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autoCompressPictures="0"/>
  <mc:AlternateContent xmlns:mc="http://schemas.openxmlformats.org/markup-compatibility/2006">
    <mc:Choice Requires="x15">
      <x15ac:absPath xmlns:x15ac="http://schemas.microsoft.com/office/spreadsheetml/2010/11/ac" url="D:\PYPROJECT\pmu\"/>
    </mc:Choice>
  </mc:AlternateContent>
  <bookViews>
    <workbookView xWindow="0" yWindow="0" windowWidth="20460" windowHeight="6195" tabRatio="922" firstSheet="8" activeTab="13"/>
  </bookViews>
  <sheets>
    <sheet name="Front Page " sheetId="44" r:id="rId1"/>
    <sheet name="Summary" sheetId="38" r:id="rId2"/>
    <sheet name="Variations" sheetId="37" r:id="rId3"/>
    <sheet name="Employer's Claims Status" sheetId="41" r:id="rId4"/>
    <sheet name="Contractor CLaims Status" sheetId="42" r:id="rId5"/>
    <sheet name="NCN Status" sheetId="36" r:id="rId6"/>
    <sheet name="SUMMARY DESIGN AND CONST" sheetId="43" r:id="rId7"/>
    <sheet name="COST CENTER 0A" sheetId="3" r:id="rId8"/>
    <sheet name="COST CENTER 01" sheetId="27" r:id="rId9"/>
    <sheet name="COST CENTER 02" sheetId="29" r:id="rId10"/>
    <sheet name="COST CENTER 03" sheetId="5" r:id="rId11"/>
    <sheet name="COST CENTER 04" sheetId="30" r:id="rId12"/>
    <sheet name="COST CENTER 05" sheetId="28" r:id="rId13"/>
    <sheet name="COST CENTER 06" sheetId="13" r:id="rId14"/>
    <sheet name="COST CENTER 07" sheetId="6" r:id="rId15"/>
    <sheet name="COST CENTER 08" sheetId="14" r:id="rId16"/>
    <sheet name="COST CENTER 09" sheetId="31" r:id="rId17"/>
    <sheet name="COST CENTER 10" sheetId="7" r:id="rId18"/>
    <sheet name="COST CENTER 11" sheetId="32" r:id="rId19"/>
    <sheet name="COST CENTER 12" sheetId="33" r:id="rId20"/>
    <sheet name="COST CENTER 13" sheetId="8" r:id="rId21"/>
    <sheet name="COST CENTER 14" sheetId="34" r:id="rId22"/>
    <sheet name="COST CENTER 15" sheetId="19" r:id="rId23"/>
    <sheet name="COST CENTER C" sheetId="26" r:id="rId24"/>
  </sheets>
  <externalReferences>
    <externalReference r:id="rId25"/>
    <externalReference r:id="rId26"/>
  </externalReferences>
  <definedNames>
    <definedName name="_xlnm._FilterDatabase" localSheetId="8" hidden="1">'COST CENTER 01'!$A$10:$I$1004</definedName>
    <definedName name="_xlnm._FilterDatabase" localSheetId="21" hidden="1">'COST CENTER 14'!$C$2:$C$867</definedName>
    <definedName name="ABC" localSheetId="4">[1]CALCULATION!#REF!</definedName>
    <definedName name="ABC" localSheetId="3">[1]CALCULATION!#REF!</definedName>
    <definedName name="ABC" localSheetId="0">[1]CALCULATION!#REF!</definedName>
    <definedName name="ABC" localSheetId="6">[1]CALCULATION!#REF!</definedName>
    <definedName name="ABC">[1]CALCULATION!#REF!</definedName>
    <definedName name="_xlnm.Print_Area" localSheetId="8">'COST CENTER 01'!$A$1:$H$1004</definedName>
    <definedName name="_xlnm.Print_Area" localSheetId="9">'COST CENTER 02'!$A$1:$H$541</definedName>
    <definedName name="_xlnm.Print_Area" localSheetId="10">'COST CENTER 03'!$A$1:$H$437</definedName>
    <definedName name="_xlnm.Print_Area" localSheetId="11">'COST CENTER 04'!$A$1:$H$304</definedName>
    <definedName name="_xlnm.Print_Area" localSheetId="12">'COST CENTER 05'!$A$1:$H$581</definedName>
    <definedName name="_xlnm.Print_Area" localSheetId="14">'COST CENTER 07'!$A$1:$H$744</definedName>
    <definedName name="_xlnm.Print_Area" localSheetId="15">'COST CENTER 08'!$A$1:$H$978</definedName>
    <definedName name="_xlnm.Print_Area" localSheetId="16">'COST CENTER 09'!$A$1:$H$606</definedName>
    <definedName name="_xlnm.Print_Area" localSheetId="7">'COST CENTER 0A'!$A$1:$I$32</definedName>
    <definedName name="_xlnm.Print_Area" localSheetId="17">'COST CENTER 10'!$A$1:$H$670</definedName>
    <definedName name="_xlnm.Print_Area" localSheetId="18">'COST CENTER 11'!$A$1:$H$581</definedName>
    <definedName name="_xlnm.Print_Area" localSheetId="19">'COST CENTER 12'!$A$1:$H$943</definedName>
    <definedName name="_xlnm.Print_Area" localSheetId="20">'COST CENTER 13'!$A$1:$H$329</definedName>
    <definedName name="_xlnm.Print_Area" localSheetId="21">'COST CENTER 14'!$A$1:$H$865</definedName>
    <definedName name="_xlnm.Print_Area" localSheetId="22">'COST CENTER 15'!$A$1:$H$841</definedName>
    <definedName name="_xlnm.Print_Area" localSheetId="23">'COST CENTER C'!$A$1:$H$497</definedName>
    <definedName name="_xlnm.Print_Area" localSheetId="0">'Front Page '!$A$1:$F$83</definedName>
    <definedName name="_xlnm.Print_Area" localSheetId="6">'SUMMARY DESIGN AND CONST'!$B$1:$H$142</definedName>
    <definedName name="_xlnm.Print_Titles" localSheetId="8">'COST CENTER 01'!$6:$9</definedName>
    <definedName name="_xlnm.Print_Titles" localSheetId="9">'COST CENTER 02'!$6:$9</definedName>
    <definedName name="_xlnm.Print_Titles" localSheetId="10">'COST CENTER 03'!$6:$9</definedName>
    <definedName name="_xlnm.Print_Titles" localSheetId="11">'COST CENTER 04'!$6:$9</definedName>
    <definedName name="_xlnm.Print_Titles" localSheetId="12">'COST CENTER 05'!$6:$9</definedName>
    <definedName name="_xlnm.Print_Titles" localSheetId="13">'COST CENTER 06'!$6:$9</definedName>
    <definedName name="_xlnm.Print_Titles" localSheetId="14">'COST CENTER 07'!$6:$9</definedName>
    <definedName name="_xlnm.Print_Titles" localSheetId="15">'COST CENTER 08'!$6:$9</definedName>
    <definedName name="_xlnm.Print_Titles" localSheetId="16">'COST CENTER 09'!$6:$9</definedName>
    <definedName name="_xlnm.Print_Titles" localSheetId="17">'COST CENTER 10'!$6:$9</definedName>
    <definedName name="_xlnm.Print_Titles" localSheetId="18">'COST CENTER 11'!$6:$9</definedName>
    <definedName name="_xlnm.Print_Titles" localSheetId="19">'COST CENTER 12'!$6:$9</definedName>
    <definedName name="_xlnm.Print_Titles" localSheetId="20">'COST CENTER 13'!$6:$9</definedName>
    <definedName name="_xlnm.Print_Titles" localSheetId="21">'COST CENTER 14'!$6:$9</definedName>
    <definedName name="_xlnm.Print_Titles" localSheetId="22">'COST CENTER 15'!$6:$9</definedName>
    <definedName name="_xlnm.Print_Titles" localSheetId="23">'COST CENTER C'!$6:$9</definedName>
    <definedName name="_xlnm.Print_Titles" localSheetId="6">'SUMMARY DESIGN AND CONST'!$8:$9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7" l="1"/>
  <c r="F793" i="34" l="1"/>
  <c r="H60" i="6" l="1"/>
  <c r="H58" i="6"/>
  <c r="F61" i="6"/>
  <c r="C61" i="6"/>
  <c r="G864" i="34"/>
  <c r="F864" i="34"/>
  <c r="C864" i="34"/>
  <c r="H863" i="34"/>
  <c r="H862" i="34"/>
  <c r="H861" i="34"/>
  <c r="H860" i="34"/>
  <c r="H859" i="34"/>
  <c r="H856" i="34"/>
  <c r="H855" i="34"/>
  <c r="H854" i="34"/>
  <c r="H853" i="34"/>
  <c r="H852" i="34"/>
  <c r="H851" i="34"/>
  <c r="H847" i="34"/>
  <c r="H845" i="34"/>
  <c r="H844" i="34"/>
  <c r="H843" i="34"/>
  <c r="H842" i="34"/>
  <c r="H841" i="34"/>
  <c r="H864" i="34" s="1"/>
  <c r="H840" i="34"/>
  <c r="H839" i="34"/>
  <c r="H835" i="34"/>
  <c r="G296" i="34"/>
  <c r="F296" i="34"/>
  <c r="C296" i="34"/>
  <c r="H295" i="34"/>
  <c r="H290" i="34"/>
  <c r="H289" i="34"/>
  <c r="H284" i="34"/>
  <c r="H294" i="34"/>
  <c r="H293" i="34"/>
  <c r="H292" i="34"/>
  <c r="H288" i="34"/>
  <c r="H287" i="34"/>
  <c r="H286" i="34"/>
  <c r="H283" i="34"/>
  <c r="H282" i="34"/>
  <c r="H281" i="34"/>
  <c r="H280" i="34"/>
  <c r="H268" i="34"/>
  <c r="H267" i="34"/>
  <c r="H264" i="34"/>
  <c r="H263" i="34"/>
  <c r="H261" i="34"/>
  <c r="H260" i="34"/>
  <c r="H259" i="34"/>
  <c r="H258" i="34"/>
  <c r="H257" i="34"/>
  <c r="H256" i="34"/>
  <c r="H255" i="34"/>
  <c r="H254" i="34"/>
  <c r="H253" i="34"/>
  <c r="H252" i="34"/>
  <c r="H248" i="34"/>
  <c r="H114" i="34"/>
  <c r="H111" i="34"/>
  <c r="H109" i="34"/>
  <c r="H108" i="34"/>
  <c r="H107" i="34"/>
  <c r="H106" i="34"/>
  <c r="H105" i="34"/>
  <c r="H104" i="34"/>
  <c r="H103" i="34"/>
  <c r="H99" i="34"/>
  <c r="H14" i="34"/>
  <c r="H25" i="34"/>
  <c r="H24" i="34"/>
  <c r="H23" i="34"/>
  <c r="H22" i="34"/>
  <c r="H21" i="34"/>
  <c r="H20" i="34"/>
  <c r="H19" i="34"/>
  <c r="H18" i="34"/>
  <c r="H27" i="34"/>
  <c r="H28" i="34"/>
  <c r="H32" i="34"/>
  <c r="H31" i="34"/>
  <c r="G611" i="33"/>
  <c r="H149" i="32"/>
  <c r="H156" i="32"/>
  <c r="H155" i="32"/>
  <c r="H154" i="32"/>
  <c r="H153" i="32"/>
  <c r="H160" i="32"/>
  <c r="H159" i="32"/>
  <c r="H133" i="32"/>
  <c r="H141" i="32"/>
  <c r="H140" i="32"/>
  <c r="H139" i="32"/>
  <c r="H138" i="32"/>
  <c r="H137" i="32"/>
  <c r="H143" i="32"/>
  <c r="H15" i="32"/>
  <c r="H14" i="32"/>
  <c r="H28" i="32"/>
  <c r="H27" i="32"/>
  <c r="H26" i="32"/>
  <c r="H25" i="32"/>
  <c r="H24" i="32"/>
  <c r="H23" i="32"/>
  <c r="H22" i="32"/>
  <c r="H21" i="32"/>
  <c r="H20" i="32"/>
  <c r="H19" i="32"/>
  <c r="H37" i="32"/>
  <c r="H36" i="32"/>
  <c r="H35" i="32"/>
  <c r="H34" i="32"/>
  <c r="H33" i="32"/>
  <c r="H32" i="32"/>
  <c r="H31" i="32"/>
  <c r="H30" i="32"/>
  <c r="H46" i="32"/>
  <c r="H45" i="32"/>
  <c r="H44" i="32"/>
  <c r="H43" i="32"/>
  <c r="H42" i="32"/>
  <c r="H52" i="32"/>
  <c r="H51" i="32"/>
  <c r="H50" i="32"/>
  <c r="H49" i="32"/>
  <c r="H48" i="32"/>
  <c r="H67" i="32"/>
  <c r="H66" i="32"/>
  <c r="H65" i="32"/>
  <c r="H64" i="32"/>
  <c r="H63" i="32"/>
  <c r="H62" i="32"/>
  <c r="H61" i="32"/>
  <c r="H60" i="32"/>
  <c r="H59" i="32"/>
  <c r="H58" i="32"/>
  <c r="H57" i="32"/>
  <c r="H56" i="32"/>
  <c r="H70" i="32"/>
  <c r="H69" i="32"/>
  <c r="H74" i="32"/>
  <c r="H73" i="32"/>
  <c r="H661" i="7"/>
  <c r="H660" i="7"/>
  <c r="H657" i="7"/>
  <c r="H656" i="7"/>
  <c r="H655" i="7"/>
  <c r="H654" i="7"/>
  <c r="H653" i="7"/>
  <c r="H652" i="7"/>
  <c r="H647" i="7"/>
  <c r="H646" i="7"/>
  <c r="H644" i="7"/>
  <c r="H643" i="7"/>
  <c r="H642" i="7"/>
  <c r="H641" i="7"/>
  <c r="H640" i="7"/>
  <c r="H639" i="7"/>
  <c r="H23" i="7"/>
  <c r="H22" i="7"/>
  <c r="H21" i="7"/>
  <c r="H20" i="7"/>
  <c r="H19" i="7"/>
  <c r="H18" i="7"/>
  <c r="H26" i="7"/>
  <c r="H25" i="7"/>
  <c r="H36" i="7"/>
  <c r="H35" i="7"/>
  <c r="H34" i="7"/>
  <c r="H33" i="7"/>
  <c r="H32" i="7"/>
  <c r="H31" i="7"/>
  <c r="H43" i="7"/>
  <c r="H42" i="7"/>
  <c r="H41" i="7"/>
  <c r="H40" i="7"/>
  <c r="H39" i="7"/>
  <c r="H38" i="7"/>
  <c r="H47" i="7"/>
  <c r="H46" i="7"/>
  <c r="G605" i="31"/>
  <c r="F605" i="31"/>
  <c r="C605" i="31"/>
  <c r="H604" i="31"/>
  <c r="H603" i="31"/>
  <c r="H602" i="31"/>
  <c r="H601" i="31"/>
  <c r="H599" i="31"/>
  <c r="H598" i="31"/>
  <c r="H597" i="31"/>
  <c r="H596" i="31"/>
  <c r="H591" i="31"/>
  <c r="H590" i="31"/>
  <c r="H589" i="31"/>
  <c r="H588" i="31"/>
  <c r="H587" i="31"/>
  <c r="H586" i="31"/>
  <c r="H584" i="31"/>
  <c r="H583" i="31"/>
  <c r="H580" i="31"/>
  <c r="H579" i="31"/>
  <c r="H577" i="31"/>
  <c r="H576" i="31"/>
  <c r="H575" i="31"/>
  <c r="H574" i="31"/>
  <c r="G565" i="31"/>
  <c r="F565" i="31"/>
  <c r="C565" i="31"/>
  <c r="H564" i="31"/>
  <c r="H563" i="31"/>
  <c r="H562" i="31"/>
  <c r="H561" i="31"/>
  <c r="H447" i="31"/>
  <c r="H446" i="31"/>
  <c r="H443" i="31"/>
  <c r="H442" i="31"/>
  <c r="H441" i="31"/>
  <c r="H440" i="31"/>
  <c r="H435" i="31"/>
  <c r="H434" i="31"/>
  <c r="H432" i="31"/>
  <c r="H431" i="31"/>
  <c r="H430" i="31"/>
  <c r="H429" i="31"/>
  <c r="H428" i="31"/>
  <c r="H427" i="31"/>
  <c r="H426" i="31"/>
  <c r="H280" i="31"/>
  <c r="H279" i="31"/>
  <c r="H276" i="31"/>
  <c r="H275" i="31"/>
  <c r="H274" i="31"/>
  <c r="H272" i="31"/>
  <c r="H271" i="31"/>
  <c r="H270" i="31"/>
  <c r="H269" i="31"/>
  <c r="H268" i="31"/>
  <c r="H267" i="31"/>
  <c r="H266" i="31"/>
  <c r="H265" i="31"/>
  <c r="H264" i="31"/>
  <c r="H263" i="31"/>
  <c r="H262" i="31"/>
  <c r="H261" i="31"/>
  <c r="H260" i="31"/>
  <c r="H256" i="31"/>
  <c r="H255" i="31"/>
  <c r="H254" i="31"/>
  <c r="H253" i="31"/>
  <c r="H251" i="31"/>
  <c r="H250" i="31"/>
  <c r="H249" i="31"/>
  <c r="H248" i="31"/>
  <c r="H247" i="31"/>
  <c r="H245" i="31"/>
  <c r="H244" i="31"/>
  <c r="H243" i="31"/>
  <c r="H242" i="31"/>
  <c r="H241" i="31"/>
  <c r="H239" i="31"/>
  <c r="H238" i="31"/>
  <c r="H237" i="31"/>
  <c r="H236" i="31"/>
  <c r="H235" i="31"/>
  <c r="H234" i="31"/>
  <c r="H231" i="31"/>
  <c r="H230" i="31"/>
  <c r="H229" i="31"/>
  <c r="H228" i="31"/>
  <c r="H226" i="31"/>
  <c r="H225" i="31"/>
  <c r="H224" i="31"/>
  <c r="H223" i="31"/>
  <c r="H218" i="31"/>
  <c r="H217" i="31"/>
  <c r="H216" i="31"/>
  <c r="H215" i="31"/>
  <c r="H213" i="31"/>
  <c r="H212" i="31"/>
  <c r="H211" i="31"/>
  <c r="H210" i="31"/>
  <c r="H209" i="31"/>
  <c r="H208" i="31"/>
  <c r="H207" i="31"/>
  <c r="H206" i="31"/>
  <c r="H205" i="31"/>
  <c r="H204" i="31"/>
  <c r="H203" i="31"/>
  <c r="H202" i="31"/>
  <c r="H200" i="31"/>
  <c r="H199" i="31"/>
  <c r="H198" i="31"/>
  <c r="H197" i="31"/>
  <c r="H196" i="31"/>
  <c r="H195" i="31"/>
  <c r="H194" i="31"/>
  <c r="H193" i="31"/>
  <c r="H192" i="31"/>
  <c r="H191" i="31"/>
  <c r="H190" i="31"/>
  <c r="H189" i="31"/>
  <c r="H188" i="31"/>
  <c r="H187" i="31"/>
  <c r="C743" i="6"/>
  <c r="H742" i="6"/>
  <c r="H741" i="6"/>
  <c r="H740" i="6"/>
  <c r="H739" i="6"/>
  <c r="H738" i="6"/>
  <c r="H737" i="6"/>
  <c r="H736" i="6"/>
  <c r="H724" i="6"/>
  <c r="H723" i="6"/>
  <c r="H49" i="6" l="1"/>
  <c r="H48" i="6"/>
  <c r="G1193" i="13" l="1"/>
  <c r="G1192" i="13"/>
  <c r="G1178" i="13"/>
  <c r="G342" i="13"/>
  <c r="G1229" i="13"/>
  <c r="G1228" i="13"/>
  <c r="H1228" i="13" s="1"/>
  <c r="F1227" i="13"/>
  <c r="H1227" i="13" s="1"/>
  <c r="H1244" i="13"/>
  <c r="H1243" i="13"/>
  <c r="H1240" i="13"/>
  <c r="H1238" i="13"/>
  <c r="H1237" i="13"/>
  <c r="H1236" i="13"/>
  <c r="H1235" i="13"/>
  <c r="H1234" i="13"/>
  <c r="H1232" i="13"/>
  <c r="H1231" i="13"/>
  <c r="H1230" i="13"/>
  <c r="H1229" i="13"/>
  <c r="H1225" i="13"/>
  <c r="H1224" i="13"/>
  <c r="H1223" i="13"/>
  <c r="H1222" i="13"/>
  <c r="H1220" i="13"/>
  <c r="H1219" i="13"/>
  <c r="H1218" i="13"/>
  <c r="H1217" i="13"/>
  <c r="C1157" i="13"/>
  <c r="H1156" i="13"/>
  <c r="H1155" i="13"/>
  <c r="H1154" i="13"/>
  <c r="H1153" i="13"/>
  <c r="H1151" i="13"/>
  <c r="H1150" i="13"/>
  <c r="H1149" i="13"/>
  <c r="H1148" i="13"/>
  <c r="H997" i="13"/>
  <c r="H996" i="13"/>
  <c r="F643" i="13"/>
  <c r="H643" i="13" s="1"/>
  <c r="H668" i="13"/>
  <c r="H667" i="13"/>
  <c r="H664" i="13"/>
  <c r="H662" i="13"/>
  <c r="H661" i="13"/>
  <c r="H660" i="13"/>
  <c r="H659" i="13"/>
  <c r="H658" i="13"/>
  <c r="H657" i="13"/>
  <c r="H656" i="13"/>
  <c r="H655" i="13"/>
  <c r="H651" i="13"/>
  <c r="H650" i="13"/>
  <c r="H649" i="13"/>
  <c r="H648" i="13"/>
  <c r="H646" i="13"/>
  <c r="H645" i="13"/>
  <c r="H644" i="13"/>
  <c r="H641" i="13"/>
  <c r="H640" i="13"/>
  <c r="H639" i="13"/>
  <c r="H638" i="13"/>
  <c r="H636" i="13"/>
  <c r="H635" i="13"/>
  <c r="H634" i="13"/>
  <c r="H633" i="13"/>
  <c r="H321" i="13"/>
  <c r="H320" i="13"/>
  <c r="H317" i="13"/>
  <c r="H315" i="13"/>
  <c r="H314" i="13"/>
  <c r="H313" i="13"/>
  <c r="H312" i="13"/>
  <c r="H310" i="13"/>
  <c r="H309" i="13"/>
  <c r="H308" i="13"/>
  <c r="H307" i="13"/>
  <c r="H226" i="13"/>
  <c r="H225" i="13"/>
  <c r="H223" i="13"/>
  <c r="H222" i="13"/>
  <c r="H221" i="13"/>
  <c r="H218" i="13"/>
  <c r="H217" i="13"/>
  <c r="H216" i="13"/>
  <c r="H213" i="13"/>
  <c r="H212" i="13"/>
  <c r="H211" i="13"/>
  <c r="H210" i="13"/>
  <c r="H209" i="13"/>
  <c r="H208" i="13"/>
  <c r="H207" i="13"/>
  <c r="H205" i="13"/>
  <c r="H204" i="13"/>
  <c r="H203" i="13"/>
  <c r="H202" i="13"/>
  <c r="H201" i="13"/>
  <c r="H199" i="13"/>
  <c r="H198" i="13"/>
  <c r="H197" i="13"/>
  <c r="H196" i="13"/>
  <c r="H195" i="13"/>
  <c r="H194" i="13"/>
  <c r="H193" i="13"/>
  <c r="H191" i="13"/>
  <c r="H190" i="13"/>
  <c r="H189" i="13"/>
  <c r="H188" i="13"/>
  <c r="H187" i="13"/>
  <c r="H186" i="13"/>
  <c r="H184" i="13"/>
  <c r="H183" i="13"/>
  <c r="H182" i="13"/>
  <c r="H181" i="13"/>
  <c r="H180" i="13"/>
  <c r="H178" i="13"/>
  <c r="H177" i="13"/>
  <c r="H176" i="13"/>
  <c r="H175" i="13"/>
  <c r="H174" i="13"/>
  <c r="H173" i="13"/>
  <c r="H171" i="13"/>
  <c r="H170" i="13"/>
  <c r="H169" i="13"/>
  <c r="H168" i="13"/>
  <c r="H167" i="13"/>
  <c r="H166" i="13"/>
  <c r="H164" i="13"/>
  <c r="H163" i="13"/>
  <c r="H162" i="13"/>
  <c r="H161" i="13"/>
  <c r="H160" i="13"/>
  <c r="H159" i="13"/>
  <c r="H158" i="13"/>
  <c r="H156" i="13"/>
  <c r="H155" i="13"/>
  <c r="H154" i="13"/>
  <c r="H153" i="13"/>
  <c r="H152" i="13"/>
  <c r="H151" i="13"/>
  <c r="H149" i="13"/>
  <c r="H148" i="13"/>
  <c r="H147" i="13"/>
  <c r="H146" i="13"/>
  <c r="H145" i="13"/>
  <c r="H144" i="13"/>
  <c r="H143" i="13"/>
  <c r="H141" i="13"/>
  <c r="H140" i="13"/>
  <c r="H139" i="13"/>
  <c r="H138" i="13"/>
  <c r="H137" i="13"/>
  <c r="H135" i="13"/>
  <c r="H134" i="13"/>
  <c r="H133" i="13"/>
  <c r="H132" i="13"/>
  <c r="H131" i="13"/>
  <c r="H130" i="13"/>
  <c r="H129" i="13"/>
  <c r="H128" i="13"/>
  <c r="H127" i="13"/>
  <c r="H125" i="13"/>
  <c r="H123" i="13"/>
  <c r="H122" i="13"/>
  <c r="H121" i="13"/>
  <c r="H120" i="13"/>
  <c r="H92" i="13"/>
  <c r="H91" i="13"/>
  <c r="H90" i="13"/>
  <c r="H88" i="13"/>
  <c r="H87" i="13"/>
  <c r="H86" i="13"/>
  <c r="H82" i="13"/>
  <c r="H81" i="13"/>
  <c r="H80" i="13"/>
  <c r="H79" i="13"/>
  <c r="H343" i="28"/>
  <c r="H342" i="28"/>
  <c r="H341" i="28"/>
  <c r="H340" i="28"/>
  <c r="H339" i="28"/>
  <c r="H338" i="28"/>
  <c r="H337" i="28"/>
  <c r="H336" i="28"/>
  <c r="H333" i="28"/>
  <c r="H332" i="28"/>
  <c r="H331" i="28"/>
  <c r="G112" i="28"/>
  <c r="G111" i="28"/>
  <c r="G110" i="28"/>
  <c r="H52" i="28"/>
  <c r="H51" i="28"/>
  <c r="H48" i="28"/>
  <c r="H47" i="28"/>
  <c r="H45" i="28"/>
  <c r="H44" i="28"/>
  <c r="H43" i="28"/>
  <c r="H42" i="28"/>
  <c r="G291" i="30"/>
  <c r="G288" i="30"/>
  <c r="G207" i="30"/>
  <c r="G202" i="30"/>
  <c r="G204" i="30"/>
  <c r="G205" i="30"/>
  <c r="G203" i="30"/>
  <c r="H203" i="30" s="1"/>
  <c r="G206" i="30"/>
  <c r="F196" i="30"/>
  <c r="H196" i="30" s="1"/>
  <c r="H235" i="30"/>
  <c r="H234" i="30"/>
  <c r="H233" i="30"/>
  <c r="H232" i="30"/>
  <c r="H231" i="30"/>
  <c r="H230" i="30"/>
  <c r="H229" i="30"/>
  <c r="H228" i="30"/>
  <c r="H226" i="30"/>
  <c r="H225" i="30"/>
  <c r="H224" i="30"/>
  <c r="H223" i="30"/>
  <c r="H222" i="30"/>
  <c r="H221" i="30"/>
  <c r="H220" i="30"/>
  <c r="H219" i="30"/>
  <c r="H215" i="30"/>
  <c r="H214" i="30"/>
  <c r="H213" i="30"/>
  <c r="H212" i="30"/>
  <c r="H210" i="30"/>
  <c r="H209" i="30"/>
  <c r="H208" i="30"/>
  <c r="H207" i="30"/>
  <c r="H206" i="30"/>
  <c r="H205" i="30"/>
  <c r="H204" i="30"/>
  <c r="H202" i="30"/>
  <c r="H199" i="30"/>
  <c r="H198" i="30"/>
  <c r="H197" i="30"/>
  <c r="H27" i="5"/>
  <c r="H26" i="5"/>
  <c r="H23" i="5"/>
  <c r="H22" i="5"/>
  <c r="H20" i="5"/>
  <c r="H19" i="5"/>
  <c r="H18" i="5"/>
  <c r="H14" i="5"/>
  <c r="C539" i="29"/>
  <c r="H531" i="29"/>
  <c r="H530" i="29"/>
  <c r="H527" i="29"/>
  <c r="H525" i="29"/>
  <c r="H524" i="29"/>
  <c r="H523" i="29"/>
  <c r="H522" i="29"/>
  <c r="H521" i="29"/>
  <c r="H520" i="29"/>
  <c r="H519" i="29"/>
  <c r="H518" i="29"/>
  <c r="H517" i="29"/>
  <c r="H516" i="29"/>
  <c r="H515" i="29"/>
  <c r="H511" i="29"/>
  <c r="H510" i="29"/>
  <c r="H509" i="29"/>
  <c r="H508" i="29"/>
  <c r="H506" i="29"/>
  <c r="H505" i="29"/>
  <c r="H504" i="29"/>
  <c r="H503" i="29"/>
  <c r="H502" i="29"/>
  <c r="H501" i="29"/>
  <c r="H499" i="29"/>
  <c r="H498" i="29"/>
  <c r="H497" i="29"/>
  <c r="H496" i="29"/>
  <c r="H495" i="29"/>
  <c r="H494" i="29"/>
  <c r="H493" i="29"/>
  <c r="H492" i="29"/>
  <c r="H491" i="29"/>
  <c r="H487" i="29"/>
  <c r="H486" i="29"/>
  <c r="H287" i="29"/>
  <c r="H286" i="29"/>
  <c r="H283" i="29"/>
  <c r="H282" i="29"/>
  <c r="H280" i="29"/>
  <c r="H279" i="29"/>
  <c r="H275" i="29"/>
  <c r="H19" i="29"/>
  <c r="H18" i="29"/>
  <c r="H14" i="29"/>
  <c r="H26" i="29"/>
  <c r="H25" i="29"/>
  <c r="H22" i="29"/>
  <c r="H21" i="29"/>
  <c r="H989" i="27" l="1"/>
  <c r="H988" i="27"/>
  <c r="H986" i="27"/>
  <c r="H985" i="27"/>
  <c r="H981" i="27"/>
  <c r="H980" i="27"/>
  <c r="H979" i="27"/>
  <c r="H976" i="27"/>
  <c r="H975" i="27"/>
  <c r="H974" i="27"/>
  <c r="H973" i="27"/>
  <c r="H972" i="27"/>
  <c r="H971" i="27"/>
  <c r="H970" i="27"/>
  <c r="H969" i="27"/>
  <c r="H967" i="27"/>
  <c r="H966" i="27"/>
  <c r="H964" i="27"/>
  <c r="H963" i="27"/>
  <c r="H962" i="27"/>
  <c r="H961" i="27"/>
  <c r="H959" i="27"/>
  <c r="H958" i="27"/>
  <c r="H957" i="27"/>
  <c r="H956" i="27"/>
  <c r="H954" i="27"/>
  <c r="H953" i="27"/>
  <c r="H952" i="27"/>
  <c r="H951" i="27"/>
  <c r="H950" i="27"/>
  <c r="H946" i="27"/>
  <c r="H945" i="27"/>
  <c r="H944" i="27"/>
  <c r="H943" i="27"/>
  <c r="H930" i="27"/>
  <c r="H929" i="27"/>
  <c r="H925" i="27"/>
  <c r="H924" i="27"/>
  <c r="H922" i="27"/>
  <c r="H921" i="27"/>
  <c r="H920" i="27"/>
  <c r="H919" i="27"/>
  <c r="H915" i="27"/>
  <c r="H336" i="27"/>
  <c r="H335" i="27"/>
  <c r="H330" i="27"/>
  <c r="H328" i="27"/>
  <c r="H309" i="27"/>
  <c r="H308" i="27"/>
  <c r="H305" i="27"/>
  <c r="H302" i="27"/>
  <c r="H301" i="27"/>
  <c r="H299" i="27"/>
  <c r="H298" i="27"/>
  <c r="H297" i="27"/>
  <c r="H296" i="27"/>
  <c r="H295" i="27"/>
  <c r="H294" i="27"/>
  <c r="H293" i="27"/>
  <c r="H292" i="27"/>
  <c r="H291" i="27"/>
  <c r="H290" i="27"/>
  <c r="H289" i="27"/>
  <c r="H288" i="27"/>
  <c r="H284" i="27"/>
  <c r="H90" i="27"/>
  <c r="H47" i="27"/>
  <c r="H46" i="27"/>
  <c r="H45" i="27"/>
  <c r="H44" i="27"/>
  <c r="H42" i="27"/>
  <c r="H41" i="27"/>
  <c r="H40" i="27"/>
  <c r="H39" i="27"/>
  <c r="H38" i="27"/>
  <c r="H37" i="27"/>
  <c r="H36" i="27"/>
  <c r="H35" i="27"/>
  <c r="H34" i="27"/>
  <c r="H33" i="27"/>
  <c r="H32" i="27"/>
  <c r="H31" i="27"/>
  <c r="H30" i="27"/>
  <c r="H28" i="27"/>
  <c r="H27" i="27"/>
  <c r="H26" i="27"/>
  <c r="H25" i="27"/>
  <c r="H24" i="27"/>
  <c r="H23" i="27"/>
  <c r="H22" i="27"/>
  <c r="H21" i="27"/>
  <c r="H20" i="27"/>
  <c r="H19" i="27"/>
  <c r="H15" i="27"/>
  <c r="H14" i="27"/>
  <c r="H288" i="30" l="1"/>
  <c r="G650" i="34" l="1"/>
  <c r="G325" i="34"/>
  <c r="G76" i="34"/>
  <c r="G75" i="34"/>
  <c r="G74" i="34"/>
  <c r="G73" i="34"/>
  <c r="G72" i="34"/>
  <c r="G71" i="34"/>
  <c r="G70" i="34"/>
  <c r="G552" i="34"/>
  <c r="G548" i="34"/>
  <c r="G549" i="34"/>
  <c r="G556" i="34"/>
  <c r="G326" i="34"/>
  <c r="G368" i="34"/>
  <c r="G367" i="34"/>
  <c r="G380" i="34"/>
  <c r="G625" i="34"/>
  <c r="G672" i="34"/>
  <c r="G671" i="34"/>
  <c r="G397" i="34"/>
  <c r="G646" i="34"/>
  <c r="G362" i="34"/>
  <c r="G363" i="34"/>
  <c r="G426" i="34"/>
  <c r="G425" i="34"/>
  <c r="G595" i="34"/>
  <c r="G594" i="34"/>
  <c r="G612" i="34"/>
  <c r="G611" i="34"/>
  <c r="G607" i="34"/>
  <c r="G606" i="34"/>
  <c r="G328" i="34"/>
  <c r="G799" i="34"/>
  <c r="G800" i="34"/>
  <c r="G324" i="34"/>
  <c r="G550" i="34"/>
  <c r="G554" i="34"/>
  <c r="G573" i="34"/>
  <c r="G321" i="34"/>
  <c r="G686" i="33"/>
  <c r="G685" i="33"/>
  <c r="G704" i="33"/>
  <c r="G703" i="33"/>
  <c r="G501" i="33"/>
  <c r="G500" i="33"/>
  <c r="G682" i="33"/>
  <c r="G681" i="33"/>
  <c r="G676" i="33"/>
  <c r="G499" i="33"/>
  <c r="G498" i="33"/>
  <c r="G614" i="33"/>
  <c r="G418" i="33"/>
  <c r="G619" i="33"/>
  <c r="G413" i="33"/>
  <c r="G412" i="33"/>
  <c r="G416" i="33"/>
  <c r="G421" i="33"/>
  <c r="G615" i="33"/>
  <c r="G636" i="33"/>
  <c r="G637" i="33"/>
  <c r="G683" i="33"/>
  <c r="G695" i="33"/>
  <c r="G694" i="33"/>
  <c r="G693" i="33"/>
  <c r="G706" i="33"/>
  <c r="G705" i="33"/>
  <c r="G430" i="33"/>
  <c r="G420" i="33"/>
  <c r="G436" i="33"/>
  <c r="G633" i="33"/>
  <c r="G417" i="33"/>
  <c r="G255" i="32"/>
  <c r="G254" i="32"/>
  <c r="G253" i="32"/>
  <c r="G252" i="32"/>
  <c r="G251" i="32"/>
  <c r="G250" i="32"/>
  <c r="G249" i="32"/>
  <c r="G248" i="32"/>
  <c r="G247" i="32"/>
  <c r="G246" i="32"/>
  <c r="G245" i="32"/>
  <c r="G244" i="32"/>
  <c r="G243" i="32"/>
  <c r="G242" i="32"/>
  <c r="G241" i="32"/>
  <c r="G240" i="32"/>
  <c r="G239" i="32"/>
  <c r="G238" i="32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47" i="31"/>
  <c r="G46" i="31"/>
  <c r="G40" i="31"/>
  <c r="G39" i="31"/>
  <c r="G27" i="6"/>
  <c r="G61" i="6" s="1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693" i="13"/>
  <c r="G694" i="13"/>
  <c r="G692" i="13"/>
  <c r="G695" i="13"/>
  <c r="G690" i="13"/>
  <c r="G691" i="13"/>
  <c r="G367" i="28"/>
  <c r="G436" i="28"/>
  <c r="G435" i="28"/>
  <c r="G434" i="28"/>
  <c r="G433" i="28"/>
  <c r="G432" i="28"/>
  <c r="G431" i="28"/>
  <c r="G430" i="28"/>
  <c r="G429" i="28"/>
  <c r="G428" i="28"/>
  <c r="G427" i="28"/>
  <c r="G426" i="28"/>
  <c r="G425" i="28"/>
  <c r="G410" i="28"/>
  <c r="G409" i="28"/>
  <c r="G295" i="28"/>
  <c r="G240" i="5" l="1"/>
  <c r="G217" i="5"/>
  <c r="G171" i="5"/>
  <c r="G174" i="5"/>
  <c r="G84" i="5"/>
  <c r="G48" i="29"/>
  <c r="G181" i="29"/>
  <c r="G180" i="29"/>
  <c r="G179" i="29"/>
  <c r="G178" i="29"/>
  <c r="G176" i="29"/>
  <c r="G175" i="29"/>
  <c r="G174" i="29"/>
  <c r="G173" i="29"/>
  <c r="G336" i="29"/>
  <c r="G335" i="29"/>
  <c r="G334" i="29"/>
  <c r="G333" i="29"/>
  <c r="G332" i="29"/>
  <c r="G331" i="29"/>
  <c r="G330" i="29"/>
  <c r="G329" i="29"/>
  <c r="G328" i="29"/>
  <c r="G64" i="29"/>
  <c r="G63" i="29"/>
  <c r="G62" i="29"/>
  <c r="G61" i="29"/>
  <c r="G59" i="29"/>
  <c r="G416" i="27"/>
  <c r="G415" i="27"/>
  <c r="G414" i="27"/>
  <c r="G413" i="27"/>
  <c r="G412" i="27"/>
  <c r="G411" i="27"/>
  <c r="G410" i="27"/>
  <c r="G409" i="27"/>
  <c r="G408" i="27"/>
  <c r="G407" i="27"/>
  <c r="G405" i="27"/>
  <c r="G404" i="27"/>
  <c r="G403" i="27"/>
  <c r="G402" i="27"/>
  <c r="G401" i="27"/>
  <c r="C574" i="34" l="1"/>
  <c r="H107" i="36" l="1"/>
  <c r="H106" i="36"/>
  <c r="H105" i="36"/>
  <c r="H104" i="36"/>
  <c r="H103" i="36"/>
  <c r="H102" i="36"/>
  <c r="H101" i="36"/>
  <c r="H100" i="36"/>
  <c r="H99" i="36"/>
  <c r="H98" i="36"/>
  <c r="H97" i="36"/>
  <c r="H96" i="36"/>
  <c r="H95" i="36"/>
  <c r="H94" i="36"/>
  <c r="F798" i="34" l="1"/>
  <c r="H798" i="34" s="1"/>
  <c r="H669" i="34"/>
  <c r="H668" i="34"/>
  <c r="H666" i="34"/>
  <c r="H665" i="34"/>
  <c r="F662" i="34"/>
  <c r="H662" i="34" s="1"/>
  <c r="F661" i="34"/>
  <c r="H661" i="34" s="1"/>
  <c r="F655" i="34"/>
  <c r="H655" i="34" s="1"/>
  <c r="F654" i="34"/>
  <c r="H654" i="34" s="1"/>
  <c r="F653" i="34"/>
  <c r="H653" i="34" s="1"/>
  <c r="F652" i="34"/>
  <c r="H652" i="34" s="1"/>
  <c r="F649" i="34"/>
  <c r="H649" i="34" s="1"/>
  <c r="F648" i="34"/>
  <c r="H648" i="34" s="1"/>
  <c r="F645" i="34"/>
  <c r="H645" i="34" s="1"/>
  <c r="F644" i="34"/>
  <c r="H644" i="34" s="1"/>
  <c r="F638" i="34"/>
  <c r="H638" i="34" s="1"/>
  <c r="F637" i="34"/>
  <c r="H637" i="34" s="1"/>
  <c r="F636" i="34"/>
  <c r="H636" i="34" s="1"/>
  <c r="F629" i="34"/>
  <c r="H629" i="34" s="1"/>
  <c r="F628" i="34"/>
  <c r="H628" i="34" s="1"/>
  <c r="F627" i="34"/>
  <c r="H627" i="34" s="1"/>
  <c r="F624" i="34"/>
  <c r="H624" i="34" s="1"/>
  <c r="F623" i="34"/>
  <c r="H623" i="34" s="1"/>
  <c r="F622" i="34"/>
  <c r="H622" i="34" s="1"/>
  <c r="F621" i="34"/>
  <c r="H621" i="34" s="1"/>
  <c r="F619" i="34"/>
  <c r="H619" i="34" s="1"/>
  <c r="F618" i="34"/>
  <c r="H618" i="34" s="1"/>
  <c r="F617" i="34"/>
  <c r="H617" i="34" s="1"/>
  <c r="F616" i="34"/>
  <c r="H616" i="34" s="1"/>
  <c r="F572" i="34"/>
  <c r="H572" i="34" s="1"/>
  <c r="F571" i="34"/>
  <c r="H571" i="34" s="1"/>
  <c r="F570" i="34"/>
  <c r="H570" i="34" s="1"/>
  <c r="F569" i="34"/>
  <c r="H569" i="34" s="1"/>
  <c r="F568" i="34"/>
  <c r="H568" i="34" s="1"/>
  <c r="F558" i="34"/>
  <c r="H558" i="34" s="1"/>
  <c r="F557" i="34"/>
  <c r="H557" i="34" s="1"/>
  <c r="F553" i="34"/>
  <c r="H553" i="34" s="1"/>
  <c r="H542" i="34"/>
  <c r="H541" i="34"/>
  <c r="F521" i="34"/>
  <c r="H521" i="34" s="1"/>
  <c r="F520" i="34"/>
  <c r="H520" i="34" s="1"/>
  <c r="F519" i="34"/>
  <c r="H519" i="34" s="1"/>
  <c r="F516" i="34"/>
  <c r="H516" i="34" s="1"/>
  <c r="F423" i="34"/>
  <c r="H423" i="34" s="1"/>
  <c r="F422" i="34"/>
  <c r="H422" i="34" s="1"/>
  <c r="F417" i="34"/>
  <c r="H417" i="34" s="1"/>
  <c r="F416" i="34"/>
  <c r="H416" i="34" s="1"/>
  <c r="F415" i="34"/>
  <c r="H415" i="34" s="1"/>
  <c r="F413" i="34"/>
  <c r="H413" i="34" s="1"/>
  <c r="F401" i="34"/>
  <c r="H401" i="34" s="1"/>
  <c r="F400" i="34"/>
  <c r="H400" i="34" s="1"/>
  <c r="F399" i="34"/>
  <c r="H399" i="34" s="1"/>
  <c r="F396" i="34"/>
  <c r="H396" i="34" s="1"/>
  <c r="F395" i="34"/>
  <c r="H395" i="34" s="1"/>
  <c r="F394" i="34"/>
  <c r="H394" i="34" s="1"/>
  <c r="F393" i="34"/>
  <c r="H393" i="34" s="1"/>
  <c r="F392" i="34"/>
  <c r="H392" i="34" s="1"/>
  <c r="F389" i="34"/>
  <c r="H389" i="34" s="1"/>
  <c r="F388" i="34"/>
  <c r="H388" i="34" s="1"/>
  <c r="F387" i="34"/>
  <c r="H387" i="34" s="1"/>
  <c r="F379" i="34"/>
  <c r="H379" i="34" s="1"/>
  <c r="F378" i="34"/>
  <c r="H378" i="34" s="1"/>
  <c r="F377" i="34"/>
  <c r="H377" i="34" s="1"/>
  <c r="F375" i="34"/>
  <c r="H375" i="34" s="1"/>
  <c r="F374" i="34"/>
  <c r="H374" i="34" s="1"/>
  <c r="F373" i="34"/>
  <c r="H373" i="34" s="1"/>
  <c r="F372" i="34"/>
  <c r="H372" i="34" s="1"/>
  <c r="F343" i="34"/>
  <c r="H343" i="34" s="1"/>
  <c r="F342" i="34"/>
  <c r="H342" i="34" s="1"/>
  <c r="F330" i="34"/>
  <c r="H330" i="34" s="1"/>
  <c r="F329" i="34"/>
  <c r="H329" i="34" s="1"/>
  <c r="F302" i="34"/>
  <c r="H302" i="34" s="1"/>
  <c r="F301" i="34"/>
  <c r="H301" i="34" s="1"/>
  <c r="H135" i="8"/>
  <c r="H131" i="8"/>
  <c r="H127" i="8"/>
  <c r="H123" i="8"/>
  <c r="H119" i="8"/>
  <c r="H115" i="8"/>
  <c r="H111" i="8"/>
  <c r="H107" i="8"/>
  <c r="F139" i="8"/>
  <c r="H139" i="8" s="1"/>
  <c r="F138" i="8"/>
  <c r="H138" i="8" s="1"/>
  <c r="F137" i="8"/>
  <c r="H137" i="8" s="1"/>
  <c r="F136" i="8"/>
  <c r="H136" i="8" s="1"/>
  <c r="F135" i="8"/>
  <c r="F134" i="8"/>
  <c r="H134" i="8" s="1"/>
  <c r="F133" i="8"/>
  <c r="H133" i="8" s="1"/>
  <c r="F132" i="8"/>
  <c r="H132" i="8" s="1"/>
  <c r="F131" i="8"/>
  <c r="F130" i="8"/>
  <c r="H130" i="8" s="1"/>
  <c r="F129" i="8"/>
  <c r="H129" i="8" s="1"/>
  <c r="F128" i="8"/>
  <c r="H128" i="8" s="1"/>
  <c r="F127" i="8"/>
  <c r="F126" i="8"/>
  <c r="H126" i="8" s="1"/>
  <c r="F125" i="8"/>
  <c r="H125" i="8" s="1"/>
  <c r="F124" i="8"/>
  <c r="H124" i="8" s="1"/>
  <c r="F123" i="8"/>
  <c r="F122" i="8"/>
  <c r="H122" i="8" s="1"/>
  <c r="F121" i="8"/>
  <c r="H121" i="8" s="1"/>
  <c r="F120" i="8"/>
  <c r="H120" i="8" s="1"/>
  <c r="F119" i="8"/>
  <c r="F118" i="8"/>
  <c r="H118" i="8" s="1"/>
  <c r="F117" i="8"/>
  <c r="H117" i="8" s="1"/>
  <c r="F116" i="8"/>
  <c r="H116" i="8" s="1"/>
  <c r="F115" i="8"/>
  <c r="F114" i="8"/>
  <c r="H114" i="8" s="1"/>
  <c r="F113" i="8"/>
  <c r="H113" i="8" s="1"/>
  <c r="F112" i="8"/>
  <c r="H112" i="8" s="1"/>
  <c r="F111" i="8"/>
  <c r="F110" i="8"/>
  <c r="H110" i="8" s="1"/>
  <c r="F109" i="8"/>
  <c r="H109" i="8" s="1"/>
  <c r="F108" i="8"/>
  <c r="H108" i="8" s="1"/>
  <c r="F107" i="8"/>
  <c r="F106" i="8"/>
  <c r="H106" i="8" s="1"/>
  <c r="H638" i="33"/>
  <c r="F638" i="33"/>
  <c r="H437" i="33"/>
  <c r="F437" i="33"/>
  <c r="H419" i="33"/>
  <c r="F419" i="33"/>
  <c r="F197" i="33"/>
  <c r="H197" i="33" s="1"/>
  <c r="F196" i="33"/>
  <c r="H196" i="33" s="1"/>
  <c r="F159" i="33"/>
  <c r="H159" i="33" s="1"/>
  <c r="F158" i="33"/>
  <c r="H158" i="33" s="1"/>
  <c r="H74" i="33"/>
  <c r="F76" i="33"/>
  <c r="H76" i="33" s="1"/>
  <c r="F75" i="33"/>
  <c r="H75" i="33" s="1"/>
  <c r="F74" i="33"/>
  <c r="F237" i="32"/>
  <c r="H237" i="32" s="1"/>
  <c r="F236" i="32"/>
  <c r="H236" i="32" s="1"/>
  <c r="F235" i="32"/>
  <c r="H235" i="32" s="1"/>
  <c r="F234" i="32"/>
  <c r="H234" i="32" s="1"/>
  <c r="F233" i="32"/>
  <c r="H233" i="32" s="1"/>
  <c r="F232" i="32"/>
  <c r="H232" i="32" s="1"/>
  <c r="F231" i="32"/>
  <c r="H231" i="32" s="1"/>
  <c r="F230" i="32"/>
  <c r="H230" i="32" s="1"/>
  <c r="F229" i="32"/>
  <c r="H229" i="32" s="1"/>
  <c r="F228" i="32"/>
  <c r="H228" i="32" s="1"/>
  <c r="F227" i="32"/>
  <c r="H227" i="32" s="1"/>
  <c r="F226" i="32"/>
  <c r="H226" i="32" s="1"/>
  <c r="F225" i="32"/>
  <c r="H225" i="32" s="1"/>
  <c r="F224" i="32"/>
  <c r="H224" i="32" s="1"/>
  <c r="F223" i="32"/>
  <c r="H223" i="32" s="1"/>
  <c r="F222" i="32"/>
  <c r="H222" i="32" s="1"/>
  <c r="F221" i="32"/>
  <c r="H221" i="32" s="1"/>
  <c r="F220" i="32"/>
  <c r="H220" i="32" s="1"/>
  <c r="F219" i="32"/>
  <c r="H219" i="32" s="1"/>
  <c r="F218" i="32"/>
  <c r="H218" i="32" s="1"/>
  <c r="F217" i="32"/>
  <c r="H217" i="32" s="1"/>
  <c r="F216" i="32"/>
  <c r="H216" i="32" s="1"/>
  <c r="F215" i="32"/>
  <c r="H215" i="32" s="1"/>
  <c r="F214" i="32"/>
  <c r="H214" i="32" s="1"/>
  <c r="F213" i="32"/>
  <c r="H213" i="32" s="1"/>
  <c r="F212" i="32"/>
  <c r="H212" i="32" s="1"/>
  <c r="F127" i="7"/>
  <c r="H127" i="7" s="1"/>
  <c r="F126" i="7"/>
  <c r="H126" i="7" s="1"/>
  <c r="F125" i="7"/>
  <c r="H125" i="7" s="1"/>
  <c r="F124" i="7"/>
  <c r="H124" i="7" s="1"/>
  <c r="F123" i="7"/>
  <c r="H123" i="7" s="1"/>
  <c r="F122" i="7"/>
  <c r="H122" i="7" s="1"/>
  <c r="F121" i="7"/>
  <c r="H121" i="7" s="1"/>
  <c r="F120" i="7"/>
  <c r="H120" i="7" s="1"/>
  <c r="F119" i="7"/>
  <c r="H119" i="7" s="1"/>
  <c r="F118" i="7"/>
  <c r="H118" i="7" s="1"/>
  <c r="F117" i="7"/>
  <c r="H117" i="7" s="1"/>
  <c r="F116" i="7"/>
  <c r="H116" i="7" s="1"/>
  <c r="F115" i="7"/>
  <c r="H115" i="7" s="1"/>
  <c r="F114" i="7"/>
  <c r="H114" i="7" s="1"/>
  <c r="F113" i="7"/>
  <c r="H113" i="7" s="1"/>
  <c r="F112" i="7"/>
  <c r="H112" i="7" s="1"/>
  <c r="F111" i="7"/>
  <c r="H111" i="7" s="1"/>
  <c r="F110" i="7"/>
  <c r="H110" i="7" s="1"/>
  <c r="F109" i="7"/>
  <c r="H109" i="7" s="1"/>
  <c r="F108" i="7"/>
  <c r="H108" i="7" s="1"/>
  <c r="F107" i="7"/>
  <c r="H107" i="7" s="1"/>
  <c r="F106" i="7"/>
  <c r="H106" i="7" s="1"/>
  <c r="F38" i="31"/>
  <c r="H38" i="31" s="1"/>
  <c r="F37" i="31"/>
  <c r="H37" i="31" s="1"/>
  <c r="F36" i="31"/>
  <c r="H36" i="31" s="1"/>
  <c r="F35" i="31"/>
  <c r="H35" i="31" s="1"/>
  <c r="F34" i="31"/>
  <c r="H34" i="31" s="1"/>
  <c r="F33" i="31"/>
  <c r="H33" i="31" s="1"/>
  <c r="F32" i="31"/>
  <c r="H32" i="31" s="1"/>
  <c r="F31" i="31"/>
  <c r="H31" i="31" s="1"/>
  <c r="F28" i="31"/>
  <c r="H28" i="31" s="1"/>
  <c r="F27" i="31"/>
  <c r="H27" i="31" s="1"/>
  <c r="F146" i="6"/>
  <c r="H146" i="6" s="1"/>
  <c r="F145" i="6"/>
  <c r="H145" i="6" s="1"/>
  <c r="F144" i="6"/>
  <c r="H144" i="6" s="1"/>
  <c r="F143" i="6"/>
  <c r="H143" i="6" s="1"/>
  <c r="F142" i="6"/>
  <c r="H142" i="6" s="1"/>
  <c r="F141" i="6"/>
  <c r="H141" i="6" s="1"/>
  <c r="F140" i="6"/>
  <c r="H140" i="6" s="1"/>
  <c r="F139" i="6"/>
  <c r="H139" i="6" s="1"/>
  <c r="F138" i="6"/>
  <c r="H138" i="6" s="1"/>
  <c r="F137" i="6"/>
  <c r="H137" i="6" s="1"/>
  <c r="F136" i="6"/>
  <c r="H136" i="6" s="1"/>
  <c r="F135" i="6"/>
  <c r="H135" i="6" s="1"/>
  <c r="F134" i="6"/>
  <c r="H134" i="6" s="1"/>
  <c r="F133" i="6"/>
  <c r="H133" i="6" s="1"/>
  <c r="F132" i="6"/>
  <c r="H132" i="6" s="1"/>
  <c r="F131" i="6"/>
  <c r="H131" i="6" s="1"/>
  <c r="F130" i="6"/>
  <c r="H130" i="6" s="1"/>
  <c r="F129" i="6"/>
  <c r="H129" i="6" s="1"/>
  <c r="F128" i="6"/>
  <c r="H128" i="6" s="1"/>
  <c r="F127" i="6"/>
  <c r="H127" i="6" s="1"/>
  <c r="F126" i="6"/>
  <c r="H126" i="6" s="1"/>
  <c r="F125" i="6"/>
  <c r="H125" i="6" s="1"/>
  <c r="F689" i="13"/>
  <c r="H689" i="13" s="1"/>
  <c r="F424" i="28"/>
  <c r="H424" i="28" s="1"/>
  <c r="F423" i="28"/>
  <c r="H423" i="28" s="1"/>
  <c r="F422" i="28"/>
  <c r="H422" i="28" s="1"/>
  <c r="F421" i="28"/>
  <c r="H421" i="28" s="1"/>
  <c r="F420" i="28"/>
  <c r="H420" i="28" s="1"/>
  <c r="F419" i="28"/>
  <c r="H419" i="28" s="1"/>
  <c r="F418" i="28"/>
  <c r="H418" i="28" s="1"/>
  <c r="F417" i="28"/>
  <c r="H417" i="28" s="1"/>
  <c r="F416" i="28"/>
  <c r="H416" i="28" s="1"/>
  <c r="F415" i="28"/>
  <c r="H415" i="28" s="1"/>
  <c r="F414" i="28"/>
  <c r="H414" i="28" s="1"/>
  <c r="F413" i="28"/>
  <c r="H413" i="28" s="1"/>
  <c r="F411" i="28"/>
  <c r="H411" i="28" s="1"/>
  <c r="F365" i="28"/>
  <c r="H365" i="28" s="1"/>
  <c r="F312" i="28"/>
  <c r="H312" i="28" s="1"/>
  <c r="F109" i="28"/>
  <c r="H109" i="28" s="1"/>
  <c r="F108" i="28"/>
  <c r="H108" i="28" s="1"/>
  <c r="F107" i="28"/>
  <c r="H107" i="28" s="1"/>
  <c r="F106" i="28"/>
  <c r="H106" i="28" s="1"/>
  <c r="F105" i="28"/>
  <c r="H105" i="28" s="1"/>
  <c r="F104" i="28"/>
  <c r="H104" i="28" s="1"/>
  <c r="F103" i="28"/>
  <c r="H103" i="28" s="1"/>
  <c r="F102" i="28"/>
  <c r="H102" i="28" s="1"/>
  <c r="F101" i="28"/>
  <c r="H101" i="28" s="1"/>
  <c r="F100" i="28"/>
  <c r="H100" i="28" s="1"/>
  <c r="F99" i="28"/>
  <c r="H99" i="28" s="1"/>
  <c r="F98" i="28"/>
  <c r="H98" i="28" s="1"/>
  <c r="F97" i="28"/>
  <c r="H97" i="28" s="1"/>
  <c r="F96" i="28"/>
  <c r="H96" i="28" s="1"/>
  <c r="F95" i="28"/>
  <c r="H95" i="28" s="1"/>
  <c r="F94" i="28"/>
  <c r="H94" i="28" s="1"/>
  <c r="F93" i="28"/>
  <c r="H93" i="28" s="1"/>
  <c r="F92" i="28"/>
  <c r="H92" i="28" s="1"/>
  <c r="F91" i="28"/>
  <c r="H91" i="28" s="1"/>
  <c r="F90" i="28"/>
  <c r="H90" i="28" s="1"/>
  <c r="F287" i="30"/>
  <c r="H287" i="30" s="1"/>
  <c r="F120" i="30"/>
  <c r="H120" i="30" s="1"/>
  <c r="F22" i="30"/>
  <c r="H22" i="30" s="1"/>
  <c r="F19" i="30"/>
  <c r="H19" i="30" s="1"/>
  <c r="F237" i="5"/>
  <c r="H237" i="5" s="1"/>
  <c r="H214" i="5"/>
  <c r="H210" i="5"/>
  <c r="H167" i="5"/>
  <c r="H164" i="5"/>
  <c r="F128" i="5"/>
  <c r="H128" i="5" s="1"/>
  <c r="F125" i="5"/>
  <c r="H125" i="5" s="1"/>
  <c r="F121" i="5"/>
  <c r="H121" i="5" s="1"/>
  <c r="F81" i="5"/>
  <c r="H81" i="5" s="1"/>
  <c r="F70" i="5"/>
  <c r="H70" i="5" s="1"/>
  <c r="F45" i="5"/>
  <c r="H45" i="5" s="1"/>
  <c r="H327" i="29"/>
  <c r="F327" i="29"/>
  <c r="F326" i="29"/>
  <c r="H326" i="29" s="1"/>
  <c r="F325" i="29"/>
  <c r="H325" i="29" s="1"/>
  <c r="F324" i="29"/>
  <c r="H324" i="29" s="1"/>
  <c r="F323" i="29"/>
  <c r="H323" i="29" s="1"/>
  <c r="F322" i="29"/>
  <c r="H322" i="29" s="1"/>
  <c r="F321" i="29"/>
  <c r="H321" i="29" s="1"/>
  <c r="F320" i="29"/>
  <c r="H320" i="29" s="1"/>
  <c r="F319" i="29"/>
  <c r="H319" i="29" s="1"/>
  <c r="F318" i="29"/>
  <c r="H318" i="29" s="1"/>
  <c r="F317" i="29"/>
  <c r="H317" i="29" s="1"/>
  <c r="F164" i="29"/>
  <c r="H164" i="29" s="1"/>
  <c r="F156" i="29"/>
  <c r="H156" i="29" s="1"/>
  <c r="F49" i="29"/>
  <c r="H49" i="29" s="1"/>
  <c r="F399" i="27"/>
  <c r="H399" i="27" s="1"/>
  <c r="F398" i="27"/>
  <c r="H398" i="27" s="1"/>
  <c r="F397" i="27"/>
  <c r="H397" i="27" s="1"/>
  <c r="F396" i="27"/>
  <c r="H396" i="27" s="1"/>
  <c r="F395" i="27"/>
  <c r="H395" i="27" s="1"/>
  <c r="F394" i="27"/>
  <c r="H394" i="27" s="1"/>
  <c r="F393" i="27"/>
  <c r="H393" i="27" s="1"/>
  <c r="F392" i="27"/>
  <c r="H392" i="27" s="1"/>
  <c r="F391" i="27"/>
  <c r="H391" i="27" s="1"/>
  <c r="F390" i="27"/>
  <c r="H390" i="27" s="1"/>
  <c r="F389" i="27"/>
  <c r="H389" i="27" s="1"/>
  <c r="F388" i="27"/>
  <c r="H388" i="27" s="1"/>
  <c r="F387" i="27"/>
  <c r="H387" i="27" s="1"/>
  <c r="F386" i="27"/>
  <c r="H386" i="27" s="1"/>
  <c r="F385" i="27"/>
  <c r="H385" i="27" s="1"/>
  <c r="F384" i="27"/>
  <c r="H384" i="27" s="1"/>
  <c r="F383" i="27"/>
  <c r="H383" i="27" s="1"/>
  <c r="F382" i="27"/>
  <c r="H382" i="27" s="1"/>
  <c r="F381" i="27"/>
  <c r="H381" i="27" s="1"/>
  <c r="F380" i="27"/>
  <c r="H380" i="27" s="1"/>
  <c r="F379" i="27"/>
  <c r="H379" i="27" s="1"/>
  <c r="F378" i="27"/>
  <c r="H378" i="27" s="1"/>
  <c r="F377" i="27"/>
  <c r="H377" i="27" s="1"/>
  <c r="F375" i="27"/>
  <c r="H375" i="27" s="1"/>
  <c r="F374" i="27"/>
  <c r="H374" i="27" s="1"/>
  <c r="F373" i="27"/>
  <c r="H373" i="27" s="1"/>
  <c r="F372" i="27"/>
  <c r="H372" i="27" s="1"/>
  <c r="F371" i="27"/>
  <c r="H371" i="27" s="1"/>
  <c r="F370" i="27"/>
  <c r="H370" i="27" s="1"/>
  <c r="F369" i="27"/>
  <c r="H369" i="27" s="1"/>
  <c r="F368" i="27"/>
  <c r="H368" i="27" s="1"/>
  <c r="F367" i="27"/>
  <c r="H367" i="27" s="1"/>
  <c r="F366" i="27"/>
  <c r="H366" i="27" s="1"/>
  <c r="F365" i="27"/>
  <c r="H365" i="27" s="1"/>
  <c r="F364" i="27"/>
  <c r="H364" i="27" s="1"/>
  <c r="F363" i="27"/>
  <c r="H363" i="27" s="1"/>
  <c r="F362" i="27"/>
  <c r="H362" i="27" s="1"/>
  <c r="F361" i="27"/>
  <c r="H361" i="27" s="1"/>
  <c r="H90" i="36"/>
  <c r="H86" i="36"/>
  <c r="H83" i="36"/>
  <c r="H77" i="36"/>
  <c r="H73" i="36"/>
  <c r="H44" i="36"/>
  <c r="H42" i="36"/>
  <c r="H39" i="36"/>
  <c r="H33" i="36"/>
  <c r="H25" i="36"/>
  <c r="H24" i="36"/>
  <c r="H21" i="36"/>
  <c r="H48" i="36" l="1"/>
  <c r="H43" i="36"/>
  <c r="H104" i="8" l="1"/>
  <c r="H103" i="8"/>
  <c r="H98" i="8"/>
  <c r="H97" i="8"/>
  <c r="H95" i="8"/>
  <c r="H92" i="8"/>
  <c r="H787" i="19" l="1"/>
  <c r="H786" i="19"/>
  <c r="H785" i="19"/>
  <c r="H784" i="19"/>
  <c r="H783" i="19"/>
  <c r="H782" i="19"/>
  <c r="H781" i="19"/>
  <c r="H780" i="19"/>
  <c r="H779" i="19"/>
  <c r="H778" i="19"/>
  <c r="H777" i="19"/>
  <c r="H776" i="19"/>
  <c r="H775" i="19"/>
  <c r="H774" i="19"/>
  <c r="H773" i="19"/>
  <c r="H772" i="19"/>
  <c r="H771" i="19"/>
  <c r="H770" i="19"/>
  <c r="H769" i="19"/>
  <c r="H768" i="19"/>
  <c r="H767" i="19"/>
  <c r="H766" i="19"/>
  <c r="H765" i="19"/>
  <c r="H764" i="19"/>
  <c r="H763" i="19"/>
  <c r="H762" i="19"/>
  <c r="H761" i="19"/>
  <c r="H760" i="19"/>
  <c r="H733" i="19"/>
  <c r="H732" i="19"/>
  <c r="H731" i="19"/>
  <c r="H730" i="19"/>
  <c r="H729" i="19"/>
  <c r="H728" i="19"/>
  <c r="H727" i="19"/>
  <c r="H726" i="19"/>
  <c r="H725" i="19"/>
  <c r="H724" i="19"/>
  <c r="H723" i="19"/>
  <c r="H722" i="19"/>
  <c r="H721" i="19"/>
  <c r="H720" i="19"/>
  <c r="H719" i="19"/>
  <c r="H718" i="19"/>
  <c r="H717" i="19"/>
  <c r="H716" i="19"/>
  <c r="H715" i="19"/>
  <c r="H714" i="19"/>
  <c r="H713" i="19"/>
  <c r="H712" i="19"/>
  <c r="H711" i="19"/>
  <c r="H710" i="19"/>
  <c r="H709" i="19"/>
  <c r="H708" i="19"/>
  <c r="H707" i="19"/>
  <c r="H218" i="34"/>
  <c r="H217" i="34"/>
  <c r="H216" i="34"/>
  <c r="H215" i="34"/>
  <c r="H214" i="34"/>
  <c r="H213" i="34"/>
  <c r="H212" i="34"/>
  <c r="H211" i="34"/>
  <c r="H210" i="34"/>
  <c r="H209" i="34"/>
  <c r="H208" i="34"/>
  <c r="H207" i="34"/>
  <c r="H206" i="34"/>
  <c r="H205" i="34"/>
  <c r="H204" i="34"/>
  <c r="H203" i="34"/>
  <c r="H202" i="34"/>
  <c r="H201" i="34"/>
  <c r="H200" i="34"/>
  <c r="H199" i="34"/>
  <c r="H198" i="34"/>
  <c r="H174" i="34"/>
  <c r="H173" i="34"/>
  <c r="H172" i="34"/>
  <c r="H171" i="34"/>
  <c r="H170" i="34"/>
  <c r="H169" i="34"/>
  <c r="H168" i="34"/>
  <c r="H167" i="34"/>
  <c r="H166" i="34"/>
  <c r="H165" i="34"/>
  <c r="H164" i="34"/>
  <c r="H163" i="34"/>
  <c r="H162" i="34"/>
  <c r="H161" i="34"/>
  <c r="H160" i="34"/>
  <c r="H159" i="34"/>
  <c r="H158" i="34"/>
  <c r="H157" i="34"/>
  <c r="H156" i="34"/>
  <c r="H155" i="34"/>
  <c r="H154" i="34"/>
  <c r="H153" i="34"/>
  <c r="H88" i="8" l="1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G87" i="43" l="1"/>
  <c r="F87" i="43"/>
  <c r="E87" i="43"/>
  <c r="G86" i="43"/>
  <c r="F86" i="43"/>
  <c r="E86" i="43"/>
  <c r="G85" i="43"/>
  <c r="F85" i="43"/>
  <c r="E85" i="43"/>
  <c r="C88" i="43"/>
  <c r="C87" i="43"/>
  <c r="C86" i="43"/>
  <c r="C85" i="43"/>
  <c r="C84" i="43"/>
  <c r="C76" i="32" l="1"/>
  <c r="H75" i="32"/>
  <c r="H534" i="32" l="1"/>
  <c r="H533" i="32"/>
  <c r="H532" i="32"/>
  <c r="H531" i="32"/>
  <c r="H530" i="32"/>
  <c r="H529" i="32"/>
  <c r="H528" i="32"/>
  <c r="H527" i="32"/>
  <c r="H526" i="32"/>
  <c r="H525" i="32"/>
  <c r="H514" i="32"/>
  <c r="H513" i="32"/>
  <c r="H512" i="32"/>
  <c r="H511" i="32"/>
  <c r="H510" i="32"/>
  <c r="H509" i="32"/>
  <c r="H508" i="32"/>
  <c r="H507" i="32"/>
  <c r="H506" i="32"/>
  <c r="H505" i="32"/>
  <c r="H504" i="32"/>
  <c r="H503" i="32"/>
  <c r="H502" i="32"/>
  <c r="H501" i="32"/>
  <c r="H500" i="32"/>
  <c r="H499" i="32"/>
  <c r="H498" i="32"/>
  <c r="H497" i="32"/>
  <c r="H496" i="32"/>
  <c r="H495" i="32"/>
  <c r="H494" i="32"/>
  <c r="H493" i="32"/>
  <c r="H492" i="32"/>
  <c r="H491" i="32"/>
  <c r="H490" i="32"/>
  <c r="H489" i="32"/>
  <c r="H488" i="32"/>
  <c r="H487" i="32"/>
  <c r="H486" i="32"/>
  <c r="H485" i="32"/>
  <c r="H484" i="32"/>
  <c r="H483" i="32"/>
  <c r="H482" i="32"/>
  <c r="H481" i="32"/>
  <c r="H480" i="32"/>
  <c r="H479" i="32"/>
  <c r="H478" i="32"/>
  <c r="H477" i="32"/>
  <c r="H476" i="32"/>
  <c r="H475" i="32"/>
  <c r="H474" i="32"/>
  <c r="H473" i="32"/>
  <c r="H472" i="32"/>
  <c r="H471" i="32"/>
  <c r="H470" i="32"/>
  <c r="H469" i="32"/>
  <c r="H468" i="32"/>
  <c r="H467" i="32"/>
  <c r="H466" i="32"/>
  <c r="H465" i="32"/>
  <c r="H464" i="32"/>
  <c r="H463" i="32"/>
  <c r="H462" i="32"/>
  <c r="H461" i="32"/>
  <c r="H460" i="32"/>
  <c r="H459" i="32"/>
  <c r="H458" i="32"/>
  <c r="H457" i="32"/>
  <c r="H456" i="32"/>
  <c r="H455" i="32"/>
  <c r="H454" i="32"/>
  <c r="H453" i="32"/>
  <c r="H452" i="32"/>
  <c r="H451" i="32"/>
  <c r="H450" i="32"/>
  <c r="H449" i="32"/>
  <c r="H448" i="32"/>
  <c r="H447" i="32"/>
  <c r="H446" i="32"/>
  <c r="H445" i="32"/>
  <c r="H444" i="32"/>
  <c r="H443" i="32"/>
  <c r="H442" i="32"/>
  <c r="H441" i="32"/>
  <c r="H440" i="32"/>
  <c r="H439" i="32"/>
  <c r="H438" i="32"/>
  <c r="H437" i="32"/>
  <c r="H436" i="32"/>
  <c r="H435" i="32"/>
  <c r="H434" i="32"/>
  <c r="H433" i="32"/>
  <c r="H432" i="32"/>
  <c r="H431" i="32"/>
  <c r="H430" i="32"/>
  <c r="H429" i="32"/>
  <c r="H428" i="32"/>
  <c r="H427" i="32"/>
  <c r="H426" i="32"/>
  <c r="H425" i="32"/>
  <c r="H424" i="32"/>
  <c r="H423" i="32"/>
  <c r="H422" i="32"/>
  <c r="H326" i="32"/>
  <c r="H325" i="32"/>
  <c r="H324" i="32"/>
  <c r="H323" i="32"/>
  <c r="H322" i="32"/>
  <c r="H321" i="32"/>
  <c r="H320" i="32"/>
  <c r="H319" i="32"/>
  <c r="H318" i="32"/>
  <c r="H317" i="32"/>
  <c r="H316" i="32"/>
  <c r="H315" i="32"/>
  <c r="H314" i="32"/>
  <c r="H313" i="32"/>
  <c r="H312" i="32"/>
  <c r="H311" i="32"/>
  <c r="H310" i="32"/>
  <c r="H309" i="32"/>
  <c r="H308" i="32"/>
  <c r="H307" i="32"/>
  <c r="H306" i="32"/>
  <c r="H305" i="32"/>
  <c r="H304" i="32"/>
  <c r="H303" i="32"/>
  <c r="H302" i="32"/>
  <c r="H301" i="32"/>
  <c r="H300" i="32"/>
  <c r="H299" i="32"/>
  <c r="H298" i="32"/>
  <c r="H297" i="32"/>
  <c r="H296" i="32"/>
  <c r="H295" i="32"/>
  <c r="H294" i="32"/>
  <c r="H293" i="32"/>
  <c r="H292" i="32"/>
  <c r="H291" i="32"/>
  <c r="H290" i="32"/>
  <c r="H289" i="32"/>
  <c r="H288" i="32"/>
  <c r="H287" i="32"/>
  <c r="H286" i="32"/>
  <c r="H285" i="32"/>
  <c r="H284" i="32"/>
  <c r="H283" i="32"/>
  <c r="H282" i="32"/>
  <c r="H281" i="32"/>
  <c r="H280" i="32"/>
  <c r="H279" i="32"/>
  <c r="H278" i="32"/>
  <c r="H277" i="32"/>
  <c r="H276" i="32"/>
  <c r="H275" i="32"/>
  <c r="H274" i="32"/>
  <c r="H273" i="32"/>
  <c r="H272" i="32"/>
  <c r="H271" i="32"/>
  <c r="H270" i="32"/>
  <c r="G163" i="32"/>
  <c r="F163" i="32"/>
  <c r="H162" i="32"/>
  <c r="C163" i="32"/>
  <c r="D87" i="43" s="1"/>
  <c r="H87" i="43" s="1"/>
  <c r="G145" i="32"/>
  <c r="F145" i="32"/>
  <c r="H144" i="32"/>
  <c r="C145" i="32"/>
  <c r="D86" i="43" s="1"/>
  <c r="H86" i="43" s="1"/>
  <c r="G128" i="32"/>
  <c r="F128" i="32"/>
  <c r="H127" i="32"/>
  <c r="H126" i="32"/>
  <c r="H125" i="32"/>
  <c r="H124" i="32"/>
  <c r="H123" i="32"/>
  <c r="H122" i="32"/>
  <c r="H121" i="32"/>
  <c r="H120" i="32"/>
  <c r="H119" i="32"/>
  <c r="H118" i="32"/>
  <c r="H117" i="32"/>
  <c r="H116" i="32"/>
  <c r="H115" i="32"/>
  <c r="H114" i="32"/>
  <c r="H113" i="32"/>
  <c r="H112" i="32"/>
  <c r="H111" i="32"/>
  <c r="H110" i="32"/>
  <c r="H109" i="32"/>
  <c r="H108" i="32"/>
  <c r="H107" i="32"/>
  <c r="H106" i="32"/>
  <c r="H105" i="32"/>
  <c r="H104" i="32"/>
  <c r="H103" i="32"/>
  <c r="H102" i="32"/>
  <c r="H101" i="32"/>
  <c r="H100" i="32"/>
  <c r="H99" i="32"/>
  <c r="H98" i="32"/>
  <c r="H97" i="32"/>
  <c r="H96" i="32"/>
  <c r="H95" i="32"/>
  <c r="H94" i="32"/>
  <c r="H93" i="32"/>
  <c r="H92" i="32"/>
  <c r="H91" i="32"/>
  <c r="H90" i="32"/>
  <c r="H88" i="32"/>
  <c r="H87" i="32"/>
  <c r="H86" i="32"/>
  <c r="H85" i="32"/>
  <c r="H84" i="32"/>
  <c r="H83" i="32"/>
  <c r="H82" i="32"/>
  <c r="C128" i="32"/>
  <c r="D85" i="43" s="1"/>
  <c r="H85" i="43" s="1"/>
  <c r="H544" i="7"/>
  <c r="H543" i="7"/>
  <c r="H542" i="7"/>
  <c r="H541" i="7"/>
  <c r="H540" i="7"/>
  <c r="H539" i="7"/>
  <c r="H538" i="7"/>
  <c r="H537" i="7"/>
  <c r="H536" i="7"/>
  <c r="H535" i="7"/>
  <c r="H534" i="7"/>
  <c r="H533" i="7"/>
  <c r="H532" i="7"/>
  <c r="H531" i="7"/>
  <c r="H530" i="7"/>
  <c r="H529" i="7"/>
  <c r="H528" i="7"/>
  <c r="H527" i="7"/>
  <c r="H526" i="7"/>
  <c r="H525" i="7"/>
  <c r="H524" i="7"/>
  <c r="H523" i="7"/>
  <c r="H522" i="7"/>
  <c r="H521" i="7"/>
  <c r="H520" i="7"/>
  <c r="H519" i="7"/>
  <c r="H518" i="7"/>
  <c r="H517" i="7"/>
  <c r="H516" i="7"/>
  <c r="H515" i="7"/>
  <c r="H514" i="7"/>
  <c r="H513" i="7"/>
  <c r="H512" i="7"/>
  <c r="H511" i="7"/>
  <c r="H510" i="7"/>
  <c r="H509" i="7"/>
  <c r="H508" i="7"/>
  <c r="H507" i="7"/>
  <c r="H506" i="7"/>
  <c r="H505" i="7"/>
  <c r="H504" i="7"/>
  <c r="H503" i="7"/>
  <c r="H502" i="7"/>
  <c r="H501" i="7"/>
  <c r="H500" i="7"/>
  <c r="H499" i="7"/>
  <c r="H498" i="7"/>
  <c r="H497" i="7"/>
  <c r="H496" i="7"/>
  <c r="H495" i="7"/>
  <c r="H494" i="7"/>
  <c r="H493" i="7"/>
  <c r="H492" i="7"/>
  <c r="H491" i="7"/>
  <c r="H490" i="7"/>
  <c r="H489" i="7"/>
  <c r="H488" i="7"/>
  <c r="H487" i="7"/>
  <c r="H486" i="7"/>
  <c r="H485" i="7"/>
  <c r="H484" i="7"/>
  <c r="H483" i="7"/>
  <c r="H482" i="7"/>
  <c r="H481" i="7"/>
  <c r="H480" i="7"/>
  <c r="H479" i="7"/>
  <c r="H478" i="7"/>
  <c r="H477" i="7"/>
  <c r="H476" i="7"/>
  <c r="H475" i="7"/>
  <c r="H474" i="7"/>
  <c r="H473" i="7"/>
  <c r="H472" i="7"/>
  <c r="H471" i="7"/>
  <c r="H470" i="7"/>
  <c r="H469" i="7"/>
  <c r="H468" i="7"/>
  <c r="H467" i="7"/>
  <c r="H466" i="7"/>
  <c r="H465" i="7"/>
  <c r="H464" i="7"/>
  <c r="H463" i="7"/>
  <c r="H462" i="7"/>
  <c r="H461" i="7"/>
  <c r="H460" i="7"/>
  <c r="H459" i="7"/>
  <c r="H458" i="7"/>
  <c r="H457" i="7"/>
  <c r="H456" i="7"/>
  <c r="H455" i="7"/>
  <c r="H454" i="7"/>
  <c r="H453" i="7"/>
  <c r="H452" i="7"/>
  <c r="H451" i="7"/>
  <c r="H450" i="7"/>
  <c r="H449" i="7"/>
  <c r="H448" i="7"/>
  <c r="H447" i="7"/>
  <c r="H446" i="7"/>
  <c r="H445" i="7"/>
  <c r="H444" i="7"/>
  <c r="H443" i="7"/>
  <c r="H442" i="7"/>
  <c r="H441" i="7"/>
  <c r="H440" i="7"/>
  <c r="H439" i="7"/>
  <c r="H438" i="7"/>
  <c r="H437" i="7"/>
  <c r="H436" i="7"/>
  <c r="H435" i="7"/>
  <c r="H434" i="7"/>
  <c r="H433" i="7"/>
  <c r="H432" i="7"/>
  <c r="H431" i="7"/>
  <c r="H430" i="7"/>
  <c r="H429" i="7"/>
  <c r="H428" i="7"/>
  <c r="H427" i="7"/>
  <c r="H426" i="7"/>
  <c r="H425" i="7"/>
  <c r="H424" i="7"/>
  <c r="H423" i="7"/>
  <c r="H422" i="7"/>
  <c r="H421" i="7"/>
  <c r="H420" i="7"/>
  <c r="H419" i="7"/>
  <c r="H41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389" i="31"/>
  <c r="H388" i="31"/>
  <c r="H387" i="31"/>
  <c r="H386" i="31"/>
  <c r="H385" i="31"/>
  <c r="H384" i="31"/>
  <c r="H383" i="31"/>
  <c r="H382" i="31"/>
  <c r="H381" i="31"/>
  <c r="H380" i="31"/>
  <c r="H379" i="31"/>
  <c r="H378" i="31"/>
  <c r="H377" i="31"/>
  <c r="H376" i="31"/>
  <c r="H375" i="31"/>
  <c r="H374" i="31"/>
  <c r="H373" i="31"/>
  <c r="H372" i="31"/>
  <c r="H371" i="31"/>
  <c r="H370" i="31"/>
  <c r="H369" i="31"/>
  <c r="H344" i="31"/>
  <c r="H343" i="31"/>
  <c r="H342" i="31"/>
  <c r="H341" i="31"/>
  <c r="H340" i="31"/>
  <c r="H339" i="31"/>
  <c r="H338" i="31"/>
  <c r="H337" i="31"/>
  <c r="H336" i="31"/>
  <c r="H335" i="31"/>
  <c r="H334" i="31"/>
  <c r="H333" i="31"/>
  <c r="H332" i="31"/>
  <c r="H331" i="31"/>
  <c r="H330" i="31"/>
  <c r="H329" i="31"/>
  <c r="H328" i="31"/>
  <c r="H327" i="31"/>
  <c r="H326" i="31"/>
  <c r="H325" i="31"/>
  <c r="H324" i="31"/>
  <c r="H145" i="32" l="1"/>
  <c r="H163" i="32"/>
  <c r="H128" i="32"/>
  <c r="H143" i="31" l="1"/>
  <c r="H142" i="31"/>
  <c r="H141" i="31"/>
  <c r="H140" i="31"/>
  <c r="H139" i="31"/>
  <c r="H138" i="31"/>
  <c r="H137" i="31"/>
  <c r="H136" i="31"/>
  <c r="H135" i="31"/>
  <c r="H134" i="31"/>
  <c r="H133" i="31"/>
  <c r="H132" i="31"/>
  <c r="H131" i="31"/>
  <c r="H130" i="31"/>
  <c r="H129" i="31"/>
  <c r="H128" i="31"/>
  <c r="H127" i="31"/>
  <c r="H126" i="31"/>
  <c r="H125" i="31"/>
  <c r="H124" i="31"/>
  <c r="H123" i="31"/>
  <c r="H122" i="31"/>
  <c r="H121" i="31"/>
  <c r="H120" i="31"/>
  <c r="H119" i="31"/>
  <c r="H118" i="31"/>
  <c r="H117" i="31"/>
  <c r="H116" i="31"/>
  <c r="H115" i="31"/>
  <c r="H114" i="31"/>
  <c r="H79" i="31"/>
  <c r="H78" i="31"/>
  <c r="H77" i="31"/>
  <c r="H76" i="31"/>
  <c r="H75" i="31"/>
  <c r="H74" i="31"/>
  <c r="H73" i="31"/>
  <c r="H72" i="31"/>
  <c r="H71" i="31"/>
  <c r="H70" i="31"/>
  <c r="H69" i="31"/>
  <c r="H68" i="31"/>
  <c r="H67" i="31"/>
  <c r="H66" i="31"/>
  <c r="H65" i="31"/>
  <c r="H64" i="31"/>
  <c r="H63" i="31"/>
  <c r="H62" i="31"/>
  <c r="H61" i="31"/>
  <c r="H60" i="31"/>
  <c r="H59" i="31"/>
  <c r="H58" i="31"/>
  <c r="H57" i="31"/>
  <c r="H56" i="31"/>
  <c r="H55" i="31"/>
  <c r="H609" i="6"/>
  <c r="H608" i="6"/>
  <c r="H607" i="6"/>
  <c r="H606" i="6"/>
  <c r="H605" i="6"/>
  <c r="H604" i="6"/>
  <c r="H603" i="6"/>
  <c r="H602" i="6"/>
  <c r="H601" i="6"/>
  <c r="H600" i="6"/>
  <c r="H599" i="6"/>
  <c r="H598" i="6"/>
  <c r="H597" i="6"/>
  <c r="H596" i="6"/>
  <c r="H595" i="6"/>
  <c r="H594" i="6"/>
  <c r="H593" i="6"/>
  <c r="H592" i="6"/>
  <c r="H591" i="6"/>
  <c r="H590" i="6"/>
  <c r="H589" i="6"/>
  <c r="H588" i="6"/>
  <c r="H587" i="6"/>
  <c r="H586" i="6"/>
  <c r="H585" i="6"/>
  <c r="H584" i="6"/>
  <c r="H583" i="6"/>
  <c r="H582" i="6"/>
  <c r="H581" i="6"/>
  <c r="H580" i="6"/>
  <c r="H579" i="6"/>
  <c r="H578" i="6"/>
  <c r="H577" i="6"/>
  <c r="H576" i="6"/>
  <c r="H575" i="6"/>
  <c r="H574" i="6"/>
  <c r="H573" i="6"/>
  <c r="H572" i="6"/>
  <c r="H571" i="6"/>
  <c r="H570" i="6"/>
  <c r="H569" i="6"/>
  <c r="H568" i="6"/>
  <c r="H567" i="6"/>
  <c r="H566" i="6"/>
  <c r="H565" i="6"/>
  <c r="H564" i="6"/>
  <c r="H563" i="6"/>
  <c r="H562" i="6"/>
  <c r="H561" i="6"/>
  <c r="H560" i="6"/>
  <c r="H559" i="6"/>
  <c r="H558" i="6"/>
  <c r="H557" i="6"/>
  <c r="H556" i="6"/>
  <c r="H555" i="6"/>
  <c r="H554" i="6"/>
  <c r="H553" i="6"/>
  <c r="H552" i="6"/>
  <c r="H551" i="6"/>
  <c r="H550" i="6"/>
  <c r="H549" i="6"/>
  <c r="H548" i="6"/>
  <c r="H547" i="6"/>
  <c r="H546" i="6"/>
  <c r="H545" i="6"/>
  <c r="H544" i="6"/>
  <c r="H543" i="6"/>
  <c r="H542" i="6"/>
  <c r="H541" i="6"/>
  <c r="H540" i="6"/>
  <c r="H539" i="6"/>
  <c r="H538" i="6"/>
  <c r="H537" i="6"/>
  <c r="H536" i="6"/>
  <c r="H535" i="6"/>
  <c r="H534" i="6"/>
  <c r="H533" i="6"/>
  <c r="H532" i="6"/>
  <c r="H531" i="6"/>
  <c r="H530" i="6"/>
  <c r="H529" i="6"/>
  <c r="H528" i="6"/>
  <c r="H527" i="6"/>
  <c r="H526" i="6"/>
  <c r="H525" i="6"/>
  <c r="H524" i="6"/>
  <c r="H523" i="6"/>
  <c r="H522" i="6"/>
  <c r="H521" i="6"/>
  <c r="H520" i="6"/>
  <c r="H519" i="6"/>
  <c r="H518" i="6"/>
  <c r="H517" i="6"/>
  <c r="H516" i="6"/>
  <c r="H515" i="6"/>
  <c r="H514" i="6"/>
  <c r="H513" i="6"/>
  <c r="H512" i="6"/>
  <c r="H511" i="6"/>
  <c r="H510" i="6"/>
  <c r="H509" i="6"/>
  <c r="H508" i="6"/>
  <c r="H507" i="6"/>
  <c r="H506" i="6"/>
  <c r="H505" i="6"/>
  <c r="H504" i="6"/>
  <c r="H503" i="6"/>
  <c r="H502" i="6"/>
  <c r="H501" i="6"/>
  <c r="H500" i="6"/>
  <c r="H499" i="6"/>
  <c r="H498" i="6"/>
  <c r="H497" i="6"/>
  <c r="H496" i="6"/>
  <c r="H495" i="6"/>
  <c r="H494" i="6"/>
  <c r="H493" i="6"/>
  <c r="H492" i="6"/>
  <c r="H491" i="6"/>
  <c r="H490" i="6"/>
  <c r="H489" i="6"/>
  <c r="H488" i="6"/>
  <c r="H487" i="6"/>
  <c r="H486" i="6"/>
  <c r="H485" i="6"/>
  <c r="H484" i="6"/>
  <c r="H483" i="6"/>
  <c r="H482" i="6"/>
  <c r="H481" i="6"/>
  <c r="H480" i="6"/>
  <c r="H479" i="6"/>
  <c r="H478" i="6"/>
  <c r="H477" i="6"/>
  <c r="H476" i="6"/>
  <c r="H475" i="6"/>
  <c r="H474" i="6"/>
  <c r="H473" i="6"/>
  <c r="H472" i="6"/>
  <c r="H471" i="6"/>
  <c r="H470" i="6"/>
  <c r="H469" i="6"/>
  <c r="H468" i="6"/>
  <c r="H467" i="6"/>
  <c r="H466" i="6"/>
  <c r="H465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540" i="28"/>
  <c r="H539" i="28"/>
  <c r="H538" i="28"/>
  <c r="H537" i="28"/>
  <c r="H536" i="28"/>
  <c r="H535" i="28"/>
  <c r="H534" i="28"/>
  <c r="H533" i="28"/>
  <c r="H532" i="28"/>
  <c r="H531" i="28"/>
  <c r="H530" i="28"/>
  <c r="H529" i="28"/>
  <c r="H528" i="28"/>
  <c r="H527" i="28"/>
  <c r="H526" i="28"/>
  <c r="H525" i="28"/>
  <c r="H524" i="28"/>
  <c r="H523" i="28"/>
  <c r="H522" i="28"/>
  <c r="H521" i="28"/>
  <c r="H520" i="28"/>
  <c r="H519" i="28"/>
  <c r="H518" i="28"/>
  <c r="H517" i="28"/>
  <c r="H516" i="28"/>
  <c r="H515" i="28"/>
  <c r="H514" i="28"/>
  <c r="H513" i="28"/>
  <c r="H512" i="28"/>
  <c r="H511" i="28"/>
  <c r="H510" i="28"/>
  <c r="H509" i="28"/>
  <c r="H508" i="28"/>
  <c r="H507" i="28"/>
  <c r="H506" i="28"/>
  <c r="H505" i="28"/>
  <c r="H504" i="28"/>
  <c r="H503" i="28"/>
  <c r="H502" i="28"/>
  <c r="H501" i="28"/>
  <c r="H500" i="28"/>
  <c r="H499" i="28"/>
  <c r="H498" i="28"/>
  <c r="H497" i="28"/>
  <c r="H496" i="28"/>
  <c r="H495" i="28"/>
  <c r="H494" i="28"/>
  <c r="H493" i="28"/>
  <c r="H492" i="28"/>
  <c r="H491" i="28"/>
  <c r="H490" i="28"/>
  <c r="H489" i="28"/>
  <c r="H488" i="28"/>
  <c r="H487" i="28"/>
  <c r="H486" i="28"/>
  <c r="H485" i="28"/>
  <c r="H484" i="28"/>
  <c r="H483" i="28"/>
  <c r="H482" i="28"/>
  <c r="H481" i="28"/>
  <c r="H480" i="28"/>
  <c r="H479" i="28"/>
  <c r="H478" i="28"/>
  <c r="H453" i="28"/>
  <c r="H452" i="28"/>
  <c r="H451" i="28"/>
  <c r="H450" i="28"/>
  <c r="H449" i="28"/>
  <c r="H448" i="28"/>
  <c r="H447" i="28"/>
  <c r="H446" i="28"/>
  <c r="H445" i="28"/>
  <c r="H444" i="28"/>
  <c r="H443" i="28"/>
  <c r="H442" i="28"/>
  <c r="H441" i="28"/>
  <c r="H440" i="28"/>
  <c r="H439" i="28"/>
  <c r="H438" i="28"/>
  <c r="H437" i="28"/>
  <c r="H436" i="28"/>
  <c r="H435" i="28"/>
  <c r="H434" i="28"/>
  <c r="H433" i="28"/>
  <c r="H432" i="28"/>
  <c r="H431" i="28"/>
  <c r="H430" i="28"/>
  <c r="H429" i="28"/>
  <c r="H428" i="28"/>
  <c r="H427" i="28"/>
  <c r="H426" i="28"/>
  <c r="H425" i="28"/>
  <c r="H210" i="28"/>
  <c r="H209" i="28"/>
  <c r="H208" i="28"/>
  <c r="H207" i="28"/>
  <c r="H206" i="28"/>
  <c r="H205" i="28"/>
  <c r="H204" i="28"/>
  <c r="H203" i="28"/>
  <c r="H202" i="28"/>
  <c r="H201" i="28"/>
  <c r="H200" i="28"/>
  <c r="H199" i="28"/>
  <c r="H198" i="28"/>
  <c r="H197" i="28"/>
  <c r="H196" i="28"/>
  <c r="H195" i="28"/>
  <c r="H194" i="28"/>
  <c r="H193" i="28"/>
  <c r="H192" i="28"/>
  <c r="H191" i="28"/>
  <c r="H190" i="28"/>
  <c r="H189" i="28"/>
  <c r="H188" i="28"/>
  <c r="H187" i="28"/>
  <c r="H186" i="28"/>
  <c r="H185" i="28"/>
  <c r="H184" i="28"/>
  <c r="H183" i="28"/>
  <c r="H182" i="28"/>
  <c r="H181" i="28"/>
  <c r="H180" i="28"/>
  <c r="H179" i="28"/>
  <c r="H178" i="28"/>
  <c r="H177" i="28"/>
  <c r="H176" i="28"/>
  <c r="H175" i="28"/>
  <c r="H174" i="28"/>
  <c r="H173" i="28"/>
  <c r="H172" i="28"/>
  <c r="H171" i="28"/>
  <c r="H170" i="28"/>
  <c r="H169" i="28"/>
  <c r="H168" i="28"/>
  <c r="H167" i="28"/>
  <c r="H166" i="28"/>
  <c r="H165" i="28"/>
  <c r="H164" i="28"/>
  <c r="H163" i="28"/>
  <c r="H162" i="28"/>
  <c r="H161" i="28"/>
  <c r="H160" i="28"/>
  <c r="H159" i="28"/>
  <c r="H158" i="28"/>
  <c r="H157" i="28"/>
  <c r="H156" i="28"/>
  <c r="H155" i="28"/>
  <c r="H154" i="28"/>
  <c r="H153" i="28"/>
  <c r="H152" i="28"/>
  <c r="H151" i="28"/>
  <c r="H150" i="28"/>
  <c r="H149" i="28"/>
  <c r="H148" i="28"/>
  <c r="H147" i="28"/>
  <c r="H121" i="28"/>
  <c r="H120" i="28"/>
  <c r="H119" i="28"/>
  <c r="H118" i="28"/>
  <c r="H117" i="28"/>
  <c r="H116" i="28"/>
  <c r="H115" i="28"/>
  <c r="H114" i="28"/>
  <c r="H113" i="28"/>
  <c r="H112" i="28"/>
  <c r="H111" i="28"/>
  <c r="H110" i="28"/>
  <c r="H443" i="29"/>
  <c r="H442" i="29"/>
  <c r="H441" i="29"/>
  <c r="H440" i="29"/>
  <c r="H439" i="29"/>
  <c r="H438" i="29"/>
  <c r="H437" i="29"/>
  <c r="H436" i="29"/>
  <c r="H435" i="29"/>
  <c r="H434" i="29"/>
  <c r="H433" i="29"/>
  <c r="H432" i="29"/>
  <c r="H431" i="29"/>
  <c r="H430" i="29"/>
  <c r="H429" i="29"/>
  <c r="H428" i="29"/>
  <c r="H427" i="29"/>
  <c r="H426" i="29"/>
  <c r="H425" i="29"/>
  <c r="H424" i="29"/>
  <c r="H423" i="29"/>
  <c r="H422" i="29"/>
  <c r="H421" i="29"/>
  <c r="H420" i="29"/>
  <c r="H419" i="29"/>
  <c r="H418" i="29"/>
  <c r="H417" i="29"/>
  <c r="H416" i="29"/>
  <c r="H415" i="29"/>
  <c r="H414" i="29"/>
  <c r="H413" i="29"/>
  <c r="H412" i="29"/>
  <c r="H411" i="29"/>
  <c r="H410" i="29"/>
  <c r="H409" i="29"/>
  <c r="H408" i="29"/>
  <c r="H407" i="29"/>
  <c r="H406" i="29"/>
  <c r="H405" i="29"/>
  <c r="H404" i="29"/>
  <c r="H403" i="29"/>
  <c r="H402" i="29"/>
  <c r="H401" i="29"/>
  <c r="H400" i="29"/>
  <c r="H399" i="29"/>
  <c r="H398" i="29"/>
  <c r="H397" i="29"/>
  <c r="H396" i="29"/>
  <c r="H395" i="29"/>
  <c r="H394" i="29"/>
  <c r="H393" i="29"/>
  <c r="H392" i="29"/>
  <c r="H391" i="29"/>
  <c r="H390" i="29"/>
  <c r="H389" i="29"/>
  <c r="H388" i="29"/>
  <c r="H387" i="29"/>
  <c r="H386" i="29"/>
  <c r="H385" i="29"/>
  <c r="H362" i="29"/>
  <c r="H361" i="29"/>
  <c r="H360" i="29"/>
  <c r="H359" i="29"/>
  <c r="H358" i="29"/>
  <c r="H357" i="29"/>
  <c r="H356" i="29"/>
  <c r="H355" i="29"/>
  <c r="H354" i="29"/>
  <c r="H353" i="29"/>
  <c r="H352" i="29"/>
  <c r="H351" i="29"/>
  <c r="H350" i="29"/>
  <c r="H349" i="29"/>
  <c r="H348" i="29"/>
  <c r="H347" i="29"/>
  <c r="H346" i="29"/>
  <c r="H345" i="29"/>
  <c r="H344" i="29"/>
  <c r="H343" i="29"/>
  <c r="H342" i="29"/>
  <c r="H341" i="29"/>
  <c r="H340" i="29"/>
  <c r="H339" i="29"/>
  <c r="H338" i="29"/>
  <c r="H337" i="29"/>
  <c r="H336" i="29"/>
  <c r="H335" i="29"/>
  <c r="H334" i="29"/>
  <c r="H333" i="29"/>
  <c r="H332" i="29"/>
  <c r="H331" i="29"/>
  <c r="H330" i="29"/>
  <c r="H329" i="29"/>
  <c r="H830" i="27"/>
  <c r="H829" i="27"/>
  <c r="H828" i="27"/>
  <c r="H827" i="27"/>
  <c r="H826" i="27"/>
  <c r="H825" i="27"/>
  <c r="H824" i="27"/>
  <c r="H823" i="27"/>
  <c r="H822" i="27"/>
  <c r="H821" i="27"/>
  <c r="H820" i="27"/>
  <c r="H819" i="27"/>
  <c r="H818" i="27"/>
  <c r="H817" i="27"/>
  <c r="H816" i="27"/>
  <c r="H815" i="27"/>
  <c r="H814" i="27"/>
  <c r="H813" i="27"/>
  <c r="H812" i="27"/>
  <c r="H811" i="27"/>
  <c r="H810" i="27"/>
  <c r="H809" i="27"/>
  <c r="H808" i="27"/>
  <c r="H807" i="27"/>
  <c r="H806" i="27"/>
  <c r="H805" i="27"/>
  <c r="H804" i="27"/>
  <c r="H803" i="27"/>
  <c r="H802" i="27"/>
  <c r="H801" i="27"/>
  <c r="H800" i="27"/>
  <c r="H799" i="27"/>
  <c r="H798" i="27"/>
  <c r="H797" i="27"/>
  <c r="H796" i="27"/>
  <c r="H795" i="27"/>
  <c r="H794" i="27"/>
  <c r="H793" i="27"/>
  <c r="H792" i="27"/>
  <c r="H791" i="27"/>
  <c r="H790" i="27"/>
  <c r="H789" i="27"/>
  <c r="H788" i="27"/>
  <c r="H787" i="27"/>
  <c r="H786" i="27"/>
  <c r="H785" i="27"/>
  <c r="H784" i="27"/>
  <c r="H783" i="27"/>
  <c r="H782" i="27"/>
  <c r="H781" i="27"/>
  <c r="H780" i="27"/>
  <c r="H779" i="27"/>
  <c r="H778" i="27"/>
  <c r="H777" i="27"/>
  <c r="H776" i="27"/>
  <c r="H775" i="27"/>
  <c r="H774" i="27"/>
  <c r="H773" i="27"/>
  <c r="H772" i="27"/>
  <c r="H771" i="27"/>
  <c r="H770" i="27"/>
  <c r="H769" i="27"/>
  <c r="H768" i="27"/>
  <c r="H767" i="27"/>
  <c r="H766" i="27"/>
  <c r="H765" i="27"/>
  <c r="H764" i="27"/>
  <c r="H763" i="27"/>
  <c r="H762" i="27"/>
  <c r="H761" i="27"/>
  <c r="H760" i="27"/>
  <c r="H759" i="27"/>
  <c r="H758" i="27"/>
  <c r="H757" i="27"/>
  <c r="H756" i="27"/>
  <c r="H755" i="27"/>
  <c r="H754" i="27"/>
  <c r="H753" i="27"/>
  <c r="H752" i="27"/>
  <c r="H751" i="27"/>
  <c r="H750" i="27"/>
  <c r="H749" i="27"/>
  <c r="H748" i="27"/>
  <c r="H747" i="27"/>
  <c r="H746" i="27"/>
  <c r="H745" i="27"/>
  <c r="H744" i="27"/>
  <c r="H743" i="27"/>
  <c r="H742" i="27"/>
  <c r="H741" i="27"/>
  <c r="H740" i="27"/>
  <c r="H739" i="27"/>
  <c r="H738" i="27"/>
  <c r="H737" i="27"/>
  <c r="H736" i="27"/>
  <c r="H735" i="27"/>
  <c r="H734" i="27"/>
  <c r="H733" i="27"/>
  <c r="H732" i="27"/>
  <c r="H731" i="27"/>
  <c r="H730" i="27"/>
  <c r="H729" i="27"/>
  <c r="H728" i="27"/>
  <c r="H727" i="27"/>
  <c r="H726" i="27"/>
  <c r="H725" i="27"/>
  <c r="H724" i="27"/>
  <c r="H723" i="27"/>
  <c r="H722" i="27"/>
  <c r="H721" i="27"/>
  <c r="H720" i="27"/>
  <c r="H719" i="27"/>
  <c r="H718" i="27"/>
  <c r="H717" i="27"/>
  <c r="H716" i="27"/>
  <c r="H715" i="27"/>
  <c r="H714" i="27"/>
  <c r="H713" i="27"/>
  <c r="H712" i="27"/>
  <c r="H711" i="27"/>
  <c r="H710" i="27"/>
  <c r="H709" i="27"/>
  <c r="H708" i="27"/>
  <c r="H707" i="27"/>
  <c r="H706" i="27"/>
  <c r="H705" i="27"/>
  <c r="H704" i="27"/>
  <c r="H703" i="27"/>
  <c r="H702" i="27"/>
  <c r="H701" i="27"/>
  <c r="H700" i="27"/>
  <c r="H699" i="27"/>
  <c r="H698" i="27"/>
  <c r="H697" i="27"/>
  <c r="H696" i="27"/>
  <c r="H695" i="27"/>
  <c r="H694" i="27"/>
  <c r="H693" i="27"/>
  <c r="H692" i="27"/>
  <c r="H691" i="27"/>
  <c r="H690" i="27"/>
  <c r="H689" i="27"/>
  <c r="H688" i="27"/>
  <c r="H687" i="27"/>
  <c r="H686" i="27"/>
  <c r="H685" i="27"/>
  <c r="H684" i="27"/>
  <c r="H683" i="27"/>
  <c r="H682" i="27"/>
  <c r="H681" i="27"/>
  <c r="H680" i="27"/>
  <c r="H679" i="27"/>
  <c r="H678" i="27"/>
  <c r="H677" i="27"/>
  <c r="H676" i="27"/>
  <c r="H675" i="27"/>
  <c r="H674" i="27"/>
  <c r="H673" i="27"/>
  <c r="H672" i="27"/>
  <c r="H671" i="27"/>
  <c r="H670" i="27"/>
  <c r="H669" i="27"/>
  <c r="H668" i="27"/>
  <c r="H667" i="27"/>
  <c r="H666" i="27"/>
  <c r="H665" i="27"/>
  <c r="H664" i="27"/>
  <c r="H663" i="27"/>
  <c r="H662" i="27"/>
  <c r="H661" i="27"/>
  <c r="H660" i="27"/>
  <c r="H659" i="27"/>
  <c r="H658" i="27"/>
  <c r="H657" i="27"/>
  <c r="H656" i="27"/>
  <c r="H655" i="27"/>
  <c r="H654" i="27"/>
  <c r="H587" i="27"/>
  <c r="H586" i="27"/>
  <c r="H585" i="27"/>
  <c r="H584" i="27"/>
  <c r="H583" i="27"/>
  <c r="H582" i="27"/>
  <c r="H581" i="27"/>
  <c r="H580" i="27"/>
  <c r="H579" i="27"/>
  <c r="H578" i="27"/>
  <c r="H577" i="27"/>
  <c r="H576" i="27"/>
  <c r="H575" i="27"/>
  <c r="H574" i="27"/>
  <c r="H573" i="27"/>
  <c r="H572" i="27"/>
  <c r="H571" i="27"/>
  <c r="H570" i="27"/>
  <c r="H569" i="27"/>
  <c r="H568" i="27"/>
  <c r="H567" i="27"/>
  <c r="H566" i="27"/>
  <c r="H565" i="27"/>
  <c r="H564" i="27"/>
  <c r="H563" i="27"/>
  <c r="H562" i="27"/>
  <c r="H561" i="27"/>
  <c r="H560" i="27"/>
  <c r="H559" i="27"/>
  <c r="H558" i="27"/>
  <c r="H557" i="27"/>
  <c r="H556" i="27"/>
  <c r="H555" i="27"/>
  <c r="H554" i="27"/>
  <c r="H553" i="27"/>
  <c r="H552" i="27"/>
  <c r="H551" i="27"/>
  <c r="H550" i="27"/>
  <c r="H549" i="27"/>
  <c r="H548" i="27"/>
  <c r="H547" i="27"/>
  <c r="H546" i="27"/>
  <c r="H545" i="27"/>
  <c r="H544" i="27"/>
  <c r="H543" i="27"/>
  <c r="H542" i="27"/>
  <c r="H541" i="27"/>
  <c r="H540" i="27"/>
  <c r="H539" i="27"/>
  <c r="H538" i="27"/>
  <c r="H537" i="27"/>
  <c r="H536" i="27"/>
  <c r="H535" i="27"/>
  <c r="H534" i="27"/>
  <c r="H533" i="27"/>
  <c r="H532" i="27"/>
  <c r="H531" i="27"/>
  <c r="H530" i="27"/>
  <c r="H529" i="27"/>
  <c r="H528" i="27"/>
  <c r="H527" i="27"/>
  <c r="H526" i="27"/>
  <c r="H525" i="27"/>
  <c r="H524" i="27"/>
  <c r="H523" i="27"/>
  <c r="H522" i="27"/>
  <c r="H521" i="27"/>
  <c r="H520" i="27"/>
  <c r="H519" i="27"/>
  <c r="H518" i="27"/>
  <c r="H517" i="27"/>
  <c r="H516" i="27"/>
  <c r="H515" i="27"/>
  <c r="H514" i="27"/>
  <c r="H513" i="27"/>
  <c r="H512" i="27"/>
  <c r="H511" i="27"/>
  <c r="H510" i="27"/>
  <c r="H509" i="27"/>
  <c r="H508" i="27"/>
  <c r="H507" i="27"/>
  <c r="H506" i="27"/>
  <c r="H505" i="27"/>
  <c r="H504" i="27"/>
  <c r="H503" i="27"/>
  <c r="H502" i="27"/>
  <c r="H501" i="27"/>
  <c r="H500" i="27"/>
  <c r="H499" i="27"/>
  <c r="H498" i="27"/>
  <c r="H497" i="27"/>
  <c r="H496" i="27"/>
  <c r="H495" i="27"/>
  <c r="H494" i="27"/>
  <c r="H493" i="27"/>
  <c r="H492" i="27"/>
  <c r="H491" i="27"/>
  <c r="H490" i="27"/>
  <c r="H489" i="27"/>
  <c r="H488" i="27"/>
  <c r="H487" i="27"/>
  <c r="H486" i="27"/>
  <c r="H485" i="27"/>
  <c r="H484" i="27"/>
  <c r="H483" i="27"/>
  <c r="H482" i="27"/>
  <c r="H481" i="27"/>
  <c r="H480" i="27"/>
  <c r="H479" i="27"/>
  <c r="H478" i="27"/>
  <c r="H477" i="27"/>
  <c r="H476" i="27"/>
  <c r="H475" i="27"/>
  <c r="H474" i="27"/>
  <c r="H473" i="27"/>
  <c r="H472" i="27"/>
  <c r="H471" i="27"/>
  <c r="H470" i="27"/>
  <c r="H469" i="27"/>
  <c r="H468" i="27"/>
  <c r="H467" i="27"/>
  <c r="H466" i="27"/>
  <c r="H465" i="27"/>
  <c r="H464" i="27"/>
  <c r="H463" i="27"/>
  <c r="H462" i="27"/>
  <c r="H461" i="27"/>
  <c r="H460" i="27"/>
  <c r="H459" i="27"/>
  <c r="H458" i="27"/>
  <c r="H457" i="27"/>
  <c r="H456" i="27"/>
  <c r="H455" i="27"/>
  <c r="H454" i="27"/>
  <c r="H453" i="27"/>
  <c r="H452" i="27"/>
  <c r="H451" i="27"/>
  <c r="H450" i="27"/>
  <c r="H449" i="27"/>
  <c r="H448" i="27"/>
  <c r="H447" i="27"/>
  <c r="H446" i="27"/>
  <c r="H445" i="27"/>
  <c r="H444" i="27"/>
  <c r="H443" i="27"/>
  <c r="H442" i="27"/>
  <c r="H441" i="27"/>
  <c r="H440" i="27"/>
  <c r="H439" i="27"/>
  <c r="H438" i="27"/>
  <c r="H437" i="27"/>
  <c r="H436" i="27"/>
  <c r="H435" i="27"/>
  <c r="H434" i="27"/>
  <c r="H433" i="27"/>
  <c r="H432" i="27"/>
  <c r="H431" i="27"/>
  <c r="H430" i="27"/>
  <c r="H429" i="27"/>
  <c r="H428" i="27"/>
  <c r="H427" i="27"/>
  <c r="H426" i="27"/>
  <c r="H425" i="27"/>
  <c r="H424" i="27"/>
  <c r="H423" i="27"/>
  <c r="H242" i="27"/>
  <c r="H241" i="27"/>
  <c r="H240" i="27"/>
  <c r="H239" i="27"/>
  <c r="H238" i="27"/>
  <c r="H237" i="27"/>
  <c r="H236" i="27"/>
  <c r="H235" i="27"/>
  <c r="H234" i="27"/>
  <c r="H233" i="27"/>
  <c r="H232" i="27"/>
  <c r="H231" i="27"/>
  <c r="H230" i="27"/>
  <c r="H229" i="27"/>
  <c r="H228" i="27"/>
  <c r="H227" i="27"/>
  <c r="H226" i="27"/>
  <c r="H225" i="27"/>
  <c r="H224" i="27"/>
  <c r="H223" i="27"/>
  <c r="H222" i="27"/>
  <c r="H221" i="27"/>
  <c r="H220" i="27"/>
  <c r="H219" i="27"/>
  <c r="H218" i="27"/>
  <c r="H217" i="27"/>
  <c r="H216" i="27"/>
  <c r="H215" i="27"/>
  <c r="H214" i="27"/>
  <c r="H213" i="27"/>
  <c r="H212" i="27"/>
  <c r="H211" i="27"/>
  <c r="H210" i="27"/>
  <c r="H209" i="27"/>
  <c r="H208" i="27"/>
  <c r="H207" i="27"/>
  <c r="H206" i="27"/>
  <c r="H205" i="27"/>
  <c r="H204" i="27"/>
  <c r="H203" i="27"/>
  <c r="H202" i="27"/>
  <c r="H201" i="27"/>
  <c r="H200" i="27"/>
  <c r="H199" i="27"/>
  <c r="H198" i="27"/>
  <c r="H197" i="27"/>
  <c r="H196" i="27"/>
  <c r="H176" i="27"/>
  <c r="H175" i="27"/>
  <c r="H174" i="27"/>
  <c r="H173" i="27"/>
  <c r="H172" i="27"/>
  <c r="H171" i="27"/>
  <c r="H170" i="27"/>
  <c r="H169" i="27"/>
  <c r="H168" i="27"/>
  <c r="H167" i="27"/>
  <c r="H166" i="27"/>
  <c r="H165" i="27"/>
  <c r="H164" i="27"/>
  <c r="H163" i="27"/>
  <c r="H162" i="27"/>
  <c r="H161" i="27"/>
  <c r="H160" i="27"/>
  <c r="H159" i="27"/>
  <c r="H158" i="27"/>
  <c r="H157" i="27"/>
  <c r="H156" i="27"/>
  <c r="H155" i="27"/>
  <c r="H154" i="27"/>
  <c r="H153" i="27"/>
  <c r="H152" i="27"/>
  <c r="H151" i="27"/>
  <c r="H150" i="27"/>
  <c r="H149" i="27"/>
  <c r="H148" i="27"/>
  <c r="H147" i="27"/>
  <c r="H146" i="27"/>
  <c r="H145" i="27"/>
  <c r="H144" i="27"/>
  <c r="H143" i="27"/>
  <c r="H142" i="27"/>
  <c r="H141" i="27"/>
  <c r="H140" i="27"/>
  <c r="H139" i="27"/>
  <c r="H138" i="27"/>
  <c r="H137" i="27"/>
  <c r="H136" i="27"/>
  <c r="H135" i="27"/>
  <c r="H134" i="27"/>
  <c r="H133" i="27"/>
  <c r="H132" i="27"/>
  <c r="H131" i="27"/>
  <c r="H130" i="27"/>
  <c r="H82" i="36" l="1"/>
  <c r="H80" i="36"/>
  <c r="H79" i="36"/>
  <c r="H78" i="36"/>
  <c r="H93" i="36" l="1"/>
  <c r="H92" i="36"/>
  <c r="H91" i="36" l="1"/>
  <c r="H89" i="36" l="1"/>
  <c r="H88" i="36"/>
  <c r="H87" i="36"/>
  <c r="H85" i="36"/>
  <c r="H84" i="36"/>
  <c r="H81" i="36"/>
  <c r="H76" i="36"/>
  <c r="H75" i="36"/>
  <c r="H74" i="36"/>
  <c r="H72" i="36"/>
  <c r="H71" i="36"/>
  <c r="H70" i="36"/>
  <c r="H69" i="36"/>
  <c r="H68" i="36"/>
  <c r="H67" i="36"/>
  <c r="H66" i="36"/>
  <c r="H65" i="36"/>
  <c r="H64" i="36"/>
  <c r="H63" i="36"/>
  <c r="H62" i="36"/>
  <c r="H61" i="36"/>
  <c r="H60" i="36"/>
  <c r="H59" i="36"/>
  <c r="H58" i="36"/>
  <c r="H57" i="36"/>
  <c r="H56" i="36"/>
  <c r="H55" i="36"/>
  <c r="H54" i="36"/>
  <c r="H53" i="36"/>
  <c r="H52" i="36"/>
  <c r="H51" i="36"/>
  <c r="H68" i="6"/>
  <c r="H67" i="6"/>
  <c r="H124" i="6"/>
  <c r="H123" i="6"/>
  <c r="H122" i="6"/>
  <c r="H121" i="6"/>
  <c r="H120" i="6"/>
  <c r="H119" i="6"/>
  <c r="H118" i="6"/>
  <c r="H795" i="34"/>
  <c r="H794" i="34"/>
  <c r="H633" i="34"/>
  <c r="H632" i="34"/>
  <c r="H567" i="34"/>
  <c r="H566" i="34"/>
  <c r="H565" i="34"/>
  <c r="H559" i="34"/>
  <c r="H420" i="34"/>
  <c r="H419" i="34"/>
  <c r="H412" i="34"/>
  <c r="H411" i="34"/>
  <c r="H406" i="34"/>
  <c r="H405" i="34"/>
  <c r="H404" i="34"/>
  <c r="H403" i="34"/>
  <c r="H386" i="34"/>
  <c r="H385" i="34"/>
  <c r="H384" i="34"/>
  <c r="H383" i="34"/>
  <c r="H382" i="34"/>
  <c r="H339" i="34"/>
  <c r="H333" i="34"/>
  <c r="H332" i="34"/>
  <c r="H331" i="34"/>
  <c r="H320" i="34"/>
  <c r="H305" i="34"/>
  <c r="H57" i="34"/>
  <c r="H105" i="8"/>
  <c r="H102" i="8"/>
  <c r="H101" i="8"/>
  <c r="H100" i="8"/>
  <c r="H99" i="8"/>
  <c r="H96" i="8"/>
  <c r="H61" i="8"/>
  <c r="H680" i="33"/>
  <c r="H679" i="33"/>
  <c r="H678" i="33"/>
  <c r="H675" i="33"/>
  <c r="H674" i="33"/>
  <c r="H673" i="33"/>
  <c r="H672" i="33"/>
  <c r="H635" i="33"/>
  <c r="H634" i="33"/>
  <c r="H616" i="33"/>
  <c r="H613" i="33"/>
  <c r="H612" i="33"/>
  <c r="H58" i="33"/>
  <c r="H161" i="33"/>
  <c r="H61" i="33"/>
  <c r="H211" i="32"/>
  <c r="H210" i="32"/>
  <c r="H209" i="32"/>
  <c r="H208" i="32"/>
  <c r="H207" i="32"/>
  <c r="H206" i="32"/>
  <c r="H202" i="32"/>
  <c r="H200" i="32"/>
  <c r="H195" i="32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26" i="31"/>
  <c r="H25" i="31"/>
  <c r="H24" i="31"/>
  <c r="H23" i="31"/>
  <c r="H412" i="28"/>
  <c r="H407" i="28"/>
  <c r="H300" i="28"/>
  <c r="H299" i="28"/>
  <c r="H298" i="28"/>
  <c r="H89" i="28"/>
  <c r="H88" i="28"/>
  <c r="H87" i="28"/>
  <c r="H111" i="30"/>
  <c r="H233" i="5"/>
  <c r="H230" i="5"/>
  <c r="H207" i="5"/>
  <c r="H204" i="5"/>
  <c r="H201" i="5"/>
  <c r="H161" i="5"/>
  <c r="H158" i="5"/>
  <c r="H118" i="5"/>
  <c r="H115" i="5"/>
  <c r="H78" i="5"/>
  <c r="H75" i="5"/>
  <c r="H316" i="29"/>
  <c r="H315" i="29"/>
  <c r="H314" i="29"/>
  <c r="H166" i="29"/>
  <c r="H163" i="29"/>
  <c r="H47" i="29"/>
  <c r="H360" i="27"/>
  <c r="H359" i="27"/>
  <c r="H358" i="27"/>
  <c r="H431" i="14" l="1"/>
  <c r="H430" i="14"/>
  <c r="H217" i="14"/>
  <c r="H216" i="14"/>
  <c r="H214" i="14"/>
  <c r="H213" i="14"/>
  <c r="H211" i="14"/>
  <c r="H210" i="14"/>
  <c r="H208" i="14"/>
  <c r="H207" i="14"/>
  <c r="H206" i="14"/>
  <c r="H205" i="14"/>
  <c r="H204" i="14"/>
  <c r="H202" i="14"/>
  <c r="H201" i="14"/>
  <c r="H580" i="19"/>
  <c r="H579" i="19"/>
  <c r="H578" i="19"/>
  <c r="H577" i="19"/>
  <c r="H576" i="19"/>
  <c r="H575" i="19"/>
  <c r="H574" i="19"/>
  <c r="H573" i="19"/>
  <c r="H572" i="19"/>
  <c r="H571" i="19"/>
  <c r="H570" i="19"/>
  <c r="H569" i="19"/>
  <c r="H568" i="19"/>
  <c r="H567" i="19"/>
  <c r="H566" i="19"/>
  <c r="H565" i="19"/>
  <c r="H564" i="19"/>
  <c r="H563" i="19"/>
  <c r="H562" i="19"/>
  <c r="H561" i="19"/>
  <c r="H560" i="19"/>
  <c r="H559" i="19"/>
  <c r="H558" i="19"/>
  <c r="H557" i="19"/>
  <c r="H556" i="19"/>
  <c r="H555" i="19"/>
  <c r="H554" i="19"/>
  <c r="H553" i="19"/>
  <c r="H552" i="19"/>
  <c r="H551" i="19"/>
  <c r="H550" i="19"/>
  <c r="H549" i="19"/>
  <c r="H548" i="19"/>
  <c r="H547" i="19"/>
  <c r="H546" i="19"/>
  <c r="H545" i="19"/>
  <c r="H544" i="19"/>
  <c r="H543" i="19"/>
  <c r="H542" i="19"/>
  <c r="H541" i="19"/>
  <c r="H540" i="19"/>
  <c r="H539" i="19"/>
  <c r="H538" i="19"/>
  <c r="H537" i="19"/>
  <c r="H536" i="19"/>
  <c r="H535" i="19"/>
  <c r="H534" i="19"/>
  <c r="H533" i="19"/>
  <c r="H532" i="19"/>
  <c r="H531" i="19"/>
  <c r="H530" i="19"/>
  <c r="H529" i="19"/>
  <c r="H427" i="19"/>
  <c r="H426" i="19"/>
  <c r="H425" i="19"/>
  <c r="H424" i="19"/>
  <c r="H423" i="19"/>
  <c r="H422" i="19"/>
  <c r="H421" i="19"/>
  <c r="H420" i="19"/>
  <c r="H419" i="19"/>
  <c r="H418" i="19"/>
  <c r="H417" i="19"/>
  <c r="H416" i="19"/>
  <c r="H415" i="19"/>
  <c r="H414" i="19"/>
  <c r="H413" i="19"/>
  <c r="H412" i="19"/>
  <c r="H411" i="19"/>
  <c r="H410" i="19"/>
  <c r="H409" i="19"/>
  <c r="H408" i="19"/>
  <c r="H407" i="19"/>
  <c r="H406" i="19"/>
  <c r="H405" i="19"/>
  <c r="H404" i="19"/>
  <c r="H403" i="19"/>
  <c r="H402" i="19"/>
  <c r="H401" i="19"/>
  <c r="H400" i="19"/>
  <c r="H399" i="19"/>
  <c r="H398" i="19"/>
  <c r="H397" i="19"/>
  <c r="H396" i="19"/>
  <c r="H395" i="19"/>
  <c r="H394" i="19"/>
  <c r="H393" i="19"/>
  <c r="H392" i="19"/>
  <c r="H391" i="19"/>
  <c r="H390" i="19"/>
  <c r="H389" i="19"/>
  <c r="H388" i="19"/>
  <c r="H387" i="19"/>
  <c r="H386" i="19"/>
  <c r="H385" i="19"/>
  <c r="H384" i="19"/>
  <c r="H383" i="19"/>
  <c r="H382" i="19"/>
  <c r="H381" i="19"/>
  <c r="H380" i="19"/>
  <c r="H379" i="19"/>
  <c r="H378" i="19"/>
  <c r="H377" i="19"/>
  <c r="H376" i="19"/>
  <c r="H375" i="19"/>
  <c r="H374" i="19"/>
  <c r="H373" i="19"/>
  <c r="H372" i="19"/>
  <c r="H371" i="19"/>
  <c r="H370" i="19"/>
  <c r="H369" i="19"/>
  <c r="H368" i="19"/>
  <c r="H367" i="19"/>
  <c r="H272" i="19"/>
  <c r="H271" i="19"/>
  <c r="H270" i="19"/>
  <c r="H269" i="19"/>
  <c r="H268" i="19"/>
  <c r="H267" i="19"/>
  <c r="H266" i="19"/>
  <c r="H265" i="19"/>
  <c r="H264" i="19"/>
  <c r="H263" i="19"/>
  <c r="H262" i="19"/>
  <c r="H261" i="19"/>
  <c r="H260" i="19"/>
  <c r="H259" i="19"/>
  <c r="H258" i="19"/>
  <c r="H257" i="19"/>
  <c r="H256" i="19"/>
  <c r="H255" i="19"/>
  <c r="H254" i="19"/>
  <c r="H253" i="19"/>
  <c r="H201" i="19"/>
  <c r="H200" i="19"/>
  <c r="H199" i="19"/>
  <c r="H198" i="19"/>
  <c r="H197" i="19"/>
  <c r="H196" i="19"/>
  <c r="H195" i="19"/>
  <c r="H194" i="19"/>
  <c r="H193" i="19"/>
  <c r="H192" i="19"/>
  <c r="H191" i="19"/>
  <c r="H190" i="19"/>
  <c r="H189" i="19"/>
  <c r="H188" i="19"/>
  <c r="H187" i="19"/>
  <c r="H186" i="19"/>
  <c r="H185" i="19"/>
  <c r="H184" i="19"/>
  <c r="H183" i="19"/>
  <c r="H182" i="19"/>
  <c r="H131" i="19"/>
  <c r="H130" i="19"/>
  <c r="H129" i="19"/>
  <c r="H128" i="19"/>
  <c r="H127" i="19"/>
  <c r="H126" i="19"/>
  <c r="H125" i="19"/>
  <c r="H124" i="19"/>
  <c r="H123" i="19"/>
  <c r="H122" i="19"/>
  <c r="H121" i="19"/>
  <c r="H120" i="19"/>
  <c r="H119" i="19"/>
  <c r="H118" i="19"/>
  <c r="H117" i="19"/>
  <c r="H116" i="19"/>
  <c r="H535" i="31" l="1"/>
  <c r="H534" i="31"/>
  <c r="H533" i="31"/>
  <c r="H532" i="31"/>
  <c r="H531" i="31"/>
  <c r="H530" i="31"/>
  <c r="H529" i="31"/>
  <c r="H528" i="31"/>
  <c r="H527" i="31"/>
  <c r="H526" i="31"/>
  <c r="H525" i="31"/>
  <c r="H524" i="31"/>
  <c r="H523" i="31"/>
  <c r="H522" i="31"/>
  <c r="H521" i="31"/>
  <c r="H520" i="31"/>
  <c r="H519" i="31"/>
  <c r="H518" i="31"/>
  <c r="H517" i="31"/>
  <c r="H516" i="31"/>
  <c r="H515" i="31"/>
  <c r="H514" i="31"/>
  <c r="H513" i="31"/>
  <c r="H512" i="31"/>
  <c r="H511" i="31"/>
  <c r="H510" i="31"/>
  <c r="H509" i="31"/>
  <c r="H508" i="31"/>
  <c r="H481" i="31"/>
  <c r="H480" i="31"/>
  <c r="H479" i="31"/>
  <c r="H478" i="31"/>
  <c r="H477" i="31"/>
  <c r="H476" i="31"/>
  <c r="H475" i="31"/>
  <c r="H474" i="31"/>
  <c r="H473" i="31"/>
  <c r="H472" i="31"/>
  <c r="H471" i="31"/>
  <c r="H470" i="31"/>
  <c r="H469" i="31"/>
  <c r="H468" i="31"/>
  <c r="H467" i="31"/>
  <c r="H466" i="31"/>
  <c r="C93" i="43" l="1"/>
  <c r="H676" i="33" l="1"/>
  <c r="C110" i="43"/>
  <c r="C109" i="43"/>
  <c r="C108" i="43"/>
  <c r="C107" i="43"/>
  <c r="C106" i="43"/>
  <c r="C105" i="43"/>
  <c r="C104" i="43"/>
  <c r="C103" i="43"/>
  <c r="C102" i="43"/>
  <c r="C101" i="43"/>
  <c r="C100" i="43"/>
  <c r="C99" i="43"/>
  <c r="C98" i="43"/>
  <c r="C97" i="43"/>
  <c r="C96" i="43"/>
  <c r="C95" i="43"/>
  <c r="C94" i="43"/>
  <c r="C92" i="43"/>
  <c r="C91" i="43"/>
  <c r="G942" i="33"/>
  <c r="F110" i="43" s="1"/>
  <c r="F942" i="33"/>
  <c r="E110" i="43" s="1"/>
  <c r="C942" i="33"/>
  <c r="D110" i="43" s="1"/>
  <c r="H941" i="33"/>
  <c r="H940" i="33"/>
  <c r="H938" i="33"/>
  <c r="H937" i="33"/>
  <c r="H935" i="33"/>
  <c r="H934" i="33"/>
  <c r="H933" i="33"/>
  <c r="H942" i="33" s="1"/>
  <c r="G110" i="43" s="1"/>
  <c r="G929" i="33"/>
  <c r="F109" i="43" s="1"/>
  <c r="F929" i="33"/>
  <c r="E109" i="43" s="1"/>
  <c r="H928" i="33"/>
  <c r="H926" i="33"/>
  <c r="H925" i="33"/>
  <c r="H924" i="33"/>
  <c r="H923" i="33"/>
  <c r="H922" i="33"/>
  <c r="H920" i="33"/>
  <c r="H919" i="33"/>
  <c r="H917" i="33"/>
  <c r="H916" i="33"/>
  <c r="H915" i="33"/>
  <c r="H914" i="33"/>
  <c r="C922" i="33"/>
  <c r="C929" i="33" s="1"/>
  <c r="D109" i="43" s="1"/>
  <c r="G911" i="33"/>
  <c r="F108" i="43" s="1"/>
  <c r="F911" i="33"/>
  <c r="E108" i="43" s="1"/>
  <c r="C911" i="33"/>
  <c r="D108" i="43" s="1"/>
  <c r="H910" i="33"/>
  <c r="H909" i="33"/>
  <c r="H907" i="33"/>
  <c r="H905" i="33"/>
  <c r="H904" i="33"/>
  <c r="H903" i="33"/>
  <c r="G899" i="33"/>
  <c r="F107" i="43" s="1"/>
  <c r="F899" i="33"/>
  <c r="E107" i="43" s="1"/>
  <c r="H898" i="33"/>
  <c r="H897" i="33"/>
  <c r="H896" i="33"/>
  <c r="H895" i="33"/>
  <c r="H894" i="33"/>
  <c r="H893" i="33"/>
  <c r="H891" i="33"/>
  <c r="H890" i="33"/>
  <c r="H889" i="33"/>
  <c r="H888" i="33"/>
  <c r="H887" i="33"/>
  <c r="H886" i="33"/>
  <c r="C899" i="33"/>
  <c r="D107" i="43" s="1"/>
  <c r="G882" i="33"/>
  <c r="F106" i="43" s="1"/>
  <c r="F882" i="33"/>
  <c r="E106" i="43" s="1"/>
  <c r="C882" i="33"/>
  <c r="D106" i="43" s="1"/>
  <c r="H881" i="33"/>
  <c r="H880" i="33"/>
  <c r="H878" i="33"/>
  <c r="H876" i="33"/>
  <c r="H875" i="33"/>
  <c r="H874" i="33"/>
  <c r="H867" i="33"/>
  <c r="H866" i="33"/>
  <c r="H865" i="33"/>
  <c r="H863" i="33"/>
  <c r="H862" i="33"/>
  <c r="H860" i="33"/>
  <c r="H859" i="33"/>
  <c r="H858" i="33"/>
  <c r="H857" i="33"/>
  <c r="G870" i="33"/>
  <c r="F105" i="43" s="1"/>
  <c r="F870" i="33"/>
  <c r="E105" i="43" s="1"/>
  <c r="C870" i="33"/>
  <c r="D105" i="43" s="1"/>
  <c r="G854" i="33"/>
  <c r="F104" i="43" s="1"/>
  <c r="F854" i="33"/>
  <c r="E104" i="43" s="1"/>
  <c r="H853" i="33"/>
  <c r="H852" i="33"/>
  <c r="H850" i="33"/>
  <c r="H848" i="33"/>
  <c r="H847" i="33"/>
  <c r="H846" i="33"/>
  <c r="C854" i="33"/>
  <c r="D104" i="43" s="1"/>
  <c r="H841" i="33"/>
  <c r="H840" i="33"/>
  <c r="H838" i="33"/>
  <c r="H836" i="33"/>
  <c r="H835" i="33"/>
  <c r="H834" i="33"/>
  <c r="G842" i="33"/>
  <c r="F103" i="43" s="1"/>
  <c r="F842" i="33"/>
  <c r="E103" i="43" s="1"/>
  <c r="C842" i="33"/>
  <c r="D103" i="43" s="1"/>
  <c r="G830" i="33"/>
  <c r="F102" i="43" s="1"/>
  <c r="F830" i="33"/>
  <c r="E102" i="43" s="1"/>
  <c r="H929" i="33" l="1"/>
  <c r="G109" i="43" s="1"/>
  <c r="H911" i="33"/>
  <c r="G108" i="43" s="1"/>
  <c r="H899" i="33"/>
  <c r="G107" i="43" s="1"/>
  <c r="H882" i="33"/>
  <c r="G106" i="43" s="1"/>
  <c r="H854" i="33"/>
  <c r="G104" i="43" s="1"/>
  <c r="H870" i="33"/>
  <c r="G105" i="43" s="1"/>
  <c r="H842" i="33"/>
  <c r="G103" i="43" s="1"/>
  <c r="C830" i="33" l="1"/>
  <c r="D102" i="43" s="1"/>
  <c r="H829" i="33"/>
  <c r="H828" i="33"/>
  <c r="H827" i="33"/>
  <c r="H826" i="33"/>
  <c r="H824" i="33"/>
  <c r="H823" i="33"/>
  <c r="H821" i="33"/>
  <c r="H820" i="33"/>
  <c r="H818" i="33"/>
  <c r="H817" i="33"/>
  <c r="H815" i="33"/>
  <c r="H814" i="33"/>
  <c r="H812" i="33"/>
  <c r="H811" i="33"/>
  <c r="H809" i="33"/>
  <c r="H808" i="33"/>
  <c r="H806" i="33"/>
  <c r="H805" i="33"/>
  <c r="H803" i="33"/>
  <c r="H802" i="33"/>
  <c r="H800" i="33"/>
  <c r="H799" i="33"/>
  <c r="H797" i="33"/>
  <c r="H796" i="33"/>
  <c r="H794" i="33"/>
  <c r="H793" i="33"/>
  <c r="H791" i="33"/>
  <c r="H790" i="33"/>
  <c r="H788" i="33"/>
  <c r="H787" i="33"/>
  <c r="H785" i="33"/>
  <c r="H784" i="33"/>
  <c r="H782" i="33"/>
  <c r="H781" i="33"/>
  <c r="H779" i="33"/>
  <c r="H778" i="33"/>
  <c r="H776" i="33"/>
  <c r="H775" i="33"/>
  <c r="H773" i="33"/>
  <c r="H772" i="33"/>
  <c r="H770" i="33"/>
  <c r="H769" i="33"/>
  <c r="H766" i="33"/>
  <c r="H765" i="33"/>
  <c r="H764" i="33"/>
  <c r="H763" i="33"/>
  <c r="H762" i="33"/>
  <c r="H761" i="33"/>
  <c r="H760" i="33"/>
  <c r="H759" i="33"/>
  <c r="H758" i="33"/>
  <c r="H757" i="33"/>
  <c r="H756" i="33"/>
  <c r="H755" i="33"/>
  <c r="H754" i="33"/>
  <c r="H753" i="33"/>
  <c r="H752" i="33"/>
  <c r="H751" i="33"/>
  <c r="H750" i="33"/>
  <c r="H749" i="33"/>
  <c r="H748" i="33"/>
  <c r="H747" i="33"/>
  <c r="H746" i="33"/>
  <c r="H745" i="33"/>
  <c r="H744" i="33"/>
  <c r="H743" i="33"/>
  <c r="H742" i="33"/>
  <c r="H741" i="33"/>
  <c r="H740" i="33"/>
  <c r="H739" i="33"/>
  <c r="H738" i="33"/>
  <c r="H737" i="33"/>
  <c r="H736" i="33"/>
  <c r="H735" i="33"/>
  <c r="H734" i="33"/>
  <c r="H733" i="33"/>
  <c r="H732" i="33"/>
  <c r="H731" i="33"/>
  <c r="H730" i="33"/>
  <c r="H729" i="33"/>
  <c r="H728" i="33"/>
  <c r="H727" i="33"/>
  <c r="H726" i="33"/>
  <c r="H725" i="33"/>
  <c r="H724" i="33"/>
  <c r="H723" i="33"/>
  <c r="H722" i="33"/>
  <c r="H721" i="33"/>
  <c r="H720" i="33"/>
  <c r="H719" i="33"/>
  <c r="H718" i="33"/>
  <c r="H717" i="33"/>
  <c r="H716" i="33"/>
  <c r="H715" i="33"/>
  <c r="H714" i="33"/>
  <c r="H713" i="33"/>
  <c r="H712" i="33"/>
  <c r="H711" i="33"/>
  <c r="H710" i="33"/>
  <c r="H709" i="33"/>
  <c r="H708" i="33"/>
  <c r="H707" i="33"/>
  <c r="H706" i="33"/>
  <c r="H705" i="33"/>
  <c r="H704" i="33"/>
  <c r="H703" i="33"/>
  <c r="H702" i="33"/>
  <c r="H701" i="33"/>
  <c r="H700" i="33"/>
  <c r="H699" i="33"/>
  <c r="H698" i="33"/>
  <c r="H697" i="33"/>
  <c r="H696" i="33"/>
  <c r="H695" i="33"/>
  <c r="H694" i="33"/>
  <c r="H693" i="33"/>
  <c r="H692" i="33"/>
  <c r="H691" i="33"/>
  <c r="H690" i="33"/>
  <c r="H689" i="33"/>
  <c r="H688" i="33"/>
  <c r="H687" i="33"/>
  <c r="H686" i="33"/>
  <c r="H685" i="33"/>
  <c r="H684" i="33"/>
  <c r="H683" i="33"/>
  <c r="H682" i="33"/>
  <c r="H681" i="33"/>
  <c r="H677" i="33"/>
  <c r="H671" i="33"/>
  <c r="H670" i="33"/>
  <c r="H669" i="33"/>
  <c r="H668" i="33"/>
  <c r="H667" i="33"/>
  <c r="H666" i="33"/>
  <c r="H665" i="33"/>
  <c r="H664" i="33"/>
  <c r="H663" i="33"/>
  <c r="H662" i="33"/>
  <c r="H661" i="33"/>
  <c r="H660" i="33"/>
  <c r="H659" i="33"/>
  <c r="H658" i="33"/>
  <c r="H657" i="33"/>
  <c r="H656" i="33"/>
  <c r="H655" i="33"/>
  <c r="H654" i="33"/>
  <c r="H653" i="33"/>
  <c r="H652" i="33"/>
  <c r="H651" i="33"/>
  <c r="H650" i="33"/>
  <c r="H649" i="33"/>
  <c r="H647" i="33"/>
  <c r="H646" i="33"/>
  <c r="H645" i="33"/>
  <c r="H644" i="33"/>
  <c r="H643" i="33"/>
  <c r="H642" i="33"/>
  <c r="H641" i="33"/>
  <c r="H640" i="33"/>
  <c r="H639" i="33"/>
  <c r="H637" i="33"/>
  <c r="H636" i="33"/>
  <c r="H633" i="33"/>
  <c r="H632" i="33"/>
  <c r="H631" i="33"/>
  <c r="H630" i="33"/>
  <c r="H629" i="33"/>
  <c r="H628" i="33"/>
  <c r="H627" i="33"/>
  <c r="H625" i="33"/>
  <c r="H624" i="33"/>
  <c r="H623" i="33"/>
  <c r="H622" i="33"/>
  <c r="H621" i="33"/>
  <c r="H620" i="33"/>
  <c r="H619" i="33"/>
  <c r="H618" i="33"/>
  <c r="H617" i="33"/>
  <c r="H615" i="33"/>
  <c r="H614" i="33"/>
  <c r="H611" i="33"/>
  <c r="H610" i="33"/>
  <c r="H609" i="33"/>
  <c r="H608" i="33"/>
  <c r="H607" i="33"/>
  <c r="H606" i="33"/>
  <c r="H605" i="33"/>
  <c r="H602" i="33"/>
  <c r="H601" i="33"/>
  <c r="H600" i="33"/>
  <c r="H599" i="33"/>
  <c r="H597" i="33"/>
  <c r="H596" i="33"/>
  <c r="H594" i="33"/>
  <c r="H593" i="33"/>
  <c r="H591" i="33"/>
  <c r="H590" i="33"/>
  <c r="H588" i="33"/>
  <c r="H587" i="33"/>
  <c r="H585" i="33"/>
  <c r="H584" i="33"/>
  <c r="H582" i="33"/>
  <c r="H581" i="33"/>
  <c r="H579" i="33"/>
  <c r="H578" i="33"/>
  <c r="H576" i="33"/>
  <c r="H575" i="33"/>
  <c r="H573" i="33"/>
  <c r="H572" i="33"/>
  <c r="H570" i="33"/>
  <c r="H569" i="33"/>
  <c r="H567" i="33"/>
  <c r="H566" i="33"/>
  <c r="H564" i="33"/>
  <c r="H563" i="33"/>
  <c r="H561" i="33"/>
  <c r="H560" i="33"/>
  <c r="H558" i="33"/>
  <c r="H557" i="33"/>
  <c r="H555" i="33"/>
  <c r="H554" i="33"/>
  <c r="H551" i="33"/>
  <c r="H550" i="33"/>
  <c r="H549" i="33"/>
  <c r="H548" i="33"/>
  <c r="H547" i="33"/>
  <c r="H546" i="33"/>
  <c r="H545" i="33"/>
  <c r="H544" i="33"/>
  <c r="H543" i="33"/>
  <c r="H542" i="33"/>
  <c r="H541" i="33"/>
  <c r="H540" i="33"/>
  <c r="H539" i="33"/>
  <c r="H538" i="33"/>
  <c r="H537" i="33"/>
  <c r="H536" i="33"/>
  <c r="H535" i="33"/>
  <c r="H534" i="33"/>
  <c r="H533" i="33"/>
  <c r="H532" i="33"/>
  <c r="H531" i="33"/>
  <c r="H530" i="33"/>
  <c r="H529" i="33"/>
  <c r="H528" i="33"/>
  <c r="H527" i="33"/>
  <c r="H526" i="33"/>
  <c r="H525" i="33"/>
  <c r="H524" i="33"/>
  <c r="H523" i="33"/>
  <c r="H522" i="33"/>
  <c r="H521" i="33"/>
  <c r="H520" i="33"/>
  <c r="H519" i="33"/>
  <c r="H518" i="33"/>
  <c r="H517" i="33"/>
  <c r="H516" i="33"/>
  <c r="H515" i="33"/>
  <c r="H514" i="33"/>
  <c r="H513" i="33"/>
  <c r="H512" i="33"/>
  <c r="H511" i="33"/>
  <c r="H510" i="33"/>
  <c r="H509" i="33"/>
  <c r="H508" i="33"/>
  <c r="H507" i="33"/>
  <c r="H506" i="33"/>
  <c r="H505" i="33"/>
  <c r="H504" i="33"/>
  <c r="H503" i="33"/>
  <c r="H502" i="33"/>
  <c r="H501" i="33"/>
  <c r="H500" i="33"/>
  <c r="H499" i="33"/>
  <c r="H498" i="33"/>
  <c r="H497" i="33"/>
  <c r="H496" i="33"/>
  <c r="H495" i="33"/>
  <c r="H494" i="33"/>
  <c r="H493" i="33"/>
  <c r="H492" i="33"/>
  <c r="H491" i="33"/>
  <c r="H490" i="33"/>
  <c r="H489" i="33"/>
  <c r="H488" i="33"/>
  <c r="H487" i="33"/>
  <c r="H486" i="33"/>
  <c r="H485" i="33"/>
  <c r="H484" i="33"/>
  <c r="H483" i="33"/>
  <c r="H482" i="33"/>
  <c r="H481" i="33"/>
  <c r="H480" i="33"/>
  <c r="H479" i="33"/>
  <c r="H478" i="33"/>
  <c r="H477" i="33"/>
  <c r="H476" i="33"/>
  <c r="H475" i="33"/>
  <c r="H474" i="33"/>
  <c r="H473" i="33"/>
  <c r="H472" i="33"/>
  <c r="H471" i="33"/>
  <c r="H470" i="33"/>
  <c r="H469" i="33"/>
  <c r="H468" i="33"/>
  <c r="H467" i="33"/>
  <c r="H466" i="33"/>
  <c r="H465" i="33"/>
  <c r="H464" i="33"/>
  <c r="H463" i="33"/>
  <c r="H462" i="33"/>
  <c r="H461" i="33"/>
  <c r="H460" i="33"/>
  <c r="H459" i="33"/>
  <c r="H458" i="33"/>
  <c r="H457" i="33"/>
  <c r="H456" i="33"/>
  <c r="H455" i="33"/>
  <c r="H454" i="33"/>
  <c r="H453" i="33"/>
  <c r="H452" i="33"/>
  <c r="H451" i="33"/>
  <c r="H450" i="33"/>
  <c r="H449" i="33"/>
  <c r="H448" i="33"/>
  <c r="H447" i="33"/>
  <c r="H445" i="33"/>
  <c r="H444" i="33"/>
  <c r="H443" i="33"/>
  <c r="H442" i="33"/>
  <c r="H441" i="33"/>
  <c r="H440" i="33"/>
  <c r="H439" i="33"/>
  <c r="H438" i="33"/>
  <c r="H436" i="33"/>
  <c r="H435" i="33"/>
  <c r="H434" i="33"/>
  <c r="H433" i="33"/>
  <c r="H432" i="33"/>
  <c r="H431" i="33"/>
  <c r="H430" i="33"/>
  <c r="H429" i="33"/>
  <c r="H427" i="33"/>
  <c r="H426" i="33"/>
  <c r="H425" i="33"/>
  <c r="H424" i="33"/>
  <c r="H423" i="33"/>
  <c r="H422" i="33"/>
  <c r="H421" i="33"/>
  <c r="H420" i="33"/>
  <c r="H418" i="33"/>
  <c r="H417" i="33"/>
  <c r="H416" i="33"/>
  <c r="H415" i="33"/>
  <c r="H414" i="33"/>
  <c r="H413" i="33"/>
  <c r="H412" i="33"/>
  <c r="H411" i="33"/>
  <c r="H408" i="33"/>
  <c r="H407" i="33"/>
  <c r="H406" i="33"/>
  <c r="H405" i="33"/>
  <c r="H403" i="33"/>
  <c r="H402" i="33"/>
  <c r="H400" i="33"/>
  <c r="H399" i="33"/>
  <c r="H397" i="33"/>
  <c r="H396" i="33"/>
  <c r="H393" i="33"/>
  <c r="H392" i="33"/>
  <c r="H391" i="33"/>
  <c r="H390" i="33"/>
  <c r="H389" i="33"/>
  <c r="H388" i="33"/>
  <c r="H387" i="33"/>
  <c r="H386" i="33"/>
  <c r="H385" i="33"/>
  <c r="H384" i="33"/>
  <c r="H383" i="33"/>
  <c r="H382" i="33"/>
  <c r="H381" i="33"/>
  <c r="H380" i="33"/>
  <c r="H379" i="33"/>
  <c r="H378" i="33"/>
  <c r="H376" i="33"/>
  <c r="H375" i="33"/>
  <c r="H374" i="33"/>
  <c r="H373" i="33"/>
  <c r="H372" i="33"/>
  <c r="H370" i="33"/>
  <c r="H369" i="33"/>
  <c r="H368" i="33"/>
  <c r="H367" i="33"/>
  <c r="H366" i="33"/>
  <c r="H830" i="33" l="1"/>
  <c r="G102" i="43" s="1"/>
  <c r="G361" i="33"/>
  <c r="F101" i="43" s="1"/>
  <c r="F361" i="33"/>
  <c r="E101" i="43" s="1"/>
  <c r="C361" i="33"/>
  <c r="D101" i="43" s="1"/>
  <c r="H360" i="33"/>
  <c r="H359" i="33"/>
  <c r="H358" i="33"/>
  <c r="H357" i="33"/>
  <c r="H356" i="33"/>
  <c r="H355" i="33"/>
  <c r="H354" i="33"/>
  <c r="H353" i="33"/>
  <c r="H352" i="33"/>
  <c r="G349" i="33"/>
  <c r="F100" i="43" s="1"/>
  <c r="F349" i="33"/>
  <c r="E100" i="43" s="1"/>
  <c r="C349" i="33"/>
  <c r="D100" i="43" s="1"/>
  <c r="H348" i="33"/>
  <c r="H347" i="33"/>
  <c r="H346" i="33"/>
  <c r="H345" i="33"/>
  <c r="H344" i="33"/>
  <c r="H343" i="33"/>
  <c r="H341" i="33"/>
  <c r="H340" i="33"/>
  <c r="H339" i="33"/>
  <c r="H338" i="33"/>
  <c r="H337" i="33"/>
  <c r="H336" i="33"/>
  <c r="H331" i="33"/>
  <c r="H328" i="33"/>
  <c r="H325" i="33"/>
  <c r="H316" i="33"/>
  <c r="H315" i="33"/>
  <c r="H313" i="33"/>
  <c r="H312" i="33"/>
  <c r="H310" i="33"/>
  <c r="H309" i="33"/>
  <c r="H308" i="33"/>
  <c r="H307" i="33"/>
  <c r="C318" i="33"/>
  <c r="H297" i="33"/>
  <c r="H302" i="33"/>
  <c r="C292" i="33"/>
  <c r="D96" i="43" s="1"/>
  <c r="H291" i="33"/>
  <c r="H290" i="33"/>
  <c r="H289" i="33"/>
  <c r="H288" i="33"/>
  <c r="H287" i="33"/>
  <c r="H286" i="33"/>
  <c r="H285" i="33"/>
  <c r="H284" i="33"/>
  <c r="H282" i="33"/>
  <c r="H281" i="33"/>
  <c r="H280" i="33"/>
  <c r="H279" i="33"/>
  <c r="H278" i="33"/>
  <c r="H277" i="33"/>
  <c r="H269" i="33"/>
  <c r="H268" i="33"/>
  <c r="H361" i="33" l="1"/>
  <c r="G101" i="43" s="1"/>
  <c r="H349" i="33"/>
  <c r="G100" i="43" s="1"/>
  <c r="C319" i="33"/>
  <c r="C320" i="33" s="1"/>
  <c r="D98" i="43" s="1"/>
  <c r="H272" i="33" l="1"/>
  <c r="H267" i="33"/>
  <c r="H266" i="33"/>
  <c r="G261" i="33" l="1"/>
  <c r="F261" i="33"/>
  <c r="C261" i="33"/>
  <c r="D94" i="43" s="1"/>
  <c r="H260" i="33"/>
  <c r="H259" i="33"/>
  <c r="H258" i="33"/>
  <c r="H257" i="33"/>
  <c r="H255" i="33"/>
  <c r="H254" i="33"/>
  <c r="H252" i="33"/>
  <c r="H251" i="33"/>
  <c r="H249" i="33"/>
  <c r="H248" i="33"/>
  <c r="H246" i="33"/>
  <c r="H245" i="33"/>
  <c r="H243" i="33"/>
  <c r="H242" i="33"/>
  <c r="H240" i="33"/>
  <c r="H239" i="33"/>
  <c r="H237" i="33"/>
  <c r="H236" i="33"/>
  <c r="H234" i="33"/>
  <c r="H233" i="33"/>
  <c r="H231" i="33"/>
  <c r="H230" i="33"/>
  <c r="H228" i="33"/>
  <c r="H227" i="33"/>
  <c r="H225" i="33"/>
  <c r="H224" i="33"/>
  <c r="H221" i="33"/>
  <c r="H220" i="33"/>
  <c r="H219" i="33"/>
  <c r="H218" i="33"/>
  <c r="H217" i="33"/>
  <c r="H216" i="33"/>
  <c r="H215" i="33"/>
  <c r="H214" i="33"/>
  <c r="H213" i="33"/>
  <c r="H212" i="33"/>
  <c r="H211" i="33"/>
  <c r="H210" i="33"/>
  <c r="H209" i="33"/>
  <c r="H208" i="33"/>
  <c r="H207" i="33"/>
  <c r="H206" i="33"/>
  <c r="H205" i="33"/>
  <c r="H204" i="33"/>
  <c r="H203" i="33"/>
  <c r="H202" i="33"/>
  <c r="H201" i="33"/>
  <c r="H200" i="33"/>
  <c r="H199" i="33"/>
  <c r="H198" i="33"/>
  <c r="H195" i="33"/>
  <c r="H194" i="33"/>
  <c r="H193" i="33"/>
  <c r="H192" i="33"/>
  <c r="H191" i="33"/>
  <c r="H190" i="33"/>
  <c r="H189" i="33"/>
  <c r="H188" i="33"/>
  <c r="H187" i="33"/>
  <c r="H186" i="33"/>
  <c r="H185" i="33"/>
  <c r="H184" i="33"/>
  <c r="H183" i="33"/>
  <c r="H182" i="33"/>
  <c r="H181" i="33"/>
  <c r="H180" i="33"/>
  <c r="H179" i="33"/>
  <c r="H178" i="33"/>
  <c r="H177" i="33"/>
  <c r="H176" i="33"/>
  <c r="H175" i="33"/>
  <c r="H174" i="33"/>
  <c r="H173" i="33"/>
  <c r="H172" i="33"/>
  <c r="H171" i="33"/>
  <c r="H170" i="33"/>
  <c r="H169" i="33"/>
  <c r="H167" i="33"/>
  <c r="H166" i="33"/>
  <c r="H165" i="33"/>
  <c r="H164" i="33"/>
  <c r="H163" i="33"/>
  <c r="H162" i="33"/>
  <c r="H160" i="33"/>
  <c r="H157" i="33"/>
  <c r="H156" i="33"/>
  <c r="H155" i="33"/>
  <c r="H153" i="33"/>
  <c r="H152" i="33"/>
  <c r="H149" i="33"/>
  <c r="H148" i="33"/>
  <c r="H147" i="33"/>
  <c r="H146" i="33"/>
  <c r="H144" i="33"/>
  <c r="H143" i="33"/>
  <c r="H141" i="33"/>
  <c r="H140" i="33"/>
  <c r="H138" i="33"/>
  <c r="H137" i="33"/>
  <c r="H135" i="33"/>
  <c r="H134" i="33"/>
  <c r="H132" i="33"/>
  <c r="H131" i="33"/>
  <c r="H129" i="33"/>
  <c r="H128" i="33"/>
  <c r="H126" i="33"/>
  <c r="H125" i="33"/>
  <c r="H123" i="33"/>
  <c r="H122" i="33"/>
  <c r="H120" i="33"/>
  <c r="H119" i="33"/>
  <c r="H116" i="33"/>
  <c r="H115" i="33"/>
  <c r="H114" i="33"/>
  <c r="H113" i="33"/>
  <c r="H112" i="33"/>
  <c r="H111" i="33"/>
  <c r="H110" i="33"/>
  <c r="H109" i="33"/>
  <c r="H108" i="33"/>
  <c r="H107" i="33"/>
  <c r="H106" i="33"/>
  <c r="H105" i="33"/>
  <c r="H104" i="33"/>
  <c r="H103" i="33"/>
  <c r="H102" i="33"/>
  <c r="H101" i="33"/>
  <c r="H100" i="33"/>
  <c r="H99" i="33"/>
  <c r="H98" i="33"/>
  <c r="H97" i="33"/>
  <c r="H96" i="33"/>
  <c r="H95" i="33"/>
  <c r="H94" i="33"/>
  <c r="H93" i="33"/>
  <c r="H92" i="33"/>
  <c r="H91" i="33"/>
  <c r="H90" i="33"/>
  <c r="H89" i="33"/>
  <c r="H88" i="33"/>
  <c r="H87" i="33"/>
  <c r="H86" i="33"/>
  <c r="H85" i="33"/>
  <c r="H84" i="33"/>
  <c r="H83" i="33"/>
  <c r="H82" i="33"/>
  <c r="H81" i="33"/>
  <c r="H80" i="33"/>
  <c r="H79" i="33"/>
  <c r="H78" i="33"/>
  <c r="H77" i="33"/>
  <c r="H73" i="33"/>
  <c r="H72" i="33"/>
  <c r="H71" i="33"/>
  <c r="H70" i="33"/>
  <c r="H69" i="33"/>
  <c r="H68" i="33"/>
  <c r="H66" i="33"/>
  <c r="H65" i="33"/>
  <c r="H64" i="33"/>
  <c r="H63" i="33"/>
  <c r="H62" i="33"/>
  <c r="H60" i="33"/>
  <c r="H59" i="33"/>
  <c r="H57" i="33"/>
  <c r="H56" i="33"/>
  <c r="H54" i="33"/>
  <c r="F94" i="43" l="1"/>
  <c r="E94" i="43"/>
  <c r="H261" i="33"/>
  <c r="C49" i="33"/>
  <c r="H47" i="33"/>
  <c r="H45" i="33"/>
  <c r="H43" i="33"/>
  <c r="H41" i="33"/>
  <c r="H38" i="33"/>
  <c r="C34" i="33"/>
  <c r="H29" i="33"/>
  <c r="H23" i="33"/>
  <c r="G94" i="43" l="1"/>
  <c r="H19" i="33"/>
  <c r="G91" i="43" s="1"/>
  <c r="G19" i="33"/>
  <c r="F19" i="33"/>
  <c r="C19" i="33"/>
  <c r="E91" i="43" l="1"/>
  <c r="F91" i="43"/>
  <c r="H947" i="14"/>
  <c r="H946" i="14"/>
  <c r="H945" i="14"/>
  <c r="H944" i="14"/>
  <c r="H943" i="14"/>
  <c r="H942" i="14"/>
  <c r="H941" i="14"/>
  <c r="H940" i="14"/>
  <c r="H939" i="14"/>
  <c r="H938" i="14"/>
  <c r="H937" i="14"/>
  <c r="H936" i="14"/>
  <c r="H935" i="14"/>
  <c r="H934" i="14"/>
  <c r="H933" i="14"/>
  <c r="H932" i="14"/>
  <c r="H931" i="14"/>
  <c r="H930" i="14"/>
  <c r="H929" i="14"/>
  <c r="H928" i="14"/>
  <c r="H927" i="14"/>
  <c r="H868" i="14"/>
  <c r="H867" i="14"/>
  <c r="H866" i="14"/>
  <c r="H865" i="14"/>
  <c r="H864" i="14"/>
  <c r="H863" i="14"/>
  <c r="H862" i="14"/>
  <c r="H861" i="14"/>
  <c r="H860" i="14"/>
  <c r="H859" i="14"/>
  <c r="H858" i="14"/>
  <c r="H857" i="14"/>
  <c r="H856" i="14"/>
  <c r="H855" i="14"/>
  <c r="H854" i="14"/>
  <c r="H853" i="14"/>
  <c r="H852" i="14"/>
  <c r="H851" i="14"/>
  <c r="H803" i="14"/>
  <c r="H802" i="14"/>
  <c r="H801" i="14"/>
  <c r="H800" i="14"/>
  <c r="H799" i="14"/>
  <c r="H798" i="14"/>
  <c r="H797" i="14"/>
  <c r="H796" i="14"/>
  <c r="H795" i="14"/>
  <c r="H752" i="14"/>
  <c r="H751" i="14"/>
  <c r="H750" i="14"/>
  <c r="H749" i="14"/>
  <c r="H748" i="14"/>
  <c r="H747" i="14"/>
  <c r="H746" i="14"/>
  <c r="H745" i="14"/>
  <c r="H744" i="14"/>
  <c r="H743" i="14"/>
  <c r="H742" i="14"/>
  <c r="H741" i="14"/>
  <c r="H693" i="14" l="1"/>
  <c r="H692" i="14"/>
  <c r="H691" i="14"/>
  <c r="H690" i="14"/>
  <c r="H689" i="14"/>
  <c r="H688" i="14"/>
  <c r="H687" i="14"/>
  <c r="H686" i="14"/>
  <c r="H685" i="14"/>
  <c r="H684" i="14"/>
  <c r="H683" i="14"/>
  <c r="H682" i="14"/>
  <c r="H681" i="14"/>
  <c r="H680" i="14"/>
  <c r="H679" i="14"/>
  <c r="H678" i="14"/>
  <c r="H677" i="14"/>
  <c r="H626" i="14"/>
  <c r="H625" i="14"/>
  <c r="H624" i="14"/>
  <c r="H623" i="14"/>
  <c r="H622" i="14"/>
  <c r="H621" i="14"/>
  <c r="H620" i="14"/>
  <c r="H619" i="14"/>
  <c r="H618" i="14"/>
  <c r="H617" i="14"/>
  <c r="H562" i="14"/>
  <c r="H561" i="14"/>
  <c r="H560" i="14"/>
  <c r="H559" i="14"/>
  <c r="H558" i="14"/>
  <c r="H388" i="14"/>
  <c r="H387" i="14"/>
  <c r="H386" i="14"/>
  <c r="H385" i="14"/>
  <c r="H384" i="14"/>
  <c r="H383" i="14"/>
  <c r="H382" i="14"/>
  <c r="H381" i="14"/>
  <c r="H380" i="14"/>
  <c r="H379" i="14"/>
  <c r="H378" i="14"/>
  <c r="H377" i="14"/>
  <c r="H376" i="14"/>
  <c r="H375" i="14"/>
  <c r="H374" i="14"/>
  <c r="H373" i="14"/>
  <c r="H372" i="14"/>
  <c r="H371" i="14"/>
  <c r="H370" i="14"/>
  <c r="H369" i="14"/>
  <c r="H368" i="14"/>
  <c r="H367" i="14"/>
  <c r="H366" i="14"/>
  <c r="H365" i="14"/>
  <c r="H364" i="14"/>
  <c r="H363" i="14"/>
  <c r="H298" i="14"/>
  <c r="H297" i="14"/>
  <c r="H296" i="14"/>
  <c r="H295" i="14"/>
  <c r="H294" i="14"/>
  <c r="H293" i="14"/>
  <c r="H292" i="14"/>
  <c r="H291" i="14"/>
  <c r="H290" i="14"/>
  <c r="H289" i="14"/>
  <c r="H288" i="14"/>
  <c r="H287" i="14"/>
  <c r="H286" i="14"/>
  <c r="H285" i="14"/>
  <c r="H284" i="14"/>
  <c r="H283" i="14"/>
  <c r="H282" i="14"/>
  <c r="H281" i="14"/>
  <c r="H280" i="14"/>
  <c r="H279" i="14"/>
  <c r="H278" i="14"/>
  <c r="H277" i="14"/>
  <c r="H276" i="14"/>
  <c r="H275" i="14"/>
  <c r="H274" i="14"/>
  <c r="H273" i="14"/>
  <c r="H272" i="14"/>
  <c r="H271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1124" i="13"/>
  <c r="H1123" i="13"/>
  <c r="H1122" i="13"/>
  <c r="H1121" i="13"/>
  <c r="H1120" i="13"/>
  <c r="H1119" i="13"/>
  <c r="H1118" i="13"/>
  <c r="H1117" i="13"/>
  <c r="H1116" i="13"/>
  <c r="H1115" i="13"/>
  <c r="H1114" i="13"/>
  <c r="H1113" i="13"/>
  <c r="H1112" i="13"/>
  <c r="H1111" i="13"/>
  <c r="H1062" i="13"/>
  <c r="H1061" i="13"/>
  <c r="H1060" i="13"/>
  <c r="H1059" i="13"/>
  <c r="H1058" i="13"/>
  <c r="H1057" i="13"/>
  <c r="H1056" i="13"/>
  <c r="H1055" i="13"/>
  <c r="H1054" i="13"/>
  <c r="H1053" i="13"/>
  <c r="H1052" i="13"/>
  <c r="H1051" i="13"/>
  <c r="H1050" i="13"/>
  <c r="H1049" i="13"/>
  <c r="H1048" i="13"/>
  <c r="H1047" i="13"/>
  <c r="H1046" i="13"/>
  <c r="H1045" i="13"/>
  <c r="H1044" i="13"/>
  <c r="H1043" i="13"/>
  <c r="H1042" i="13"/>
  <c r="H1041" i="13"/>
  <c r="H911" i="13"/>
  <c r="H910" i="13"/>
  <c r="H909" i="13"/>
  <c r="H908" i="13"/>
  <c r="H907" i="13"/>
  <c r="H906" i="13"/>
  <c r="H905" i="13"/>
  <c r="H904" i="13"/>
  <c r="H903" i="13"/>
  <c r="H902" i="13"/>
  <c r="H901" i="13"/>
  <c r="H900" i="13"/>
  <c r="H899" i="13"/>
  <c r="H898" i="13"/>
  <c r="H897" i="13"/>
  <c r="H896" i="13"/>
  <c r="H895" i="13"/>
  <c r="H894" i="13"/>
  <c r="H893" i="13"/>
  <c r="H892" i="13"/>
  <c r="H891" i="13"/>
  <c r="H890" i="13"/>
  <c r="H889" i="13"/>
  <c r="H888" i="13"/>
  <c r="H887" i="13"/>
  <c r="H886" i="13"/>
  <c r="H885" i="13"/>
  <c r="H884" i="13"/>
  <c r="H883" i="13"/>
  <c r="H882" i="13"/>
  <c r="H881" i="13"/>
  <c r="H880" i="13"/>
  <c r="H879" i="13"/>
  <c r="H878" i="13"/>
  <c r="H877" i="13"/>
  <c r="H785" i="13"/>
  <c r="H784" i="13"/>
  <c r="H783" i="13"/>
  <c r="H782" i="13"/>
  <c r="H781" i="13"/>
  <c r="H780" i="13"/>
  <c r="H779" i="13"/>
  <c r="H778" i="13"/>
  <c r="H777" i="13"/>
  <c r="H776" i="13"/>
  <c r="H775" i="13"/>
  <c r="H774" i="13"/>
  <c r="H773" i="13"/>
  <c r="H772" i="13"/>
  <c r="H771" i="13"/>
  <c r="H770" i="13"/>
  <c r="H769" i="13"/>
  <c r="H768" i="13"/>
  <c r="H767" i="13"/>
  <c r="H766" i="13"/>
  <c r="H765" i="13"/>
  <c r="H764" i="13"/>
  <c r="H763" i="13"/>
  <c r="H762" i="13"/>
  <c r="H761" i="13"/>
  <c r="H760" i="13"/>
  <c r="H759" i="13"/>
  <c r="H758" i="13"/>
  <c r="H757" i="13"/>
  <c r="H756" i="13"/>
  <c r="H755" i="13"/>
  <c r="H754" i="13"/>
  <c r="H753" i="13"/>
  <c r="H752" i="13"/>
  <c r="H751" i="13"/>
  <c r="H750" i="13"/>
  <c r="H749" i="13"/>
  <c r="H748" i="13"/>
  <c r="H747" i="13"/>
  <c r="H746" i="13"/>
  <c r="H745" i="13"/>
  <c r="H744" i="13"/>
  <c r="H743" i="13"/>
  <c r="H742" i="13"/>
  <c r="H543" i="13"/>
  <c r="H542" i="13"/>
  <c r="H541" i="13"/>
  <c r="H540" i="13"/>
  <c r="H539" i="13"/>
  <c r="H538" i="13"/>
  <c r="H537" i="13"/>
  <c r="H536" i="13"/>
  <c r="H535" i="13"/>
  <c r="H534" i="13"/>
  <c r="H533" i="13"/>
  <c r="H532" i="13"/>
  <c r="H531" i="13"/>
  <c r="H530" i="13"/>
  <c r="H529" i="13"/>
  <c r="H528" i="13"/>
  <c r="H527" i="13"/>
  <c r="H526" i="13"/>
  <c r="H525" i="13"/>
  <c r="H524" i="13"/>
  <c r="H523" i="13"/>
  <c r="H522" i="13"/>
  <c r="H521" i="13"/>
  <c r="H520" i="13"/>
  <c r="H519" i="13"/>
  <c r="H518" i="13"/>
  <c r="H517" i="13"/>
  <c r="H516" i="13"/>
  <c r="H515" i="13"/>
  <c r="H430" i="13"/>
  <c r="H429" i="13"/>
  <c r="H428" i="13"/>
  <c r="H427" i="13"/>
  <c r="H426" i="13"/>
  <c r="H425" i="13"/>
  <c r="H424" i="13"/>
  <c r="H423" i="13"/>
  <c r="H422" i="13"/>
  <c r="H421" i="13"/>
  <c r="H420" i="13"/>
  <c r="H419" i="13"/>
  <c r="H418" i="13"/>
  <c r="H417" i="13"/>
  <c r="H416" i="13"/>
  <c r="H415" i="13"/>
  <c r="H414" i="13"/>
  <c r="H413" i="13"/>
  <c r="H412" i="13"/>
  <c r="H411" i="13"/>
  <c r="H410" i="13"/>
  <c r="H409" i="13"/>
  <c r="H408" i="13"/>
  <c r="H407" i="13"/>
  <c r="H406" i="13"/>
  <c r="H405" i="13"/>
  <c r="H404" i="13"/>
  <c r="H403" i="13"/>
  <c r="H402" i="13"/>
  <c r="H401" i="13"/>
  <c r="H400" i="13"/>
  <c r="H399" i="13"/>
  <c r="H398" i="13"/>
  <c r="H397" i="13"/>
  <c r="H396" i="13"/>
  <c r="H395" i="13"/>
  <c r="H394" i="13"/>
  <c r="H393" i="13"/>
  <c r="H392" i="13"/>
  <c r="H391" i="13"/>
  <c r="H390" i="13"/>
  <c r="H389" i="13"/>
  <c r="H388" i="13"/>
  <c r="H262" i="13"/>
  <c r="H261" i="13"/>
  <c r="H260" i="13"/>
  <c r="H259" i="13"/>
  <c r="H258" i="13"/>
  <c r="H257" i="13"/>
  <c r="H256" i="13"/>
  <c r="H255" i="13"/>
  <c r="H254" i="13"/>
  <c r="H235" i="29"/>
  <c r="H234" i="29"/>
  <c r="H233" i="29"/>
  <c r="H232" i="29"/>
  <c r="H231" i="29"/>
  <c r="H230" i="29"/>
  <c r="H229" i="29"/>
  <c r="H228" i="29"/>
  <c r="H227" i="29"/>
  <c r="H226" i="29"/>
  <c r="H225" i="29"/>
  <c r="H224" i="29"/>
  <c r="H223" i="29"/>
  <c r="H222" i="29"/>
  <c r="H221" i="29"/>
  <c r="H220" i="29"/>
  <c r="H219" i="29"/>
  <c r="H218" i="29"/>
  <c r="H217" i="29"/>
  <c r="H216" i="29"/>
  <c r="H215" i="29"/>
  <c r="H214" i="29"/>
  <c r="H213" i="29"/>
  <c r="H212" i="29"/>
  <c r="H211" i="29"/>
  <c r="H210" i="29"/>
  <c r="H209" i="29"/>
  <c r="H208" i="29"/>
  <c r="H207" i="29"/>
  <c r="H206" i="29"/>
  <c r="H205" i="29"/>
  <c r="H204" i="29"/>
  <c r="H203" i="29"/>
  <c r="H202" i="29"/>
  <c r="H201" i="29"/>
  <c r="H200" i="29"/>
  <c r="H199" i="29"/>
  <c r="H198" i="29"/>
  <c r="H197" i="29"/>
  <c r="H119" i="29"/>
  <c r="H118" i="29"/>
  <c r="H117" i="29"/>
  <c r="H116" i="29"/>
  <c r="H115" i="29"/>
  <c r="H114" i="29"/>
  <c r="H113" i="29"/>
  <c r="H112" i="29"/>
  <c r="H111" i="29"/>
  <c r="H110" i="29"/>
  <c r="H109" i="29"/>
  <c r="H108" i="29"/>
  <c r="H107" i="29"/>
  <c r="H106" i="29"/>
  <c r="H105" i="29"/>
  <c r="H104" i="29"/>
  <c r="H103" i="29"/>
  <c r="H102" i="29"/>
  <c r="H101" i="29"/>
  <c r="H100" i="29"/>
  <c r="H99" i="29"/>
  <c r="H98" i="29"/>
  <c r="H97" i="29"/>
  <c r="H96" i="29"/>
  <c r="H95" i="29"/>
  <c r="H94" i="29"/>
  <c r="H93" i="29"/>
  <c r="H92" i="29"/>
  <c r="H91" i="29"/>
  <c r="H90" i="29"/>
  <c r="H89" i="29"/>
  <c r="H88" i="29"/>
  <c r="H87" i="29"/>
  <c r="H86" i="29"/>
  <c r="H85" i="29"/>
  <c r="H84" i="29"/>
  <c r="H83" i="29"/>
  <c r="H82" i="29"/>
  <c r="H81" i="29"/>
  <c r="H80" i="29"/>
  <c r="H813" i="34" l="1"/>
  <c r="H812" i="34"/>
  <c r="H811" i="34"/>
  <c r="H810" i="34"/>
  <c r="H809" i="34"/>
  <c r="H808" i="34"/>
  <c r="H807" i="34"/>
  <c r="H806" i="34"/>
  <c r="H677" i="34"/>
  <c r="H676" i="34"/>
  <c r="H675" i="34"/>
  <c r="H674" i="34"/>
  <c r="H673" i="34"/>
  <c r="H672" i="34"/>
  <c r="H671" i="34"/>
  <c r="H670" i="34"/>
  <c r="H667" i="34"/>
  <c r="H664" i="34"/>
  <c r="H663" i="34"/>
  <c r="H660" i="34"/>
  <c r="H659" i="34"/>
  <c r="H658" i="34"/>
  <c r="H657" i="34"/>
  <c r="H656" i="34"/>
  <c r="H651" i="34"/>
  <c r="H650" i="34"/>
  <c r="H647" i="34"/>
  <c r="H646" i="34"/>
  <c r="H643" i="34"/>
  <c r="H431" i="34"/>
  <c r="H430" i="34"/>
  <c r="H429" i="34"/>
  <c r="H428" i="34"/>
  <c r="H427" i="34"/>
  <c r="H426" i="34"/>
  <c r="H425" i="34"/>
  <c r="H424" i="34"/>
  <c r="H421" i="34"/>
  <c r="H418" i="34"/>
  <c r="H414" i="34"/>
  <c r="H410" i="34"/>
  <c r="H409" i="34"/>
  <c r="H408" i="34"/>
  <c r="H407" i="34"/>
  <c r="H402" i="34"/>
  <c r="H78" i="34"/>
  <c r="H77" i="34"/>
  <c r="H76" i="34"/>
  <c r="H75" i="34"/>
  <c r="H74" i="34"/>
  <c r="H73" i="34"/>
  <c r="H72" i="34"/>
  <c r="H71" i="34"/>
  <c r="H70" i="34"/>
  <c r="H69" i="34"/>
  <c r="H68" i="34"/>
  <c r="H67" i="34"/>
  <c r="H66" i="34"/>
  <c r="H65" i="34"/>
  <c r="H64" i="34"/>
  <c r="H63" i="34"/>
  <c r="H62" i="34"/>
  <c r="H61" i="34"/>
  <c r="H60" i="34"/>
  <c r="H793" i="34" l="1"/>
  <c r="H562" i="34"/>
  <c r="H561" i="34"/>
  <c r="H560" i="34"/>
  <c r="H341" i="34"/>
  <c r="H340" i="34"/>
  <c r="H338" i="34"/>
  <c r="H337" i="34"/>
  <c r="H310" i="34"/>
  <c r="H309" i="34"/>
  <c r="H308" i="34"/>
  <c r="H307" i="34"/>
  <c r="H306" i="34"/>
  <c r="H304" i="34"/>
  <c r="H303" i="34"/>
  <c r="H93" i="8"/>
  <c r="H91" i="8"/>
  <c r="H90" i="8"/>
  <c r="H89" i="8"/>
  <c r="H205" i="32"/>
  <c r="H204" i="32"/>
  <c r="H203" i="32"/>
  <c r="H201" i="32"/>
  <c r="H90" i="7"/>
  <c r="H89" i="7"/>
  <c r="H88" i="7"/>
  <c r="H87" i="7"/>
  <c r="H85" i="7"/>
  <c r="H22" i="31"/>
  <c r="H116" i="6"/>
  <c r="H115" i="6"/>
  <c r="H114" i="6"/>
  <c r="H113" i="6"/>
  <c r="H112" i="6"/>
  <c r="H111" i="6"/>
  <c r="H107" i="6"/>
  <c r="H106" i="6"/>
  <c r="H105" i="6"/>
  <c r="H29" i="6"/>
  <c r="H28" i="6"/>
  <c r="H64" i="13"/>
  <c r="H63" i="13"/>
  <c r="H408" i="28"/>
  <c r="H405" i="28"/>
  <c r="H315" i="28"/>
  <c r="H314" i="28"/>
  <c r="H313" i="28"/>
  <c r="H297" i="28"/>
  <c r="H296" i="28"/>
  <c r="H86" i="28"/>
  <c r="H85" i="28"/>
  <c r="H121" i="30"/>
  <c r="H104" i="30"/>
  <c r="H227" i="5"/>
  <c r="H198" i="5"/>
  <c r="H155" i="5"/>
  <c r="H112" i="5"/>
  <c r="H109" i="5"/>
  <c r="H313" i="29"/>
  <c r="H39" i="29"/>
  <c r="H162" i="29"/>
  <c r="H161" i="29"/>
  <c r="H160" i="29"/>
  <c r="H159" i="29"/>
  <c r="H158" i="29"/>
  <c r="H157" i="29"/>
  <c r="H46" i="29"/>
  <c r="H45" i="29"/>
  <c r="H357" i="27"/>
  <c r="H34" i="36" l="1"/>
  <c r="H658" i="19" l="1"/>
  <c r="H657" i="19"/>
  <c r="H655" i="19"/>
  <c r="H654" i="19"/>
  <c r="H644" i="19"/>
  <c r="H309" i="19"/>
  <c r="H61" i="19"/>
  <c r="H51" i="19"/>
  <c r="H33" i="19"/>
  <c r="H32" i="19"/>
  <c r="H30" i="19"/>
  <c r="H29" i="19"/>
  <c r="H27" i="19"/>
  <c r="H26" i="19"/>
  <c r="H25" i="19"/>
  <c r="H24" i="19"/>
  <c r="H14" i="19"/>
  <c r="H26" i="8"/>
  <c r="H25" i="8"/>
  <c r="H24" i="8"/>
  <c r="H635" i="7"/>
  <c r="H54" i="7"/>
  <c r="H53" i="7"/>
  <c r="H52" i="7"/>
  <c r="H51" i="7"/>
  <c r="H14" i="7"/>
  <c r="C68" i="43"/>
  <c r="H526" i="14"/>
  <c r="H525" i="14"/>
  <c r="H524" i="14"/>
  <c r="H507" i="14"/>
  <c r="H506" i="14"/>
  <c r="H505" i="14"/>
  <c r="H504" i="14"/>
  <c r="H503" i="14"/>
  <c r="H502" i="14"/>
  <c r="H501" i="14"/>
  <c r="H500" i="14"/>
  <c r="H499" i="14"/>
  <c r="H495" i="14"/>
  <c r="H490" i="14"/>
  <c r="H480" i="14"/>
  <c r="H473" i="14"/>
  <c r="H470" i="14"/>
  <c r="H494" i="14"/>
  <c r="H493" i="14"/>
  <c r="H492" i="14"/>
  <c r="H489" i="14"/>
  <c r="H488" i="14"/>
  <c r="H487" i="14"/>
  <c r="H486" i="14"/>
  <c r="H485" i="14"/>
  <c r="H484" i="14"/>
  <c r="H483" i="14"/>
  <c r="H482" i="14"/>
  <c r="H479" i="14"/>
  <c r="H478" i="14"/>
  <c r="H477" i="14"/>
  <c r="H476" i="14"/>
  <c r="H475" i="14"/>
  <c r="H472" i="14"/>
  <c r="H469" i="14"/>
  <c r="H468" i="14"/>
  <c r="H467" i="14"/>
  <c r="H462" i="14"/>
  <c r="H450" i="14"/>
  <c r="H420" i="14"/>
  <c r="H14" i="14"/>
  <c r="D59" i="43"/>
  <c r="H712" i="6"/>
  <c r="H713" i="6"/>
  <c r="H714" i="6"/>
  <c r="H715" i="6"/>
  <c r="H716" i="6"/>
  <c r="H717" i="6"/>
  <c r="H708" i="6"/>
  <c r="H44" i="6"/>
  <c r="H43" i="6"/>
  <c r="C54" i="43"/>
  <c r="C53" i="43"/>
  <c r="C52" i="43"/>
  <c r="C51" i="43"/>
  <c r="C50" i="43"/>
  <c r="C49" i="43"/>
  <c r="C48" i="43"/>
  <c r="C47" i="43"/>
  <c r="H1257" i="13"/>
  <c r="H1256" i="13"/>
  <c r="H1255" i="13"/>
  <c r="H1254" i="13"/>
  <c r="H1253" i="13"/>
  <c r="H1252" i="13"/>
  <c r="H1251" i="13"/>
  <c r="H1250" i="13"/>
  <c r="H1249" i="13"/>
  <c r="H1248" i="13"/>
  <c r="H1247" i="13"/>
  <c r="H1246" i="13"/>
  <c r="H1212" i="13"/>
  <c r="H1211" i="13"/>
  <c r="H1210" i="13"/>
  <c r="H1209" i="13"/>
  <c r="H1208" i="13"/>
  <c r="H1207" i="13"/>
  <c r="H1205" i="13"/>
  <c r="H1204" i="13"/>
  <c r="H1203" i="13"/>
  <c r="H1202" i="13"/>
  <c r="H1201" i="13"/>
  <c r="H1200" i="13"/>
  <c r="H1199" i="13"/>
  <c r="H1198" i="13"/>
  <c r="H1197" i="13"/>
  <c r="H1196" i="13"/>
  <c r="H1195" i="13"/>
  <c r="H1193" i="13"/>
  <c r="H1192" i="13"/>
  <c r="H1191" i="13"/>
  <c r="H1190" i="13"/>
  <c r="H1189" i="13"/>
  <c r="H1188" i="13"/>
  <c r="H1187" i="13"/>
  <c r="H1186" i="13"/>
  <c r="H1185" i="13"/>
  <c r="H1184" i="13"/>
  <c r="H1183" i="13"/>
  <c r="H1182" i="13"/>
  <c r="H1181" i="13"/>
  <c r="H1180" i="13"/>
  <c r="H1178" i="13"/>
  <c r="H1177" i="13"/>
  <c r="H1176" i="13"/>
  <c r="H1175" i="13"/>
  <c r="H1174" i="13"/>
  <c r="H1173" i="13"/>
  <c r="H1172" i="13"/>
  <c r="H1171" i="13"/>
  <c r="H1170" i="13"/>
  <c r="H1169" i="13"/>
  <c r="H1168" i="13"/>
  <c r="H1164" i="13"/>
  <c r="H1163" i="13"/>
  <c r="H1162" i="13"/>
  <c r="G1157" i="13"/>
  <c r="F1157" i="13"/>
  <c r="H1143" i="13"/>
  <c r="H1142" i="13"/>
  <c r="H1140" i="13"/>
  <c r="H1139" i="13"/>
  <c r="H1138" i="13"/>
  <c r="H1136" i="13"/>
  <c r="H1135" i="13"/>
  <c r="H1134" i="13"/>
  <c r="H1133" i="13"/>
  <c r="H1132" i="13"/>
  <c r="H1130" i="13"/>
  <c r="H1129" i="13"/>
  <c r="H1128" i="13"/>
  <c r="H1127" i="13"/>
  <c r="H1126" i="13"/>
  <c r="H1110" i="13"/>
  <c r="H1109" i="13"/>
  <c r="H1108" i="13"/>
  <c r="H1107" i="13"/>
  <c r="H1106" i="13"/>
  <c r="H1105" i="13"/>
  <c r="H1104" i="13"/>
  <c r="H1103" i="13"/>
  <c r="H1102" i="13"/>
  <c r="H1101" i="13"/>
  <c r="H1100" i="13"/>
  <c r="H1099" i="13"/>
  <c r="H1098" i="13"/>
  <c r="H1096" i="13"/>
  <c r="H1095" i="13"/>
  <c r="H1094" i="13"/>
  <c r="H1093" i="13"/>
  <c r="H1092" i="13"/>
  <c r="H1091" i="13"/>
  <c r="H1088" i="13"/>
  <c r="H1087" i="13"/>
  <c r="H1085" i="13"/>
  <c r="H1084" i="13"/>
  <c r="H1083" i="13"/>
  <c r="H1082" i="13"/>
  <c r="H1080" i="13"/>
  <c r="H1079" i="13"/>
  <c r="H1078" i="13"/>
  <c r="H1077" i="13"/>
  <c r="H1076" i="13"/>
  <c r="H1075" i="13"/>
  <c r="H1074" i="13"/>
  <c r="H1073" i="13"/>
  <c r="H1071" i="13"/>
  <c r="H1070" i="13"/>
  <c r="H1069" i="13"/>
  <c r="H1068" i="13"/>
  <c r="H1067" i="13"/>
  <c r="H1066" i="13"/>
  <c r="H1065" i="13"/>
  <c r="H1064" i="13"/>
  <c r="H1040" i="13"/>
  <c r="H1039" i="13"/>
  <c r="H1038" i="13"/>
  <c r="H1037" i="13"/>
  <c r="H1036" i="13"/>
  <c r="H1035" i="13"/>
  <c r="H1034" i="13"/>
  <c r="H1033" i="13"/>
  <c r="H1032" i="13"/>
  <c r="H1031" i="13"/>
  <c r="H1030" i="13"/>
  <c r="H1029" i="13"/>
  <c r="H1028" i="13"/>
  <c r="H1027" i="13"/>
  <c r="H1026" i="13"/>
  <c r="H1025" i="13"/>
  <c r="H1024" i="13"/>
  <c r="H1023" i="13"/>
  <c r="H1022" i="13"/>
  <c r="H1021" i="13"/>
  <c r="H1020" i="13"/>
  <c r="H1018" i="13"/>
  <c r="H1017" i="13"/>
  <c r="H1016" i="13"/>
  <c r="H1015" i="13"/>
  <c r="H1014" i="13"/>
  <c r="H1013" i="13"/>
  <c r="H1012" i="13"/>
  <c r="H1011" i="13"/>
  <c r="H1010" i="13"/>
  <c r="H1004" i="13"/>
  <c r="H1003" i="13"/>
  <c r="H1002" i="13"/>
  <c r="H1001" i="13"/>
  <c r="H1000" i="13"/>
  <c r="H999" i="13"/>
  <c r="H992" i="13"/>
  <c r="H991" i="13"/>
  <c r="H990" i="13"/>
  <c r="H989" i="13"/>
  <c r="H987" i="13"/>
  <c r="H986" i="13"/>
  <c r="H985" i="13"/>
  <c r="H984" i="13"/>
  <c r="H983" i="13"/>
  <c r="H982" i="13"/>
  <c r="H981" i="13"/>
  <c r="H980" i="13"/>
  <c r="H979" i="13"/>
  <c r="H978" i="13"/>
  <c r="H977" i="13"/>
  <c r="H976" i="13"/>
  <c r="H974" i="13"/>
  <c r="H973" i="13"/>
  <c r="H972" i="13"/>
  <c r="H971" i="13"/>
  <c r="H970" i="13"/>
  <c r="H969" i="13"/>
  <c r="H968" i="13"/>
  <c r="H967" i="13"/>
  <c r="H966" i="13"/>
  <c r="H965" i="13"/>
  <c r="H964" i="13"/>
  <c r="H963" i="13"/>
  <c r="H962" i="13"/>
  <c r="H961" i="13"/>
  <c r="H960" i="13"/>
  <c r="H959" i="13"/>
  <c r="H955" i="13"/>
  <c r="H954" i="13"/>
  <c r="H62" i="13"/>
  <c r="H61" i="13"/>
  <c r="H60" i="13"/>
  <c r="H59" i="13"/>
  <c r="H58" i="13"/>
  <c r="H57" i="13"/>
  <c r="H56" i="13"/>
  <c r="H54" i="13"/>
  <c r="H53" i="13"/>
  <c r="H52" i="13"/>
  <c r="H51" i="13"/>
  <c r="H50" i="13"/>
  <c r="H49" i="13"/>
  <c r="H47" i="13"/>
  <c r="H46" i="13"/>
  <c r="H45" i="13"/>
  <c r="H44" i="13"/>
  <c r="H43" i="13"/>
  <c r="H42" i="13"/>
  <c r="H40" i="13"/>
  <c r="H39" i="13"/>
  <c r="H38" i="13"/>
  <c r="H37" i="13"/>
  <c r="H36" i="13"/>
  <c r="H35" i="13"/>
  <c r="H34" i="13"/>
  <c r="H33" i="13"/>
  <c r="H32" i="13"/>
  <c r="H31" i="13"/>
  <c r="H30" i="13"/>
  <c r="H28" i="13"/>
  <c r="H27" i="13"/>
  <c r="H26" i="13"/>
  <c r="H25" i="13"/>
  <c r="H24" i="13"/>
  <c r="H23" i="13"/>
  <c r="H948" i="13"/>
  <c r="H947" i="13"/>
  <c r="H945" i="13"/>
  <c r="H944" i="13"/>
  <c r="H943" i="13"/>
  <c r="H942" i="13"/>
  <c r="H941" i="13"/>
  <c r="H940" i="13"/>
  <c r="H939" i="13"/>
  <c r="H937" i="13"/>
  <c r="H936" i="13"/>
  <c r="H935" i="13"/>
  <c r="H934" i="13"/>
  <c r="H933" i="13"/>
  <c r="H932" i="13"/>
  <c r="H931" i="13"/>
  <c r="H930" i="13"/>
  <c r="H929" i="13"/>
  <c r="H928" i="13"/>
  <c r="H927" i="13"/>
  <c r="H926" i="13"/>
  <c r="H924" i="13"/>
  <c r="H923" i="13"/>
  <c r="H922" i="13"/>
  <c r="H921" i="13"/>
  <c r="H920" i="13"/>
  <c r="H919" i="13"/>
  <c r="H918" i="13"/>
  <c r="H917" i="13"/>
  <c r="H916" i="13"/>
  <c r="H915" i="13"/>
  <c r="H914" i="13"/>
  <c r="H913" i="13"/>
  <c r="H876" i="13"/>
  <c r="H875" i="13"/>
  <c r="H874" i="13"/>
  <c r="H873" i="13"/>
  <c r="H872" i="13"/>
  <c r="H871" i="13"/>
  <c r="H870" i="13"/>
  <c r="H869" i="13"/>
  <c r="H868" i="13"/>
  <c r="H867" i="13"/>
  <c r="H866" i="13"/>
  <c r="H865" i="13"/>
  <c r="H864" i="13"/>
  <c r="H863" i="13"/>
  <c r="H862" i="13"/>
  <c r="H861" i="13"/>
  <c r="H860" i="13"/>
  <c r="H859" i="13"/>
  <c r="H858" i="13"/>
  <c r="H857" i="13"/>
  <c r="H856" i="13"/>
  <c r="H855" i="13"/>
  <c r="H854" i="13"/>
  <c r="H853" i="13"/>
  <c r="H852" i="13"/>
  <c r="H851" i="13"/>
  <c r="H850" i="13"/>
  <c r="H849" i="13"/>
  <c r="H848" i="13"/>
  <c r="H847" i="13"/>
  <c r="H846" i="13"/>
  <c r="H845" i="13"/>
  <c r="H844" i="13"/>
  <c r="H843" i="13"/>
  <c r="H842" i="13"/>
  <c r="H841" i="13"/>
  <c r="H839" i="13"/>
  <c r="H838" i="13"/>
  <c r="H837" i="13"/>
  <c r="H836" i="13"/>
  <c r="H835" i="13"/>
  <c r="H834" i="13"/>
  <c r="H833" i="13"/>
  <c r="H832" i="13"/>
  <c r="H831" i="13"/>
  <c r="H830" i="13"/>
  <c r="H829" i="13"/>
  <c r="H828" i="13"/>
  <c r="H827" i="13"/>
  <c r="H824" i="13"/>
  <c r="H823" i="13"/>
  <c r="H821" i="13"/>
  <c r="H820" i="13"/>
  <c r="H819" i="13"/>
  <c r="H818" i="13"/>
  <c r="H817" i="13"/>
  <c r="H816" i="13"/>
  <c r="H815" i="13"/>
  <c r="H813" i="13"/>
  <c r="H812" i="13"/>
  <c r="H811" i="13"/>
  <c r="H810" i="13"/>
  <c r="H809" i="13"/>
  <c r="H808" i="13"/>
  <c r="H807" i="13"/>
  <c r="H806" i="13"/>
  <c r="H805" i="13"/>
  <c r="H804" i="13"/>
  <c r="H803" i="13"/>
  <c r="H802" i="13"/>
  <c r="H801" i="13"/>
  <c r="H799" i="13"/>
  <c r="H798" i="13"/>
  <c r="H797" i="13"/>
  <c r="H796" i="13"/>
  <c r="H795" i="13"/>
  <c r="H794" i="13"/>
  <c r="H793" i="13"/>
  <c r="H792" i="13"/>
  <c r="H791" i="13"/>
  <c r="H790" i="13"/>
  <c r="H789" i="13"/>
  <c r="H788" i="13"/>
  <c r="H787" i="13"/>
  <c r="H741" i="13"/>
  <c r="H740" i="13"/>
  <c r="H739" i="13"/>
  <c r="H738" i="13"/>
  <c r="H737" i="13"/>
  <c r="H736" i="13"/>
  <c r="H735" i="13"/>
  <c r="H734" i="13"/>
  <c r="H733" i="13"/>
  <c r="H732" i="13"/>
  <c r="H731" i="13"/>
  <c r="H730" i="13"/>
  <c r="H729" i="13"/>
  <c r="H728" i="13"/>
  <c r="H727" i="13"/>
  <c r="H726" i="13"/>
  <c r="H725" i="13"/>
  <c r="H724" i="13"/>
  <c r="H723" i="13"/>
  <c r="H722" i="13"/>
  <c r="H721" i="13"/>
  <c r="H720" i="13"/>
  <c r="H719" i="13"/>
  <c r="H718" i="13"/>
  <c r="H717" i="13"/>
  <c r="H716" i="13"/>
  <c r="H715" i="13"/>
  <c r="H714" i="13"/>
  <c r="H713" i="13"/>
  <c r="H712" i="13"/>
  <c r="H711" i="13"/>
  <c r="H710" i="13"/>
  <c r="H709" i="13"/>
  <c r="H708" i="13"/>
  <c r="H707" i="13"/>
  <c r="H706" i="13"/>
  <c r="H705" i="13"/>
  <c r="H704" i="13"/>
  <c r="H702" i="13"/>
  <c r="H701" i="13"/>
  <c r="H700" i="13"/>
  <c r="H699" i="13"/>
  <c r="H698" i="13"/>
  <c r="H697" i="13"/>
  <c r="H696" i="13"/>
  <c r="H695" i="13"/>
  <c r="H694" i="13"/>
  <c r="H693" i="13"/>
  <c r="H692" i="13"/>
  <c r="H691" i="13"/>
  <c r="H690" i="13"/>
  <c r="H683" i="13"/>
  <c r="H681" i="13"/>
  <c r="H680" i="13"/>
  <c r="H679" i="13"/>
  <c r="H678" i="13"/>
  <c r="H677" i="13"/>
  <c r="H676" i="13"/>
  <c r="H675" i="13"/>
  <c r="H674" i="13"/>
  <c r="H673" i="13"/>
  <c r="H672" i="13"/>
  <c r="H671" i="13"/>
  <c r="H670" i="13"/>
  <c r="H628" i="13"/>
  <c r="H627" i="13"/>
  <c r="H626" i="13"/>
  <c r="H625" i="13"/>
  <c r="H624" i="13"/>
  <c r="H623" i="13"/>
  <c r="H621" i="13"/>
  <c r="H620" i="13"/>
  <c r="H619" i="13"/>
  <c r="H618" i="13"/>
  <c r="H617" i="13"/>
  <c r="H616" i="13"/>
  <c r="H614" i="13"/>
  <c r="H613" i="13"/>
  <c r="H612" i="13"/>
  <c r="H611" i="13"/>
  <c r="H610" i="13"/>
  <c r="H609" i="13"/>
  <c r="H608" i="13"/>
  <c r="H607" i="13"/>
  <c r="H606" i="13"/>
  <c r="H605" i="13"/>
  <c r="H604" i="13"/>
  <c r="H603" i="13"/>
  <c r="H601" i="13"/>
  <c r="H600" i="13"/>
  <c r="H599" i="13"/>
  <c r="H598" i="13"/>
  <c r="H597" i="13"/>
  <c r="H596" i="13"/>
  <c r="H595" i="13"/>
  <c r="H594" i="13"/>
  <c r="H593" i="13"/>
  <c r="H592" i="13"/>
  <c r="H588" i="13"/>
  <c r="H587" i="13"/>
  <c r="H586" i="13"/>
  <c r="H580" i="13"/>
  <c r="H579" i="13"/>
  <c r="G684" i="13"/>
  <c r="F50" i="43" s="1"/>
  <c r="F684" i="13"/>
  <c r="E50" i="43" s="1"/>
  <c r="G581" i="13"/>
  <c r="F581" i="13"/>
  <c r="C581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28" i="13"/>
  <c r="H327" i="13"/>
  <c r="H326" i="13"/>
  <c r="H325" i="13"/>
  <c r="H324" i="13"/>
  <c r="H323" i="13"/>
  <c r="H302" i="13"/>
  <c r="H301" i="13"/>
  <c r="H299" i="13"/>
  <c r="H298" i="13"/>
  <c r="H297" i="13"/>
  <c r="H296" i="13"/>
  <c r="H295" i="13"/>
  <c r="H294" i="13"/>
  <c r="H293" i="13"/>
  <c r="H292" i="13"/>
  <c r="H291" i="13"/>
  <c r="H290" i="13"/>
  <c r="H289" i="13"/>
  <c r="H285" i="13"/>
  <c r="C280" i="13"/>
  <c r="H278" i="13"/>
  <c r="H277" i="13"/>
  <c r="H266" i="13"/>
  <c r="H1157" i="13" l="1"/>
  <c r="C684" i="13"/>
  <c r="H684" i="13"/>
  <c r="G50" i="43" s="1"/>
  <c r="H243" i="13" l="1"/>
  <c r="H244" i="13"/>
  <c r="H245" i="13"/>
  <c r="H246" i="13"/>
  <c r="H247" i="13"/>
  <c r="H242" i="13"/>
  <c r="G115" i="13" l="1"/>
  <c r="F115" i="13"/>
  <c r="C115" i="13"/>
  <c r="H114" i="13"/>
  <c r="H76" i="13"/>
  <c r="H75" i="13"/>
  <c r="H74" i="13"/>
  <c r="H73" i="13"/>
  <c r="H72" i="13"/>
  <c r="H71" i="13"/>
  <c r="H70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19" i="13"/>
  <c r="H18" i="13"/>
  <c r="H17" i="13"/>
  <c r="H16" i="13"/>
  <c r="H15" i="13"/>
  <c r="H14" i="13"/>
  <c r="H800" i="34"/>
  <c r="H799" i="34"/>
  <c r="H797" i="34"/>
  <c r="H792" i="34"/>
  <c r="H49" i="34"/>
  <c r="H48" i="34"/>
  <c r="G50" i="34"/>
  <c r="F50" i="34"/>
  <c r="C50" i="34"/>
  <c r="H570" i="31"/>
  <c r="H605" i="31" s="1"/>
  <c r="H556" i="31"/>
  <c r="H555" i="31"/>
  <c r="H553" i="31"/>
  <c r="H552" i="31"/>
  <c r="H551" i="31"/>
  <c r="H549" i="31"/>
  <c r="H548" i="31"/>
  <c r="H547" i="31"/>
  <c r="H546" i="31"/>
  <c r="H545" i="31"/>
  <c r="H544" i="31"/>
  <c r="H542" i="31"/>
  <c r="H541" i="31"/>
  <c r="H540" i="31"/>
  <c r="H539" i="31"/>
  <c r="H538" i="31"/>
  <c r="H537" i="31"/>
  <c r="H454" i="31"/>
  <c r="H453" i="31"/>
  <c r="H452" i="31"/>
  <c r="H451" i="31"/>
  <c r="H450" i="31"/>
  <c r="H449" i="31"/>
  <c r="H422" i="31"/>
  <c r="D46" i="43" l="1"/>
  <c r="F46" i="43"/>
  <c r="E46" i="43"/>
  <c r="H86" i="27"/>
  <c r="H85" i="27"/>
  <c r="H84" i="27"/>
  <c r="H83" i="27"/>
  <c r="H82" i="27"/>
  <c r="H81" i="27"/>
  <c r="H80" i="27"/>
  <c r="H79" i="27"/>
  <c r="H78" i="27"/>
  <c r="H77" i="27"/>
  <c r="H76" i="27"/>
  <c r="H75" i="27"/>
  <c r="H74" i="27"/>
  <c r="H73" i="27"/>
  <c r="H72" i="27"/>
  <c r="H71" i="27"/>
  <c r="H70" i="27"/>
  <c r="H69" i="27"/>
  <c r="H67" i="27"/>
  <c r="H66" i="27"/>
  <c r="H65" i="27"/>
  <c r="H64" i="27"/>
  <c r="H63" i="27"/>
  <c r="H62" i="27"/>
  <c r="H61" i="27"/>
  <c r="H60" i="27"/>
  <c r="H59" i="27"/>
  <c r="H57" i="27"/>
  <c r="H56" i="27"/>
  <c r="H55" i="27"/>
  <c r="H54" i="27"/>
  <c r="H53" i="27"/>
  <c r="H52" i="27"/>
  <c r="H40" i="6" l="1"/>
  <c r="H39" i="6"/>
  <c r="H38" i="6"/>
  <c r="H37" i="6"/>
  <c r="H36" i="6"/>
  <c r="H35" i="6"/>
  <c r="H34" i="6"/>
  <c r="H33" i="6"/>
  <c r="H32" i="6"/>
  <c r="H31" i="6"/>
  <c r="H27" i="6"/>
  <c r="H26" i="6"/>
  <c r="H25" i="6"/>
  <c r="H24" i="6"/>
  <c r="H23" i="6"/>
  <c r="H22" i="6"/>
  <c r="H21" i="6"/>
  <c r="H20" i="6"/>
  <c r="H19" i="6"/>
  <c r="G301" i="28" l="1"/>
  <c r="H301" i="28" l="1"/>
  <c r="H311" i="28"/>
  <c r="H310" i="28"/>
  <c r="H309" i="28"/>
  <c r="H308" i="28"/>
  <c r="H307" i="28"/>
  <c r="H306" i="28"/>
  <c r="H305" i="28"/>
  <c r="H304" i="28"/>
  <c r="H303" i="28"/>
  <c r="H295" i="28"/>
  <c r="H294" i="28"/>
  <c r="H293" i="28"/>
  <c r="H292" i="28"/>
  <c r="H290" i="28"/>
  <c r="H289" i="28"/>
  <c r="H288" i="28"/>
  <c r="H287" i="28"/>
  <c r="H286" i="28"/>
  <c r="H285" i="28"/>
  <c r="H284" i="28"/>
  <c r="H282" i="28"/>
  <c r="H281" i="28"/>
  <c r="H280" i="28"/>
  <c r="H279" i="28"/>
  <c r="H278" i="28"/>
  <c r="H277" i="28"/>
  <c r="H275" i="28"/>
  <c r="H274" i="28"/>
  <c r="H273" i="28"/>
  <c r="H272" i="28"/>
  <c r="H271" i="28"/>
  <c r="H270" i="28"/>
  <c r="H268" i="28"/>
  <c r="H267" i="28"/>
  <c r="H266" i="28"/>
  <c r="H265" i="28"/>
  <c r="H264" i="28"/>
  <c r="H302" i="30" l="1"/>
  <c r="H301" i="30"/>
  <c r="H300" i="30"/>
  <c r="H299" i="30"/>
  <c r="H297" i="30"/>
  <c r="H296" i="30"/>
  <c r="H295" i="30"/>
  <c r="H293" i="30"/>
  <c r="H292" i="30"/>
  <c r="H291" i="30"/>
  <c r="H289" i="30"/>
  <c r="H160" i="30"/>
  <c r="H159" i="30"/>
  <c r="H158" i="30"/>
  <c r="H157" i="30"/>
  <c r="H156" i="30"/>
  <c r="H154" i="30"/>
  <c r="H153" i="30"/>
  <c r="H152" i="30"/>
  <c r="H151" i="30"/>
  <c r="H150" i="30"/>
  <c r="H149" i="30"/>
  <c r="H148" i="30"/>
  <c r="H147" i="30"/>
  <c r="H146" i="30"/>
  <c r="H145" i="30"/>
  <c r="H143" i="30"/>
  <c r="H142" i="30"/>
  <c r="H141" i="30"/>
  <c r="H140" i="30"/>
  <c r="H139" i="30"/>
  <c r="H138" i="30"/>
  <c r="H137" i="30"/>
  <c r="H136" i="30"/>
  <c r="H134" i="30"/>
  <c r="H133" i="30"/>
  <c r="H132" i="30"/>
  <c r="H131" i="30"/>
  <c r="H129" i="30"/>
  <c r="H128" i="30"/>
  <c r="H127" i="30"/>
  <c r="H126" i="30"/>
  <c r="H125" i="30"/>
  <c r="H124" i="30"/>
  <c r="H123" i="30"/>
  <c r="H119" i="30"/>
  <c r="H118" i="30"/>
  <c r="H117" i="30"/>
  <c r="H116" i="30"/>
  <c r="H115" i="30"/>
  <c r="H114" i="30"/>
  <c r="H113" i="30"/>
  <c r="H110" i="30"/>
  <c r="H109" i="30"/>
  <c r="H108" i="30"/>
  <c r="H107" i="30"/>
  <c r="H106" i="30"/>
  <c r="H103" i="30"/>
  <c r="H102" i="30"/>
  <c r="H101" i="30"/>
  <c r="H100" i="30"/>
  <c r="H99" i="30"/>
  <c r="H98" i="30"/>
  <c r="H97" i="30"/>
  <c r="H96" i="30"/>
  <c r="H94" i="30"/>
  <c r="H93" i="30"/>
  <c r="H92" i="30"/>
  <c r="H91" i="30"/>
  <c r="H90" i="30"/>
  <c r="H89" i="30"/>
  <c r="H88" i="30"/>
  <c r="H86" i="30"/>
  <c r="H85" i="30"/>
  <c r="H84" i="30"/>
  <c r="H83" i="30"/>
  <c r="H82" i="30"/>
  <c r="H81" i="30"/>
  <c r="H79" i="30"/>
  <c r="H78" i="30"/>
  <c r="H77" i="30"/>
  <c r="H76" i="30"/>
  <c r="H75" i="30"/>
  <c r="H74" i="30"/>
  <c r="H73" i="30"/>
  <c r="H72" i="30"/>
  <c r="H71" i="30"/>
  <c r="H69" i="30"/>
  <c r="H68" i="30"/>
  <c r="H67" i="30"/>
  <c r="H66" i="30"/>
  <c r="H65" i="30"/>
  <c r="H64" i="30"/>
  <c r="H63" i="30"/>
  <c r="H61" i="30"/>
  <c r="H60" i="30"/>
  <c r="H59" i="30"/>
  <c r="H58" i="30"/>
  <c r="H57" i="30"/>
  <c r="H56" i="30"/>
  <c r="H55" i="30"/>
  <c r="H54" i="30"/>
  <c r="H53" i="30"/>
  <c r="H52" i="30"/>
  <c r="H51" i="30"/>
  <c r="H50" i="30"/>
  <c r="H49" i="30"/>
  <c r="H47" i="30"/>
  <c r="H46" i="30"/>
  <c r="H45" i="30"/>
  <c r="H44" i="30"/>
  <c r="H42" i="30"/>
  <c r="H41" i="30"/>
  <c r="H40" i="30"/>
  <c r="H39" i="30"/>
  <c r="H38" i="30"/>
  <c r="H37" i="30"/>
  <c r="H36" i="30"/>
  <c r="H35" i="30"/>
  <c r="H34" i="30"/>
  <c r="H33" i="30"/>
  <c r="H32" i="30"/>
  <c r="H49" i="36" l="1"/>
  <c r="H41" i="36"/>
  <c r="H50" i="36" l="1"/>
  <c r="H47" i="36" l="1"/>
  <c r="H46" i="36"/>
  <c r="H45" i="36"/>
  <c r="H564" i="34" l="1"/>
  <c r="H563" i="34"/>
  <c r="H336" i="34"/>
  <c r="H335" i="34"/>
  <c r="H334" i="34"/>
  <c r="H87" i="8"/>
  <c r="H86" i="8"/>
  <c r="H85" i="8"/>
  <c r="H84" i="8"/>
  <c r="H83" i="8"/>
  <c r="H82" i="8"/>
  <c r="H81" i="8"/>
  <c r="H199" i="32"/>
  <c r="H198" i="32"/>
  <c r="H197" i="32"/>
  <c r="H196" i="32"/>
  <c r="H194" i="32"/>
  <c r="H193" i="32"/>
  <c r="H192" i="32"/>
  <c r="H86" i="7"/>
  <c r="H84" i="7"/>
  <c r="H83" i="7"/>
  <c r="H82" i="7"/>
  <c r="H81" i="7"/>
  <c r="H110" i="6"/>
  <c r="H109" i="6"/>
  <c r="H108" i="6"/>
  <c r="H104" i="6"/>
  <c r="H103" i="6"/>
  <c r="H102" i="6"/>
  <c r="H406" i="28"/>
  <c r="H84" i="28"/>
  <c r="H83" i="28"/>
  <c r="H82" i="28"/>
  <c r="H81" i="28"/>
  <c r="H224" i="5"/>
  <c r="H194" i="5"/>
  <c r="H151" i="5"/>
  <c r="H105" i="5"/>
  <c r="H52" i="5"/>
  <c r="H51" i="5"/>
  <c r="H50" i="5"/>
  <c r="H40" i="5"/>
  <c r="H312" i="29"/>
  <c r="H311" i="29"/>
  <c r="H44" i="29"/>
  <c r="H43" i="29"/>
  <c r="H40" i="29"/>
  <c r="H351" i="27"/>
  <c r="H540" i="34" l="1"/>
  <c r="H539" i="34"/>
  <c r="H538" i="34"/>
  <c r="H537" i="34"/>
  <c r="H536" i="34"/>
  <c r="H534" i="34"/>
  <c r="C133" i="43"/>
  <c r="C132" i="43"/>
  <c r="C131" i="43"/>
  <c r="C130" i="43"/>
  <c r="C129" i="43"/>
  <c r="C128" i="43"/>
  <c r="C127" i="43"/>
  <c r="C126" i="43"/>
  <c r="C125" i="43"/>
  <c r="C123" i="43"/>
  <c r="C122" i="43"/>
  <c r="C121" i="43"/>
  <c r="C120" i="43"/>
  <c r="C119" i="43"/>
  <c r="C118" i="43"/>
  <c r="C117" i="43"/>
  <c r="C116" i="43"/>
  <c r="C114" i="43"/>
  <c r="C113" i="43"/>
  <c r="C112" i="43"/>
  <c r="C90" i="43"/>
  <c r="C83" i="43"/>
  <c r="C81" i="43"/>
  <c r="C80" i="43"/>
  <c r="C79" i="43"/>
  <c r="C78" i="43"/>
  <c r="C76" i="43"/>
  <c r="C75" i="43"/>
  <c r="C74" i="43"/>
  <c r="C73" i="43"/>
  <c r="C72" i="43"/>
  <c r="C71" i="43"/>
  <c r="C70" i="43"/>
  <c r="C67" i="43"/>
  <c r="C66" i="43"/>
  <c r="C65" i="43"/>
  <c r="C64" i="43"/>
  <c r="C63" i="43"/>
  <c r="C62" i="43"/>
  <c r="C61" i="43"/>
  <c r="H49" i="27"/>
  <c r="H87" i="27"/>
  <c r="H91" i="27"/>
  <c r="H93" i="27"/>
  <c r="H94" i="27"/>
  <c r="H95" i="27"/>
  <c r="H96" i="27"/>
  <c r="H97" i="27"/>
  <c r="H98" i="27"/>
  <c r="H103" i="27"/>
  <c r="H104" i="27"/>
  <c r="H105" i="27"/>
  <c r="H106" i="27"/>
  <c r="H107" i="27"/>
  <c r="H108" i="27"/>
  <c r="H109" i="27"/>
  <c r="H110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244" i="27"/>
  <c r="H245" i="27"/>
  <c r="H246" i="27"/>
  <c r="H247" i="27"/>
  <c r="H248" i="27"/>
  <c r="H249" i="27"/>
  <c r="H250" i="27"/>
  <c r="H252" i="27"/>
  <c r="H253" i="27"/>
  <c r="H254" i="27"/>
  <c r="H255" i="27"/>
  <c r="H256" i="27"/>
  <c r="H257" i="27"/>
  <c r="H258" i="27"/>
  <c r="H259" i="27"/>
  <c r="H260" i="27"/>
  <c r="H261" i="27"/>
  <c r="H262" i="27"/>
  <c r="H263" i="27"/>
  <c r="H264" i="27"/>
  <c r="H265" i="27"/>
  <c r="H266" i="27"/>
  <c r="H267" i="27"/>
  <c r="H268" i="27"/>
  <c r="H269" i="27"/>
  <c r="H271" i="27"/>
  <c r="H274" i="27"/>
  <c r="H275" i="27"/>
  <c r="H277" i="27"/>
  <c r="H278" i="27"/>
  <c r="H311" i="27"/>
  <c r="H312" i="27"/>
  <c r="H313" i="27"/>
  <c r="H314" i="27"/>
  <c r="H315" i="27"/>
  <c r="H316" i="27"/>
  <c r="G19" i="43"/>
  <c r="H348" i="27"/>
  <c r="H349" i="27"/>
  <c r="H350" i="27"/>
  <c r="H352" i="27"/>
  <c r="H353" i="27"/>
  <c r="H354" i="27"/>
  <c r="H355" i="27"/>
  <c r="H376" i="27"/>
  <c r="H400" i="27"/>
  <c r="H401" i="27"/>
  <c r="H402" i="27"/>
  <c r="H403" i="27"/>
  <c r="H404" i="27"/>
  <c r="H405" i="27"/>
  <c r="H406" i="27"/>
  <c r="H407" i="27"/>
  <c r="H408" i="27"/>
  <c r="H409" i="27"/>
  <c r="H410" i="27"/>
  <c r="H411" i="27"/>
  <c r="H412" i="27"/>
  <c r="H413" i="27"/>
  <c r="H414" i="27"/>
  <c r="H415" i="27"/>
  <c r="H416" i="27"/>
  <c r="H417" i="27"/>
  <c r="H418" i="27"/>
  <c r="H419" i="27"/>
  <c r="H420" i="27"/>
  <c r="H421" i="27"/>
  <c r="H422" i="27"/>
  <c r="H589" i="27"/>
  <c r="H590" i="27"/>
  <c r="H591" i="27"/>
  <c r="H592" i="27"/>
  <c r="H593" i="27"/>
  <c r="H594" i="27"/>
  <c r="H595" i="27"/>
  <c r="H596" i="27"/>
  <c r="H597" i="27"/>
  <c r="H598" i="27"/>
  <c r="H599" i="27"/>
  <c r="H600" i="27"/>
  <c r="H601" i="27"/>
  <c r="H602" i="27"/>
  <c r="H603" i="27"/>
  <c r="H604" i="27"/>
  <c r="H605" i="27"/>
  <c r="H606" i="27"/>
  <c r="H607" i="27"/>
  <c r="H608" i="27"/>
  <c r="H609" i="27"/>
  <c r="H610" i="27"/>
  <c r="H611" i="27"/>
  <c r="H612" i="27"/>
  <c r="H613" i="27"/>
  <c r="H614" i="27"/>
  <c r="H615" i="27"/>
  <c r="H616" i="27"/>
  <c r="H617" i="27"/>
  <c r="H618" i="27"/>
  <c r="H619" i="27"/>
  <c r="H620" i="27"/>
  <c r="H621" i="27"/>
  <c r="H622" i="27"/>
  <c r="H623" i="27"/>
  <c r="H624" i="27"/>
  <c r="H625" i="27"/>
  <c r="H626" i="27"/>
  <c r="H627" i="27"/>
  <c r="H628" i="27"/>
  <c r="H629" i="27"/>
  <c r="H630" i="27"/>
  <c r="H631" i="27"/>
  <c r="H632" i="27"/>
  <c r="H633" i="27"/>
  <c r="H634" i="27"/>
  <c r="H635" i="27"/>
  <c r="H636" i="27"/>
  <c r="H637" i="27"/>
  <c r="H638" i="27"/>
  <c r="H639" i="27"/>
  <c r="H640" i="27"/>
  <c r="H641" i="27"/>
  <c r="H642" i="27"/>
  <c r="H643" i="27"/>
  <c r="H644" i="27"/>
  <c r="H645" i="27"/>
  <c r="H646" i="27"/>
  <c r="H647" i="27"/>
  <c r="H648" i="27"/>
  <c r="H649" i="27"/>
  <c r="H650" i="27"/>
  <c r="H651" i="27"/>
  <c r="H652" i="27"/>
  <c r="H653" i="27"/>
  <c r="H832" i="27"/>
  <c r="H833" i="27"/>
  <c r="H834" i="27"/>
  <c r="H835" i="27"/>
  <c r="H836" i="27"/>
  <c r="H837" i="27"/>
  <c r="H838" i="27"/>
  <c r="H839" i="27"/>
  <c r="H840" i="27"/>
  <c r="H841" i="27"/>
  <c r="H842" i="27"/>
  <c r="H843" i="27"/>
  <c r="H844" i="27"/>
  <c r="H845" i="27"/>
  <c r="H846" i="27"/>
  <c r="H847" i="27"/>
  <c r="H848" i="27"/>
  <c r="H849" i="27"/>
  <c r="H850" i="27"/>
  <c r="H851" i="27"/>
  <c r="H852" i="27"/>
  <c r="H853" i="27"/>
  <c r="H854" i="27"/>
  <c r="H855" i="27"/>
  <c r="H856" i="27"/>
  <c r="H860" i="27"/>
  <c r="H861" i="27"/>
  <c r="H862" i="27"/>
  <c r="H864" i="27"/>
  <c r="H865" i="27"/>
  <c r="H866" i="27"/>
  <c r="H868" i="27"/>
  <c r="H869" i="27"/>
  <c r="H870" i="27"/>
  <c r="H873" i="27"/>
  <c r="H874" i="27"/>
  <c r="H875" i="27"/>
  <c r="H877" i="27"/>
  <c r="H878" i="27"/>
  <c r="H881" i="27"/>
  <c r="H882" i="27"/>
  <c r="H883" i="27"/>
  <c r="H885" i="27"/>
  <c r="H886" i="27"/>
  <c r="H887" i="27"/>
  <c r="H889" i="27"/>
  <c r="H890" i="27"/>
  <c r="H891" i="27"/>
  <c r="H893" i="27"/>
  <c r="H894" i="27"/>
  <c r="H895" i="27"/>
  <c r="H897" i="27"/>
  <c r="H898" i="27"/>
  <c r="H899" i="27"/>
  <c r="H901" i="27"/>
  <c r="H902" i="27"/>
  <c r="H905" i="27"/>
  <c r="H906" i="27"/>
  <c r="H908" i="27"/>
  <c r="H909" i="27"/>
  <c r="H932" i="27"/>
  <c r="H933" i="27"/>
  <c r="H934" i="27"/>
  <c r="H935" i="27"/>
  <c r="H936" i="27"/>
  <c r="H937" i="27"/>
  <c r="H991" i="27"/>
  <c r="H992" i="27"/>
  <c r="H993" i="27"/>
  <c r="H994" i="27"/>
  <c r="H995" i="27"/>
  <c r="H996" i="27"/>
  <c r="H997" i="27"/>
  <c r="H998" i="27"/>
  <c r="H999" i="27"/>
  <c r="H1000" i="27"/>
  <c r="H1001" i="27"/>
  <c r="H1002" i="27"/>
  <c r="C59" i="43"/>
  <c r="C58" i="43"/>
  <c r="C57" i="43"/>
  <c r="C56" i="43"/>
  <c r="C46" i="43"/>
  <c r="C45" i="43"/>
  <c r="C43" i="43"/>
  <c r="C42" i="43"/>
  <c r="C41" i="43"/>
  <c r="C40" i="43"/>
  <c r="C39" i="43"/>
  <c r="C37" i="43"/>
  <c r="C36" i="43"/>
  <c r="C34" i="43"/>
  <c r="C33" i="43"/>
  <c r="C32" i="43"/>
  <c r="C31" i="43"/>
  <c r="C29" i="43"/>
  <c r="C28" i="43"/>
  <c r="C27" i="43"/>
  <c r="C26" i="43"/>
  <c r="C25" i="43"/>
  <c r="C24" i="43"/>
  <c r="C22" i="43"/>
  <c r="C21" i="43"/>
  <c r="C20" i="43"/>
  <c r="C19" i="43"/>
  <c r="C18" i="43"/>
  <c r="C17" i="43"/>
  <c r="C16" i="43"/>
  <c r="C15" i="43"/>
  <c r="H40" i="36"/>
  <c r="H38" i="36"/>
  <c r="G32" i="3"/>
  <c r="H533" i="34"/>
  <c r="H319" i="34"/>
  <c r="H318" i="34"/>
  <c r="H317" i="34"/>
  <c r="H316" i="34"/>
  <c r="H315" i="34"/>
  <c r="H314" i="34"/>
  <c r="H313" i="34"/>
  <c r="H312" i="34"/>
  <c r="H311" i="34"/>
  <c r="H80" i="8"/>
  <c r="H79" i="8"/>
  <c r="H78" i="8"/>
  <c r="H77" i="8"/>
  <c r="H76" i="8"/>
  <c r="H75" i="8"/>
  <c r="H74" i="8"/>
  <c r="H73" i="8"/>
  <c r="H72" i="8"/>
  <c r="H71" i="8"/>
  <c r="H191" i="32"/>
  <c r="H190" i="32"/>
  <c r="H189" i="32"/>
  <c r="H188" i="32"/>
  <c r="H187" i="32"/>
  <c r="H186" i="32"/>
  <c r="H185" i="32"/>
  <c r="H184" i="32"/>
  <c r="H80" i="7"/>
  <c r="H79" i="7"/>
  <c r="H78" i="7"/>
  <c r="H77" i="7"/>
  <c r="H76" i="7"/>
  <c r="H101" i="6"/>
  <c r="H100" i="6"/>
  <c r="H99" i="6"/>
  <c r="H98" i="6"/>
  <c r="H97" i="6"/>
  <c r="H96" i="6"/>
  <c r="H95" i="6"/>
  <c r="H94" i="6"/>
  <c r="H93" i="6"/>
  <c r="H92" i="6"/>
  <c r="H91" i="6"/>
  <c r="H90" i="6"/>
  <c r="H86" i="6"/>
  <c r="H404" i="28"/>
  <c r="H403" i="28"/>
  <c r="H402" i="28"/>
  <c r="H401" i="28"/>
  <c r="H80" i="28"/>
  <c r="H79" i="28"/>
  <c r="H78" i="28"/>
  <c r="H77" i="28"/>
  <c r="H76" i="28"/>
  <c r="H75" i="28"/>
  <c r="H148" i="5"/>
  <c r="H310" i="29"/>
  <c r="H42" i="29"/>
  <c r="H41" i="29"/>
  <c r="F910" i="27"/>
  <c r="E20" i="43" s="1"/>
  <c r="E19" i="43"/>
  <c r="G1258" i="13"/>
  <c r="F743" i="6"/>
  <c r="E59" i="43" s="1"/>
  <c r="H66" i="13"/>
  <c r="H67" i="13"/>
  <c r="H68" i="13"/>
  <c r="H69" i="13"/>
  <c r="H94" i="13"/>
  <c r="H95" i="13"/>
  <c r="H96" i="13"/>
  <c r="H97" i="13"/>
  <c r="H98" i="13"/>
  <c r="H227" i="13"/>
  <c r="H228" i="13"/>
  <c r="H229" i="13"/>
  <c r="H230" i="13"/>
  <c r="H231" i="13"/>
  <c r="H232" i="13"/>
  <c r="H233" i="13"/>
  <c r="H234" i="13"/>
  <c r="H235" i="13"/>
  <c r="H236" i="13"/>
  <c r="H237" i="13"/>
  <c r="H249" i="13"/>
  <c r="H250" i="13"/>
  <c r="H251" i="13"/>
  <c r="H252" i="13"/>
  <c r="H253" i="13"/>
  <c r="H264" i="13"/>
  <c r="H265" i="13"/>
  <c r="H267" i="13"/>
  <c r="H269" i="13"/>
  <c r="H270" i="13"/>
  <c r="H271" i="13"/>
  <c r="H272" i="13"/>
  <c r="H273" i="13"/>
  <c r="H275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432" i="13"/>
  <c r="H433" i="13"/>
  <c r="H434" i="13"/>
  <c r="H435" i="13"/>
  <c r="H436" i="13"/>
  <c r="H437" i="13"/>
  <c r="H438" i="13"/>
  <c r="H439" i="13"/>
  <c r="H440" i="13"/>
  <c r="H441" i="13"/>
  <c r="H442" i="13"/>
  <c r="H444" i="13"/>
  <c r="H446" i="13"/>
  <c r="H447" i="13"/>
  <c r="H448" i="13"/>
  <c r="H449" i="13"/>
  <c r="H450" i="13"/>
  <c r="H451" i="13"/>
  <c r="H452" i="13"/>
  <c r="H453" i="13"/>
  <c r="H454" i="13"/>
  <c r="H455" i="13"/>
  <c r="H456" i="13"/>
  <c r="H458" i="13"/>
  <c r="H460" i="13"/>
  <c r="H461" i="13"/>
  <c r="H462" i="13"/>
  <c r="H463" i="13"/>
  <c r="H464" i="13"/>
  <c r="H466" i="13"/>
  <c r="H472" i="13"/>
  <c r="H473" i="13"/>
  <c r="H474" i="13"/>
  <c r="H475" i="13"/>
  <c r="H476" i="13"/>
  <c r="H477" i="13"/>
  <c r="H478" i="13"/>
  <c r="H479" i="13"/>
  <c r="H480" i="13"/>
  <c r="H481" i="13"/>
  <c r="H482" i="13"/>
  <c r="H484" i="13"/>
  <c r="H486" i="13"/>
  <c r="H487" i="13"/>
  <c r="H488" i="13"/>
  <c r="H489" i="13"/>
  <c r="H490" i="13"/>
  <c r="H491" i="13"/>
  <c r="H492" i="13"/>
  <c r="H493" i="13"/>
  <c r="H494" i="13"/>
  <c r="H495" i="13"/>
  <c r="H496" i="13"/>
  <c r="H497" i="13"/>
  <c r="H498" i="13"/>
  <c r="H499" i="13"/>
  <c r="H500" i="13"/>
  <c r="H501" i="13"/>
  <c r="H502" i="13"/>
  <c r="H503" i="13"/>
  <c r="H504" i="13"/>
  <c r="H505" i="13"/>
  <c r="H506" i="13"/>
  <c r="H507" i="13"/>
  <c r="H508" i="13"/>
  <c r="H509" i="13"/>
  <c r="H510" i="13"/>
  <c r="H511" i="13"/>
  <c r="H512" i="13"/>
  <c r="H513" i="13"/>
  <c r="H514" i="13"/>
  <c r="H545" i="13"/>
  <c r="H546" i="13"/>
  <c r="H547" i="13"/>
  <c r="H548" i="13"/>
  <c r="H549" i="13"/>
  <c r="H550" i="13"/>
  <c r="H551" i="13"/>
  <c r="H552" i="13"/>
  <c r="H553" i="13"/>
  <c r="H554" i="13"/>
  <c r="H556" i="13"/>
  <c r="H558" i="13"/>
  <c r="H559" i="13"/>
  <c r="H560" i="13"/>
  <c r="H561" i="13"/>
  <c r="H562" i="13"/>
  <c r="H563" i="13"/>
  <c r="H564" i="13"/>
  <c r="H565" i="13"/>
  <c r="H566" i="13"/>
  <c r="H567" i="13"/>
  <c r="H569" i="13"/>
  <c r="H571" i="13"/>
  <c r="H572" i="13"/>
  <c r="H573" i="13"/>
  <c r="H574" i="13"/>
  <c r="H575" i="13"/>
  <c r="H577" i="13"/>
  <c r="G280" i="13"/>
  <c r="G329" i="13"/>
  <c r="F48" i="43" s="1"/>
  <c r="F49" i="43"/>
  <c r="G949" i="13"/>
  <c r="F51" i="43" s="1"/>
  <c r="G1005" i="13"/>
  <c r="F52" i="43" s="1"/>
  <c r="F280" i="13"/>
  <c r="F329" i="13"/>
  <c r="E48" i="43" s="1"/>
  <c r="E49" i="43"/>
  <c r="F949" i="13"/>
  <c r="F1005" i="13"/>
  <c r="E52" i="43" s="1"/>
  <c r="E53" i="43"/>
  <c r="F1258" i="13"/>
  <c r="E54" i="43" s="1"/>
  <c r="C1258" i="13"/>
  <c r="D54" i="43" s="1"/>
  <c r="D53" i="43"/>
  <c r="C1005" i="13"/>
  <c r="D52" i="43" s="1"/>
  <c r="C949" i="13"/>
  <c r="D51" i="43" s="1"/>
  <c r="D50" i="43"/>
  <c r="D49" i="43"/>
  <c r="C329" i="13"/>
  <c r="D47" i="43"/>
  <c r="H113" i="13"/>
  <c r="H33" i="28"/>
  <c r="H32" i="28"/>
  <c r="H31" i="28"/>
  <c r="H30" i="28"/>
  <c r="H29" i="28"/>
  <c r="H28" i="28"/>
  <c r="H27" i="28"/>
  <c r="H25" i="28"/>
  <c r="H24" i="28"/>
  <c r="H23" i="28"/>
  <c r="H22" i="28"/>
  <c r="H21" i="28"/>
  <c r="H20" i="28"/>
  <c r="H19" i="28"/>
  <c r="H18" i="28"/>
  <c r="H719" i="6"/>
  <c r="H720" i="6"/>
  <c r="H726" i="6"/>
  <c r="H727" i="6"/>
  <c r="H728" i="6"/>
  <c r="H729" i="6"/>
  <c r="H730" i="6"/>
  <c r="H731" i="6"/>
  <c r="G743" i="6"/>
  <c r="F59" i="43" s="1"/>
  <c r="C703" i="6"/>
  <c r="D57" i="43"/>
  <c r="F19" i="43"/>
  <c r="G938" i="27"/>
  <c r="F21" i="43" s="1"/>
  <c r="F938" i="27"/>
  <c r="E21" i="43" s="1"/>
  <c r="C1003" i="27"/>
  <c r="D22" i="43" s="1"/>
  <c r="C938" i="27"/>
  <c r="D21" i="43" s="1"/>
  <c r="C357" i="27"/>
  <c r="C358" i="27"/>
  <c r="C359" i="27"/>
  <c r="C360" i="27"/>
  <c r="C344" i="27"/>
  <c r="D19" i="43" s="1"/>
  <c r="C317" i="27"/>
  <c r="D18" i="43" s="1"/>
  <c r="C279" i="27"/>
  <c r="D17" i="43" s="1"/>
  <c r="H344" i="27"/>
  <c r="H343" i="27"/>
  <c r="H342" i="27"/>
  <c r="H341" i="27"/>
  <c r="H340" i="27"/>
  <c r="H339" i="27"/>
  <c r="H338" i="27"/>
  <c r="H331" i="27"/>
  <c r="H327" i="27"/>
  <c r="H326" i="27"/>
  <c r="H322" i="27"/>
  <c r="I14" i="3"/>
  <c r="I12" i="3"/>
  <c r="H32" i="3"/>
  <c r="I13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H32" i="36"/>
  <c r="H31" i="36"/>
  <c r="H36" i="36"/>
  <c r="H37" i="36"/>
  <c r="H70" i="8"/>
  <c r="H69" i="8"/>
  <c r="H68" i="8"/>
  <c r="H67" i="8"/>
  <c r="H66" i="8"/>
  <c r="H65" i="8"/>
  <c r="H64" i="8"/>
  <c r="H63" i="8"/>
  <c r="H62" i="8"/>
  <c r="H183" i="32"/>
  <c r="H182" i="32"/>
  <c r="H181" i="32"/>
  <c r="H180" i="32"/>
  <c r="H179" i="32"/>
  <c r="H178" i="32"/>
  <c r="H177" i="32"/>
  <c r="H176" i="32"/>
  <c r="H69" i="7"/>
  <c r="H89" i="6"/>
  <c r="H88" i="6"/>
  <c r="H87" i="6"/>
  <c r="H85" i="6"/>
  <c r="H84" i="6"/>
  <c r="H83" i="6"/>
  <c r="H393" i="28"/>
  <c r="H392" i="28"/>
  <c r="H67" i="28"/>
  <c r="H66" i="28"/>
  <c r="H190" i="5"/>
  <c r="H187" i="5"/>
  <c r="H184" i="5"/>
  <c r="H144" i="5"/>
  <c r="H141" i="5"/>
  <c r="H138" i="5"/>
  <c r="H101" i="5"/>
  <c r="H98" i="5"/>
  <c r="H95" i="5"/>
  <c r="H68" i="5"/>
  <c r="H67" i="5"/>
  <c r="H66" i="5"/>
  <c r="H309" i="29"/>
  <c r="H308" i="29"/>
  <c r="C496" i="26"/>
  <c r="D140" i="43"/>
  <c r="C493" i="26"/>
  <c r="D139" i="43" s="1"/>
  <c r="C451" i="26"/>
  <c r="D138" i="43"/>
  <c r="C239" i="26"/>
  <c r="D137" i="43" s="1"/>
  <c r="C221" i="26"/>
  <c r="D136" i="43"/>
  <c r="C840" i="19"/>
  <c r="D133" i="43" s="1"/>
  <c r="C813" i="19"/>
  <c r="D132" i="43" s="1"/>
  <c r="C668" i="19"/>
  <c r="D131" i="43" s="1"/>
  <c r="C639" i="19"/>
  <c r="D130" i="43" s="1"/>
  <c r="C324" i="19"/>
  <c r="D129" i="43" s="1"/>
  <c r="C304" i="19"/>
  <c r="D128" i="43" s="1"/>
  <c r="C159" i="19"/>
  <c r="D127" i="43" s="1"/>
  <c r="C43" i="19"/>
  <c r="D126" i="43" s="1"/>
  <c r="D123" i="43"/>
  <c r="C830" i="34"/>
  <c r="D122" i="43" s="1"/>
  <c r="C243" i="34"/>
  <c r="D120" i="43" s="1"/>
  <c r="C119" i="34"/>
  <c r="D119" i="43" s="1"/>
  <c r="C94" i="34"/>
  <c r="D118" i="43" s="1"/>
  <c r="D117" i="43"/>
  <c r="C328" i="8"/>
  <c r="D114" i="43" s="1"/>
  <c r="C36" i="8"/>
  <c r="D113" i="43" s="1"/>
  <c r="C332" i="33"/>
  <c r="D99" i="43" s="1"/>
  <c r="C304" i="33"/>
  <c r="D97" i="43" s="1"/>
  <c r="C273" i="33"/>
  <c r="D93" i="43"/>
  <c r="D92" i="43"/>
  <c r="D91" i="43"/>
  <c r="C580" i="32"/>
  <c r="C581" i="32" s="1"/>
  <c r="D84" i="43"/>
  <c r="C669" i="7"/>
  <c r="D81" i="43" s="1"/>
  <c r="C630" i="7"/>
  <c r="D80" i="43" s="1"/>
  <c r="C55" i="7"/>
  <c r="D79" i="43" s="1"/>
  <c r="D76" i="43"/>
  <c r="C455" i="31"/>
  <c r="D74" i="43" s="1"/>
  <c r="C417" i="31"/>
  <c r="D73" i="43" s="1"/>
  <c r="C288" i="31"/>
  <c r="D72" i="43" s="1"/>
  <c r="C177" i="31"/>
  <c r="D71" i="43" s="1"/>
  <c r="C977" i="14"/>
  <c r="D68" i="43" s="1"/>
  <c r="C823" i="14"/>
  <c r="D67" i="43" s="1"/>
  <c r="C441" i="14"/>
  <c r="D66" i="43" s="1"/>
  <c r="C415" i="14"/>
  <c r="D65" i="43" s="1"/>
  <c r="C228" i="14"/>
  <c r="D64" i="43" s="1"/>
  <c r="C183" i="14"/>
  <c r="D63" i="43" s="1"/>
  <c r="C30" i="14"/>
  <c r="C580" i="28"/>
  <c r="D43" i="43" s="1"/>
  <c r="C250" i="28"/>
  <c r="D41" i="43" s="1"/>
  <c r="C303" i="30"/>
  <c r="D37" i="43" s="1"/>
  <c r="D38" i="43" s="1"/>
  <c r="H430" i="5"/>
  <c r="H431" i="5"/>
  <c r="H432" i="5"/>
  <c r="H433" i="5"/>
  <c r="H434" i="5"/>
  <c r="H435" i="5"/>
  <c r="G436" i="5"/>
  <c r="F34" i="43" s="1"/>
  <c r="F436" i="5"/>
  <c r="E34" i="43" s="1"/>
  <c r="C436" i="5"/>
  <c r="D34" i="43" s="1"/>
  <c r="C410" i="5"/>
  <c r="C35" i="5"/>
  <c r="D29" i="43"/>
  <c r="C482" i="29"/>
  <c r="D28" i="43" s="1"/>
  <c r="C295" i="29"/>
  <c r="D27" i="43" s="1"/>
  <c r="C270" i="29"/>
  <c r="D26" i="43" s="1"/>
  <c r="C34" i="29"/>
  <c r="C388" i="28"/>
  <c r="D42" i="43" s="1"/>
  <c r="H181" i="5"/>
  <c r="H135" i="5"/>
  <c r="H92" i="5"/>
  <c r="H243" i="5"/>
  <c r="H240" i="5"/>
  <c r="H220" i="5"/>
  <c r="H217" i="5"/>
  <c r="H177" i="5"/>
  <c r="H174" i="5"/>
  <c r="H171" i="5"/>
  <c r="H131" i="5"/>
  <c r="H89" i="5"/>
  <c r="H84" i="5"/>
  <c r="H255" i="28"/>
  <c r="G62" i="28"/>
  <c r="F40" i="43" s="1"/>
  <c r="F62" i="28"/>
  <c r="E40" i="43" s="1"/>
  <c r="C62" i="28"/>
  <c r="D40" i="43" s="1"/>
  <c r="H317" i="28"/>
  <c r="H318" i="28"/>
  <c r="H319" i="28"/>
  <c r="H320" i="28"/>
  <c r="H321" i="28"/>
  <c r="H322" i="28"/>
  <c r="H323" i="28"/>
  <c r="H324" i="28"/>
  <c r="H325" i="28"/>
  <c r="H326" i="28"/>
  <c r="H327" i="28"/>
  <c r="H328" i="28"/>
  <c r="H345" i="28"/>
  <c r="H346" i="28"/>
  <c r="H347" i="28"/>
  <c r="H348" i="28"/>
  <c r="H349" i="28"/>
  <c r="H350" i="28"/>
  <c r="H351" i="28"/>
  <c r="H352" i="28"/>
  <c r="H353" i="28"/>
  <c r="H354" i="28"/>
  <c r="H355" i="28"/>
  <c r="H356" i="28"/>
  <c r="H357" i="28"/>
  <c r="H358" i="28"/>
  <c r="H359" i="28"/>
  <c r="H360" i="28"/>
  <c r="H361" i="28"/>
  <c r="H362" i="28"/>
  <c r="H366" i="28"/>
  <c r="H367" i="28"/>
  <c r="H369" i="28"/>
  <c r="H370" i="28"/>
  <c r="H371" i="28"/>
  <c r="H372" i="28"/>
  <c r="H374" i="28"/>
  <c r="H375" i="28"/>
  <c r="H60" i="8"/>
  <c r="H59" i="8"/>
  <c r="H58" i="8"/>
  <c r="H74" i="7"/>
  <c r="H72" i="7"/>
  <c r="H70" i="7"/>
  <c r="H75" i="7"/>
  <c r="H73" i="7"/>
  <c r="H71" i="7"/>
  <c r="H35" i="36"/>
  <c r="H30" i="36"/>
  <c r="H57" i="8"/>
  <c r="H56" i="8"/>
  <c r="H55" i="8"/>
  <c r="H54" i="8"/>
  <c r="H53" i="8"/>
  <c r="H52" i="8"/>
  <c r="H68" i="7"/>
  <c r="H82" i="6"/>
  <c r="H73" i="5"/>
  <c r="H44" i="5"/>
  <c r="H300" i="29"/>
  <c r="H299" i="29"/>
  <c r="D13" i="3"/>
  <c r="D32" i="3" s="1"/>
  <c r="H29" i="36"/>
  <c r="H28" i="36"/>
  <c r="H27" i="36"/>
  <c r="H26" i="36"/>
  <c r="H51" i="8"/>
  <c r="H50" i="8"/>
  <c r="H49" i="8"/>
  <c r="H81" i="6"/>
  <c r="H80" i="6"/>
  <c r="H79" i="6"/>
  <c r="H78" i="6"/>
  <c r="H77" i="6"/>
  <c r="H76" i="6"/>
  <c r="H75" i="6"/>
  <c r="H74" i="6"/>
  <c r="H64" i="5"/>
  <c r="H63" i="5"/>
  <c r="H56" i="5"/>
  <c r="F11" i="43"/>
  <c r="H65" i="6"/>
  <c r="H41" i="8"/>
  <c r="H40" i="8"/>
  <c r="H62" i="5"/>
  <c r="H55" i="5"/>
  <c r="H48" i="5"/>
  <c r="G417" i="31"/>
  <c r="F73" i="43" s="1"/>
  <c r="H23" i="36"/>
  <c r="H22" i="36"/>
  <c r="H60" i="5"/>
  <c r="H59" i="5"/>
  <c r="H58" i="5"/>
  <c r="H54" i="5"/>
  <c r="H39" i="5"/>
  <c r="H20" i="36"/>
  <c r="H43" i="5"/>
  <c r="H42" i="5"/>
  <c r="H41" i="5"/>
  <c r="H19" i="36"/>
  <c r="H18" i="36"/>
  <c r="H17" i="36"/>
  <c r="H16" i="36"/>
  <c r="H15" i="36"/>
  <c r="H14" i="36"/>
  <c r="H13" i="36"/>
  <c r="H12" i="36"/>
  <c r="F109" i="36"/>
  <c r="E16" i="38" s="1"/>
  <c r="G109" i="36"/>
  <c r="F16" i="38" s="1"/>
  <c r="G28" i="42"/>
  <c r="H28" i="42"/>
  <c r="F28" i="42"/>
  <c r="G14" i="38"/>
  <c r="F18" i="41"/>
  <c r="G18" i="41"/>
  <c r="F12" i="38" s="1"/>
  <c r="H18" i="41"/>
  <c r="F10" i="38"/>
  <c r="G10" i="38" s="1"/>
  <c r="H495" i="26"/>
  <c r="H492" i="26"/>
  <c r="H491" i="26"/>
  <c r="H490" i="26"/>
  <c r="H489" i="26"/>
  <c r="H487" i="26"/>
  <c r="H486" i="26"/>
  <c r="H485" i="26"/>
  <c r="H484" i="26"/>
  <c r="H482" i="26"/>
  <c r="H481" i="26"/>
  <c r="H480" i="26"/>
  <c r="H479" i="26"/>
  <c r="H477" i="26"/>
  <c r="H476" i="26"/>
  <c r="H475" i="26"/>
  <c r="H474" i="26"/>
  <c r="H472" i="26"/>
  <c r="H471" i="26"/>
  <c r="H470" i="26"/>
  <c r="H469" i="26"/>
  <c r="H467" i="26"/>
  <c r="H466" i="26"/>
  <c r="H465" i="26"/>
  <c r="H464" i="26"/>
  <c r="H462" i="26"/>
  <c r="H461" i="26"/>
  <c r="H460" i="26"/>
  <c r="H459" i="26"/>
  <c r="H457" i="26"/>
  <c r="H456" i="26"/>
  <c r="H455" i="26"/>
  <c r="H454" i="26"/>
  <c r="H450" i="26"/>
  <c r="H449" i="26"/>
  <c r="H448" i="26"/>
  <c r="H447" i="26"/>
  <c r="H445" i="26"/>
  <c r="H444" i="26"/>
  <c r="H443" i="26"/>
  <c r="H442" i="26"/>
  <c r="H440" i="26"/>
  <c r="H439" i="26"/>
  <c r="H438" i="26"/>
  <c r="H437" i="26"/>
  <c r="H435" i="26"/>
  <c r="H434" i="26"/>
  <c r="H433" i="26"/>
  <c r="H432" i="26"/>
  <c r="H430" i="26"/>
  <c r="H429" i="26"/>
  <c r="H428" i="26"/>
  <c r="H427" i="26"/>
  <c r="H425" i="26"/>
  <c r="H424" i="26"/>
  <c r="H423" i="26"/>
  <c r="H422" i="26"/>
  <c r="H420" i="26"/>
  <c r="H419" i="26"/>
  <c r="H418" i="26"/>
  <c r="H417" i="26"/>
  <c r="H415" i="26"/>
  <c r="H414" i="26"/>
  <c r="H413" i="26"/>
  <c r="H412" i="26"/>
  <c r="H410" i="26"/>
  <c r="H409" i="26"/>
  <c r="H408" i="26"/>
  <c r="H407" i="26"/>
  <c r="H405" i="26"/>
  <c r="H404" i="26"/>
  <c r="H403" i="26"/>
  <c r="H402" i="26"/>
  <c r="H400" i="26"/>
  <c r="H399" i="26"/>
  <c r="H398" i="26"/>
  <c r="H397" i="26"/>
  <c r="H395" i="26"/>
  <c r="H394" i="26"/>
  <c r="H393" i="26"/>
  <c r="H392" i="26"/>
  <c r="H390" i="26"/>
  <c r="H389" i="26"/>
  <c r="H388" i="26"/>
  <c r="H387" i="26"/>
  <c r="H385" i="26"/>
  <c r="H384" i="26"/>
  <c r="H383" i="26"/>
  <c r="H382" i="26"/>
  <c r="H380" i="26"/>
  <c r="H379" i="26"/>
  <c r="H378" i="26"/>
  <c r="H377" i="26"/>
  <c r="H375" i="26"/>
  <c r="H374" i="26"/>
  <c r="H373" i="26"/>
  <c r="H372" i="26"/>
  <c r="H370" i="26"/>
  <c r="H369" i="26"/>
  <c r="H368" i="26"/>
  <c r="H367" i="26"/>
  <c r="H365" i="26"/>
  <c r="H364" i="26"/>
  <c r="H363" i="26"/>
  <c r="H362" i="26"/>
  <c r="H360" i="26"/>
  <c r="H359" i="26"/>
  <c r="H358" i="26"/>
  <c r="H357" i="26"/>
  <c r="H355" i="26"/>
  <c r="H354" i="26"/>
  <c r="H353" i="26"/>
  <c r="H352" i="26"/>
  <c r="H350" i="26"/>
  <c r="H349" i="26"/>
  <c r="H348" i="26"/>
  <c r="H347" i="26"/>
  <c r="H345" i="26"/>
  <c r="H344" i="26"/>
  <c r="H343" i="26"/>
  <c r="H342" i="26"/>
  <c r="H340" i="26"/>
  <c r="H339" i="26"/>
  <c r="H338" i="26"/>
  <c r="H337" i="26"/>
  <c r="H335" i="26"/>
  <c r="H334" i="26"/>
  <c r="H333" i="26"/>
  <c r="H332" i="26"/>
  <c r="H330" i="26"/>
  <c r="H329" i="26"/>
  <c r="H328" i="26"/>
  <c r="H327" i="26"/>
  <c r="H325" i="26"/>
  <c r="H324" i="26"/>
  <c r="H323" i="26"/>
  <c r="H322" i="26"/>
  <c r="H320" i="26"/>
  <c r="H319" i="26"/>
  <c r="H318" i="26"/>
  <c r="H317" i="26"/>
  <c r="H315" i="26"/>
  <c r="H314" i="26"/>
  <c r="H313" i="26"/>
  <c r="H312" i="26"/>
  <c r="H310" i="26"/>
  <c r="H309" i="26"/>
  <c r="H308" i="26"/>
  <c r="H307" i="26"/>
  <c r="H305" i="26"/>
  <c r="H304" i="26"/>
  <c r="H303" i="26"/>
  <c r="H302" i="26"/>
  <c r="H300" i="26"/>
  <c r="H299" i="26"/>
  <c r="H298" i="26"/>
  <c r="H297" i="26"/>
  <c r="H295" i="26"/>
  <c r="H294" i="26"/>
  <c r="H293" i="26"/>
  <c r="H292" i="26"/>
  <c r="H290" i="26"/>
  <c r="H289" i="26"/>
  <c r="H288" i="26"/>
  <c r="H287" i="26"/>
  <c r="H285" i="26"/>
  <c r="H284" i="26"/>
  <c r="H283" i="26"/>
  <c r="H282" i="26"/>
  <c r="H280" i="26"/>
  <c r="H279" i="26"/>
  <c r="H278" i="26"/>
  <c r="H277" i="26"/>
  <c r="H275" i="26"/>
  <c r="H274" i="26"/>
  <c r="H273" i="26"/>
  <c r="H272" i="26"/>
  <c r="H270" i="26"/>
  <c r="H269" i="26"/>
  <c r="H268" i="26"/>
  <c r="H267" i="26"/>
  <c r="H265" i="26"/>
  <c r="H264" i="26"/>
  <c r="H263" i="26"/>
  <c r="H262" i="26"/>
  <c r="H260" i="26"/>
  <c r="H259" i="26"/>
  <c r="H258" i="26"/>
  <c r="H257" i="26"/>
  <c r="H255" i="26"/>
  <c r="H254" i="26"/>
  <c r="H253" i="26"/>
  <c r="H252" i="26"/>
  <c r="H250" i="26"/>
  <c r="H249" i="26"/>
  <c r="H248" i="26"/>
  <c r="H247" i="26"/>
  <c r="H245" i="26"/>
  <c r="H244" i="26"/>
  <c r="H243" i="26"/>
  <c r="H242" i="26"/>
  <c r="H238" i="26"/>
  <c r="H237" i="26"/>
  <c r="H236" i="26"/>
  <c r="H235" i="26"/>
  <c r="H234" i="26"/>
  <c r="H233" i="26"/>
  <c r="H232" i="26"/>
  <c r="H231" i="26"/>
  <c r="H230" i="26"/>
  <c r="H229" i="26"/>
  <c r="H228" i="26"/>
  <c r="H227" i="26"/>
  <c r="H226" i="26"/>
  <c r="H225" i="26"/>
  <c r="H224" i="26"/>
  <c r="H223" i="26"/>
  <c r="H220" i="26"/>
  <c r="H219" i="26"/>
  <c r="H218" i="26"/>
  <c r="H217" i="26"/>
  <c r="H215" i="26"/>
  <c r="H214" i="26"/>
  <c r="H213" i="26"/>
  <c r="H212" i="26"/>
  <c r="H210" i="26"/>
  <c r="H209" i="26"/>
  <c r="H208" i="26"/>
  <c r="H207" i="26"/>
  <c r="H205" i="26"/>
  <c r="H204" i="26"/>
  <c r="H203" i="26"/>
  <c r="H202" i="26"/>
  <c r="H200" i="26"/>
  <c r="H199" i="26"/>
  <c r="H198" i="26"/>
  <c r="H197" i="26"/>
  <c r="H195" i="26"/>
  <c r="H194" i="26"/>
  <c r="H193" i="26"/>
  <c r="H192" i="26"/>
  <c r="H190" i="26"/>
  <c r="H189" i="26"/>
  <c r="H188" i="26"/>
  <c r="H187" i="26"/>
  <c r="H185" i="26"/>
  <c r="H184" i="26"/>
  <c r="H183" i="26"/>
  <c r="H182" i="26"/>
  <c r="H180" i="26"/>
  <c r="H179" i="26"/>
  <c r="H178" i="26"/>
  <c r="H177" i="26"/>
  <c r="H175" i="26"/>
  <c r="H174" i="26"/>
  <c r="H173" i="26"/>
  <c r="H172" i="26"/>
  <c r="H170" i="26"/>
  <c r="H169" i="26"/>
  <c r="H168" i="26"/>
  <c r="H167" i="26"/>
  <c r="H165" i="26"/>
  <c r="H164" i="26"/>
  <c r="H163" i="26"/>
  <c r="H162" i="26"/>
  <c r="H160" i="26"/>
  <c r="H159" i="26"/>
  <c r="H158" i="26"/>
  <c r="H157" i="26"/>
  <c r="H155" i="26"/>
  <c r="H154" i="26"/>
  <c r="H153" i="26"/>
  <c r="H152" i="26"/>
  <c r="H150" i="26"/>
  <c r="H149" i="26"/>
  <c r="H148" i="26"/>
  <c r="H147" i="26"/>
  <c r="H145" i="26"/>
  <c r="H144" i="26"/>
  <c r="H143" i="26"/>
  <c r="H142" i="26"/>
  <c r="H140" i="26"/>
  <c r="H139" i="26"/>
  <c r="H138" i="26"/>
  <c r="H137" i="26"/>
  <c r="H135" i="26"/>
  <c r="H134" i="26"/>
  <c r="H133" i="26"/>
  <c r="H132" i="26"/>
  <c r="H130" i="26"/>
  <c r="H129" i="26"/>
  <c r="H128" i="26"/>
  <c r="H127" i="26"/>
  <c r="H125" i="26"/>
  <c r="H124" i="26"/>
  <c r="H123" i="26"/>
  <c r="H122" i="26"/>
  <c r="H120" i="26"/>
  <c r="H119" i="26"/>
  <c r="H118" i="26"/>
  <c r="H117" i="26"/>
  <c r="H115" i="26"/>
  <c r="H114" i="26"/>
  <c r="H113" i="26"/>
  <c r="H112" i="26"/>
  <c r="H110" i="26"/>
  <c r="H109" i="26"/>
  <c r="H108" i="26"/>
  <c r="H107" i="26"/>
  <c r="H105" i="26"/>
  <c r="H104" i="26"/>
  <c r="H103" i="26"/>
  <c r="H102" i="26"/>
  <c r="H100" i="26"/>
  <c r="H99" i="26"/>
  <c r="H98" i="26"/>
  <c r="H97" i="26"/>
  <c r="H95" i="26"/>
  <c r="H94" i="26"/>
  <c r="H93" i="26"/>
  <c r="H92" i="26"/>
  <c r="H90" i="26"/>
  <c r="H89" i="26"/>
  <c r="H88" i="26"/>
  <c r="H87" i="26"/>
  <c r="H85" i="26"/>
  <c r="H84" i="26"/>
  <c r="H83" i="26"/>
  <c r="H82" i="26"/>
  <c r="H80" i="26"/>
  <c r="H79" i="26"/>
  <c r="H78" i="26"/>
  <c r="H77" i="26"/>
  <c r="H75" i="26"/>
  <c r="H74" i="26"/>
  <c r="H73" i="26"/>
  <c r="H72" i="26"/>
  <c r="H70" i="26"/>
  <c r="H69" i="26"/>
  <c r="H68" i="26"/>
  <c r="H67" i="26"/>
  <c r="H65" i="26"/>
  <c r="H64" i="26"/>
  <c r="H63" i="26"/>
  <c r="H62" i="26"/>
  <c r="H60" i="26"/>
  <c r="H59" i="26"/>
  <c r="H58" i="26"/>
  <c r="H57" i="26"/>
  <c r="H55" i="26"/>
  <c r="H54" i="26"/>
  <c r="H53" i="26"/>
  <c r="H52" i="26"/>
  <c r="H50" i="26"/>
  <c r="H49" i="26"/>
  <c r="H48" i="26"/>
  <c r="H47" i="26"/>
  <c r="H45" i="26"/>
  <c r="H44" i="26"/>
  <c r="H43" i="26"/>
  <c r="H42" i="26"/>
  <c r="H40" i="26"/>
  <c r="H39" i="26"/>
  <c r="H38" i="26"/>
  <c r="H37" i="26"/>
  <c r="H35" i="26"/>
  <c r="H34" i="26"/>
  <c r="H33" i="26"/>
  <c r="H32" i="26"/>
  <c r="H30" i="26"/>
  <c r="H29" i="26"/>
  <c r="H28" i="26"/>
  <c r="H27" i="26"/>
  <c r="H25" i="26"/>
  <c r="H24" i="26"/>
  <c r="H23" i="26"/>
  <c r="H22" i="26"/>
  <c r="H20" i="26"/>
  <c r="H19" i="26"/>
  <c r="H18" i="26"/>
  <c r="H17" i="26"/>
  <c r="H15" i="26"/>
  <c r="H14" i="26"/>
  <c r="H13" i="26"/>
  <c r="H12" i="26"/>
  <c r="H839" i="19"/>
  <c r="H838" i="19"/>
  <c r="H837" i="19"/>
  <c r="H835" i="19"/>
  <c r="H834" i="19"/>
  <c r="H833" i="19"/>
  <c r="H832" i="19"/>
  <c r="H831" i="19"/>
  <c r="H830" i="19"/>
  <c r="H828" i="19"/>
  <c r="H826" i="19"/>
  <c r="H825" i="19"/>
  <c r="H824" i="19"/>
  <c r="H823" i="19"/>
  <c r="H821" i="19"/>
  <c r="H819" i="19"/>
  <c r="H818" i="19"/>
  <c r="H812" i="19"/>
  <c r="H811" i="19"/>
  <c r="H809" i="19"/>
  <c r="H808" i="19"/>
  <c r="H805" i="19"/>
  <c r="H804" i="19"/>
  <c r="H803" i="19"/>
  <c r="H800" i="19"/>
  <c r="H799" i="19"/>
  <c r="H798" i="19"/>
  <c r="H794" i="19"/>
  <c r="H793" i="19"/>
  <c r="H792" i="19"/>
  <c r="H791" i="19"/>
  <c r="H790" i="19"/>
  <c r="H789" i="19"/>
  <c r="H759" i="19"/>
  <c r="H758" i="19"/>
  <c r="H757" i="19"/>
  <c r="H756" i="19"/>
  <c r="H755" i="19"/>
  <c r="H754" i="19"/>
  <c r="H753" i="19"/>
  <c r="H752" i="19"/>
  <c r="H751" i="19"/>
  <c r="H750" i="19"/>
  <c r="H749" i="19"/>
  <c r="H748" i="19"/>
  <c r="H747" i="19"/>
  <c r="H746" i="19"/>
  <c r="H745" i="19"/>
  <c r="H744" i="19"/>
  <c r="H743" i="19"/>
  <c r="H742" i="19"/>
  <c r="H741" i="19"/>
  <c r="H740" i="19"/>
  <c r="H739" i="19"/>
  <c r="H738" i="19"/>
  <c r="H737" i="19"/>
  <c r="H736" i="19"/>
  <c r="H735" i="19"/>
  <c r="H706" i="19"/>
  <c r="H705" i="19"/>
  <c r="H704" i="19"/>
  <c r="H703" i="19"/>
  <c r="H702" i="19"/>
  <c r="H701" i="19"/>
  <c r="H700" i="19"/>
  <c r="H699" i="19"/>
  <c r="H698" i="19"/>
  <c r="H697" i="19"/>
  <c r="H696" i="19"/>
  <c r="H695" i="19"/>
  <c r="H694" i="19"/>
  <c r="H693" i="19"/>
  <c r="H692" i="19"/>
  <c r="H691" i="19"/>
  <c r="H690" i="19"/>
  <c r="H689" i="19"/>
  <c r="H688" i="19"/>
  <c r="H687" i="19"/>
  <c r="H686" i="19"/>
  <c r="H685" i="19"/>
  <c r="H684" i="19"/>
  <c r="H683" i="19"/>
  <c r="H682" i="19"/>
  <c r="H681" i="19"/>
  <c r="H679" i="19"/>
  <c r="H678" i="19"/>
  <c r="H677" i="19"/>
  <c r="H676" i="19"/>
  <c r="H675" i="19"/>
  <c r="H674" i="19"/>
  <c r="H673" i="19"/>
  <c r="H672" i="19"/>
  <c r="H667" i="19"/>
  <c r="H666" i="19"/>
  <c r="H665" i="19"/>
  <c r="H664" i="19"/>
  <c r="H663" i="19"/>
  <c r="H662" i="19"/>
  <c r="H660" i="19"/>
  <c r="H649" i="19"/>
  <c r="H648" i="19"/>
  <c r="H646" i="19"/>
  <c r="H638" i="19"/>
  <c r="H637" i="19"/>
  <c r="H635" i="19"/>
  <c r="H634" i="19"/>
  <c r="H633" i="19"/>
  <c r="H632" i="19"/>
  <c r="H631" i="19"/>
  <c r="H630" i="19"/>
  <c r="H629" i="19"/>
  <c r="H628" i="19"/>
  <c r="H626" i="19"/>
  <c r="H625" i="19"/>
  <c r="H623" i="19"/>
  <c r="H622" i="19"/>
  <c r="H620" i="19"/>
  <c r="H619" i="19"/>
  <c r="H617" i="19"/>
  <c r="H616" i="19"/>
  <c r="H614" i="19"/>
  <c r="H613" i="19"/>
  <c r="H611" i="19"/>
  <c r="H610" i="19"/>
  <c r="H608" i="19"/>
  <c r="H607" i="19"/>
  <c r="H605" i="19"/>
  <c r="H604" i="19"/>
  <c r="H602" i="19"/>
  <c r="H601" i="19"/>
  <c r="H599" i="19"/>
  <c r="H598" i="19"/>
  <c r="H596" i="19"/>
  <c r="H595" i="19"/>
  <c r="H593" i="19"/>
  <c r="H592" i="19"/>
  <c r="H590" i="19"/>
  <c r="H589" i="19"/>
  <c r="H587" i="19"/>
  <c r="H586" i="19"/>
  <c r="H584" i="19"/>
  <c r="H583" i="19"/>
  <c r="H527" i="19"/>
  <c r="H526" i="19"/>
  <c r="H525" i="19"/>
  <c r="H524" i="19"/>
  <c r="H523" i="19"/>
  <c r="H522" i="19"/>
  <c r="H521" i="19"/>
  <c r="H520" i="19"/>
  <c r="H519" i="19"/>
  <c r="H518" i="19"/>
  <c r="H517" i="19"/>
  <c r="H516" i="19"/>
  <c r="H515" i="19"/>
  <c r="H514" i="19"/>
  <c r="H513" i="19"/>
  <c r="H512" i="19"/>
  <c r="H510" i="19"/>
  <c r="H509" i="19"/>
  <c r="H508" i="19"/>
  <c r="H507" i="19"/>
  <c r="H506" i="19"/>
  <c r="H505" i="19"/>
  <c r="H504" i="19"/>
  <c r="H503" i="19"/>
  <c r="H502" i="19"/>
  <c r="H501" i="19"/>
  <c r="H500" i="19"/>
  <c r="H499" i="19"/>
  <c r="H498" i="19"/>
  <c r="H497" i="19"/>
  <c r="H496" i="19"/>
  <c r="H495" i="19"/>
  <c r="H492" i="19"/>
  <c r="H491" i="19"/>
  <c r="H489" i="19"/>
  <c r="H488" i="19"/>
  <c r="H487" i="19"/>
  <c r="H486" i="19"/>
  <c r="H485" i="19"/>
  <c r="H484" i="19"/>
  <c r="H483" i="19"/>
  <c r="H482" i="19"/>
  <c r="H481" i="19"/>
  <c r="H479" i="19"/>
  <c r="H478" i="19"/>
  <c r="H476" i="19"/>
  <c r="H475" i="19"/>
  <c r="H473" i="19"/>
  <c r="H472" i="19"/>
  <c r="H470" i="19"/>
  <c r="H469" i="19"/>
  <c r="H467" i="19"/>
  <c r="H466" i="19"/>
  <c r="H464" i="19"/>
  <c r="H463" i="19"/>
  <c r="H461" i="19"/>
  <c r="H460" i="19"/>
  <c r="H458" i="19"/>
  <c r="H457" i="19"/>
  <c r="H455" i="19"/>
  <c r="H454" i="19"/>
  <c r="H452" i="19"/>
  <c r="H451" i="19"/>
  <c r="H449" i="19"/>
  <c r="H448" i="19"/>
  <c r="H446" i="19"/>
  <c r="H445" i="19"/>
  <c r="H443" i="19"/>
  <c r="H442" i="19"/>
  <c r="H440" i="19"/>
  <c r="H439" i="19"/>
  <c r="H437" i="19"/>
  <c r="H436" i="19"/>
  <c r="H434" i="19"/>
  <c r="H433" i="19"/>
  <c r="H431" i="19"/>
  <c r="H430" i="19"/>
  <c r="H365" i="19"/>
  <c r="H364" i="19"/>
  <c r="H363" i="19"/>
  <c r="H362" i="19"/>
  <c r="H361" i="19"/>
  <c r="H360" i="19"/>
  <c r="H359" i="19"/>
  <c r="H358" i="19"/>
  <c r="H357" i="19"/>
  <c r="H356" i="19"/>
  <c r="H355" i="19"/>
  <c r="H354" i="19"/>
  <c r="H353" i="19"/>
  <c r="H352" i="19"/>
  <c r="H351" i="19"/>
  <c r="H350" i="19"/>
  <c r="H349" i="19"/>
  <c r="H348" i="19"/>
  <c r="H344" i="19"/>
  <c r="H343" i="19"/>
  <c r="H342" i="19"/>
  <c r="H341" i="19"/>
  <c r="H340" i="19"/>
  <c r="H339" i="19"/>
  <c r="H338" i="19"/>
  <c r="H337" i="19"/>
  <c r="H336" i="19"/>
  <c r="H335" i="19"/>
  <c r="H334" i="19"/>
  <c r="H333" i="19"/>
  <c r="H332" i="19"/>
  <c r="H331" i="19"/>
  <c r="H330" i="19"/>
  <c r="H329" i="19"/>
  <c r="H323" i="19"/>
  <c r="H322" i="19"/>
  <c r="H321" i="19"/>
  <c r="H320" i="19"/>
  <c r="H319" i="19"/>
  <c r="H318" i="19"/>
  <c r="H316" i="19"/>
  <c r="H314" i="19"/>
  <c r="H313" i="19"/>
  <c r="H311" i="19"/>
  <c r="H303" i="19"/>
  <c r="H302" i="19"/>
  <c r="H300" i="19"/>
  <c r="H299" i="19"/>
  <c r="H298" i="19"/>
  <c r="H297" i="19"/>
  <c r="H296" i="19"/>
  <c r="H294" i="19"/>
  <c r="H293" i="19"/>
  <c r="H291" i="19"/>
  <c r="H290" i="19"/>
  <c r="H288" i="19"/>
  <c r="H287" i="19"/>
  <c r="H285" i="19"/>
  <c r="H284" i="19"/>
  <c r="H282" i="19"/>
  <c r="H281" i="19"/>
  <c r="H279" i="19"/>
  <c r="H278" i="19"/>
  <c r="H276" i="19"/>
  <c r="H275" i="19"/>
  <c r="H251" i="19"/>
  <c r="H250" i="19"/>
  <c r="H249" i="19"/>
  <c r="H248" i="19"/>
  <c r="H247" i="19"/>
  <c r="H246" i="19"/>
  <c r="H245" i="19"/>
  <c r="H244" i="19"/>
  <c r="H242" i="19"/>
  <c r="H241" i="19"/>
  <c r="H240" i="19"/>
  <c r="H239" i="19"/>
  <c r="H238" i="19"/>
  <c r="H237" i="19"/>
  <c r="H236" i="19"/>
  <c r="H235" i="19"/>
  <c r="H232" i="19"/>
  <c r="H231" i="19"/>
  <c r="H229" i="19"/>
  <c r="H228" i="19"/>
  <c r="H227" i="19"/>
  <c r="H226" i="19"/>
  <c r="H225" i="19"/>
  <c r="H223" i="19"/>
  <c r="H222" i="19"/>
  <c r="H220" i="19"/>
  <c r="H219" i="19"/>
  <c r="H217" i="19"/>
  <c r="H216" i="19"/>
  <c r="H214" i="19"/>
  <c r="H213" i="19"/>
  <c r="H211" i="19"/>
  <c r="H210" i="19"/>
  <c r="H208" i="19"/>
  <c r="H207" i="19"/>
  <c r="H205" i="19"/>
  <c r="H204" i="19"/>
  <c r="H180" i="19"/>
  <c r="H179" i="19"/>
  <c r="H178" i="19"/>
  <c r="H177" i="19"/>
  <c r="H176" i="19"/>
  <c r="H175" i="19"/>
  <c r="H174" i="19"/>
  <c r="H173" i="19"/>
  <c r="H171" i="19"/>
  <c r="H170" i="19"/>
  <c r="H169" i="19"/>
  <c r="H168" i="19"/>
  <c r="H167" i="19"/>
  <c r="H166" i="19"/>
  <c r="H165" i="19"/>
  <c r="H164" i="19"/>
  <c r="H158" i="19"/>
  <c r="H157" i="19"/>
  <c r="H155" i="19"/>
  <c r="H154" i="19"/>
  <c r="H153" i="19"/>
  <c r="H152" i="19"/>
  <c r="H150" i="19"/>
  <c r="H149" i="19"/>
  <c r="H147" i="19"/>
  <c r="H146" i="19"/>
  <c r="H144" i="19"/>
  <c r="H143" i="19"/>
  <c r="H141" i="19"/>
  <c r="H140" i="19"/>
  <c r="H138" i="19"/>
  <c r="H137" i="19"/>
  <c r="H135" i="19"/>
  <c r="H134" i="19"/>
  <c r="H113" i="19"/>
  <c r="H112" i="19"/>
  <c r="H111" i="19"/>
  <c r="H110" i="19"/>
  <c r="H109" i="19"/>
  <c r="H108" i="19"/>
  <c r="H107" i="19"/>
  <c r="H103" i="19"/>
  <c r="H102" i="19"/>
  <c r="H101" i="19"/>
  <c r="H100" i="19"/>
  <c r="H99" i="19"/>
  <c r="H96" i="19"/>
  <c r="H95" i="19"/>
  <c r="H93" i="19"/>
  <c r="H91" i="19"/>
  <c r="H90" i="19"/>
  <c r="H87" i="19"/>
  <c r="H86" i="19"/>
  <c r="H84" i="19"/>
  <c r="H83" i="19"/>
  <c r="H81" i="19"/>
  <c r="H80" i="19"/>
  <c r="H76" i="19"/>
  <c r="H75" i="19"/>
  <c r="H74" i="19"/>
  <c r="H73" i="19"/>
  <c r="H72" i="19"/>
  <c r="H71" i="19"/>
  <c r="H70" i="19"/>
  <c r="H69" i="19"/>
  <c r="H68" i="19"/>
  <c r="H67" i="19"/>
  <c r="H66" i="19"/>
  <c r="H65" i="19"/>
  <c r="H63" i="19"/>
  <c r="H60" i="19"/>
  <c r="H59" i="19"/>
  <c r="H58" i="19"/>
  <c r="H57" i="19"/>
  <c r="H56" i="19"/>
  <c r="H55" i="19"/>
  <c r="H53" i="19"/>
  <c r="H50" i="19"/>
  <c r="H49" i="19"/>
  <c r="H48" i="19"/>
  <c r="H42" i="19"/>
  <c r="H41" i="19"/>
  <c r="H40" i="19"/>
  <c r="H39" i="19"/>
  <c r="H38" i="19"/>
  <c r="H37" i="19"/>
  <c r="H35" i="19"/>
  <c r="H19" i="19"/>
  <c r="H18" i="19"/>
  <c r="H16" i="19"/>
  <c r="H829" i="34"/>
  <c r="H828" i="34"/>
  <c r="H826" i="34"/>
  <c r="H825" i="34"/>
  <c r="H823" i="34"/>
  <c r="H822" i="34"/>
  <c r="H820" i="34"/>
  <c r="H819" i="34"/>
  <c r="H817" i="34"/>
  <c r="H816" i="34"/>
  <c r="H805" i="34"/>
  <c r="H804" i="34"/>
  <c r="H803" i="34"/>
  <c r="H802" i="34"/>
  <c r="H789" i="34"/>
  <c r="H788" i="34"/>
  <c r="H786" i="34"/>
  <c r="H785" i="34"/>
  <c r="H782" i="34"/>
  <c r="H781" i="34"/>
  <c r="H780" i="34"/>
  <c r="H779" i="34"/>
  <c r="H778" i="34"/>
  <c r="H777" i="34"/>
  <c r="H776" i="34"/>
  <c r="H775" i="34"/>
  <c r="H774" i="34"/>
  <c r="H773" i="34"/>
  <c r="H772" i="34"/>
  <c r="H771" i="34"/>
  <c r="H770" i="34"/>
  <c r="H769" i="34"/>
  <c r="H768" i="34"/>
  <c r="H767" i="34"/>
  <c r="H765" i="34"/>
  <c r="H764" i="34"/>
  <c r="H761" i="34"/>
  <c r="H762" i="34"/>
  <c r="H759" i="34"/>
  <c r="H758" i="34"/>
  <c r="H756" i="34"/>
  <c r="H755" i="34"/>
  <c r="H753" i="34"/>
  <c r="H752" i="34"/>
  <c r="H750" i="34"/>
  <c r="H749" i="34"/>
  <c r="H747" i="34"/>
  <c r="H746" i="34"/>
  <c r="H744" i="34"/>
  <c r="H743" i="34"/>
  <c r="H741" i="34"/>
  <c r="H740" i="34"/>
  <c r="H738" i="34"/>
  <c r="H737" i="34"/>
  <c r="H735" i="34"/>
  <c r="H734" i="34"/>
  <c r="H732" i="34"/>
  <c r="H731" i="34"/>
  <c r="H729" i="34"/>
  <c r="H728" i="34"/>
  <c r="H726" i="34"/>
  <c r="H725" i="34"/>
  <c r="H723" i="34"/>
  <c r="H722" i="34"/>
  <c r="H720" i="34"/>
  <c r="H719" i="34"/>
  <c r="H717" i="34"/>
  <c r="H716" i="34"/>
  <c r="H714" i="34"/>
  <c r="H713" i="34"/>
  <c r="H711" i="34"/>
  <c r="H710" i="34"/>
  <c r="H708" i="34"/>
  <c r="H707" i="34"/>
  <c r="H705" i="34"/>
  <c r="H704" i="34"/>
  <c r="H702" i="34"/>
  <c r="H701" i="34"/>
  <c r="H699" i="34"/>
  <c r="H698" i="34"/>
  <c r="H696" i="34"/>
  <c r="H695" i="34"/>
  <c r="H693" i="34"/>
  <c r="H692" i="34"/>
  <c r="H690" i="34"/>
  <c r="H689" i="34"/>
  <c r="H687" i="34"/>
  <c r="H686" i="34"/>
  <c r="H684" i="34"/>
  <c r="H683" i="34"/>
  <c r="H681" i="34"/>
  <c r="H680" i="34"/>
  <c r="H642" i="34"/>
  <c r="H641" i="34"/>
  <c r="H640" i="34"/>
  <c r="H639" i="34"/>
  <c r="H635" i="34"/>
  <c r="H634" i="34"/>
  <c r="H631" i="34"/>
  <c r="H630" i="34"/>
  <c r="H626" i="34"/>
  <c r="H625" i="34"/>
  <c r="H620" i="34"/>
  <c r="H615" i="34"/>
  <c r="H614" i="34"/>
  <c r="H613" i="34"/>
  <c r="H612" i="34"/>
  <c r="H611" i="34"/>
  <c r="H610" i="34"/>
  <c r="H609" i="34"/>
  <c r="H608" i="34"/>
  <c r="H607" i="34"/>
  <c r="H606" i="34"/>
  <c r="H605" i="34"/>
  <c r="H604" i="34"/>
  <c r="H603" i="34"/>
  <c r="H602" i="34"/>
  <c r="H601" i="34"/>
  <c r="H600" i="34"/>
  <c r="H599" i="34"/>
  <c r="H598" i="34"/>
  <c r="H597" i="34"/>
  <c r="H596" i="34"/>
  <c r="H595" i="34"/>
  <c r="H594" i="34"/>
  <c r="H593" i="34"/>
  <c r="H592" i="34"/>
  <c r="H591" i="34"/>
  <c r="H590" i="34"/>
  <c r="H589" i="34"/>
  <c r="H588" i="34"/>
  <c r="H587" i="34"/>
  <c r="H586" i="34"/>
  <c r="H585" i="34"/>
  <c r="H584" i="34"/>
  <c r="H583" i="34"/>
  <c r="H582" i="34"/>
  <c r="H581" i="34"/>
  <c r="H580" i="34"/>
  <c r="H579" i="34"/>
  <c r="H578" i="34"/>
  <c r="H577" i="34"/>
  <c r="H576" i="34"/>
  <c r="H574" i="34"/>
  <c r="H573" i="34"/>
  <c r="H556" i="34"/>
  <c r="H555" i="34"/>
  <c r="H554" i="34"/>
  <c r="H552" i="34"/>
  <c r="H551" i="34"/>
  <c r="H550" i="34"/>
  <c r="H549" i="34"/>
  <c r="H548" i="34"/>
  <c r="H547" i="34"/>
  <c r="H546" i="34"/>
  <c r="H511" i="34"/>
  <c r="H510" i="34"/>
  <c r="H508" i="34"/>
  <c r="H507" i="34"/>
  <c r="H506" i="34"/>
  <c r="H505" i="34"/>
  <c r="H504" i="34"/>
  <c r="H503" i="34"/>
  <c r="H502" i="34"/>
  <c r="H501" i="34"/>
  <c r="H500" i="34"/>
  <c r="H499" i="34"/>
  <c r="H498" i="34"/>
  <c r="H497" i="34"/>
  <c r="H495" i="34"/>
  <c r="H494" i="34"/>
  <c r="H492" i="34"/>
  <c r="H491" i="34"/>
  <c r="H489" i="34"/>
  <c r="H488" i="34"/>
  <c r="H486" i="34"/>
  <c r="H485" i="34"/>
  <c r="H483" i="34"/>
  <c r="H482" i="34"/>
  <c r="H480" i="34"/>
  <c r="H479" i="34"/>
  <c r="H477" i="34"/>
  <c r="H476" i="34"/>
  <c r="H474" i="34"/>
  <c r="H473" i="34"/>
  <c r="H471" i="34"/>
  <c r="H470" i="34"/>
  <c r="H468" i="34"/>
  <c r="H467" i="34"/>
  <c r="H465" i="34"/>
  <c r="H464" i="34"/>
  <c r="H462" i="34"/>
  <c r="H461" i="34"/>
  <c r="H459" i="34"/>
  <c r="H458" i="34"/>
  <c r="H456" i="34"/>
  <c r="H455" i="34"/>
  <c r="H453" i="34"/>
  <c r="H452" i="34"/>
  <c r="H450" i="34"/>
  <c r="H449" i="34"/>
  <c r="H447" i="34"/>
  <c r="H446" i="34"/>
  <c r="H444" i="34"/>
  <c r="H443" i="34"/>
  <c r="H441" i="34"/>
  <c r="H440" i="34"/>
  <c r="H438" i="34"/>
  <c r="H437" i="34"/>
  <c r="H435" i="34"/>
  <c r="H434" i="34"/>
  <c r="H398" i="34"/>
  <c r="H397" i="34"/>
  <c r="H391" i="34"/>
  <c r="H390" i="34"/>
  <c r="H381" i="34"/>
  <c r="H380" i="34"/>
  <c r="H376" i="34"/>
  <c r="H371" i="34"/>
  <c r="H370" i="34"/>
  <c r="H369" i="34"/>
  <c r="H368" i="34"/>
  <c r="H367" i="34"/>
  <c r="H366" i="34"/>
  <c r="H365" i="34"/>
  <c r="H364" i="34"/>
  <c r="H363" i="34"/>
  <c r="H362" i="34"/>
  <c r="H361" i="34"/>
  <c r="H360" i="34"/>
  <c r="H359" i="34"/>
  <c r="H358" i="34"/>
  <c r="H357" i="34"/>
  <c r="H356" i="34"/>
  <c r="H355" i="34"/>
  <c r="H354" i="34"/>
  <c r="H353" i="34"/>
  <c r="H352" i="34"/>
  <c r="H351" i="34"/>
  <c r="H350" i="34"/>
  <c r="H349" i="34"/>
  <c r="H348" i="34"/>
  <c r="H347" i="34"/>
  <c r="H345" i="34"/>
  <c r="H344" i="34"/>
  <c r="H328" i="34"/>
  <c r="H327" i="34"/>
  <c r="H326" i="34"/>
  <c r="H325" i="34"/>
  <c r="H324" i="34"/>
  <c r="H321" i="34"/>
  <c r="H275" i="34"/>
  <c r="H274" i="34"/>
  <c r="H273" i="34"/>
  <c r="H272" i="34"/>
  <c r="H271" i="34"/>
  <c r="H270" i="34"/>
  <c r="H242" i="34"/>
  <c r="H241" i="34"/>
  <c r="H239" i="34"/>
  <c r="H238" i="34"/>
  <c r="H235" i="34"/>
  <c r="H234" i="34"/>
  <c r="H233" i="34"/>
  <c r="H230" i="34"/>
  <c r="H229" i="34"/>
  <c r="H228" i="34"/>
  <c r="H224" i="34"/>
  <c r="H223" i="34"/>
  <c r="H222" i="34"/>
  <c r="H221" i="34"/>
  <c r="H220" i="34"/>
  <c r="H197" i="34"/>
  <c r="H196" i="34"/>
  <c r="H195" i="34"/>
  <c r="H194" i="34"/>
  <c r="H193" i="34"/>
  <c r="H192" i="34"/>
  <c r="H191" i="34"/>
  <c r="H190" i="34"/>
  <c r="H189" i="34"/>
  <c r="H188" i="34"/>
  <c r="H187" i="34"/>
  <c r="H186" i="34"/>
  <c r="H185" i="34"/>
  <c r="H184" i="34"/>
  <c r="H183" i="34"/>
  <c r="H182" i="34"/>
  <c r="H181" i="34"/>
  <c r="H180" i="34"/>
  <c r="H179" i="34"/>
  <c r="H178" i="34"/>
  <c r="H177" i="34"/>
  <c r="H176" i="34"/>
  <c r="H152" i="34"/>
  <c r="H151" i="34"/>
  <c r="H150" i="34"/>
  <c r="H149" i="34"/>
  <c r="H148" i="34"/>
  <c r="H147" i="34"/>
  <c r="H146" i="34"/>
  <c r="H145" i="34"/>
  <c r="H144" i="34"/>
  <c r="H143" i="34"/>
  <c r="H142" i="34"/>
  <c r="H141" i="34"/>
  <c r="H140" i="34"/>
  <c r="H139" i="34"/>
  <c r="H138" i="34"/>
  <c r="H137" i="34"/>
  <c r="H136" i="34"/>
  <c r="H135" i="34"/>
  <c r="H134" i="34"/>
  <c r="H133" i="34"/>
  <c r="H132" i="34"/>
  <c r="H130" i="34"/>
  <c r="H129" i="34"/>
  <c r="H128" i="34"/>
  <c r="H127" i="34"/>
  <c r="H126" i="34"/>
  <c r="H125" i="34"/>
  <c r="H124" i="34"/>
  <c r="H123" i="34"/>
  <c r="H118" i="34"/>
  <c r="H117" i="34"/>
  <c r="H116" i="34"/>
  <c r="H93" i="34"/>
  <c r="H92" i="34"/>
  <c r="H90" i="34"/>
  <c r="H88" i="34"/>
  <c r="H87" i="34"/>
  <c r="H85" i="34"/>
  <c r="H84" i="34"/>
  <c r="H82" i="34"/>
  <c r="H81" i="34"/>
  <c r="H58" i="34"/>
  <c r="H56" i="34"/>
  <c r="H55" i="34"/>
  <c r="H43" i="34"/>
  <c r="H42" i="34"/>
  <c r="H41" i="34"/>
  <c r="H39" i="34"/>
  <c r="H38" i="34"/>
  <c r="H37" i="34"/>
  <c r="H36" i="34"/>
  <c r="H35" i="34"/>
  <c r="H34" i="34"/>
  <c r="H327" i="8"/>
  <c r="H326" i="8"/>
  <c r="H324" i="8"/>
  <c r="H323" i="8"/>
  <c r="H320" i="8"/>
  <c r="H319" i="8"/>
  <c r="H318" i="8"/>
  <c r="H316" i="8"/>
  <c r="H315" i="8"/>
  <c r="H314" i="8"/>
  <c r="H312" i="8"/>
  <c r="H311" i="8"/>
  <c r="H310" i="8"/>
  <c r="H307" i="8"/>
  <c r="H306" i="8"/>
  <c r="H305" i="8"/>
  <c r="H303" i="8"/>
  <c r="H302" i="8"/>
  <c r="H301" i="8"/>
  <c r="H299" i="8"/>
  <c r="H298" i="8"/>
  <c r="H297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94" i="8"/>
  <c r="H47" i="8"/>
  <c r="H46" i="8"/>
  <c r="H45" i="8"/>
  <c r="H44" i="8"/>
  <c r="H43" i="8"/>
  <c r="H42" i="8"/>
  <c r="H35" i="8"/>
  <c r="H34" i="8"/>
  <c r="H33" i="8"/>
  <c r="H32" i="8"/>
  <c r="H31" i="8"/>
  <c r="H30" i="8"/>
  <c r="H28" i="8"/>
  <c r="H19" i="8"/>
  <c r="H18" i="8"/>
  <c r="H16" i="8"/>
  <c r="H14" i="8"/>
  <c r="H330" i="33"/>
  <c r="H324" i="33"/>
  <c r="H319" i="33"/>
  <c r="H318" i="33"/>
  <c r="H303" i="33"/>
  <c r="H300" i="33"/>
  <c r="H298" i="33"/>
  <c r="H296" i="33"/>
  <c r="H271" i="33"/>
  <c r="H265" i="33"/>
  <c r="H48" i="33"/>
  <c r="H44" i="33"/>
  <c r="H40" i="33"/>
  <c r="H32" i="33"/>
  <c r="H31" i="33"/>
  <c r="H30" i="33"/>
  <c r="H27" i="33"/>
  <c r="H26" i="33"/>
  <c r="H25" i="33"/>
  <c r="H24" i="33"/>
  <c r="H579" i="32"/>
  <c r="H578" i="32"/>
  <c r="H576" i="32"/>
  <c r="H575" i="32"/>
  <c r="H572" i="32"/>
  <c r="H571" i="32"/>
  <c r="H569" i="32"/>
  <c r="H568" i="32"/>
  <c r="H567" i="32"/>
  <c r="H565" i="32"/>
  <c r="H564" i="32"/>
  <c r="H563" i="32"/>
  <c r="H561" i="32"/>
  <c r="H560" i="32"/>
  <c r="H559" i="32"/>
  <c r="H557" i="32"/>
  <c r="H556" i="32"/>
  <c r="H555" i="32"/>
  <c r="H552" i="32"/>
  <c r="H551" i="32"/>
  <c r="H550" i="32"/>
  <c r="H548" i="32"/>
  <c r="H547" i="32"/>
  <c r="H546" i="32"/>
  <c r="H544" i="32"/>
  <c r="H543" i="32"/>
  <c r="H542" i="32"/>
  <c r="H540" i="32"/>
  <c r="H539" i="32"/>
  <c r="H538" i="32"/>
  <c r="H524" i="32"/>
  <c r="H523" i="32"/>
  <c r="H522" i="32"/>
  <c r="H521" i="32"/>
  <c r="H520" i="32"/>
  <c r="H519" i="32"/>
  <c r="H518" i="32"/>
  <c r="H517" i="32"/>
  <c r="H516" i="32"/>
  <c r="H421" i="32"/>
  <c r="H420" i="32"/>
  <c r="H419" i="32"/>
  <c r="H418" i="32"/>
  <c r="H417" i="32"/>
  <c r="H416" i="32"/>
  <c r="H415" i="32"/>
  <c r="H414" i="32"/>
  <c r="H413" i="32"/>
  <c r="H412" i="32"/>
  <c r="H411" i="32"/>
  <c r="H410" i="32"/>
  <c r="H409" i="32"/>
  <c r="H408" i="32"/>
  <c r="H407" i="32"/>
  <c r="H406" i="32"/>
  <c r="H405" i="32"/>
  <c r="H404" i="32"/>
  <c r="H403" i="32"/>
  <c r="H402" i="32"/>
  <c r="H401" i="32"/>
  <c r="H400" i="32"/>
  <c r="H399" i="32"/>
  <c r="H398" i="32"/>
  <c r="H397" i="32"/>
  <c r="H396" i="32"/>
  <c r="H395" i="32"/>
  <c r="H394" i="32"/>
  <c r="H393" i="32"/>
  <c r="H392" i="32"/>
  <c r="H391" i="32"/>
  <c r="H390" i="32"/>
  <c r="H389" i="32"/>
  <c r="H388" i="32"/>
  <c r="H387" i="32"/>
  <c r="H386" i="32"/>
  <c r="H385" i="32"/>
  <c r="H384" i="32"/>
  <c r="H383" i="32"/>
  <c r="H382" i="32"/>
  <c r="H381" i="32"/>
  <c r="H380" i="32"/>
  <c r="H379" i="32"/>
  <c r="H378" i="32"/>
  <c r="H377" i="32"/>
  <c r="H376" i="32"/>
  <c r="H375" i="32"/>
  <c r="H374" i="32"/>
  <c r="H373" i="32"/>
  <c r="H372" i="32"/>
  <c r="H371" i="32"/>
  <c r="H370" i="32"/>
  <c r="H369" i="32"/>
  <c r="H368" i="32"/>
  <c r="H367" i="32"/>
  <c r="H366" i="32"/>
  <c r="H365" i="32"/>
  <c r="H364" i="32"/>
  <c r="H363" i="32"/>
  <c r="H362" i="32"/>
  <c r="H361" i="32"/>
  <c r="H360" i="32"/>
  <c r="H359" i="32"/>
  <c r="H358" i="32"/>
  <c r="H357" i="32"/>
  <c r="H356" i="32"/>
  <c r="H355" i="32"/>
  <c r="H354" i="32"/>
  <c r="H353" i="32"/>
  <c r="H352" i="32"/>
  <c r="H351" i="32"/>
  <c r="H350" i="32"/>
  <c r="H349" i="32"/>
  <c r="H348" i="32"/>
  <c r="H347" i="32"/>
  <c r="H346" i="32"/>
  <c r="H345" i="32"/>
  <c r="H344" i="32"/>
  <c r="H343" i="32"/>
  <c r="H342" i="32"/>
  <c r="H341" i="32"/>
  <c r="H340" i="32"/>
  <c r="H339" i="32"/>
  <c r="H338" i="32"/>
  <c r="H337" i="32"/>
  <c r="H336" i="32"/>
  <c r="H335" i="32"/>
  <c r="H334" i="32"/>
  <c r="H333" i="32"/>
  <c r="H332" i="32"/>
  <c r="H331" i="32"/>
  <c r="H330" i="32"/>
  <c r="H329" i="32"/>
  <c r="H328" i="32"/>
  <c r="H269" i="32"/>
  <c r="H268" i="32"/>
  <c r="H267" i="32"/>
  <c r="H266" i="32"/>
  <c r="H265" i="32"/>
  <c r="H264" i="32"/>
  <c r="H263" i="32"/>
  <c r="H262" i="32"/>
  <c r="H261" i="32"/>
  <c r="H260" i="32"/>
  <c r="H259" i="32"/>
  <c r="H258" i="32"/>
  <c r="H257" i="32"/>
  <c r="H256" i="32"/>
  <c r="H255" i="32"/>
  <c r="H254" i="32"/>
  <c r="H253" i="32"/>
  <c r="H252" i="32"/>
  <c r="H251" i="32"/>
  <c r="H250" i="32"/>
  <c r="H249" i="32"/>
  <c r="H248" i="32"/>
  <c r="H247" i="32"/>
  <c r="H246" i="32"/>
  <c r="H245" i="32"/>
  <c r="H244" i="32"/>
  <c r="H243" i="32"/>
  <c r="H242" i="32"/>
  <c r="H241" i="32"/>
  <c r="H240" i="32"/>
  <c r="H239" i="32"/>
  <c r="H238" i="32"/>
  <c r="H174" i="32"/>
  <c r="H173" i="32"/>
  <c r="H172" i="32"/>
  <c r="H171" i="32"/>
  <c r="H170" i="32"/>
  <c r="H169" i="32"/>
  <c r="H168" i="32"/>
  <c r="H167" i="32"/>
  <c r="H668" i="7"/>
  <c r="H667" i="7"/>
  <c r="H666" i="7"/>
  <c r="H665" i="7"/>
  <c r="H664" i="7"/>
  <c r="H663" i="7"/>
  <c r="H629" i="7"/>
  <c r="H628" i="7"/>
  <c r="H626" i="7"/>
  <c r="H625" i="7"/>
  <c r="H622" i="7"/>
  <c r="H621" i="7"/>
  <c r="H620" i="7"/>
  <c r="H618" i="7"/>
  <c r="H617" i="7"/>
  <c r="H616" i="7"/>
  <c r="H614" i="7"/>
  <c r="H613" i="7"/>
  <c r="H612" i="7"/>
  <c r="H610" i="7"/>
  <c r="H609" i="7"/>
  <c r="H608" i="7"/>
  <c r="H606" i="7"/>
  <c r="H605" i="7"/>
  <c r="H604" i="7"/>
  <c r="H602" i="7"/>
  <c r="H601" i="7"/>
  <c r="H600" i="7"/>
  <c r="H597" i="7"/>
  <c r="H596" i="7"/>
  <c r="H595" i="7"/>
  <c r="H593" i="7"/>
  <c r="H592" i="7"/>
  <c r="H591" i="7"/>
  <c r="H589" i="7"/>
  <c r="H588" i="7"/>
  <c r="H587" i="7"/>
  <c r="H585" i="7"/>
  <c r="H584" i="7"/>
  <c r="H583" i="7"/>
  <c r="H581" i="7"/>
  <c r="H580" i="7"/>
  <c r="H579" i="7"/>
  <c r="H577" i="7"/>
  <c r="H576" i="7"/>
  <c r="H575" i="7"/>
  <c r="H571" i="7"/>
  <c r="H570" i="7"/>
  <c r="H569" i="7"/>
  <c r="H568" i="7"/>
  <c r="H567" i="7"/>
  <c r="H566" i="7"/>
  <c r="H565" i="7"/>
  <c r="H564" i="7"/>
  <c r="H563" i="7"/>
  <c r="H562" i="7"/>
  <c r="H561" i="7"/>
  <c r="H560" i="7"/>
  <c r="H559" i="7"/>
  <c r="H558" i="7"/>
  <c r="H557" i="7"/>
  <c r="H556" i="7"/>
  <c r="H555" i="7"/>
  <c r="H554" i="7"/>
  <c r="H553" i="7"/>
  <c r="H552" i="7"/>
  <c r="H551" i="7"/>
  <c r="H550" i="7"/>
  <c r="H549" i="7"/>
  <c r="H548" i="7"/>
  <c r="H547" i="7"/>
  <c r="H546" i="7"/>
  <c r="H417" i="7"/>
  <c r="H416" i="7"/>
  <c r="H415" i="7"/>
  <c r="H414" i="7"/>
  <c r="H413" i="7"/>
  <c r="H412" i="7"/>
  <c r="H411" i="7"/>
  <c r="H410" i="7"/>
  <c r="H409" i="7"/>
  <c r="H408" i="7"/>
  <c r="H407" i="7"/>
  <c r="H406" i="7"/>
  <c r="H405" i="7"/>
  <c r="H404" i="7"/>
  <c r="H403" i="7"/>
  <c r="H402" i="7"/>
  <c r="H401" i="7"/>
  <c r="H400" i="7"/>
  <c r="H399" i="7"/>
  <c r="H398" i="7"/>
  <c r="H397" i="7"/>
  <c r="H396" i="7"/>
  <c r="H395" i="7"/>
  <c r="H394" i="7"/>
  <c r="H393" i="7"/>
  <c r="H392" i="7"/>
  <c r="H391" i="7"/>
  <c r="H390" i="7"/>
  <c r="H389" i="7"/>
  <c r="H388" i="7"/>
  <c r="H387" i="7"/>
  <c r="H386" i="7"/>
  <c r="H385" i="7"/>
  <c r="H384" i="7"/>
  <c r="H383" i="7"/>
  <c r="H382" i="7"/>
  <c r="H381" i="7"/>
  <c r="H380" i="7"/>
  <c r="H379" i="7"/>
  <c r="H378" i="7"/>
  <c r="H377" i="7"/>
  <c r="H376" i="7"/>
  <c r="H375" i="7"/>
  <c r="H374" i="7"/>
  <c r="H373" i="7"/>
  <c r="H372" i="7"/>
  <c r="H371" i="7"/>
  <c r="H370" i="7"/>
  <c r="H369" i="7"/>
  <c r="H368" i="7"/>
  <c r="H367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05" i="7"/>
  <c r="H104" i="7"/>
  <c r="H66" i="7"/>
  <c r="H65" i="7"/>
  <c r="H64" i="7"/>
  <c r="H63" i="7"/>
  <c r="H62" i="7"/>
  <c r="H61" i="7"/>
  <c r="H60" i="7"/>
  <c r="H59" i="7"/>
  <c r="H50" i="7"/>
  <c r="H49" i="7"/>
  <c r="H506" i="31"/>
  <c r="H505" i="31"/>
  <c r="H504" i="31"/>
  <c r="H503" i="31"/>
  <c r="H502" i="31"/>
  <c r="H501" i="31"/>
  <c r="H500" i="31"/>
  <c r="H497" i="31"/>
  <c r="H496" i="31"/>
  <c r="H494" i="31"/>
  <c r="H493" i="31"/>
  <c r="H491" i="31"/>
  <c r="H490" i="31"/>
  <c r="H489" i="31"/>
  <c r="H488" i="31"/>
  <c r="H486" i="31"/>
  <c r="H485" i="31"/>
  <c r="H484" i="31"/>
  <c r="H483" i="31"/>
  <c r="H464" i="31"/>
  <c r="H463" i="31"/>
  <c r="H462" i="31"/>
  <c r="H461" i="31"/>
  <c r="H460" i="31"/>
  <c r="H416" i="31"/>
  <c r="H415" i="31"/>
  <c r="H413" i="31"/>
  <c r="H412" i="31"/>
  <c r="H409" i="31"/>
  <c r="H408" i="31"/>
  <c r="H406" i="31"/>
  <c r="H405" i="31"/>
  <c r="H404" i="31"/>
  <c r="H401" i="31"/>
  <c r="H400" i="31"/>
  <c r="H399" i="31"/>
  <c r="H395" i="31"/>
  <c r="H394" i="31"/>
  <c r="H393" i="31"/>
  <c r="H392" i="31"/>
  <c r="H391" i="31"/>
  <c r="H368" i="31"/>
  <c r="H367" i="31"/>
  <c r="H366" i="31"/>
  <c r="H365" i="31"/>
  <c r="H364" i="31"/>
  <c r="H363" i="31"/>
  <c r="H362" i="31"/>
  <c r="H361" i="31"/>
  <c r="H360" i="31"/>
  <c r="H359" i="31"/>
  <c r="H358" i="31"/>
  <c r="H357" i="31"/>
  <c r="H356" i="31"/>
  <c r="H355" i="31"/>
  <c r="H354" i="31"/>
  <c r="H353" i="31"/>
  <c r="H352" i="31"/>
  <c r="H351" i="31"/>
  <c r="H350" i="31"/>
  <c r="H349" i="31"/>
  <c r="H348" i="31"/>
  <c r="H347" i="31"/>
  <c r="H346" i="31"/>
  <c r="H323" i="31"/>
  <c r="H322" i="31"/>
  <c r="H321" i="31"/>
  <c r="H320" i="31"/>
  <c r="H319" i="31"/>
  <c r="H318" i="31"/>
  <c r="H317" i="31"/>
  <c r="H316" i="31"/>
  <c r="H315" i="31"/>
  <c r="H314" i="31"/>
  <c r="H313" i="31"/>
  <c r="H312" i="31"/>
  <c r="H311" i="31"/>
  <c r="H310" i="31"/>
  <c r="H309" i="31"/>
  <c r="H308" i="31"/>
  <c r="H307" i="31"/>
  <c r="H306" i="31"/>
  <c r="H305" i="31"/>
  <c r="H304" i="31"/>
  <c r="H303" i="31"/>
  <c r="H302" i="31"/>
  <c r="H301" i="31"/>
  <c r="H299" i="31"/>
  <c r="H298" i="31"/>
  <c r="H297" i="31"/>
  <c r="H296" i="31"/>
  <c r="H295" i="31"/>
  <c r="H294" i="31"/>
  <c r="H293" i="31"/>
  <c r="H292" i="31"/>
  <c r="H287" i="31"/>
  <c r="H286" i="31"/>
  <c r="H285" i="31"/>
  <c r="H284" i="31"/>
  <c r="H283" i="31"/>
  <c r="H282" i="31"/>
  <c r="H183" i="31"/>
  <c r="H182" i="31"/>
  <c r="H176" i="31"/>
  <c r="H175" i="31"/>
  <c r="H173" i="31"/>
  <c r="H172" i="31"/>
  <c r="H169" i="31"/>
  <c r="H168" i="31"/>
  <c r="H166" i="31"/>
  <c r="H165" i="31"/>
  <c r="H164" i="31"/>
  <c r="H161" i="31"/>
  <c r="H160" i="31"/>
  <c r="H159" i="31"/>
  <c r="H157" i="31"/>
  <c r="H156" i="31"/>
  <c r="H155" i="31"/>
  <c r="H151" i="31"/>
  <c r="H150" i="31"/>
  <c r="H149" i="31"/>
  <c r="H148" i="31"/>
  <c r="H147" i="31"/>
  <c r="H146" i="31"/>
  <c r="H145" i="31"/>
  <c r="H113" i="31"/>
  <c r="H112" i="31"/>
  <c r="H111" i="31"/>
  <c r="H110" i="31"/>
  <c r="H109" i="31"/>
  <c r="H108" i="31"/>
  <c r="H107" i="31"/>
  <c r="H106" i="31"/>
  <c r="H105" i="31"/>
  <c r="H104" i="31"/>
  <c r="H103" i="31"/>
  <c r="H102" i="31"/>
  <c r="H101" i="31"/>
  <c r="H100" i="31"/>
  <c r="H99" i="31"/>
  <c r="H98" i="31"/>
  <c r="H97" i="31"/>
  <c r="H96" i="31"/>
  <c r="H95" i="31"/>
  <c r="H94" i="31"/>
  <c r="H93" i="31"/>
  <c r="H92" i="31"/>
  <c r="H91" i="31"/>
  <c r="H90" i="31"/>
  <c r="H89" i="31"/>
  <c r="H88" i="31"/>
  <c r="H87" i="31"/>
  <c r="H86" i="31"/>
  <c r="H85" i="31"/>
  <c r="H84" i="31"/>
  <c r="H83" i="31"/>
  <c r="H82" i="31"/>
  <c r="H81" i="31"/>
  <c r="H54" i="31"/>
  <c r="H53" i="31"/>
  <c r="H52" i="31"/>
  <c r="H51" i="31"/>
  <c r="H50" i="31"/>
  <c r="H49" i="31"/>
  <c r="H48" i="31"/>
  <c r="H47" i="31"/>
  <c r="H46" i="31"/>
  <c r="H45" i="31"/>
  <c r="H44" i="31"/>
  <c r="H43" i="31"/>
  <c r="H42" i="31"/>
  <c r="H41" i="31"/>
  <c r="H40" i="31"/>
  <c r="H39" i="31"/>
  <c r="H30" i="31"/>
  <c r="H29" i="31"/>
  <c r="H20" i="31"/>
  <c r="H19" i="31"/>
  <c r="H18" i="31"/>
  <c r="H17" i="31"/>
  <c r="H16" i="31"/>
  <c r="H15" i="31"/>
  <c r="H14" i="31"/>
  <c r="H13" i="31"/>
  <c r="F30" i="14"/>
  <c r="E62" i="43" s="1"/>
  <c r="H976" i="14"/>
  <c r="H975" i="14"/>
  <c r="H973" i="14"/>
  <c r="H972" i="14"/>
  <c r="H971" i="14"/>
  <c r="H970" i="14"/>
  <c r="H969" i="14"/>
  <c r="H967" i="14"/>
  <c r="H966" i="14"/>
  <c r="H965" i="14"/>
  <c r="H964" i="14"/>
  <c r="H963" i="14"/>
  <c r="H962" i="14"/>
  <c r="H961" i="14"/>
  <c r="H960" i="14"/>
  <c r="H959" i="14"/>
  <c r="H957" i="14"/>
  <c r="H956" i="14"/>
  <c r="H955" i="14"/>
  <c r="H954" i="14"/>
  <c r="H953" i="14"/>
  <c r="H952" i="14"/>
  <c r="H951" i="14"/>
  <c r="H950" i="14"/>
  <c r="H949" i="14"/>
  <c r="H926" i="14"/>
  <c r="H925" i="14"/>
  <c r="H924" i="14"/>
  <c r="H923" i="14"/>
  <c r="H922" i="14"/>
  <c r="H921" i="14"/>
  <c r="H920" i="14"/>
  <c r="H919" i="14"/>
  <c r="H918" i="14"/>
  <c r="H917" i="14"/>
  <c r="H916" i="14"/>
  <c r="H915" i="14"/>
  <c r="H914" i="14"/>
  <c r="H913" i="14"/>
  <c r="H912" i="14"/>
  <c r="H911" i="14"/>
  <c r="H910" i="14"/>
  <c r="H909" i="14"/>
  <c r="H908" i="14"/>
  <c r="H907" i="14"/>
  <c r="H906" i="14"/>
  <c r="H904" i="14"/>
  <c r="H903" i="14"/>
  <c r="H902" i="14"/>
  <c r="H901" i="14"/>
  <c r="H900" i="14"/>
  <c r="H899" i="14"/>
  <c r="H898" i="14"/>
  <c r="H897" i="14"/>
  <c r="H896" i="14"/>
  <c r="H895" i="14"/>
  <c r="H892" i="14"/>
  <c r="H891" i="14"/>
  <c r="H889" i="14"/>
  <c r="H888" i="14"/>
  <c r="H887" i="14"/>
  <c r="H886" i="14"/>
  <c r="H884" i="14"/>
  <c r="H883" i="14"/>
  <c r="H882" i="14"/>
  <c r="H881" i="14"/>
  <c r="H880" i="14"/>
  <c r="H879" i="14"/>
  <c r="H878" i="14"/>
  <c r="H876" i="14"/>
  <c r="H875" i="14"/>
  <c r="H874" i="14"/>
  <c r="H873" i="14"/>
  <c r="H872" i="14"/>
  <c r="H871" i="14"/>
  <c r="H870" i="14"/>
  <c r="H850" i="14"/>
  <c r="H849" i="14"/>
  <c r="H848" i="14"/>
  <c r="H847" i="14"/>
  <c r="H846" i="14"/>
  <c r="H845" i="14"/>
  <c r="H844" i="14"/>
  <c r="H843" i="14"/>
  <c r="H842" i="14"/>
  <c r="H841" i="14"/>
  <c r="H840" i="14"/>
  <c r="H839" i="14"/>
  <c r="H838" i="14"/>
  <c r="H837" i="14"/>
  <c r="H835" i="14"/>
  <c r="H834" i="14"/>
  <c r="H833" i="14"/>
  <c r="H832" i="14"/>
  <c r="H831" i="14"/>
  <c r="H830" i="14"/>
  <c r="H829" i="14"/>
  <c r="H828" i="14"/>
  <c r="H822" i="14"/>
  <c r="H821" i="14"/>
  <c r="H819" i="14"/>
  <c r="H818" i="14"/>
  <c r="H817" i="14"/>
  <c r="H815" i="14"/>
  <c r="H814" i="14"/>
  <c r="H813" i="14"/>
  <c r="H812" i="14"/>
  <c r="H811" i="14"/>
  <c r="H809" i="14"/>
  <c r="H808" i="14"/>
  <c r="H807" i="14"/>
  <c r="H806" i="14"/>
  <c r="H805" i="14"/>
  <c r="H794" i="14"/>
  <c r="H793" i="14"/>
  <c r="H792" i="14"/>
  <c r="H791" i="14"/>
  <c r="H790" i="14"/>
  <c r="H789" i="14"/>
  <c r="H788" i="14"/>
  <c r="H787" i="14"/>
  <c r="H786" i="14"/>
  <c r="H785" i="14"/>
  <c r="H784" i="14"/>
  <c r="H783" i="14"/>
  <c r="H782" i="14"/>
  <c r="H781" i="14"/>
  <c r="H779" i="14"/>
  <c r="H778" i="14"/>
  <c r="H777" i="14"/>
  <c r="H776" i="14"/>
  <c r="H775" i="14"/>
  <c r="H774" i="14"/>
  <c r="H771" i="14"/>
  <c r="H770" i="14"/>
  <c r="H768" i="14"/>
  <c r="H767" i="14"/>
  <c r="H766" i="14"/>
  <c r="H764" i="14"/>
  <c r="H763" i="14"/>
  <c r="H762" i="14"/>
  <c r="H761" i="14"/>
  <c r="H760" i="14"/>
  <c r="H758" i="14"/>
  <c r="H757" i="14"/>
  <c r="H756" i="14"/>
  <c r="H755" i="14"/>
  <c r="H754" i="14"/>
  <c r="H740" i="14"/>
  <c r="H739" i="14"/>
  <c r="H738" i="14"/>
  <c r="H737" i="14"/>
  <c r="H736" i="14"/>
  <c r="H735" i="14"/>
  <c r="H734" i="14"/>
  <c r="H733" i="14"/>
  <c r="H732" i="14"/>
  <c r="H731" i="14"/>
  <c r="H730" i="14"/>
  <c r="H729" i="14"/>
  <c r="H728" i="14"/>
  <c r="H727" i="14"/>
  <c r="H725" i="14"/>
  <c r="H724" i="14"/>
  <c r="H723" i="14"/>
  <c r="H722" i="14"/>
  <c r="H721" i="14"/>
  <c r="H720" i="14"/>
  <c r="H717" i="14"/>
  <c r="H716" i="14"/>
  <c r="H714" i="14"/>
  <c r="H713" i="14"/>
  <c r="H712" i="14"/>
  <c r="H711" i="14"/>
  <c r="H709" i="14"/>
  <c r="H708" i="14"/>
  <c r="H707" i="14"/>
  <c r="H706" i="14"/>
  <c r="H705" i="14"/>
  <c r="H704" i="14"/>
  <c r="H703" i="14"/>
  <c r="H701" i="14"/>
  <c r="H700" i="14"/>
  <c r="H699" i="14"/>
  <c r="H698" i="14"/>
  <c r="H697" i="14"/>
  <c r="H696" i="14"/>
  <c r="H695" i="14"/>
  <c r="H676" i="14"/>
  <c r="H675" i="14"/>
  <c r="H674" i="14"/>
  <c r="H673" i="14"/>
  <c r="H672" i="14"/>
  <c r="H671" i="14"/>
  <c r="H670" i="14"/>
  <c r="H669" i="14"/>
  <c r="H668" i="14"/>
  <c r="H667" i="14"/>
  <c r="H666" i="14"/>
  <c r="H665" i="14"/>
  <c r="H664" i="14"/>
  <c r="H663" i="14"/>
  <c r="H662" i="14"/>
  <c r="H661" i="14"/>
  <c r="H659" i="14"/>
  <c r="H656" i="14"/>
  <c r="H655" i="14"/>
  <c r="H654" i="14"/>
  <c r="H653" i="14"/>
  <c r="H652" i="14"/>
  <c r="H651" i="14"/>
  <c r="H650" i="14"/>
  <c r="H647" i="14"/>
  <c r="H646" i="14"/>
  <c r="H644" i="14"/>
  <c r="H643" i="14"/>
  <c r="H642" i="14"/>
  <c r="H640" i="14"/>
  <c r="H639" i="14"/>
  <c r="H638" i="14"/>
  <c r="H637" i="14"/>
  <c r="H636" i="14"/>
  <c r="H635" i="14"/>
  <c r="H634" i="14"/>
  <c r="H633" i="14"/>
  <c r="H632" i="14"/>
  <c r="H631" i="14"/>
  <c r="H630" i="14"/>
  <c r="H629" i="14"/>
  <c r="H628" i="14"/>
  <c r="H616" i="14"/>
  <c r="H615" i="14"/>
  <c r="H614" i="14"/>
  <c r="H613" i="14"/>
  <c r="H612" i="14"/>
  <c r="H611" i="14"/>
  <c r="H610" i="14"/>
  <c r="H609" i="14"/>
  <c r="H608" i="14"/>
  <c r="H607" i="14"/>
  <c r="H606" i="14"/>
  <c r="H605" i="14"/>
  <c r="H604" i="14"/>
  <c r="H603" i="14"/>
  <c r="H602" i="14"/>
  <c r="H601" i="14"/>
  <c r="H600" i="14"/>
  <c r="H599" i="14"/>
  <c r="H597" i="14"/>
  <c r="H596" i="14"/>
  <c r="H595" i="14"/>
  <c r="H594" i="14"/>
  <c r="H593" i="14"/>
  <c r="H592" i="14"/>
  <c r="H591" i="14"/>
  <c r="H588" i="14"/>
  <c r="H587" i="14"/>
  <c r="H585" i="14"/>
  <c r="H584" i="14"/>
  <c r="H583" i="14"/>
  <c r="H582" i="14"/>
  <c r="H580" i="14"/>
  <c r="H579" i="14"/>
  <c r="H578" i="14"/>
  <c r="H577" i="14"/>
  <c r="H576" i="14"/>
  <c r="H575" i="14"/>
  <c r="H574" i="14"/>
  <c r="H573" i="14"/>
  <c r="H571" i="14"/>
  <c r="H570" i="14"/>
  <c r="H569" i="14"/>
  <c r="H568" i="14"/>
  <c r="H567" i="14"/>
  <c r="H566" i="14"/>
  <c r="H565" i="14"/>
  <c r="H564" i="14"/>
  <c r="H557" i="14"/>
  <c r="H556" i="14"/>
  <c r="H555" i="14"/>
  <c r="H554" i="14"/>
  <c r="H553" i="14"/>
  <c r="H552" i="14"/>
  <c r="H551" i="14"/>
  <c r="H550" i="14"/>
  <c r="H549" i="14"/>
  <c r="H548" i="14"/>
  <c r="H547" i="14"/>
  <c r="H546" i="14"/>
  <c r="H545" i="14"/>
  <c r="H544" i="14"/>
  <c r="H543" i="14"/>
  <c r="H542" i="14"/>
  <c r="H541" i="14"/>
  <c r="H540" i="14"/>
  <c r="H538" i="14"/>
  <c r="H537" i="14"/>
  <c r="H536" i="14"/>
  <c r="H535" i="14"/>
  <c r="H534" i="14"/>
  <c r="H533" i="14"/>
  <c r="H532" i="14"/>
  <c r="H531" i="14"/>
  <c r="H530" i="14"/>
  <c r="H523" i="14"/>
  <c r="H522" i="14"/>
  <c r="H521" i="14"/>
  <c r="H520" i="14"/>
  <c r="H519" i="14"/>
  <c r="H518" i="14"/>
  <c r="H517" i="14"/>
  <c r="H516" i="14"/>
  <c r="H515" i="14"/>
  <c r="H514" i="14"/>
  <c r="H513" i="14"/>
  <c r="H512" i="14"/>
  <c r="H510" i="14"/>
  <c r="H508" i="14"/>
  <c r="H461" i="14"/>
  <c r="H460" i="14"/>
  <c r="H459" i="14"/>
  <c r="H458" i="14"/>
  <c r="H457" i="14"/>
  <c r="H456" i="14"/>
  <c r="H455" i="14"/>
  <c r="H454" i="14"/>
  <c r="H452" i="14"/>
  <c r="H449" i="14"/>
  <c r="H448" i="14"/>
  <c r="H447" i="14"/>
  <c r="H446" i="14"/>
  <c r="H440" i="14"/>
  <c r="H439" i="14"/>
  <c r="H438" i="14"/>
  <c r="H437" i="14"/>
  <c r="H436" i="14"/>
  <c r="H435" i="14"/>
  <c r="H433" i="14"/>
  <c r="H425" i="14"/>
  <c r="H424" i="14"/>
  <c r="H422" i="14"/>
  <c r="H414" i="14"/>
  <c r="H413" i="14"/>
  <c r="H411" i="14"/>
  <c r="H410" i="14"/>
  <c r="H409" i="14"/>
  <c r="H408" i="14"/>
  <c r="H407" i="14"/>
  <c r="H406" i="14"/>
  <c r="H404" i="14"/>
  <c r="H403" i="14"/>
  <c r="H402" i="14"/>
  <c r="H401" i="14"/>
  <c r="H400" i="14"/>
  <c r="H399" i="14"/>
  <c r="H398" i="14"/>
  <c r="H396" i="14"/>
  <c r="H395" i="14"/>
  <c r="H394" i="14"/>
  <c r="H393" i="14"/>
  <c r="H392" i="14"/>
  <c r="H391" i="14"/>
  <c r="H390" i="14"/>
  <c r="H362" i="14"/>
  <c r="H361" i="14"/>
  <c r="H360" i="14"/>
  <c r="H359" i="14"/>
  <c r="H358" i="14"/>
  <c r="H357" i="14"/>
  <c r="H356" i="14"/>
  <c r="H355" i="14"/>
  <c r="H354" i="14"/>
  <c r="H353" i="14"/>
  <c r="H352" i="14"/>
  <c r="H351" i="14"/>
  <c r="H350" i="14"/>
  <c r="H349" i="14"/>
  <c r="H348" i="14"/>
  <c r="H347" i="14"/>
  <c r="H346" i="14"/>
  <c r="H345" i="14"/>
  <c r="H344" i="14"/>
  <c r="H343" i="14"/>
  <c r="H342" i="14"/>
  <c r="H341" i="14"/>
  <c r="H340" i="14"/>
  <c r="H339" i="14"/>
  <c r="H337" i="14"/>
  <c r="H336" i="14"/>
  <c r="H335" i="14"/>
  <c r="H334" i="14"/>
  <c r="H333" i="14"/>
  <c r="H332" i="14"/>
  <c r="H331" i="14"/>
  <c r="H330" i="14"/>
  <c r="H327" i="14"/>
  <c r="H326" i="14"/>
  <c r="H324" i="14"/>
  <c r="H323" i="14"/>
  <c r="H322" i="14"/>
  <c r="H321" i="14"/>
  <c r="H320" i="14"/>
  <c r="H319" i="14"/>
  <c r="H318" i="14"/>
  <c r="H316" i="14"/>
  <c r="H315" i="14"/>
  <c r="H314" i="14"/>
  <c r="H313" i="14"/>
  <c r="H312" i="14"/>
  <c r="H311" i="14"/>
  <c r="H310" i="14"/>
  <c r="H309" i="14"/>
  <c r="H307" i="14"/>
  <c r="H306" i="14"/>
  <c r="H305" i="14"/>
  <c r="H304" i="14"/>
  <c r="H303" i="14"/>
  <c r="H302" i="14"/>
  <c r="H301" i="14"/>
  <c r="H300" i="14"/>
  <c r="H270" i="14"/>
  <c r="H269" i="14"/>
  <c r="H268" i="14"/>
  <c r="H267" i="14"/>
  <c r="H266" i="14"/>
  <c r="H265" i="14"/>
  <c r="H264" i="14"/>
  <c r="H263" i="14"/>
  <c r="H262" i="14"/>
  <c r="H261" i="14"/>
  <c r="H260" i="14"/>
  <c r="H259" i="14"/>
  <c r="H258" i="14"/>
  <c r="H257" i="14"/>
  <c r="H256" i="14"/>
  <c r="H255" i="14"/>
  <c r="H254" i="14"/>
  <c r="H253" i="14"/>
  <c r="H252" i="14"/>
  <c r="H251" i="14"/>
  <c r="H250" i="14"/>
  <c r="H249" i="14"/>
  <c r="H248" i="14"/>
  <c r="H247" i="14"/>
  <c r="H246" i="14"/>
  <c r="H245" i="14"/>
  <c r="H244" i="14"/>
  <c r="H243" i="14"/>
  <c r="H241" i="14"/>
  <c r="H240" i="14"/>
  <c r="H239" i="14"/>
  <c r="H238" i="14"/>
  <c r="H237" i="14"/>
  <c r="H236" i="14"/>
  <c r="H235" i="14"/>
  <c r="H234" i="14"/>
  <c r="H233" i="14"/>
  <c r="H227" i="14"/>
  <c r="H226" i="14"/>
  <c r="H225" i="14"/>
  <c r="H224" i="14"/>
  <c r="H223" i="14"/>
  <c r="H222" i="14"/>
  <c r="H220" i="14"/>
  <c r="H218" i="14"/>
  <c r="H196" i="14"/>
  <c r="H195" i="14"/>
  <c r="H194" i="14"/>
  <c r="H193" i="14"/>
  <c r="H191" i="14"/>
  <c r="H189" i="14"/>
  <c r="H188" i="14"/>
  <c r="H182" i="14"/>
  <c r="H181" i="14"/>
  <c r="H179" i="14"/>
  <c r="H178" i="14"/>
  <c r="H177" i="14"/>
  <c r="H176" i="14"/>
  <c r="H175" i="14"/>
  <c r="H173" i="14"/>
  <c r="H172" i="14"/>
  <c r="H171" i="14"/>
  <c r="H170" i="14"/>
  <c r="H169" i="14"/>
  <c r="H168" i="14"/>
  <c r="H167" i="14"/>
  <c r="H166" i="14"/>
  <c r="H165" i="14"/>
  <c r="H163" i="14"/>
  <c r="H162" i="14"/>
  <c r="H161" i="14"/>
  <c r="H160" i="14"/>
  <c r="H159" i="14"/>
  <c r="H158" i="14"/>
  <c r="H157" i="14"/>
  <c r="H156" i="14"/>
  <c r="H155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1" i="14"/>
  <c r="H110" i="14"/>
  <c r="H109" i="14"/>
  <c r="H108" i="14"/>
  <c r="H107" i="14"/>
  <c r="H106" i="14"/>
  <c r="H105" i="14"/>
  <c r="H104" i="14"/>
  <c r="H103" i="14"/>
  <c r="H102" i="14"/>
  <c r="H99" i="14"/>
  <c r="H98" i="14"/>
  <c r="H96" i="14"/>
  <c r="H95" i="14"/>
  <c r="H94" i="14"/>
  <c r="H93" i="14"/>
  <c r="H91" i="14"/>
  <c r="H90" i="14"/>
  <c r="H89" i="14"/>
  <c r="H88" i="14"/>
  <c r="H87" i="14"/>
  <c r="H86" i="14"/>
  <c r="H85" i="14"/>
  <c r="H83" i="14"/>
  <c r="H82" i="14"/>
  <c r="H81" i="14"/>
  <c r="H80" i="14"/>
  <c r="H79" i="14"/>
  <c r="H78" i="14"/>
  <c r="H77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2" i="14"/>
  <c r="H41" i="14"/>
  <c r="H40" i="14"/>
  <c r="H39" i="14"/>
  <c r="H38" i="14"/>
  <c r="H37" i="14"/>
  <c r="H36" i="14"/>
  <c r="H35" i="14"/>
  <c r="H29" i="14"/>
  <c r="H28" i="14"/>
  <c r="H27" i="14"/>
  <c r="H26" i="14"/>
  <c r="H25" i="14"/>
  <c r="H24" i="14"/>
  <c r="H22" i="14"/>
  <c r="H19" i="14"/>
  <c r="H18" i="14"/>
  <c r="H17" i="14"/>
  <c r="H16" i="14"/>
  <c r="H702" i="6"/>
  <c r="H701" i="6"/>
  <c r="H698" i="6"/>
  <c r="H699" i="6"/>
  <c r="H695" i="6"/>
  <c r="H694" i="6"/>
  <c r="H693" i="6"/>
  <c r="H691" i="6"/>
  <c r="H690" i="6"/>
  <c r="H689" i="6"/>
  <c r="H687" i="6"/>
  <c r="H686" i="6"/>
  <c r="H685" i="6"/>
  <c r="H683" i="6"/>
  <c r="H682" i="6"/>
  <c r="H681" i="6"/>
  <c r="H679" i="6"/>
  <c r="H678" i="6"/>
  <c r="H677" i="6"/>
  <c r="H675" i="6"/>
  <c r="H674" i="6"/>
  <c r="H673" i="6"/>
  <c r="H671" i="6"/>
  <c r="H670" i="6"/>
  <c r="H669" i="6"/>
  <c r="H666" i="6"/>
  <c r="H665" i="6"/>
  <c r="H664" i="6"/>
  <c r="H662" i="6"/>
  <c r="H661" i="6"/>
  <c r="H660" i="6"/>
  <c r="H658" i="6"/>
  <c r="H657" i="6"/>
  <c r="H656" i="6"/>
  <c r="H654" i="6"/>
  <c r="H653" i="6"/>
  <c r="H652" i="6"/>
  <c r="H650" i="6"/>
  <c r="H649" i="6"/>
  <c r="H648" i="6"/>
  <c r="H646" i="6"/>
  <c r="H645" i="6"/>
  <c r="H644" i="6"/>
  <c r="H640" i="6"/>
  <c r="H639" i="6"/>
  <c r="H638" i="6"/>
  <c r="H637" i="6"/>
  <c r="H636" i="6"/>
  <c r="H635" i="6"/>
  <c r="H634" i="6"/>
  <c r="H633" i="6"/>
  <c r="H632" i="6"/>
  <c r="H631" i="6"/>
  <c r="H630" i="6"/>
  <c r="H629" i="6"/>
  <c r="H628" i="6"/>
  <c r="H627" i="6"/>
  <c r="H626" i="6"/>
  <c r="H625" i="6"/>
  <c r="H624" i="6"/>
  <c r="H623" i="6"/>
  <c r="H622" i="6"/>
  <c r="H621" i="6"/>
  <c r="H620" i="6"/>
  <c r="H619" i="6"/>
  <c r="H618" i="6"/>
  <c r="H617" i="6"/>
  <c r="H616" i="6"/>
  <c r="H615" i="6"/>
  <c r="H614" i="6"/>
  <c r="H613" i="6"/>
  <c r="H612" i="6"/>
  <c r="H611" i="6"/>
  <c r="H464" i="6"/>
  <c r="H463" i="6"/>
  <c r="H462" i="6"/>
  <c r="H461" i="6"/>
  <c r="H460" i="6"/>
  <c r="H459" i="6"/>
  <c r="H458" i="6"/>
  <c r="H457" i="6"/>
  <c r="H456" i="6"/>
  <c r="H455" i="6"/>
  <c r="H454" i="6"/>
  <c r="H453" i="6"/>
  <c r="H452" i="6"/>
  <c r="H451" i="6"/>
  <c r="H450" i="6"/>
  <c r="H449" i="6"/>
  <c r="H448" i="6"/>
  <c r="H447" i="6"/>
  <c r="H446" i="6"/>
  <c r="H445" i="6"/>
  <c r="H444" i="6"/>
  <c r="H443" i="6"/>
  <c r="H442" i="6"/>
  <c r="H441" i="6"/>
  <c r="H440" i="6"/>
  <c r="H439" i="6"/>
  <c r="H438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17" i="6"/>
  <c r="H72" i="6"/>
  <c r="H71" i="6"/>
  <c r="H70" i="6"/>
  <c r="H69" i="6"/>
  <c r="H66" i="6"/>
  <c r="H56" i="6"/>
  <c r="H55" i="6"/>
  <c r="H54" i="6"/>
  <c r="H53" i="6"/>
  <c r="H52" i="6"/>
  <c r="H51" i="6"/>
  <c r="H45" i="6"/>
  <c r="H42" i="6"/>
  <c r="H579" i="28"/>
  <c r="H578" i="28"/>
  <c r="H576" i="28"/>
  <c r="H575" i="28"/>
  <c r="H572" i="28"/>
  <c r="H571" i="28"/>
  <c r="H569" i="28"/>
  <c r="H568" i="28"/>
  <c r="H567" i="28"/>
  <c r="H565" i="28"/>
  <c r="H564" i="28"/>
  <c r="H563" i="28"/>
  <c r="H560" i="28"/>
  <c r="H559" i="28"/>
  <c r="H558" i="28"/>
  <c r="H556" i="28"/>
  <c r="H555" i="28"/>
  <c r="H554" i="28"/>
  <c r="H550" i="28"/>
  <c r="H549" i="28"/>
  <c r="H548" i="28"/>
  <c r="H547" i="28"/>
  <c r="H546" i="28"/>
  <c r="H545" i="28"/>
  <c r="H544" i="28"/>
  <c r="H543" i="28"/>
  <c r="H542" i="28"/>
  <c r="H477" i="28"/>
  <c r="H476" i="28"/>
  <c r="H475" i="28"/>
  <c r="H474" i="28"/>
  <c r="H473" i="28"/>
  <c r="H472" i="28"/>
  <c r="H471" i="28"/>
  <c r="H470" i="28"/>
  <c r="H469" i="28"/>
  <c r="H468" i="28"/>
  <c r="H467" i="28"/>
  <c r="H466" i="28"/>
  <c r="H465" i="28"/>
  <c r="H464" i="28"/>
  <c r="H463" i="28"/>
  <c r="H462" i="28"/>
  <c r="H461" i="28"/>
  <c r="H460" i="28"/>
  <c r="H459" i="28"/>
  <c r="H458" i="28"/>
  <c r="H457" i="28"/>
  <c r="H456" i="28"/>
  <c r="H455" i="28"/>
  <c r="H410" i="28"/>
  <c r="H409" i="28"/>
  <c r="H399" i="28"/>
  <c r="H398" i="28"/>
  <c r="H397" i="28"/>
  <c r="H396" i="28"/>
  <c r="H395" i="28"/>
  <c r="H394" i="28"/>
  <c r="H383" i="28"/>
  <c r="H382" i="28"/>
  <c r="H380" i="28"/>
  <c r="H378" i="28"/>
  <c r="H377" i="28"/>
  <c r="H260" i="28"/>
  <c r="H259" i="28"/>
  <c r="H258" i="28"/>
  <c r="H257" i="28"/>
  <c r="H256" i="28"/>
  <c r="H249" i="28"/>
  <c r="H248" i="28"/>
  <c r="H246" i="28"/>
  <c r="H245" i="28"/>
  <c r="H242" i="28"/>
  <c r="H241" i="28"/>
  <c r="H239" i="28"/>
  <c r="H238" i="28"/>
  <c r="H237" i="28"/>
  <c r="H235" i="28"/>
  <c r="H234" i="28"/>
  <c r="H233" i="28"/>
  <c r="H230" i="28"/>
  <c r="H229" i="28"/>
  <c r="H228" i="28"/>
  <c r="H226" i="28"/>
  <c r="H225" i="28"/>
  <c r="H224" i="28"/>
  <c r="H220" i="28"/>
  <c r="H219" i="28"/>
  <c r="H218" i="28"/>
  <c r="H217" i="28"/>
  <c r="H216" i="28"/>
  <c r="H215" i="28"/>
  <c r="H214" i="28"/>
  <c r="H213" i="28"/>
  <c r="H212" i="28"/>
  <c r="H146" i="28"/>
  <c r="H145" i="28"/>
  <c r="H144" i="28"/>
  <c r="H143" i="28"/>
  <c r="H142" i="28"/>
  <c r="H141" i="28"/>
  <c r="H140" i="28"/>
  <c r="H139" i="28"/>
  <c r="H138" i="28"/>
  <c r="H137" i="28"/>
  <c r="H136" i="28"/>
  <c r="H135" i="28"/>
  <c r="H134" i="28"/>
  <c r="H133" i="28"/>
  <c r="H132" i="28"/>
  <c r="H131" i="28"/>
  <c r="H130" i="28"/>
  <c r="H129" i="28"/>
  <c r="H128" i="28"/>
  <c r="H127" i="28"/>
  <c r="H126" i="28"/>
  <c r="H125" i="28"/>
  <c r="H124" i="28"/>
  <c r="H123" i="28"/>
  <c r="H73" i="28"/>
  <c r="H72" i="28"/>
  <c r="H71" i="28"/>
  <c r="H70" i="28"/>
  <c r="H69" i="28"/>
  <c r="H68" i="28"/>
  <c r="H59" i="28"/>
  <c r="H58" i="28"/>
  <c r="H57" i="28"/>
  <c r="H56" i="28"/>
  <c r="H55" i="28"/>
  <c r="H54" i="28"/>
  <c r="H38" i="28"/>
  <c r="H37" i="28"/>
  <c r="H36" i="28"/>
  <c r="H35" i="28"/>
  <c r="H15" i="28"/>
  <c r="H14" i="28"/>
  <c r="H284" i="30"/>
  <c r="H283" i="30"/>
  <c r="H282" i="30"/>
  <c r="H281" i="30"/>
  <c r="H280" i="30"/>
  <c r="H279" i="30"/>
  <c r="H278" i="30"/>
  <c r="H277" i="30"/>
  <c r="H276" i="30"/>
  <c r="H275" i="30"/>
  <c r="H274" i="30"/>
  <c r="H273" i="30"/>
  <c r="H272" i="30"/>
  <c r="H271" i="30"/>
  <c r="H270" i="30"/>
  <c r="H269" i="30"/>
  <c r="H268" i="30"/>
  <c r="H267" i="30"/>
  <c r="H266" i="30"/>
  <c r="H265" i="30"/>
  <c r="H264" i="30"/>
  <c r="H263" i="30"/>
  <c r="H262" i="30"/>
  <c r="H261" i="30"/>
  <c r="H260" i="30"/>
  <c r="H259" i="30"/>
  <c r="H258" i="30"/>
  <c r="H257" i="30"/>
  <c r="H256" i="30"/>
  <c r="H255" i="30"/>
  <c r="H254" i="30"/>
  <c r="H253" i="30"/>
  <c r="H252" i="30"/>
  <c r="H251" i="30"/>
  <c r="H250" i="30"/>
  <c r="H249" i="30"/>
  <c r="H248" i="30"/>
  <c r="H247" i="30"/>
  <c r="H246" i="30"/>
  <c r="H245" i="30"/>
  <c r="H244" i="30"/>
  <c r="H243" i="30"/>
  <c r="H242" i="30"/>
  <c r="H241" i="30"/>
  <c r="H240" i="30"/>
  <c r="H239" i="30"/>
  <c r="H238" i="30"/>
  <c r="H237" i="30"/>
  <c r="H191" i="30"/>
  <c r="H190" i="30"/>
  <c r="H189" i="30"/>
  <c r="H188" i="30"/>
  <c r="H187" i="30"/>
  <c r="H186" i="30"/>
  <c r="H185" i="30"/>
  <c r="H184" i="30"/>
  <c r="H183" i="30"/>
  <c r="H182" i="30"/>
  <c r="H181" i="30"/>
  <c r="H180" i="30"/>
  <c r="H179" i="30"/>
  <c r="H178" i="30"/>
  <c r="H177" i="30"/>
  <c r="H176" i="30"/>
  <c r="H175" i="30"/>
  <c r="H174" i="30"/>
  <c r="H173" i="30"/>
  <c r="H172" i="30"/>
  <c r="H171" i="30"/>
  <c r="H170" i="30"/>
  <c r="H169" i="30"/>
  <c r="H168" i="30"/>
  <c r="H167" i="30"/>
  <c r="H166" i="30"/>
  <c r="H165" i="30"/>
  <c r="H164" i="30"/>
  <c r="H163" i="30"/>
  <c r="H162" i="30"/>
  <c r="H28" i="30"/>
  <c r="H27" i="30"/>
  <c r="H26" i="30"/>
  <c r="H25" i="30"/>
  <c r="H24" i="30"/>
  <c r="H23" i="30"/>
  <c r="H21" i="30"/>
  <c r="H20" i="30"/>
  <c r="H18" i="30"/>
  <c r="H17" i="30"/>
  <c r="H16" i="30"/>
  <c r="H15" i="30"/>
  <c r="H14" i="30"/>
  <c r="H409" i="5"/>
  <c r="H408" i="5"/>
  <c r="H407" i="5"/>
  <c r="H406" i="5"/>
  <c r="H405" i="5"/>
  <c r="H404" i="5"/>
  <c r="H403" i="5"/>
  <c r="H402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7" i="5"/>
  <c r="H34" i="5"/>
  <c r="H33" i="5"/>
  <c r="H32" i="5"/>
  <c r="H31" i="5"/>
  <c r="H30" i="5"/>
  <c r="H29" i="5"/>
  <c r="H538" i="29"/>
  <c r="H537" i="29"/>
  <c r="H536" i="29"/>
  <c r="H535" i="29"/>
  <c r="H534" i="29"/>
  <c r="H533" i="29"/>
  <c r="H481" i="29"/>
  <c r="H480" i="29"/>
  <c r="H478" i="29"/>
  <c r="H477" i="29"/>
  <c r="H474" i="29"/>
  <c r="H473" i="29"/>
  <c r="H471" i="29"/>
  <c r="H470" i="29"/>
  <c r="H469" i="29"/>
  <c r="H467" i="29"/>
  <c r="H466" i="29"/>
  <c r="H465" i="29"/>
  <c r="H462" i="29"/>
  <c r="H461" i="29"/>
  <c r="H460" i="29"/>
  <c r="H458" i="29"/>
  <c r="H457" i="29"/>
  <c r="H456" i="29"/>
  <c r="H452" i="29"/>
  <c r="H451" i="29"/>
  <c r="H450" i="29"/>
  <c r="H449" i="29"/>
  <c r="H448" i="29"/>
  <c r="H447" i="29"/>
  <c r="H446" i="29"/>
  <c r="H445" i="29"/>
  <c r="H384" i="29"/>
  <c r="H383" i="29"/>
  <c r="H382" i="29"/>
  <c r="H381" i="29"/>
  <c r="H380" i="29"/>
  <c r="H379" i="29"/>
  <c r="H378" i="29"/>
  <c r="H377" i="29"/>
  <c r="H376" i="29"/>
  <c r="H375" i="29"/>
  <c r="H374" i="29"/>
  <c r="H373" i="29"/>
  <c r="H372" i="29"/>
  <c r="H371" i="29"/>
  <c r="H370" i="29"/>
  <c r="H369" i="29"/>
  <c r="H368" i="29"/>
  <c r="H367" i="29"/>
  <c r="H366" i="29"/>
  <c r="H365" i="29"/>
  <c r="H364" i="29"/>
  <c r="H328" i="29"/>
  <c r="H306" i="29"/>
  <c r="H305" i="29"/>
  <c r="H304" i="29"/>
  <c r="H303" i="29"/>
  <c r="H302" i="29"/>
  <c r="H301" i="29"/>
  <c r="H294" i="29"/>
  <c r="H293" i="29"/>
  <c r="H292" i="29"/>
  <c r="H291" i="29"/>
  <c r="H290" i="29"/>
  <c r="H289" i="29"/>
  <c r="H269" i="29"/>
  <c r="H268" i="29"/>
  <c r="H266" i="29"/>
  <c r="H265" i="29"/>
  <c r="H264" i="29"/>
  <c r="H263" i="29"/>
  <c r="H262" i="29"/>
  <c r="H261" i="29"/>
  <c r="H259" i="29"/>
  <c r="H258" i="29"/>
  <c r="H257" i="29"/>
  <c r="H256" i="29"/>
  <c r="H255" i="29"/>
  <c r="H254" i="29"/>
  <c r="H253" i="29"/>
  <c r="H252" i="29"/>
  <c r="H251" i="29"/>
  <c r="H250" i="29"/>
  <c r="H249" i="29"/>
  <c r="H247" i="29"/>
  <c r="H246" i="29"/>
  <c r="H245" i="29"/>
  <c r="H244" i="29"/>
  <c r="H243" i="29"/>
  <c r="H242" i="29"/>
  <c r="H241" i="29"/>
  <c r="H240" i="29"/>
  <c r="H239" i="29"/>
  <c r="H238" i="29"/>
  <c r="H237" i="29"/>
  <c r="H196" i="29"/>
  <c r="H195" i="29"/>
  <c r="H194" i="29"/>
  <c r="H193" i="29"/>
  <c r="H192" i="29"/>
  <c r="H191" i="29"/>
  <c r="H190" i="29"/>
  <c r="H189" i="29"/>
  <c r="H188" i="29"/>
  <c r="H187" i="29"/>
  <c r="H186" i="29"/>
  <c r="H185" i="29"/>
  <c r="H184" i="29"/>
  <c r="H183" i="29"/>
  <c r="H182" i="29"/>
  <c r="H181" i="29"/>
  <c r="H180" i="29"/>
  <c r="H179" i="29"/>
  <c r="H178" i="29"/>
  <c r="H177" i="29"/>
  <c r="H176" i="29"/>
  <c r="H175" i="29"/>
  <c r="H174" i="29"/>
  <c r="H173" i="29"/>
  <c r="H172" i="29"/>
  <c r="H171" i="29"/>
  <c r="H170" i="29"/>
  <c r="H169" i="29"/>
  <c r="H167" i="29"/>
  <c r="H165" i="29"/>
  <c r="H153" i="29"/>
  <c r="H152" i="29"/>
  <c r="H150" i="29"/>
  <c r="H149" i="29"/>
  <c r="H148" i="29"/>
  <c r="H147" i="29"/>
  <c r="H146" i="29"/>
  <c r="H145" i="29"/>
  <c r="H143" i="29"/>
  <c r="H142" i="29"/>
  <c r="H141" i="29"/>
  <c r="H140" i="29"/>
  <c r="H139" i="29"/>
  <c r="H138" i="29"/>
  <c r="H137" i="29"/>
  <c r="H136" i="29"/>
  <c r="H135" i="29"/>
  <c r="H134" i="29"/>
  <c r="H133" i="29"/>
  <c r="H131" i="29"/>
  <c r="H130" i="29"/>
  <c r="H129" i="29"/>
  <c r="H128" i="29"/>
  <c r="H127" i="29"/>
  <c r="H126" i="29"/>
  <c r="H125" i="29"/>
  <c r="H124" i="29"/>
  <c r="H123" i="29"/>
  <c r="H122" i="29"/>
  <c r="H121" i="29"/>
  <c r="H79" i="29"/>
  <c r="H78" i="29"/>
  <c r="H77" i="29"/>
  <c r="H76" i="29"/>
  <c r="H75" i="29"/>
  <c r="H74" i="29"/>
  <c r="H73" i="29"/>
  <c r="H72" i="29"/>
  <c r="H71" i="29"/>
  <c r="H70" i="29"/>
  <c r="H69" i="29"/>
  <c r="H68" i="29"/>
  <c r="H67" i="29"/>
  <c r="H66" i="29"/>
  <c r="H65" i="29"/>
  <c r="H64" i="29"/>
  <c r="H63" i="29"/>
  <c r="H62" i="29"/>
  <c r="H61" i="29"/>
  <c r="H60" i="29"/>
  <c r="H59" i="29"/>
  <c r="H58" i="29"/>
  <c r="H57" i="29"/>
  <c r="H56" i="29"/>
  <c r="H55" i="29"/>
  <c r="H54" i="29"/>
  <c r="H53" i="29"/>
  <c r="H52" i="29"/>
  <c r="H50" i="29"/>
  <c r="H48" i="29"/>
  <c r="H33" i="29"/>
  <c r="H32" i="29"/>
  <c r="H31" i="29"/>
  <c r="H30" i="29"/>
  <c r="H29" i="29"/>
  <c r="H28" i="29"/>
  <c r="C8" i="44"/>
  <c r="C11" i="44"/>
  <c r="C12" i="44"/>
  <c r="C26" i="44"/>
  <c r="C27" i="44"/>
  <c r="D27" i="44"/>
  <c r="E27" i="44" s="1"/>
  <c r="C42" i="44"/>
  <c r="C43" i="44"/>
  <c r="C44" i="44"/>
  <c r="D45" i="44"/>
  <c r="E45" i="44"/>
  <c r="D11" i="43"/>
  <c r="D12" i="43" s="1"/>
  <c r="E25" i="37"/>
  <c r="E24" i="37"/>
  <c r="E23" i="37"/>
  <c r="E22" i="37"/>
  <c r="E21" i="37"/>
  <c r="E19" i="37"/>
  <c r="H496" i="26"/>
  <c r="G140" i="43"/>
  <c r="H140" i="43" s="1"/>
  <c r="G496" i="26"/>
  <c r="F140" i="43" s="1"/>
  <c r="F496" i="26"/>
  <c r="E140" i="43"/>
  <c r="C497" i="26"/>
  <c r="H493" i="26"/>
  <c r="G139" i="43" s="1"/>
  <c r="G493" i="26"/>
  <c r="F139" i="43"/>
  <c r="F493" i="26"/>
  <c r="E139" i="43" s="1"/>
  <c r="H451" i="26"/>
  <c r="G138" i="43"/>
  <c r="H138" i="43" s="1"/>
  <c r="G451" i="26"/>
  <c r="F138" i="43"/>
  <c r="F451" i="26"/>
  <c r="E138" i="43" s="1"/>
  <c r="H239" i="26"/>
  <c r="G137" i="43" s="1"/>
  <c r="H137" i="43" s="1"/>
  <c r="G239" i="26"/>
  <c r="F137" i="43" s="1"/>
  <c r="F239" i="26"/>
  <c r="E137" i="43" s="1"/>
  <c r="H221" i="26"/>
  <c r="G136" i="43" s="1"/>
  <c r="G221" i="26"/>
  <c r="F136" i="43" s="1"/>
  <c r="F221" i="26"/>
  <c r="E136" i="43" s="1"/>
  <c r="G840" i="19"/>
  <c r="F133" i="43" s="1"/>
  <c r="F840" i="19"/>
  <c r="E133" i="43" s="1"/>
  <c r="G813" i="19"/>
  <c r="F132" i="43" s="1"/>
  <c r="F813" i="19"/>
  <c r="E132" i="43" s="1"/>
  <c r="G668" i="19"/>
  <c r="F131" i="43" s="1"/>
  <c r="F668" i="19"/>
  <c r="E131" i="43" s="1"/>
  <c r="G639" i="19"/>
  <c r="F130" i="43" s="1"/>
  <c r="F639" i="19"/>
  <c r="E130" i="43" s="1"/>
  <c r="G324" i="19"/>
  <c r="F129" i="43" s="1"/>
  <c r="F324" i="19"/>
  <c r="E129" i="43" s="1"/>
  <c r="G304" i="19"/>
  <c r="F128" i="43" s="1"/>
  <c r="F304" i="19"/>
  <c r="E128" i="43" s="1"/>
  <c r="G159" i="19"/>
  <c r="F127" i="43" s="1"/>
  <c r="F159" i="19"/>
  <c r="E127" i="43" s="1"/>
  <c r="G43" i="19"/>
  <c r="F126" i="43" s="1"/>
  <c r="F43" i="19"/>
  <c r="F123" i="43"/>
  <c r="E123" i="43"/>
  <c r="G830" i="34"/>
  <c r="F122" i="43" s="1"/>
  <c r="F830" i="34"/>
  <c r="F121" i="43"/>
  <c r="E121" i="43"/>
  <c r="G243" i="34"/>
  <c r="F120" i="43" s="1"/>
  <c r="F243" i="34"/>
  <c r="E120" i="43" s="1"/>
  <c r="G119" i="34"/>
  <c r="F119" i="43" s="1"/>
  <c r="F119" i="34"/>
  <c r="E119" i="43" s="1"/>
  <c r="G94" i="34"/>
  <c r="F118" i="43" s="1"/>
  <c r="F94" i="34"/>
  <c r="E118" i="43" s="1"/>
  <c r="F117" i="43"/>
  <c r="E117" i="43"/>
  <c r="G328" i="8"/>
  <c r="F328" i="8"/>
  <c r="F36" i="8"/>
  <c r="E113" i="43" s="1"/>
  <c r="G36" i="8"/>
  <c r="F113" i="43" s="1"/>
  <c r="G332" i="33"/>
  <c r="F99" i="43" s="1"/>
  <c r="F332" i="33"/>
  <c r="E99" i="43" s="1"/>
  <c r="H497" i="26"/>
  <c r="G320" i="33"/>
  <c r="F98" i="43" s="1"/>
  <c r="F320" i="33"/>
  <c r="E98" i="43" s="1"/>
  <c r="G304" i="33"/>
  <c r="F97" i="43" s="1"/>
  <c r="F304" i="33"/>
  <c r="E97" i="43" s="1"/>
  <c r="G292" i="33"/>
  <c r="F96" i="43" s="1"/>
  <c r="F292" i="33"/>
  <c r="E96" i="43" s="1"/>
  <c r="G273" i="33"/>
  <c r="F95" i="43" s="1"/>
  <c r="F273" i="33"/>
  <c r="E95" i="43" s="1"/>
  <c r="G49" i="33"/>
  <c r="F93" i="43" s="1"/>
  <c r="F49" i="33"/>
  <c r="E93" i="43" s="1"/>
  <c r="G34" i="33"/>
  <c r="F34" i="33"/>
  <c r="G580" i="32"/>
  <c r="F580" i="32"/>
  <c r="E88" i="43" s="1"/>
  <c r="G76" i="32"/>
  <c r="F84" i="43" s="1"/>
  <c r="F76" i="32"/>
  <c r="E84" i="43" s="1"/>
  <c r="G669" i="7"/>
  <c r="F81" i="43" s="1"/>
  <c r="F669" i="7"/>
  <c r="E81" i="43" s="1"/>
  <c r="G630" i="7"/>
  <c r="G55" i="7"/>
  <c r="F79" i="43" s="1"/>
  <c r="F630" i="7"/>
  <c r="F55" i="7"/>
  <c r="E79" i="43" s="1"/>
  <c r="F76" i="43"/>
  <c r="E76" i="43"/>
  <c r="F75" i="43"/>
  <c r="G455" i="31"/>
  <c r="F74" i="43" s="1"/>
  <c r="G288" i="31"/>
  <c r="F72" i="43" s="1"/>
  <c r="G177" i="31"/>
  <c r="E75" i="43"/>
  <c r="F455" i="31"/>
  <c r="E74" i="43" s="1"/>
  <c r="F417" i="31"/>
  <c r="E73" i="43" s="1"/>
  <c r="F288" i="31"/>
  <c r="E72" i="43" s="1"/>
  <c r="F177" i="31"/>
  <c r="G977" i="14"/>
  <c r="F68" i="43" s="1"/>
  <c r="F977" i="14"/>
  <c r="E68" i="43" s="1"/>
  <c r="G823" i="14"/>
  <c r="F67" i="43" s="1"/>
  <c r="F823" i="14"/>
  <c r="E67" i="43" s="1"/>
  <c r="G441" i="14"/>
  <c r="F66" i="43" s="1"/>
  <c r="F441" i="14"/>
  <c r="E66" i="43" s="1"/>
  <c r="G415" i="14"/>
  <c r="F65" i="43" s="1"/>
  <c r="G228" i="14"/>
  <c r="F64" i="43" s="1"/>
  <c r="G183" i="14"/>
  <c r="F63" i="43" s="1"/>
  <c r="G30" i="14"/>
  <c r="F62" i="43" s="1"/>
  <c r="F415" i="14"/>
  <c r="E65" i="43" s="1"/>
  <c r="F228" i="14"/>
  <c r="E64" i="43" s="1"/>
  <c r="F183" i="14"/>
  <c r="E63" i="43" s="1"/>
  <c r="G703" i="6"/>
  <c r="F58" i="43" s="1"/>
  <c r="F703" i="6"/>
  <c r="E58" i="43" s="1"/>
  <c r="F57" i="43"/>
  <c r="E57" i="43"/>
  <c r="G580" i="28"/>
  <c r="F43" i="43" s="1"/>
  <c r="F580" i="28"/>
  <c r="E43" i="43" s="1"/>
  <c r="G388" i="28"/>
  <c r="F42" i="43" s="1"/>
  <c r="F388" i="28"/>
  <c r="E42" i="43" s="1"/>
  <c r="G250" i="28"/>
  <c r="F41" i="43" s="1"/>
  <c r="F250" i="28"/>
  <c r="E41" i="43" s="1"/>
  <c r="G303" i="30"/>
  <c r="G304" i="30" s="1"/>
  <c r="F303" i="30"/>
  <c r="F304" i="30" s="1"/>
  <c r="G410" i="5"/>
  <c r="F410" i="5"/>
  <c r="G35" i="5"/>
  <c r="F32" i="43" s="1"/>
  <c r="F35" i="5"/>
  <c r="E32" i="43" s="1"/>
  <c r="G539" i="29"/>
  <c r="F29" i="43" s="1"/>
  <c r="F539" i="29"/>
  <c r="E29" i="43" s="1"/>
  <c r="G482" i="29"/>
  <c r="F28" i="43" s="1"/>
  <c r="F482" i="29"/>
  <c r="E28" i="43" s="1"/>
  <c r="G295" i="29"/>
  <c r="F27" i="43" s="1"/>
  <c r="F295" i="29"/>
  <c r="E27" i="43" s="1"/>
  <c r="G270" i="29"/>
  <c r="F26" i="43" s="1"/>
  <c r="F270" i="29"/>
  <c r="E26" i="43" s="1"/>
  <c r="G34" i="29"/>
  <c r="F25" i="43" s="1"/>
  <c r="F34" i="29"/>
  <c r="E25" i="43" s="1"/>
  <c r="H14" i="38"/>
  <c r="H10" i="38"/>
  <c r="D25" i="38"/>
  <c r="E27" i="38"/>
  <c r="C35" i="44" s="1"/>
  <c r="D27" i="38"/>
  <c r="D18" i="38"/>
  <c r="G1003" i="27"/>
  <c r="F1003" i="27"/>
  <c r="E22" i="43" s="1"/>
  <c r="G910" i="27"/>
  <c r="F20" i="43" s="1"/>
  <c r="G317" i="27"/>
  <c r="F18" i="43" s="1"/>
  <c r="F317" i="27"/>
  <c r="E18" i="43" s="1"/>
  <c r="G279" i="27"/>
  <c r="F17" i="43" s="1"/>
  <c r="F279" i="27"/>
  <c r="E17" i="43" s="1"/>
  <c r="G99" i="27"/>
  <c r="F16" i="43" s="1"/>
  <c r="F99" i="27"/>
  <c r="E11" i="43"/>
  <c r="E12" i="43" s="1"/>
  <c r="D26" i="37"/>
  <c r="C45" i="44"/>
  <c r="F12" i="43"/>
  <c r="G11" i="43"/>
  <c r="G12" i="43" s="1"/>
  <c r="D141" i="43" l="1"/>
  <c r="H12" i="38"/>
  <c r="G12" i="38"/>
  <c r="H139" i="43"/>
  <c r="F92" i="43"/>
  <c r="F111" i="43" s="1"/>
  <c r="G943" i="33"/>
  <c r="F497" i="26"/>
  <c r="D33" i="43"/>
  <c r="C437" i="5"/>
  <c r="G497" i="26"/>
  <c r="H35" i="5"/>
  <c r="G32" i="43" s="1"/>
  <c r="H61" i="6"/>
  <c r="D95" i="43"/>
  <c r="C943" i="33"/>
  <c r="E92" i="43"/>
  <c r="E111" i="43" s="1"/>
  <c r="F943" i="33"/>
  <c r="D26" i="44"/>
  <c r="E26" i="44" s="1"/>
  <c r="H296" i="34"/>
  <c r="H565" i="31"/>
  <c r="D32" i="43"/>
  <c r="G437" i="5"/>
  <c r="F33" i="43" s="1"/>
  <c r="H436" i="5"/>
  <c r="G34" i="43" s="1"/>
  <c r="F54" i="43"/>
  <c r="E141" i="43"/>
  <c r="G141" i="43"/>
  <c r="F141" i="43"/>
  <c r="D88" i="43"/>
  <c r="D89" i="43" s="1"/>
  <c r="G581" i="32"/>
  <c r="H76" i="32"/>
  <c r="G84" i="43" s="1"/>
  <c r="H84" i="43" s="1"/>
  <c r="C910" i="27"/>
  <c r="D20" i="43" s="1"/>
  <c r="H668" i="19"/>
  <c r="G131" i="43" s="1"/>
  <c r="H131" i="43" s="1"/>
  <c r="D75" i="43"/>
  <c r="D77" i="43" s="1"/>
  <c r="C606" i="31"/>
  <c r="H141" i="43"/>
  <c r="E89" i="43"/>
  <c r="H103" i="43"/>
  <c r="H91" i="43"/>
  <c r="H34" i="33"/>
  <c r="H49" i="33"/>
  <c r="H94" i="43"/>
  <c r="H273" i="33"/>
  <c r="H292" i="33"/>
  <c r="H320" i="33"/>
  <c r="H332" i="33"/>
  <c r="H104" i="43"/>
  <c r="H105" i="43"/>
  <c r="H106" i="43"/>
  <c r="H107" i="43"/>
  <c r="H108" i="43"/>
  <c r="H109" i="43"/>
  <c r="H110" i="43"/>
  <c r="H304" i="33"/>
  <c r="D111" i="43"/>
  <c r="D48" i="43"/>
  <c r="C1259" i="13"/>
  <c r="E47" i="43"/>
  <c r="F1259" i="13"/>
  <c r="F47" i="43"/>
  <c r="G1259" i="13"/>
  <c r="F71" i="43"/>
  <c r="F77" i="43" s="1"/>
  <c r="G606" i="31"/>
  <c r="E71" i="43"/>
  <c r="E77" i="43" s="1"/>
  <c r="F606" i="31"/>
  <c r="H840" i="19"/>
  <c r="G133" i="43" s="1"/>
  <c r="H133" i="43" s="1"/>
  <c r="H304" i="19"/>
  <c r="G128" i="43" s="1"/>
  <c r="H128" i="43" s="1"/>
  <c r="H324" i="19"/>
  <c r="G129" i="43" s="1"/>
  <c r="H129" i="43" s="1"/>
  <c r="C841" i="19"/>
  <c r="H159" i="19"/>
  <c r="G127" i="43" s="1"/>
  <c r="H639" i="19"/>
  <c r="G130" i="43" s="1"/>
  <c r="H130" i="43" s="1"/>
  <c r="H43" i="19"/>
  <c r="G126" i="43" s="1"/>
  <c r="H126" i="43" s="1"/>
  <c r="H813" i="19"/>
  <c r="G132" i="43" s="1"/>
  <c r="H132" i="43" s="1"/>
  <c r="G841" i="19"/>
  <c r="D134" i="43"/>
  <c r="F841" i="19"/>
  <c r="E126" i="43"/>
  <c r="E134" i="43" s="1"/>
  <c r="F134" i="43"/>
  <c r="H36" i="8"/>
  <c r="G113" i="43" s="1"/>
  <c r="H113" i="43" s="1"/>
  <c r="F329" i="8"/>
  <c r="H328" i="8"/>
  <c r="C329" i="8"/>
  <c r="D115" i="43"/>
  <c r="G329" i="8"/>
  <c r="C670" i="7"/>
  <c r="H669" i="7"/>
  <c r="G81" i="43" s="1"/>
  <c r="H81" i="43" s="1"/>
  <c r="H630" i="7"/>
  <c r="G80" i="43" s="1"/>
  <c r="H55" i="7"/>
  <c r="G79" i="43" s="1"/>
  <c r="H79" i="43" s="1"/>
  <c r="G670" i="7"/>
  <c r="D82" i="43"/>
  <c r="F670" i="7"/>
  <c r="H977" i="14"/>
  <c r="G68" i="43" s="1"/>
  <c r="H68" i="43" s="1"/>
  <c r="H441" i="14"/>
  <c r="G66" i="43" s="1"/>
  <c r="H66" i="43" s="1"/>
  <c r="H415" i="14"/>
  <c r="G65" i="43" s="1"/>
  <c r="H65" i="43" s="1"/>
  <c r="H823" i="14"/>
  <c r="G67" i="43" s="1"/>
  <c r="H67" i="43" s="1"/>
  <c r="H30" i="14"/>
  <c r="G62" i="43" s="1"/>
  <c r="H183" i="14"/>
  <c r="G63" i="43" s="1"/>
  <c r="H63" i="43" s="1"/>
  <c r="H228" i="14"/>
  <c r="G64" i="43" s="1"/>
  <c r="H64" i="43" s="1"/>
  <c r="C978" i="14"/>
  <c r="F978" i="14"/>
  <c r="D62" i="43"/>
  <c r="D69" i="43" s="1"/>
  <c r="G978" i="14"/>
  <c r="F69" i="43"/>
  <c r="E69" i="43"/>
  <c r="H581" i="13"/>
  <c r="G49" i="43" s="1"/>
  <c r="H49" i="43" s="1"/>
  <c r="H115" i="13"/>
  <c r="F53" i="43"/>
  <c r="H1258" i="13"/>
  <c r="G54" i="43" s="1"/>
  <c r="H949" i="13"/>
  <c r="H1005" i="13"/>
  <c r="G52" i="43" s="1"/>
  <c r="G53" i="43"/>
  <c r="H53" i="43" s="1"/>
  <c r="H329" i="13"/>
  <c r="H280" i="13"/>
  <c r="G47" i="43" s="1"/>
  <c r="H47" i="43" s="1"/>
  <c r="E51" i="43"/>
  <c r="G123" i="43"/>
  <c r="H123" i="43" s="1"/>
  <c r="H119" i="34"/>
  <c r="G119" i="43" s="1"/>
  <c r="H119" i="43" s="1"/>
  <c r="G121" i="43"/>
  <c r="H243" i="34"/>
  <c r="G120" i="43" s="1"/>
  <c r="H120" i="43" s="1"/>
  <c r="H50" i="34"/>
  <c r="G117" i="43" s="1"/>
  <c r="H117" i="43" s="1"/>
  <c r="H94" i="34"/>
  <c r="G118" i="43" s="1"/>
  <c r="H118" i="43" s="1"/>
  <c r="F865" i="34"/>
  <c r="H136" i="43"/>
  <c r="F124" i="43"/>
  <c r="H12" i="43"/>
  <c r="H417" i="31"/>
  <c r="G73" i="43" s="1"/>
  <c r="H73" i="43" s="1"/>
  <c r="G75" i="43"/>
  <c r="H288" i="31"/>
  <c r="G72" i="43" s="1"/>
  <c r="H72" i="43" s="1"/>
  <c r="H455" i="31"/>
  <c r="G74" i="43" s="1"/>
  <c r="H74" i="43" s="1"/>
  <c r="G76" i="43"/>
  <c r="H76" i="43" s="1"/>
  <c r="H177" i="31"/>
  <c r="H34" i="43"/>
  <c r="H32" i="43"/>
  <c r="F35" i="43"/>
  <c r="D35" i="43"/>
  <c r="F437" i="5"/>
  <c r="H295" i="29"/>
  <c r="G27" i="43" s="1"/>
  <c r="H27" i="43" s="1"/>
  <c r="H539" i="29"/>
  <c r="G29" i="43" s="1"/>
  <c r="H29" i="43" s="1"/>
  <c r="H34" i="29"/>
  <c r="G25" i="43" s="1"/>
  <c r="H482" i="29"/>
  <c r="G28" i="43" s="1"/>
  <c r="H28" i="43" s="1"/>
  <c r="C540" i="29"/>
  <c r="D25" i="43"/>
  <c r="D30" i="43" s="1"/>
  <c r="H910" i="27"/>
  <c r="G20" i="43" s="1"/>
  <c r="H317" i="27"/>
  <c r="G18" i="43" s="1"/>
  <c r="H18" i="43" s="1"/>
  <c r="H1003" i="27"/>
  <c r="G22" i="43" s="1"/>
  <c r="H22" i="43" s="1"/>
  <c r="H938" i="27"/>
  <c r="G21" i="43" s="1"/>
  <c r="H21" i="43" s="1"/>
  <c r="F1004" i="27"/>
  <c r="H279" i="27"/>
  <c r="G17" i="43" s="1"/>
  <c r="H17" i="43" s="1"/>
  <c r="H19" i="43"/>
  <c r="F22" i="43"/>
  <c r="F23" i="43" s="1"/>
  <c r="E16" i="43"/>
  <c r="E23" i="43" s="1"/>
  <c r="H99" i="27"/>
  <c r="G16" i="43" s="1"/>
  <c r="G1004" i="27"/>
  <c r="F88" i="43"/>
  <c r="F89" i="43" s="1"/>
  <c r="C744" i="6"/>
  <c r="G57" i="43"/>
  <c r="H57" i="43" s="1"/>
  <c r="H703" i="6"/>
  <c r="G58" i="43" s="1"/>
  <c r="H743" i="6"/>
  <c r="G59" i="43" s="1"/>
  <c r="H59" i="43" s="1"/>
  <c r="D58" i="43"/>
  <c r="D60" i="43" s="1"/>
  <c r="E60" i="43"/>
  <c r="F60" i="43"/>
  <c r="H11" i="43"/>
  <c r="H580" i="28"/>
  <c r="G43" i="43" s="1"/>
  <c r="H43" i="43" s="1"/>
  <c r="H250" i="28"/>
  <c r="G41" i="43" s="1"/>
  <c r="H41" i="43" s="1"/>
  <c r="H62" i="28"/>
  <c r="G40" i="43" s="1"/>
  <c r="H40" i="43" s="1"/>
  <c r="H388" i="28"/>
  <c r="G42" i="43" s="1"/>
  <c r="H42" i="43" s="1"/>
  <c r="D44" i="43"/>
  <c r="C581" i="28"/>
  <c r="F37" i="43"/>
  <c r="F38" i="43" s="1"/>
  <c r="E37" i="43"/>
  <c r="E38" i="43" s="1"/>
  <c r="C304" i="30"/>
  <c r="H303" i="30"/>
  <c r="G37" i="43" s="1"/>
  <c r="H270" i="29"/>
  <c r="G26" i="43" s="1"/>
  <c r="H830" i="34"/>
  <c r="E122" i="43"/>
  <c r="E124" i="43" s="1"/>
  <c r="G865" i="34"/>
  <c r="F114" i="43"/>
  <c r="F115" i="43" s="1"/>
  <c r="E114" i="43"/>
  <c r="E115" i="43" s="1"/>
  <c r="H580" i="32"/>
  <c r="F581" i="32"/>
  <c r="F80" i="43"/>
  <c r="F82" i="43" s="1"/>
  <c r="E80" i="43"/>
  <c r="E82" i="43" s="1"/>
  <c r="G744" i="6"/>
  <c r="F744" i="6"/>
  <c r="F44" i="43"/>
  <c r="E44" i="43"/>
  <c r="F581" i="28"/>
  <c r="G581" i="28"/>
  <c r="E33" i="43"/>
  <c r="E35" i="43" s="1"/>
  <c r="H410" i="5"/>
  <c r="H437" i="5" s="1"/>
  <c r="G33" i="43" s="1"/>
  <c r="F30" i="43"/>
  <c r="E30" i="43"/>
  <c r="G540" i="29"/>
  <c r="F540" i="29"/>
  <c r="H109" i="36"/>
  <c r="G16" i="38"/>
  <c r="C39" i="44"/>
  <c r="C40" i="44" s="1"/>
  <c r="H102" i="43" l="1"/>
  <c r="G99" i="43"/>
  <c r="G95" i="43"/>
  <c r="H95" i="43" s="1"/>
  <c r="G92" i="43"/>
  <c r="G111" i="43" s="1"/>
  <c r="H943" i="33"/>
  <c r="H101" i="43"/>
  <c r="G98" i="43"/>
  <c r="H98" i="43" s="1"/>
  <c r="H99" i="43"/>
  <c r="G96" i="43"/>
  <c r="H96" i="43" s="1"/>
  <c r="H100" i="43"/>
  <c r="G97" i="43"/>
  <c r="H97" i="43" s="1"/>
  <c r="H93" i="43"/>
  <c r="G93" i="43"/>
  <c r="H52" i="43"/>
  <c r="G60" i="43"/>
  <c r="H60" i="43" s="1"/>
  <c r="H33" i="43"/>
  <c r="G35" i="43"/>
  <c r="H35" i="43" s="1"/>
  <c r="H329" i="8"/>
  <c r="H581" i="32"/>
  <c r="H75" i="43"/>
  <c r="H20" i="43"/>
  <c r="H606" i="31"/>
  <c r="H111" i="43"/>
  <c r="G46" i="43"/>
  <c r="H1259" i="13"/>
  <c r="G134" i="43"/>
  <c r="H134" i="43" s="1"/>
  <c r="H127" i="43"/>
  <c r="H841" i="19"/>
  <c r="G114" i="43"/>
  <c r="G115" i="43" s="1"/>
  <c r="H115" i="43" s="1"/>
  <c r="H670" i="7"/>
  <c r="H62" i="43"/>
  <c r="H978" i="14"/>
  <c r="G69" i="43"/>
  <c r="H69" i="43" s="1"/>
  <c r="F55" i="43"/>
  <c r="F142" i="43" s="1"/>
  <c r="G48" i="43"/>
  <c r="H48" i="43" s="1"/>
  <c r="G51" i="43"/>
  <c r="H51" i="43" s="1"/>
  <c r="H54" i="43"/>
  <c r="E55" i="43"/>
  <c r="E142" i="43" s="1"/>
  <c r="F149" i="43" s="1"/>
  <c r="H50" i="43"/>
  <c r="H46" i="43"/>
  <c r="D55" i="43"/>
  <c r="H865" i="34"/>
  <c r="G71" i="43"/>
  <c r="H71" i="43" s="1"/>
  <c r="H540" i="29"/>
  <c r="H25" i="43"/>
  <c r="G23" i="43"/>
  <c r="H1004" i="27"/>
  <c r="H58" i="43"/>
  <c r="H744" i="6"/>
  <c r="H581" i="28"/>
  <c r="H304" i="30"/>
  <c r="H37" i="43"/>
  <c r="G38" i="43"/>
  <c r="G122" i="43"/>
  <c r="G88" i="43"/>
  <c r="H88" i="43" s="1"/>
  <c r="G82" i="43"/>
  <c r="H82" i="43" s="1"/>
  <c r="H80" i="43"/>
  <c r="G44" i="43"/>
  <c r="H44" i="43" s="1"/>
  <c r="H26" i="43"/>
  <c r="G30" i="43"/>
  <c r="H30" i="43" s="1"/>
  <c r="D39" i="44"/>
  <c r="D40" i="44" s="1"/>
  <c r="H92" i="43" l="1"/>
  <c r="E8" i="38"/>
  <c r="C25" i="44" s="1"/>
  <c r="C28" i="44" s="1"/>
  <c r="C31" i="44" s="1"/>
  <c r="C32" i="44" s="1"/>
  <c r="H38" i="43"/>
  <c r="H23" i="43"/>
  <c r="F8" i="38"/>
  <c r="F18" i="38" s="1"/>
  <c r="E25" i="44"/>
  <c r="E28" i="44" s="1"/>
  <c r="G124" i="43"/>
  <c r="H114" i="43"/>
  <c r="G77" i="43"/>
  <c r="H77" i="43" s="1"/>
  <c r="G55" i="43"/>
  <c r="G142" i="43" s="1"/>
  <c r="G89" i="43"/>
  <c r="H89" i="43" s="1"/>
  <c r="H122" i="43"/>
  <c r="E39" i="44"/>
  <c r="E40" i="44" s="1"/>
  <c r="G8" i="38" l="1"/>
  <c r="F25" i="38" s="1"/>
  <c r="E18" i="38"/>
  <c r="H55" i="43"/>
  <c r="G25" i="38" l="1"/>
  <c r="F27" i="38"/>
  <c r="E35" i="44" s="1"/>
  <c r="G18" i="38"/>
  <c r="D25" i="44"/>
  <c r="H8" i="38"/>
  <c r="H18" i="38" s="1"/>
  <c r="E53" i="44"/>
  <c r="G27" i="38" l="1"/>
  <c r="D35" i="44" s="1"/>
  <c r="H25" i="38"/>
  <c r="H27" i="38" s="1"/>
  <c r="E37" i="44"/>
  <c r="D53" i="44"/>
  <c r="D28" i="44"/>
  <c r="E31" i="44" s="1"/>
  <c r="E32" i="44" s="1"/>
  <c r="E47" i="44" l="1"/>
  <c r="C49" i="44" s="1"/>
  <c r="C51" i="44" s="1"/>
  <c r="C52" i="44" s="1"/>
  <c r="D31" i="44"/>
  <c r="D32" i="44" s="1"/>
  <c r="C50" i="44" l="1"/>
  <c r="D37" i="44"/>
  <c r="D47" i="44" s="1"/>
  <c r="C37" i="44"/>
  <c r="C47" i="44" s="1"/>
  <c r="C99" i="27" l="1"/>
  <c r="C1004" i="27" s="1"/>
  <c r="D16" i="43" l="1"/>
  <c r="D23" i="43" s="1"/>
  <c r="H16" i="43" l="1"/>
  <c r="C865" i="34"/>
  <c r="D121" i="43"/>
  <c r="H121" i="43" s="1"/>
  <c r="D124" i="43" l="1"/>
  <c r="D142" i="43" l="1"/>
  <c r="H124" i="43"/>
  <c r="H142" i="43" s="1"/>
</calcChain>
</file>

<file path=xl/sharedStrings.xml><?xml version="1.0" encoding="utf-8"?>
<sst xmlns="http://schemas.openxmlformats.org/spreadsheetml/2006/main" count="22487" uniqueCount="15424">
  <si>
    <t>Schedule of Milestone Payments</t>
  </si>
  <si>
    <t>Highway Bar-Boljare, Section Smokovac-Uvac-Matesevo</t>
  </si>
  <si>
    <t>1.1.1.1</t>
  </si>
  <si>
    <t>1.1.1.2</t>
  </si>
  <si>
    <t>2.1.1</t>
  </si>
  <si>
    <t>2.1.1.1</t>
  </si>
  <si>
    <t>3.1.1</t>
  </si>
  <si>
    <t>3.1.1.1</t>
  </si>
  <si>
    <t>3.1.2.1</t>
  </si>
  <si>
    <t>3.1.2</t>
  </si>
  <si>
    <t>3.1.3</t>
  </si>
  <si>
    <t>3.2.1</t>
  </si>
  <si>
    <t>3.2.1.1</t>
  </si>
  <si>
    <t>4.1.1</t>
  </si>
  <si>
    <t>4.1.2</t>
  </si>
  <si>
    <t>4.1.2.1</t>
  </si>
  <si>
    <t>4.1.2.2</t>
  </si>
  <si>
    <t>4.1.3</t>
  </si>
  <si>
    <t>4.1.3.1</t>
  </si>
  <si>
    <t>4.1.4</t>
  </si>
  <si>
    <t>4.1.4.1</t>
  </si>
  <si>
    <t>4.1.4.2</t>
  </si>
  <si>
    <t>4.1.4.3</t>
  </si>
  <si>
    <t>4.1.4.4</t>
  </si>
  <si>
    <t>5.1.1</t>
  </si>
  <si>
    <t>5.1.2</t>
  </si>
  <si>
    <t>5.1.3</t>
  </si>
  <si>
    <t>5.1.1.1</t>
  </si>
  <si>
    <t>5.1.1.2</t>
  </si>
  <si>
    <t>5.1.3.1</t>
  </si>
  <si>
    <t>6.1.1</t>
  </si>
  <si>
    <t>6.1.1.1</t>
  </si>
  <si>
    <t>6.1.1.2</t>
  </si>
  <si>
    <t>6.1.2</t>
  </si>
  <si>
    <t>6.1.2.1</t>
  </si>
  <si>
    <t>6.1.3</t>
  </si>
  <si>
    <t>6.1.4</t>
  </si>
  <si>
    <t>6.1.3.1</t>
  </si>
  <si>
    <t>6.1.4.1</t>
  </si>
  <si>
    <t>6.1.4.2</t>
  </si>
  <si>
    <t>6.1.4.3</t>
  </si>
  <si>
    <t>6.1.4.4</t>
  </si>
  <si>
    <t>A</t>
  </si>
  <si>
    <t>A.1</t>
  </si>
  <si>
    <t>3.2.1.2</t>
  </si>
  <si>
    <t xml:space="preserve">  </t>
  </si>
  <si>
    <t>1.1.2</t>
  </si>
  <si>
    <t>1.1.2.1</t>
  </si>
  <si>
    <t>1.1.2.2</t>
  </si>
  <si>
    <t>1.1.3</t>
  </si>
  <si>
    <t>1.1.3.1</t>
  </si>
  <si>
    <t>1.1.4</t>
  </si>
  <si>
    <t>1.1.4.1</t>
  </si>
  <si>
    <t>1.1.4.2</t>
  </si>
  <si>
    <t>1.1.4.3</t>
  </si>
  <si>
    <t>1.1.4.4</t>
  </si>
  <si>
    <t>1.2.1</t>
  </si>
  <si>
    <t>1.2.1.1</t>
  </si>
  <si>
    <t>1.2.2.1</t>
  </si>
  <si>
    <t>1.2.2</t>
  </si>
  <si>
    <t>1.2.2.2</t>
  </si>
  <si>
    <t>1.2.2.3</t>
  </si>
  <si>
    <t>1.2.2.4</t>
  </si>
  <si>
    <t>1.2.2.5</t>
  </si>
  <si>
    <t>1.2.2.6</t>
  </si>
  <si>
    <t>1.2.2.7</t>
  </si>
  <si>
    <t>1.2.2.8</t>
  </si>
  <si>
    <t>1.2.2.9</t>
  </si>
  <si>
    <t>1.2.2.10</t>
  </si>
  <si>
    <t>1.2.2.11</t>
  </si>
  <si>
    <t>1.2.2.12</t>
  </si>
  <si>
    <t>1.2.2.13</t>
  </si>
  <si>
    <t>1.2.3</t>
  </si>
  <si>
    <t>1.2.3.1</t>
  </si>
  <si>
    <t>1.2.3.2</t>
  </si>
  <si>
    <t>1.2.3.3</t>
  </si>
  <si>
    <t>1.2.3.4</t>
  </si>
  <si>
    <t>1.2.3.5</t>
  </si>
  <si>
    <t>1.2.3.6</t>
  </si>
  <si>
    <t>1.2.3.7</t>
  </si>
  <si>
    <t>1.2.3.8</t>
  </si>
  <si>
    <t>1.2.3.9</t>
  </si>
  <si>
    <t>1.2.3.10</t>
  </si>
  <si>
    <t>1.2.4</t>
  </si>
  <si>
    <t>1.2.4.1</t>
  </si>
  <si>
    <t>1.2.4.2</t>
  </si>
  <si>
    <t>1.2.4.3</t>
  </si>
  <si>
    <t>1.2.4.4</t>
  </si>
  <si>
    <t>1.2.4.5</t>
  </si>
  <si>
    <t>1.2.4.6</t>
  </si>
  <si>
    <t>1.2.4.7</t>
  </si>
  <si>
    <t>1.2.5</t>
  </si>
  <si>
    <t>1.2.5.1</t>
  </si>
  <si>
    <t>1.2.5.2</t>
  </si>
  <si>
    <t>1.3.1</t>
  </si>
  <si>
    <t>1.3.1.1</t>
  </si>
  <si>
    <t>1.3.2</t>
  </si>
  <si>
    <t>1.3.2.1</t>
  </si>
  <si>
    <t>1.3.3</t>
  </si>
  <si>
    <t>1.3.3.1</t>
  </si>
  <si>
    <t>1.3.3.2</t>
  </si>
  <si>
    <t>1.4.1</t>
  </si>
  <si>
    <t>1.4.1.1</t>
  </si>
  <si>
    <t>1.4.2</t>
  </si>
  <si>
    <t>1.4.3</t>
  </si>
  <si>
    <t>1.4.3.1</t>
  </si>
  <si>
    <t>1.4.4</t>
  </si>
  <si>
    <t>1.4.4.1</t>
  </si>
  <si>
    <t>1.4.4.2</t>
  </si>
  <si>
    <t>1.4.4.3</t>
  </si>
  <si>
    <t>1.4.4.4</t>
  </si>
  <si>
    <t>1.4.4.5</t>
  </si>
  <si>
    <t>1.4.4.6</t>
  </si>
  <si>
    <t>1.5.1</t>
  </si>
  <si>
    <t>1.5.1.1</t>
  </si>
  <si>
    <t>1.5.1.2</t>
  </si>
  <si>
    <t>1.5.3</t>
  </si>
  <si>
    <t>1.5.3.1</t>
  </si>
  <si>
    <t>1.5.4</t>
  </si>
  <si>
    <t>1.5.4.1</t>
  </si>
  <si>
    <t>1.5.4.2</t>
  </si>
  <si>
    <t>1.5.4.3</t>
  </si>
  <si>
    <t>1.5.4.4</t>
  </si>
  <si>
    <t>1.6.1</t>
  </si>
  <si>
    <t>1.6.1.1</t>
  </si>
  <si>
    <t>1.6.2</t>
  </si>
  <si>
    <t>1.6.3</t>
  </si>
  <si>
    <t>1.6.4</t>
  </si>
  <si>
    <t>1.6.4.1</t>
  </si>
  <si>
    <t>1.6.4.2</t>
  </si>
  <si>
    <t>1.6.4.3</t>
  </si>
  <si>
    <t>1.6.4.4</t>
  </si>
  <si>
    <t>1.6.4.5</t>
  </si>
  <si>
    <t>1.6.4.6</t>
  </si>
  <si>
    <t>1.7.1</t>
  </si>
  <si>
    <t>1.7.1.1</t>
  </si>
  <si>
    <t>1.7.1.2</t>
  </si>
  <si>
    <t>1.7.2</t>
  </si>
  <si>
    <t>1.7.2.1</t>
  </si>
  <si>
    <t>1.7.3</t>
  </si>
  <si>
    <t>1.7.3.1</t>
  </si>
  <si>
    <t>1.7.4</t>
  </si>
  <si>
    <t>1.7.4.1</t>
  </si>
  <si>
    <t>1.7.4.2</t>
  </si>
  <si>
    <t>1.7.4.3</t>
  </si>
  <si>
    <t>2.1.1.2</t>
  </si>
  <si>
    <t>2.2.1</t>
  </si>
  <si>
    <t>2.2.1.1</t>
  </si>
  <si>
    <t>2.2.1.2</t>
  </si>
  <si>
    <t>2.2.2</t>
  </si>
  <si>
    <t>2.2.2.1</t>
  </si>
  <si>
    <t>2.2.2.2</t>
  </si>
  <si>
    <t>2.2.3</t>
  </si>
  <si>
    <t>2.2.3.1</t>
  </si>
  <si>
    <t>2.2.3.2</t>
  </si>
  <si>
    <t>2.2.4</t>
  </si>
  <si>
    <t>2.2.4.1</t>
  </si>
  <si>
    <t>2.2.4.2</t>
  </si>
  <si>
    <t>2.2.5</t>
  </si>
  <si>
    <t>2.2.5.1</t>
  </si>
  <si>
    <t>1.2.1.2</t>
  </si>
  <si>
    <t>1.2.1.3</t>
  </si>
  <si>
    <t>1.2.1.4</t>
  </si>
  <si>
    <t>1.4.1.2</t>
  </si>
  <si>
    <t>1.4.1.3</t>
  </si>
  <si>
    <t>1.6.1.2</t>
  </si>
  <si>
    <t>1.6.1.3</t>
  </si>
  <si>
    <t>3.1.1.2</t>
  </si>
  <si>
    <t>4.1.1.1</t>
  </si>
  <si>
    <t>4.1.1.2</t>
  </si>
  <si>
    <t>6.2.1</t>
  </si>
  <si>
    <t>6.2.1.1</t>
  </si>
  <si>
    <t>6.2.1.2</t>
  </si>
  <si>
    <t>6.2.2</t>
  </si>
  <si>
    <t>6.2.2.1</t>
  </si>
  <si>
    <t>6.2.3</t>
  </si>
  <si>
    <t>6.2.3.1</t>
  </si>
  <si>
    <t>6.2.4</t>
  </si>
  <si>
    <t>6.2.4.1</t>
  </si>
  <si>
    <t>6.2.4.2</t>
  </si>
  <si>
    <t>6.2.4.3</t>
  </si>
  <si>
    <t>6.2.4.4</t>
  </si>
  <si>
    <t>6.3.1</t>
  </si>
  <si>
    <t>6.3.1.1</t>
  </si>
  <si>
    <t>6.3.1.2</t>
  </si>
  <si>
    <t>6.3.2</t>
  </si>
  <si>
    <t>6.3.2.1</t>
  </si>
  <si>
    <t>6.3.3</t>
  </si>
  <si>
    <t>6.3.3.1</t>
  </si>
  <si>
    <t>6.3.4</t>
  </si>
  <si>
    <t>6.3.4.1</t>
  </si>
  <si>
    <t>6.3.4.2</t>
  </si>
  <si>
    <t>6.3.4.3</t>
  </si>
  <si>
    <t>6.3.4.4</t>
  </si>
  <si>
    <t>6.4.1</t>
  </si>
  <si>
    <t>6.4.1.1</t>
  </si>
  <si>
    <t>6.4.1.2</t>
  </si>
  <si>
    <t>6.4.2</t>
  </si>
  <si>
    <t>6.4.2.1</t>
  </si>
  <si>
    <t>6.4.3</t>
  </si>
  <si>
    <t>6.4.3.1</t>
  </si>
  <si>
    <t>6.5.1</t>
  </si>
  <si>
    <t>6.5.1.1</t>
  </si>
  <si>
    <t>6.5.1.2</t>
  </si>
  <si>
    <t>6.5.2</t>
  </si>
  <si>
    <t>6.5.2.1</t>
  </si>
  <si>
    <t>6.5.2.2</t>
  </si>
  <si>
    <t>6.5.3</t>
  </si>
  <si>
    <t>6.5.3.1</t>
  </si>
  <si>
    <t>6.5.4</t>
  </si>
  <si>
    <t>6.5.4.1</t>
  </si>
  <si>
    <t>6.5.4.2</t>
  </si>
  <si>
    <t>6.5.5</t>
  </si>
  <si>
    <t>6.5.5.1</t>
  </si>
  <si>
    <t>6.6.1</t>
  </si>
  <si>
    <t>6.6.1.1</t>
  </si>
  <si>
    <t>6.6.1.2</t>
  </si>
  <si>
    <t>6.6.2</t>
  </si>
  <si>
    <t>6.6.2.1</t>
  </si>
  <si>
    <t>6.6.2.2</t>
  </si>
  <si>
    <t>6.6.3</t>
  </si>
  <si>
    <t>6.6.3.1</t>
  </si>
  <si>
    <t>6.6.4</t>
  </si>
  <si>
    <t>6.6.4.1</t>
  </si>
  <si>
    <t>6.6.4.2</t>
  </si>
  <si>
    <t>6.6.4.3</t>
  </si>
  <si>
    <t>6.6.4.4</t>
  </si>
  <si>
    <t>6.7.1</t>
  </si>
  <si>
    <t>6.7.1.1</t>
  </si>
  <si>
    <t>6.7.1.2</t>
  </si>
  <si>
    <t>6.7.1.3</t>
  </si>
  <si>
    <t>6.7.2</t>
  </si>
  <si>
    <t>6.7.3</t>
  </si>
  <si>
    <t>6.7.4</t>
  </si>
  <si>
    <t>6.7.4.1</t>
  </si>
  <si>
    <t>6.7.4.2</t>
  </si>
  <si>
    <t>6.8.1</t>
  </si>
  <si>
    <t>6.8.1.1</t>
  </si>
  <si>
    <t>6.8.1.2</t>
  </si>
  <si>
    <t>6.8.2</t>
  </si>
  <si>
    <t>6.8.2.1</t>
  </si>
  <si>
    <t>6.8.3</t>
  </si>
  <si>
    <t>6.8.3.1</t>
  </si>
  <si>
    <t>6.9.1</t>
  </si>
  <si>
    <t>6.9.1.1</t>
  </si>
  <si>
    <t>6.9.1.2</t>
  </si>
  <si>
    <t>6.9.1.3</t>
  </si>
  <si>
    <t>6.9.2</t>
  </si>
  <si>
    <t>6.9.2.1</t>
  </si>
  <si>
    <t>6.9.2.2</t>
  </si>
  <si>
    <t>6.9.3</t>
  </si>
  <si>
    <t>6.9.3.1</t>
  </si>
  <si>
    <t>6.9.4</t>
  </si>
  <si>
    <t>6.9.4.1</t>
  </si>
  <si>
    <t>6.9.4.2</t>
  </si>
  <si>
    <t>7.1.1</t>
  </si>
  <si>
    <t>7.1.1.1</t>
  </si>
  <si>
    <t>7.1.2</t>
  </si>
  <si>
    <t>7.1.2.1</t>
  </si>
  <si>
    <t>7.1.1.2</t>
  </si>
  <si>
    <t>7.1.3</t>
  </si>
  <si>
    <t>7.1.3.1</t>
  </si>
  <si>
    <t>7.1.3.2</t>
  </si>
  <si>
    <t>7.2.1</t>
  </si>
  <si>
    <t>7.2.1.1</t>
  </si>
  <si>
    <t>7.2.1.2</t>
  </si>
  <si>
    <t>7.2.2</t>
  </si>
  <si>
    <t>7.2.2.1</t>
  </si>
  <si>
    <t>7.2.2.2</t>
  </si>
  <si>
    <t>7.2.3</t>
  </si>
  <si>
    <t>7.2.3.1</t>
  </si>
  <si>
    <t>7.2.3.2</t>
  </si>
  <si>
    <t>7.2.4</t>
  </si>
  <si>
    <t>7.2.4.1</t>
  </si>
  <si>
    <t>7.2.4.2</t>
  </si>
  <si>
    <t>7.2.4.3</t>
  </si>
  <si>
    <t>7.2.4.4</t>
  </si>
  <si>
    <t>7.2.5</t>
  </si>
  <si>
    <t>7.2.5.1</t>
  </si>
  <si>
    <t>7.2.5.2</t>
  </si>
  <si>
    <t>8.1.1</t>
  </si>
  <si>
    <t>8.1.1.1</t>
  </si>
  <si>
    <t>8.1.1.2</t>
  </si>
  <si>
    <t>8.1.2</t>
  </si>
  <si>
    <t>8.1.3</t>
  </si>
  <si>
    <t>8.1.3.1</t>
  </si>
  <si>
    <t>8.2.1</t>
  </si>
  <si>
    <t>8.2.1.1</t>
  </si>
  <si>
    <t>8.2.1.2</t>
  </si>
  <si>
    <t>8.2.1.3</t>
  </si>
  <si>
    <t>8.2.1.4</t>
  </si>
  <si>
    <t>8.2.2</t>
  </si>
  <si>
    <t>8.2.2.1</t>
  </si>
  <si>
    <t>8.2.2.2</t>
  </si>
  <si>
    <t>8.2.2.3</t>
  </si>
  <si>
    <t>8.2.2.4</t>
  </si>
  <si>
    <t>8.2.3</t>
  </si>
  <si>
    <t>8.2.3.1</t>
  </si>
  <si>
    <t>8.2.3.2</t>
  </si>
  <si>
    <t>8.2.4</t>
  </si>
  <si>
    <t>8.2.4.1</t>
  </si>
  <si>
    <t>8.2.4.2</t>
  </si>
  <si>
    <t>8.2.5</t>
  </si>
  <si>
    <t>8.2.5.1</t>
  </si>
  <si>
    <t>8.2.5.2</t>
  </si>
  <si>
    <t>8.3.1</t>
  </si>
  <si>
    <t>8.3.1.1</t>
  </si>
  <si>
    <t>8.3.1.2</t>
  </si>
  <si>
    <t>8.3.2</t>
  </si>
  <si>
    <t>8.3.2.1</t>
  </si>
  <si>
    <t>8.3.2.2</t>
  </si>
  <si>
    <t>8.3.3</t>
  </si>
  <si>
    <t>8.3.3.1</t>
  </si>
  <si>
    <t>8.3.4</t>
  </si>
  <si>
    <t>8.3.4.1</t>
  </si>
  <si>
    <t>8.3.4.2</t>
  </si>
  <si>
    <t>8.3.4.3</t>
  </si>
  <si>
    <t>8.3.4.4</t>
  </si>
  <si>
    <t>8.4.1.1</t>
  </si>
  <si>
    <t>8.4.1.2</t>
  </si>
  <si>
    <t>8.4.1.3</t>
  </si>
  <si>
    <t>8.4.1.4</t>
  </si>
  <si>
    <t>8.4.1</t>
  </si>
  <si>
    <t>8.4.2</t>
  </si>
  <si>
    <t>8.4.2.1</t>
  </si>
  <si>
    <t>8.4.2.2</t>
  </si>
  <si>
    <t>8.4.2.3</t>
  </si>
  <si>
    <t>8.4.2.4</t>
  </si>
  <si>
    <t>8.4.2.5</t>
  </si>
  <si>
    <t>8.4.3</t>
  </si>
  <si>
    <t>8.4.3.1</t>
  </si>
  <si>
    <t>8.4.3.2</t>
  </si>
  <si>
    <t>8.4.4</t>
  </si>
  <si>
    <t>8.4.4.1</t>
  </si>
  <si>
    <t>8.4.4.2</t>
  </si>
  <si>
    <t>8.4.5</t>
  </si>
  <si>
    <t>8.4.5.1</t>
  </si>
  <si>
    <t>8.4.5.2</t>
  </si>
  <si>
    <t>8.5.1</t>
  </si>
  <si>
    <t>8.5.1.1</t>
  </si>
  <si>
    <t>8.5.1.2</t>
  </si>
  <si>
    <t>8.5.3.1</t>
  </si>
  <si>
    <t>8.6.1</t>
  </si>
  <si>
    <t>8.6.1.1</t>
  </si>
  <si>
    <t>8.6.1.2</t>
  </si>
  <si>
    <t>8.6.2</t>
  </si>
  <si>
    <t>8.6.2.1</t>
  </si>
  <si>
    <t>8.6.2.2</t>
  </si>
  <si>
    <t>8.6.3</t>
  </si>
  <si>
    <t>8.6.3.1</t>
  </si>
  <si>
    <t>8.6.4</t>
  </si>
  <si>
    <t>8.6.4.1</t>
  </si>
  <si>
    <t>8.6.4.2</t>
  </si>
  <si>
    <t>8.6.4.3</t>
  </si>
  <si>
    <t>8.6.4.4</t>
  </si>
  <si>
    <t>8.6.5</t>
  </si>
  <si>
    <t>8.6.5.1</t>
  </si>
  <si>
    <t>8.6.5.2</t>
  </si>
  <si>
    <t>9.1.1</t>
  </si>
  <si>
    <t>9.1.1.1</t>
  </si>
  <si>
    <t>9.1.1.2</t>
  </si>
  <si>
    <t>9.1.2</t>
  </si>
  <si>
    <t>9.1.2.1</t>
  </si>
  <si>
    <t>9.1.3</t>
  </si>
  <si>
    <t>9.1.3.1</t>
  </si>
  <si>
    <t>9.2.1</t>
  </si>
  <si>
    <t>9.2.1.1</t>
  </si>
  <si>
    <t>9.2.1.2</t>
  </si>
  <si>
    <t>9.2.2</t>
  </si>
  <si>
    <t>9.2.2.1</t>
  </si>
  <si>
    <t>9.2.2.2</t>
  </si>
  <si>
    <t>9.2.3</t>
  </si>
  <si>
    <t>9.2.3.1</t>
  </si>
  <si>
    <t>9.2.4</t>
  </si>
  <si>
    <t>9.2.4.1</t>
  </si>
  <si>
    <t>9.2.4.2</t>
  </si>
  <si>
    <t>9.2.4.3</t>
  </si>
  <si>
    <t>9.2.4.4</t>
  </si>
  <si>
    <t>9.3.1</t>
  </si>
  <si>
    <t>9.3.1.1</t>
  </si>
  <si>
    <t>9.3.1.2</t>
  </si>
  <si>
    <t>9.3.2</t>
  </si>
  <si>
    <t>9.3.2.1</t>
  </si>
  <si>
    <t>9.3.2.2</t>
  </si>
  <si>
    <t>9.3.3</t>
  </si>
  <si>
    <t>9.3.3.1</t>
  </si>
  <si>
    <t>9.3.4</t>
  </si>
  <si>
    <t>9.3.4.1</t>
  </si>
  <si>
    <t>9.3.4.2</t>
  </si>
  <si>
    <t>9.3.4.3</t>
  </si>
  <si>
    <t>9.3.4.4</t>
  </si>
  <si>
    <t>9.4.1</t>
  </si>
  <si>
    <t>9.4.1.1</t>
  </si>
  <si>
    <t>9.4.1.2</t>
  </si>
  <si>
    <t>9.4.2</t>
  </si>
  <si>
    <t>9.4.2.1</t>
  </si>
  <si>
    <t>9.4.3</t>
  </si>
  <si>
    <t>9.4.3.1</t>
  </si>
  <si>
    <t>9.4.4</t>
  </si>
  <si>
    <t>9.4.4.1</t>
  </si>
  <si>
    <t>9.4.4.2</t>
  </si>
  <si>
    <t>9.4.4.3</t>
  </si>
  <si>
    <t>9.4.4.4</t>
  </si>
  <si>
    <t>9.5.1</t>
  </si>
  <si>
    <t>9.5.1.1</t>
  </si>
  <si>
    <t>9.5.2</t>
  </si>
  <si>
    <t>9.5.2.1</t>
  </si>
  <si>
    <t>9.5.3</t>
  </si>
  <si>
    <t>9.5.3.1</t>
  </si>
  <si>
    <t>9.5.1.2</t>
  </si>
  <si>
    <t>9.6.1</t>
  </si>
  <si>
    <t>9.6.1.1</t>
  </si>
  <si>
    <t>9.6.1.2</t>
  </si>
  <si>
    <t>9.6.2</t>
  </si>
  <si>
    <t>9.6.2.1</t>
  </si>
  <si>
    <t>9.6.3</t>
  </si>
  <si>
    <t>9.6.3.1</t>
  </si>
  <si>
    <t>9.6.3.2</t>
  </si>
  <si>
    <t>9.6.4</t>
  </si>
  <si>
    <t>9.6.4.1</t>
  </si>
  <si>
    <t>10.1.1</t>
  </si>
  <si>
    <t>10.1.1.1</t>
  </si>
  <si>
    <t>10.1.1.2</t>
  </si>
  <si>
    <t>10.1.2</t>
  </si>
  <si>
    <t>10.1.2.1</t>
  </si>
  <si>
    <t>10.1.3</t>
  </si>
  <si>
    <t>10.1.3.1</t>
  </si>
  <si>
    <t>10.1.4</t>
  </si>
  <si>
    <t>10.1.4.1</t>
  </si>
  <si>
    <t>10.1.4.2</t>
  </si>
  <si>
    <t>10.1.4.3</t>
  </si>
  <si>
    <t>10.2.1</t>
  </si>
  <si>
    <t>10.2.1.1</t>
  </si>
  <si>
    <t>10.2.1.2</t>
  </si>
  <si>
    <t>10.2.1.3</t>
  </si>
  <si>
    <t>10.2.1.4</t>
  </si>
  <si>
    <t>10.2.2</t>
  </si>
  <si>
    <t>10.2.2.1</t>
  </si>
  <si>
    <t>10.2.2.2</t>
  </si>
  <si>
    <t>10.2.2.3</t>
  </si>
  <si>
    <t>10.2.2.4</t>
  </si>
  <si>
    <t>10.2.2.5</t>
  </si>
  <si>
    <t>10.2.3</t>
  </si>
  <si>
    <t>10.2.3.1</t>
  </si>
  <si>
    <t>10.2.3.2</t>
  </si>
  <si>
    <t>10.2.4</t>
  </si>
  <si>
    <t>10.2.4.1</t>
  </si>
  <si>
    <t>10.2.4.2</t>
  </si>
  <si>
    <t>10.2.4.3</t>
  </si>
  <si>
    <t>10.2.4.4</t>
  </si>
  <si>
    <t>10.2.5</t>
  </si>
  <si>
    <t>10.3.1</t>
  </si>
  <si>
    <t>10.3.1.1</t>
  </si>
  <si>
    <t>10.3.1.2</t>
  </si>
  <si>
    <t>10.3.2</t>
  </si>
  <si>
    <t>10.3.2.1</t>
  </si>
  <si>
    <t>10.3.3</t>
  </si>
  <si>
    <t>10.3.3.1</t>
  </si>
  <si>
    <t>11.1.1</t>
  </si>
  <si>
    <t>11.1.4</t>
  </si>
  <si>
    <t>2.1.2</t>
  </si>
  <si>
    <t>2.1.2.1</t>
  </si>
  <si>
    <t>2.1.3</t>
  </si>
  <si>
    <t>2.1.3.1</t>
  </si>
  <si>
    <t>2.1.3.2</t>
  </si>
  <si>
    <t>2.2.1.3</t>
  </si>
  <si>
    <t>2.2.1.4</t>
  </si>
  <si>
    <t>2.2.2.3</t>
  </si>
  <si>
    <t>2.2.2.4</t>
  </si>
  <si>
    <t>2.3.1</t>
  </si>
  <si>
    <t>2.3.1.1</t>
  </si>
  <si>
    <t>2.3.1.2</t>
  </si>
  <si>
    <t>2.3.2</t>
  </si>
  <si>
    <t>2.3.2.1</t>
  </si>
  <si>
    <t>2.3.3</t>
  </si>
  <si>
    <t>2.3.3.1</t>
  </si>
  <si>
    <t>2.4.1</t>
  </si>
  <si>
    <t>2.4.1.1</t>
  </si>
  <si>
    <t>2.4.1.2</t>
  </si>
  <si>
    <t>2.4.1.3</t>
  </si>
  <si>
    <t>2.4.1.4</t>
  </si>
  <si>
    <t>2.4.2</t>
  </si>
  <si>
    <t>2.4.2.1</t>
  </si>
  <si>
    <t>2.4.2.2</t>
  </si>
  <si>
    <t>2.4.2.3</t>
  </si>
  <si>
    <t>2.4.2.4</t>
  </si>
  <si>
    <t>2.4.2.5</t>
  </si>
  <si>
    <t>2.4.2.6</t>
  </si>
  <si>
    <t>2.4.2.7</t>
  </si>
  <si>
    <t>2.4.2.8</t>
  </si>
  <si>
    <t>2.4.2.9</t>
  </si>
  <si>
    <t>2.4.2.10</t>
  </si>
  <si>
    <t>2.4.2.11</t>
  </si>
  <si>
    <t>2.4.2.12</t>
  </si>
  <si>
    <t>2.4.2.13</t>
  </si>
  <si>
    <t>2.4.2.14</t>
  </si>
  <si>
    <t>2.4.3</t>
  </si>
  <si>
    <t>2.4.3.1</t>
  </si>
  <si>
    <t>2.4.3.2</t>
  </si>
  <si>
    <t>2.4.3.3</t>
  </si>
  <si>
    <t>2.4.3.4</t>
  </si>
  <si>
    <t>2.4.3.5</t>
  </si>
  <si>
    <t>2.4.3.6</t>
  </si>
  <si>
    <t>2.4.3.7</t>
  </si>
  <si>
    <t>2.4.3.8</t>
  </si>
  <si>
    <t>2.4.3.9</t>
  </si>
  <si>
    <t>2.4.3.10</t>
  </si>
  <si>
    <t>2.4.4</t>
  </si>
  <si>
    <t>2.4.4.1</t>
  </si>
  <si>
    <t>2.4.4.2</t>
  </si>
  <si>
    <t>2.4.4.3</t>
  </si>
  <si>
    <t>2.4.4.4</t>
  </si>
  <si>
    <t>2.4.4.5</t>
  </si>
  <si>
    <t>2.4.4.6</t>
  </si>
  <si>
    <t>2.4.4.7</t>
  </si>
  <si>
    <t>2.4.4.8</t>
  </si>
  <si>
    <t>2.4.5</t>
  </si>
  <si>
    <t>2.4.5.1</t>
  </si>
  <si>
    <t>2.4.5.2</t>
  </si>
  <si>
    <t>2.5.1</t>
  </si>
  <si>
    <t>2.5.1.2</t>
  </si>
  <si>
    <t>2.5.2</t>
  </si>
  <si>
    <t>2.5.2.1</t>
  </si>
  <si>
    <t>2.5.2.2</t>
  </si>
  <si>
    <t>2.5.3</t>
  </si>
  <si>
    <t>2.5.3.1</t>
  </si>
  <si>
    <t>2.5.4</t>
  </si>
  <si>
    <t>2.5.4.1</t>
  </si>
  <si>
    <t>2.5.4.2</t>
  </si>
  <si>
    <t>2.5.4.3</t>
  </si>
  <si>
    <t>3.2.1.3</t>
  </si>
  <si>
    <t>3.2.1.4</t>
  </si>
  <si>
    <t>3.2.1.5</t>
  </si>
  <si>
    <t>5.2.1</t>
  </si>
  <si>
    <t>5.2.1.1</t>
  </si>
  <si>
    <t>5.2.1.2</t>
  </si>
  <si>
    <t>5.2.1.3</t>
  </si>
  <si>
    <t>5.2.1.4</t>
  </si>
  <si>
    <t>5.2.2</t>
  </si>
  <si>
    <t>5.2.2.1</t>
  </si>
  <si>
    <t>5.2.2.2</t>
  </si>
  <si>
    <t>5.2.2.3</t>
  </si>
  <si>
    <t>5.2.2.4</t>
  </si>
  <si>
    <t>5.2.2.5</t>
  </si>
  <si>
    <t>5.2.2.6</t>
  </si>
  <si>
    <t>5.2.2.7</t>
  </si>
  <si>
    <t>5.2.2.8</t>
  </si>
  <si>
    <t>5.2.2.9</t>
  </si>
  <si>
    <t>5.2.2.10</t>
  </si>
  <si>
    <t>5.2.2.11</t>
  </si>
  <si>
    <t>5.2.2.12</t>
  </si>
  <si>
    <t>5.2.2.13</t>
  </si>
  <si>
    <t>5.2.2.14</t>
  </si>
  <si>
    <t>5.2.2.15</t>
  </si>
  <si>
    <t>5.2.2.16</t>
  </si>
  <si>
    <t>5.2.3</t>
  </si>
  <si>
    <t>5.2.3.2</t>
  </si>
  <si>
    <t>5.2.3.3</t>
  </si>
  <si>
    <t>5.2.3.4</t>
  </si>
  <si>
    <t>5.2.3.5</t>
  </si>
  <si>
    <t>5.2.3.6</t>
  </si>
  <si>
    <t>5.2.3.7</t>
  </si>
  <si>
    <t>5.2.3.8</t>
  </si>
  <si>
    <t>5.2.3.9</t>
  </si>
  <si>
    <t>5.2.4</t>
  </si>
  <si>
    <t>5.2.4.1</t>
  </si>
  <si>
    <t>5.2.4.2</t>
  </si>
  <si>
    <t>5.2.4.3</t>
  </si>
  <si>
    <t>5.2.4.4</t>
  </si>
  <si>
    <t>5.2.4.5</t>
  </si>
  <si>
    <t>5.2.4.6</t>
  </si>
  <si>
    <t>5.2.4.7</t>
  </si>
  <si>
    <t>5.2.4.8</t>
  </si>
  <si>
    <t>5.2.4.9</t>
  </si>
  <si>
    <t>5.2.5</t>
  </si>
  <si>
    <t>5.2.3.1</t>
  </si>
  <si>
    <t>5.2.3.10</t>
  </si>
  <si>
    <t>5.3.1</t>
  </si>
  <si>
    <t>5.3.1.1</t>
  </si>
  <si>
    <t>5.3.2</t>
  </si>
  <si>
    <t>5.3.2.1</t>
  </si>
  <si>
    <t>5.3.3</t>
  </si>
  <si>
    <t>5.3.3.1</t>
  </si>
  <si>
    <t>5.3.4</t>
  </si>
  <si>
    <t>5.3.4.1</t>
  </si>
  <si>
    <t>5.3.4.2</t>
  </si>
  <si>
    <t>5.3.4.3</t>
  </si>
  <si>
    <t>5.3.4.4</t>
  </si>
  <si>
    <t>5.3.5</t>
  </si>
  <si>
    <t>5.3.5.1</t>
  </si>
  <si>
    <t>5.4.1</t>
  </si>
  <si>
    <t>5.4.1.1</t>
  </si>
  <si>
    <t>5.4.1.2</t>
  </si>
  <si>
    <t>5.4.1.3</t>
  </si>
  <si>
    <t>5.4.1.4</t>
  </si>
  <si>
    <t>5.4.2</t>
  </si>
  <si>
    <t>5.4.2.1</t>
  </si>
  <si>
    <t>5.4.2.2</t>
  </si>
  <si>
    <t>5.4.2.3</t>
  </si>
  <si>
    <t>5.4.2.4</t>
  </si>
  <si>
    <t>5.4.2.5</t>
  </si>
  <si>
    <t>5.4.2.6</t>
  </si>
  <si>
    <t>5.4.2.7</t>
  </si>
  <si>
    <t>5.4.2.8</t>
  </si>
  <si>
    <t>5.4.2.9</t>
  </si>
  <si>
    <t>5.4.2.10</t>
  </si>
  <si>
    <t>5.4.2.11</t>
  </si>
  <si>
    <t>5.4.2.12</t>
  </si>
  <si>
    <t>5.4.2.13</t>
  </si>
  <si>
    <t>5.4.2.14</t>
  </si>
  <si>
    <t>5.4.2.15</t>
  </si>
  <si>
    <t>5.4.2.16</t>
  </si>
  <si>
    <t>5.4.3</t>
  </si>
  <si>
    <t>5.4.3.1</t>
  </si>
  <si>
    <t>5.4.3.2</t>
  </si>
  <si>
    <t>5.4.3.3</t>
  </si>
  <si>
    <t>5.4.3.4</t>
  </si>
  <si>
    <t>5.4.3.5</t>
  </si>
  <si>
    <t>5.4.3.6</t>
  </si>
  <si>
    <t>5.4.3.7</t>
  </si>
  <si>
    <t>5.4.3.8</t>
  </si>
  <si>
    <t>5.4.3.9</t>
  </si>
  <si>
    <t>5.4.3.10</t>
  </si>
  <si>
    <t xml:space="preserve"> </t>
  </si>
  <si>
    <t>6.5.1.3</t>
  </si>
  <si>
    <t>6.5.2.3</t>
  </si>
  <si>
    <t>7.2.1.3</t>
  </si>
  <si>
    <t>7.2.1.4</t>
  </si>
  <si>
    <t>7.2.2.3</t>
  </si>
  <si>
    <t>7.2.2.4</t>
  </si>
  <si>
    <t>7.2.2.5</t>
  </si>
  <si>
    <t>7.2.2.6</t>
  </si>
  <si>
    <t>7.2.2.7</t>
  </si>
  <si>
    <t>7.2.2.8</t>
  </si>
  <si>
    <t>7.2.2.9</t>
  </si>
  <si>
    <t>7.2.2.10</t>
  </si>
  <si>
    <t>7.2.2.11</t>
  </si>
  <si>
    <t>7.2.2.12</t>
  </si>
  <si>
    <t>7.2.2.13</t>
  </si>
  <si>
    <t>7.2.2.14</t>
  </si>
  <si>
    <t>7.2.2.15</t>
  </si>
  <si>
    <t>7.2.2.16</t>
  </si>
  <si>
    <t>7.2.2.17</t>
  </si>
  <si>
    <t>7.2.2.18</t>
  </si>
  <si>
    <t>7.2.2.19</t>
  </si>
  <si>
    <t>7.2.2.20</t>
  </si>
  <si>
    <t>7.2.3.3</t>
  </si>
  <si>
    <t>7.2.3.4</t>
  </si>
  <si>
    <t>7.2.3.5</t>
  </si>
  <si>
    <t>7.2.3.6</t>
  </si>
  <si>
    <t>7.2.3.7</t>
  </si>
  <si>
    <t>7.2.3.8</t>
  </si>
  <si>
    <t>7.2.3.9</t>
  </si>
  <si>
    <t>7.2.3.10</t>
  </si>
  <si>
    <t>7.2.4.5</t>
  </si>
  <si>
    <t>7.2.4.6</t>
  </si>
  <si>
    <t>7.2.4.7</t>
  </si>
  <si>
    <t>7.2.4.8</t>
  </si>
  <si>
    <t>7.2.4.9</t>
  </si>
  <si>
    <t>7.2.4.10</t>
  </si>
  <si>
    <t>8.4.1.5</t>
  </si>
  <si>
    <t>9.2.1.3</t>
  </si>
  <si>
    <t>9.2.2.3</t>
  </si>
  <si>
    <t>9.2.4.5</t>
  </si>
  <si>
    <t>9.2.4.6</t>
  </si>
  <si>
    <t>9.4.1.3</t>
  </si>
  <si>
    <t>9.4.4.5</t>
  </si>
  <si>
    <t>9.4.4.6</t>
  </si>
  <si>
    <t>10.2.2.6</t>
  </si>
  <si>
    <t>10.2.2.7</t>
  </si>
  <si>
    <t>10.2.2.8</t>
  </si>
  <si>
    <t>10.2.2.9</t>
  </si>
  <si>
    <t>10.2.2.10</t>
  </si>
  <si>
    <t>10.2.2.11</t>
  </si>
  <si>
    <t>10.2.2.12</t>
  </si>
  <si>
    <t>10.2.2.13</t>
  </si>
  <si>
    <t>10.2.2.14</t>
  </si>
  <si>
    <t>10.2.2.15</t>
  </si>
  <si>
    <t>10.2.2.16</t>
  </si>
  <si>
    <t>10.2.2.17</t>
  </si>
  <si>
    <t>10.2.2.18</t>
  </si>
  <si>
    <t>10.2.2.19</t>
  </si>
  <si>
    <t>10.2.2.20</t>
  </si>
  <si>
    <t>10.2.3.3</t>
  </si>
  <si>
    <t>10.2.3.4</t>
  </si>
  <si>
    <t>10.2.3.5</t>
  </si>
  <si>
    <t>10.2.3.6</t>
  </si>
  <si>
    <t>10.2.3.7</t>
  </si>
  <si>
    <t>10.2.3.8</t>
  </si>
  <si>
    <t>10.2.3.9</t>
  </si>
  <si>
    <t>10.2.3.10</t>
  </si>
  <si>
    <t>10.2.4.5</t>
  </si>
  <si>
    <t>10.2.4.6</t>
  </si>
  <si>
    <t>10.2.4.7</t>
  </si>
  <si>
    <t>10.2.4.8</t>
  </si>
  <si>
    <t>10.2.4.9</t>
  </si>
  <si>
    <t>10.2.4.10</t>
  </si>
  <si>
    <t>10.2.6.1</t>
  </si>
  <si>
    <t>10.2.6.2</t>
  </si>
  <si>
    <t>11.1.1.1</t>
  </si>
  <si>
    <t>11.1.1.2</t>
  </si>
  <si>
    <t>11.1.3.1</t>
  </si>
  <si>
    <t>11.2.1</t>
  </si>
  <si>
    <t>11.2.1.1</t>
  </si>
  <si>
    <t>11.2.1.2</t>
  </si>
  <si>
    <t>11.2.1.3</t>
  </si>
  <si>
    <t>11.2.1.4</t>
  </si>
  <si>
    <t>11.2.2</t>
  </si>
  <si>
    <t>11.2.2.1</t>
  </si>
  <si>
    <t>11.2.2.2</t>
  </si>
  <si>
    <t>11.2.2.3</t>
  </si>
  <si>
    <t>11.2.2.4</t>
  </si>
  <si>
    <t>11.2.2.5</t>
  </si>
  <si>
    <t>11.2.2.6</t>
  </si>
  <si>
    <t>11.2.2.7</t>
  </si>
  <si>
    <t>11.2.2.8</t>
  </si>
  <si>
    <t>11.2.2.9</t>
  </si>
  <si>
    <t>11.2.2.10</t>
  </si>
  <si>
    <t>11.2.2.11</t>
  </si>
  <si>
    <t>11.2.2.12</t>
  </si>
  <si>
    <t>11.2.2.13</t>
  </si>
  <si>
    <t>11.2.2.14</t>
  </si>
  <si>
    <t>11.2.2.15</t>
  </si>
  <si>
    <t>11.2.2.16</t>
  </si>
  <si>
    <t>11.2.2.17</t>
  </si>
  <si>
    <t>11.2.2.18</t>
  </si>
  <si>
    <t>11.2.2.19</t>
  </si>
  <si>
    <t>11.2.2.20</t>
  </si>
  <si>
    <t>11.2.3</t>
  </si>
  <si>
    <t>11.2.3.1</t>
  </si>
  <si>
    <t>11.2.3.2</t>
  </si>
  <si>
    <t>11.2.3.3</t>
  </si>
  <si>
    <t>11.2.3.4</t>
  </si>
  <si>
    <t>11.2.3.5</t>
  </si>
  <si>
    <t>11.2.3.6</t>
  </si>
  <si>
    <t>11.2.3.7</t>
  </si>
  <si>
    <t>11.2.3.8</t>
  </si>
  <si>
    <t>11.2.3.9</t>
  </si>
  <si>
    <t>11.2.3.10</t>
  </si>
  <si>
    <t>11.2.4</t>
  </si>
  <si>
    <t>11.2.4.1</t>
  </si>
  <si>
    <t>11.2.4.2</t>
  </si>
  <si>
    <t>11.2.4.3</t>
  </si>
  <si>
    <t>11.2.4.4</t>
  </si>
  <si>
    <t>11.2.4.5</t>
  </si>
  <si>
    <t>11.2.4.6</t>
  </si>
  <si>
    <t>11.2.4.7</t>
  </si>
  <si>
    <t>11.2.4.8</t>
  </si>
  <si>
    <t>11.2.4.9</t>
  </si>
  <si>
    <t>11.2.4.10</t>
  </si>
  <si>
    <t>11.2.5</t>
  </si>
  <si>
    <t>11.2.5.1</t>
  </si>
  <si>
    <t>11.2.5.2</t>
  </si>
  <si>
    <t>12.2.3</t>
  </si>
  <si>
    <t>12.2.5</t>
  </si>
  <si>
    <t>12.3.1</t>
  </si>
  <si>
    <t>12.3.1.1</t>
  </si>
  <si>
    <t>12.3.1.2</t>
  </si>
  <si>
    <t>12.3.2</t>
  </si>
  <si>
    <t>12.3.3</t>
  </si>
  <si>
    <t>12.3.3.1</t>
  </si>
  <si>
    <t>12.3.4</t>
  </si>
  <si>
    <t>12.4.1.1</t>
  </si>
  <si>
    <t>12.4.2</t>
  </si>
  <si>
    <t>12.4.2.1</t>
  </si>
  <si>
    <t>12.4.3.1</t>
  </si>
  <si>
    <t>12.6.1</t>
  </si>
  <si>
    <t>12.6.3</t>
  </si>
  <si>
    <t>12.7.1</t>
  </si>
  <si>
    <t>12.7.1.1</t>
  </si>
  <si>
    <t>12.7.1.2</t>
  </si>
  <si>
    <t>12.7.1.3</t>
  </si>
  <si>
    <t>12.7.2</t>
  </si>
  <si>
    <t>12.7.2.1</t>
  </si>
  <si>
    <t>12.7.3</t>
  </si>
  <si>
    <t>12.7.3.1</t>
  </si>
  <si>
    <t>12.8.1</t>
  </si>
  <si>
    <t>12.8.2</t>
  </si>
  <si>
    <t>12.8.3</t>
  </si>
  <si>
    <t>12.9.1.1</t>
  </si>
  <si>
    <t>12.9.1.3</t>
  </si>
  <si>
    <t>12.9.2</t>
  </si>
  <si>
    <t>12.9.2.1</t>
  </si>
  <si>
    <t>12.9.3</t>
  </si>
  <si>
    <t>12.9.3.1</t>
  </si>
  <si>
    <t>12.9.4</t>
  </si>
  <si>
    <t>12.10.1</t>
  </si>
  <si>
    <t>12.10.2</t>
  </si>
  <si>
    <t>12.10.3</t>
  </si>
  <si>
    <t>12.11.1.2</t>
  </si>
  <si>
    <t>12.11.1.3</t>
  </si>
  <si>
    <t>12.12.1.1</t>
  </si>
  <si>
    <t>12.12.1.2</t>
  </si>
  <si>
    <t>12.12.2</t>
  </si>
  <si>
    <t>12.12.2.1</t>
  </si>
  <si>
    <t>12.12.3</t>
  </si>
  <si>
    <t>12.12.3.1</t>
  </si>
  <si>
    <t>12.13.1.2</t>
  </si>
  <si>
    <t>12.14.1.2</t>
  </si>
  <si>
    <t>12.14.1.3</t>
  </si>
  <si>
    <t>12.15.2</t>
  </si>
  <si>
    <t>12.15.3</t>
  </si>
  <si>
    <t>12.16.1.2</t>
  </si>
  <si>
    <t>12.18.1.2</t>
  </si>
  <si>
    <t>12.17.2</t>
  </si>
  <si>
    <t>12.17.3</t>
  </si>
  <si>
    <t>12.18.1.3</t>
  </si>
  <si>
    <t>12.19.2</t>
  </si>
  <si>
    <t>12.19.3</t>
  </si>
  <si>
    <t>12.20.1.2</t>
  </si>
  <si>
    <t>12.20.1.3</t>
  </si>
  <si>
    <t>13.1.1</t>
  </si>
  <si>
    <t>13.1.1.1</t>
  </si>
  <si>
    <t>13.1.1.2</t>
  </si>
  <si>
    <t>13.1.2</t>
  </si>
  <si>
    <t>13.1.2.1</t>
  </si>
  <si>
    <t>13.1.3</t>
  </si>
  <si>
    <t>13.1.3.1</t>
  </si>
  <si>
    <t>13.1.4</t>
  </si>
  <si>
    <t>13.1.4.1</t>
  </si>
  <si>
    <t>13.1.4.2</t>
  </si>
  <si>
    <t>13.1.4.3</t>
  </si>
  <si>
    <t>13.1.4.4</t>
  </si>
  <si>
    <t>13.2.1</t>
  </si>
  <si>
    <t>13.2.1.1</t>
  </si>
  <si>
    <t>13.2.1.2</t>
  </si>
  <si>
    <t>13.2.1.3</t>
  </si>
  <si>
    <t>13.2.1.4</t>
  </si>
  <si>
    <t>13.2.2</t>
  </si>
  <si>
    <t>13.2.2.1</t>
  </si>
  <si>
    <t>13.2.2.2</t>
  </si>
  <si>
    <t>13.2.2.3</t>
  </si>
  <si>
    <t>13.2.2.4</t>
  </si>
  <si>
    <t>13.2.2.5</t>
  </si>
  <si>
    <t>13.2.2.6</t>
  </si>
  <si>
    <t>13.2.2.7</t>
  </si>
  <si>
    <t>13.2.2.8</t>
  </si>
  <si>
    <t>13.2.2.9</t>
  </si>
  <si>
    <t>13.2.2.10</t>
  </si>
  <si>
    <t>13.2.2.11</t>
  </si>
  <si>
    <t>13.2.2.12</t>
  </si>
  <si>
    <t>13.2.2.13</t>
  </si>
  <si>
    <t>13.2.2.14</t>
  </si>
  <si>
    <t>13.2.2.15</t>
  </si>
  <si>
    <t>13.2.2.16</t>
  </si>
  <si>
    <t>13.2.2.17</t>
  </si>
  <si>
    <t>13.2.2.18</t>
  </si>
  <si>
    <t>13.2.2.19</t>
  </si>
  <si>
    <t>13.2.2.20</t>
  </si>
  <si>
    <t>13.2.3</t>
  </si>
  <si>
    <t>13.2.3.1</t>
  </si>
  <si>
    <t>13.2.3.2</t>
  </si>
  <si>
    <t>13.2.3.3</t>
  </si>
  <si>
    <t>13.2.3.4</t>
  </si>
  <si>
    <t>13.2.3.5</t>
  </si>
  <si>
    <t>13.2.3.6</t>
  </si>
  <si>
    <t>13.2.3.7</t>
  </si>
  <si>
    <t>13.2.3.8</t>
  </si>
  <si>
    <t>13.2.3.9</t>
  </si>
  <si>
    <t>13.2.3.10</t>
  </si>
  <si>
    <t>13.2.4</t>
  </si>
  <si>
    <t>13.2.4.1</t>
  </si>
  <si>
    <t>13.2.4.2</t>
  </si>
  <si>
    <t>13.2.4.3</t>
  </si>
  <si>
    <t>13.2.4.4</t>
  </si>
  <si>
    <t>13.2.4.5</t>
  </si>
  <si>
    <t>13.2.4.6</t>
  </si>
  <si>
    <t>13.2.4.7</t>
  </si>
  <si>
    <t>13.2.4.8</t>
  </si>
  <si>
    <t>13.2.4.9</t>
  </si>
  <si>
    <t>13.2.4.10</t>
  </si>
  <si>
    <t>14.1.1</t>
  </si>
  <si>
    <t>14.1.1.1</t>
  </si>
  <si>
    <t>14.1.1.2</t>
  </si>
  <si>
    <t>14.1.2</t>
  </si>
  <si>
    <t>14.1.2.1</t>
  </si>
  <si>
    <t>14.1.3</t>
  </si>
  <si>
    <t>14.1.3.1</t>
  </si>
  <si>
    <t>14.1.3.2</t>
  </si>
  <si>
    <t>14.1.4</t>
  </si>
  <si>
    <t>14.2.1</t>
  </si>
  <si>
    <t>14.2.1.1</t>
  </si>
  <si>
    <t>14.2.1.2</t>
  </si>
  <si>
    <t>14.2.2</t>
  </si>
  <si>
    <t>14.2.2.1</t>
  </si>
  <si>
    <t>14.2.2.2</t>
  </si>
  <si>
    <t>14.2.3</t>
  </si>
  <si>
    <t>14.2.3.1</t>
  </si>
  <si>
    <t>14.2.3.2</t>
  </si>
  <si>
    <t>14.2.4</t>
  </si>
  <si>
    <t>14.2.4.1</t>
  </si>
  <si>
    <t>14.2.5</t>
  </si>
  <si>
    <t>14.2.5.1</t>
  </si>
  <si>
    <t>14.3.1</t>
  </si>
  <si>
    <t>14.3.1.1</t>
  </si>
  <si>
    <t>14.3.1.2</t>
  </si>
  <si>
    <t>14.3.2</t>
  </si>
  <si>
    <t>14.3.2.1</t>
  </si>
  <si>
    <t>14.3.3</t>
  </si>
  <si>
    <t>14.3.3.1</t>
  </si>
  <si>
    <t>14.4.1</t>
  </si>
  <si>
    <t>14.4.1.1</t>
  </si>
  <si>
    <t>14.4.1.2</t>
  </si>
  <si>
    <t>14.4.1.3</t>
  </si>
  <si>
    <t>14.4.1.4</t>
  </si>
  <si>
    <t>14.4.2</t>
  </si>
  <si>
    <t>14.4.2.1</t>
  </si>
  <si>
    <t>14.4.2.2</t>
  </si>
  <si>
    <t>14.4.2.3</t>
  </si>
  <si>
    <t>14.4.2.4</t>
  </si>
  <si>
    <t>14.4.2.5</t>
  </si>
  <si>
    <t>14.4.2.6</t>
  </si>
  <si>
    <t>14.4.2.7</t>
  </si>
  <si>
    <t>14.4.2.8</t>
  </si>
  <si>
    <t>14.4.2.9</t>
  </si>
  <si>
    <t>14.4.2.10</t>
  </si>
  <si>
    <t>14.4.2.11</t>
  </si>
  <si>
    <t>14.4.2.12</t>
  </si>
  <si>
    <t>14.4.2.13</t>
  </si>
  <si>
    <t>14.4.3</t>
  </si>
  <si>
    <t>14.4.3.1</t>
  </si>
  <si>
    <t>14.4.3.2</t>
  </si>
  <si>
    <t>14.4.3.3</t>
  </si>
  <si>
    <t>14.4.3.4</t>
  </si>
  <si>
    <t>14.4.4</t>
  </si>
  <si>
    <t>14.4.4.1</t>
  </si>
  <si>
    <t>14.4.4.2</t>
  </si>
  <si>
    <t>14.4.4.3</t>
  </si>
  <si>
    <t>14.4.4.4</t>
  </si>
  <si>
    <t>14.4.4.5</t>
  </si>
  <si>
    <t>14.5.1</t>
  </si>
  <si>
    <t>14.5.1.1</t>
  </si>
  <si>
    <t>14.5.1.2</t>
  </si>
  <si>
    <t>14.5.2</t>
  </si>
  <si>
    <t>14.5.2.1</t>
  </si>
  <si>
    <t>14.5.3</t>
  </si>
  <si>
    <t>14.5.3.1</t>
  </si>
  <si>
    <t>14.5.3.2</t>
  </si>
  <si>
    <t>14.6.1</t>
  </si>
  <si>
    <t>14.6.1.1</t>
  </si>
  <si>
    <t>14.6.1.2</t>
  </si>
  <si>
    <t>14.6.1.3</t>
  </si>
  <si>
    <t>14.6.1.4</t>
  </si>
  <si>
    <t>14.6.1.5</t>
  </si>
  <si>
    <t>14.6.2</t>
  </si>
  <si>
    <t>14.6.2.1</t>
  </si>
  <si>
    <t>14.6.2.2</t>
  </si>
  <si>
    <t>14.6.2.3</t>
  </si>
  <si>
    <t>14.6.2.4</t>
  </si>
  <si>
    <t>14.6.2.5</t>
  </si>
  <si>
    <t>14.6.3</t>
  </si>
  <si>
    <t>14.6.3.1</t>
  </si>
  <si>
    <t>14.6.3.2</t>
  </si>
  <si>
    <t>14.6.4</t>
  </si>
  <si>
    <t>14.6.4.1</t>
  </si>
  <si>
    <t>14.6.4.2</t>
  </si>
  <si>
    <t>14.6.4.3</t>
  </si>
  <si>
    <t>14.6.4.4</t>
  </si>
  <si>
    <t>14.6.5</t>
  </si>
  <si>
    <t>14.6.5.1</t>
  </si>
  <si>
    <t>14.6.5.2</t>
  </si>
  <si>
    <t>14.7.1</t>
  </si>
  <si>
    <t>14.7.1.1</t>
  </si>
  <si>
    <t>14.7.1.2</t>
  </si>
  <si>
    <t>14.7.2</t>
  </si>
  <si>
    <t>14.7.2.1</t>
  </si>
  <si>
    <t>14.7.3</t>
  </si>
  <si>
    <t>14.7.3.1</t>
  </si>
  <si>
    <t>15.1.1</t>
  </si>
  <si>
    <t>15.1.1.1</t>
  </si>
  <si>
    <t>15.1.1.2</t>
  </si>
  <si>
    <t>15.1.2</t>
  </si>
  <si>
    <t>15.1.2.1</t>
  </si>
  <si>
    <t>15.1.3</t>
  </si>
  <si>
    <t>15.1.3.1</t>
  </si>
  <si>
    <t>15.1.4</t>
  </si>
  <si>
    <t>15.1.4.1</t>
  </si>
  <si>
    <t>15.1.4.2</t>
  </si>
  <si>
    <t>15.1.4.3</t>
  </si>
  <si>
    <t>15.1.4.4</t>
  </si>
  <si>
    <t>15.2.1</t>
  </si>
  <si>
    <t>15.2.1.1</t>
  </si>
  <si>
    <t>15.2.1.2</t>
  </si>
  <si>
    <t>15.2.3</t>
  </si>
  <si>
    <t>15.2.3.1</t>
  </si>
  <si>
    <t>15.2.4</t>
  </si>
  <si>
    <t>15.2.4.1</t>
  </si>
  <si>
    <t>15.2.4.2</t>
  </si>
  <si>
    <t>15.2.4.3</t>
  </si>
  <si>
    <t>15.2.4.4</t>
  </si>
  <si>
    <t>15.3.1</t>
  </si>
  <si>
    <t>15.3.1.1</t>
  </si>
  <si>
    <t>15.3.1.2</t>
  </si>
  <si>
    <t>15.3.1.3</t>
  </si>
  <si>
    <t>15.3.1.4</t>
  </si>
  <si>
    <t>15.3.2</t>
  </si>
  <si>
    <t>15.3.2.1</t>
  </si>
  <si>
    <t>15.3.2.2</t>
  </si>
  <si>
    <t>15.3.2.3</t>
  </si>
  <si>
    <t>15.3.2.4</t>
  </si>
  <si>
    <t>15.3.2.5</t>
  </si>
  <si>
    <t>15.3.3</t>
  </si>
  <si>
    <t>15.3.3.1</t>
  </si>
  <si>
    <t>15.3.3.2</t>
  </si>
  <si>
    <t>15.3.4</t>
  </si>
  <si>
    <t>15.3.4.1</t>
  </si>
  <si>
    <t>15.3.4.2</t>
  </si>
  <si>
    <t>15.3.5</t>
  </si>
  <si>
    <t>15.3.5.1</t>
  </si>
  <si>
    <t>15.3.5.2</t>
  </si>
  <si>
    <t>15.4.1</t>
  </si>
  <si>
    <t>15.4.1.1</t>
  </si>
  <si>
    <t>15.4.1.2</t>
  </si>
  <si>
    <t>15.4.3</t>
  </si>
  <si>
    <t>15.4.3.1</t>
  </si>
  <si>
    <t>15.5.1</t>
  </si>
  <si>
    <t>15.5.1.1</t>
  </si>
  <si>
    <t>15.5.1.2</t>
  </si>
  <si>
    <t>15.5.1.3</t>
  </si>
  <si>
    <t>15.5.1.4</t>
  </si>
  <si>
    <t>15.5.1.5</t>
  </si>
  <si>
    <t>15.5.2</t>
  </si>
  <si>
    <t>15.5.2.1</t>
  </si>
  <si>
    <t>15.5.2.2</t>
  </si>
  <si>
    <t>15.5.2.3</t>
  </si>
  <si>
    <t>15.5.2.4</t>
  </si>
  <si>
    <t>15.5.2.5</t>
  </si>
  <si>
    <t>15.5.3</t>
  </si>
  <si>
    <t>15.5.3.1</t>
  </si>
  <si>
    <t>15.5.3.2</t>
  </si>
  <si>
    <t>15.5.4</t>
  </si>
  <si>
    <t>15.5.4.1</t>
  </si>
  <si>
    <t>15.5.4.2</t>
  </si>
  <si>
    <t>15.5.5</t>
  </si>
  <si>
    <t>15.5.5.1</t>
  </si>
  <si>
    <t>15.5.5.2</t>
  </si>
  <si>
    <t>15.6.1</t>
  </si>
  <si>
    <t>15.6.1.1</t>
  </si>
  <si>
    <t>15.6.1.2</t>
  </si>
  <si>
    <t>15.6.2</t>
  </si>
  <si>
    <t>15.6.2.1</t>
  </si>
  <si>
    <t>15.6.3</t>
  </si>
  <si>
    <t>15.7.1</t>
  </si>
  <si>
    <t>15.7.1.1</t>
  </si>
  <si>
    <t>15.7.1.2</t>
  </si>
  <si>
    <t>15.7.1.3</t>
  </si>
  <si>
    <t>15.7.1.4</t>
  </si>
  <si>
    <t>15.7.2</t>
  </si>
  <si>
    <t>15.7.2.1</t>
  </si>
  <si>
    <t>15.7.2.2</t>
  </si>
  <si>
    <t>15.7.2.3</t>
  </si>
  <si>
    <t>15.7.2.4</t>
  </si>
  <si>
    <t>15.7.2.5</t>
  </si>
  <si>
    <t>15.7.2.6</t>
  </si>
  <si>
    <t>15.7.2.7</t>
  </si>
  <si>
    <t>15.7.2.8</t>
  </si>
  <si>
    <t>15.7.2.9</t>
  </si>
  <si>
    <t>15.7.2.10</t>
  </si>
  <si>
    <t>15.7.2.11</t>
  </si>
  <si>
    <t>15.7.2.12</t>
  </si>
  <si>
    <t>15.7.2.13</t>
  </si>
  <si>
    <t>15.7.3</t>
  </si>
  <si>
    <t>15.7.3.1</t>
  </si>
  <si>
    <t>15.7.3.2</t>
  </si>
  <si>
    <t>15.7.3.3</t>
  </si>
  <si>
    <t>15.7.3.4</t>
  </si>
  <si>
    <t>15.7.4</t>
  </si>
  <si>
    <t>15.7.4.1</t>
  </si>
  <si>
    <t>15.7.4.2</t>
  </si>
  <si>
    <t>15.7.4.3</t>
  </si>
  <si>
    <t>15.7.4.4</t>
  </si>
  <si>
    <t>15.7.4.5</t>
  </si>
  <si>
    <t>15.7.4.6</t>
  </si>
  <si>
    <t>15.8.1</t>
  </si>
  <si>
    <t>15.8.1.1</t>
  </si>
  <si>
    <t>15.8.1.2</t>
  </si>
  <si>
    <t>15.8.2</t>
  </si>
  <si>
    <t>15.8.2.1</t>
  </si>
  <si>
    <t>15.8.4</t>
  </si>
  <si>
    <t>15.8.4.1</t>
  </si>
  <si>
    <t>7.2.2.21</t>
  </si>
  <si>
    <t>7.2.2.22</t>
  </si>
  <si>
    <t>7.2.2.23</t>
  </si>
  <si>
    <t>7.2.2.24</t>
  </si>
  <si>
    <t>7.2.2.25</t>
  </si>
  <si>
    <t>7.2.2.26</t>
  </si>
  <si>
    <t>7.2.2.27</t>
  </si>
  <si>
    <t>7.2.2.28</t>
  </si>
  <si>
    <t>7.2.2.29</t>
  </si>
  <si>
    <t>7.2.2.30</t>
  </si>
  <si>
    <t>10.2.2.21</t>
  </si>
  <si>
    <t>10.2.2.22</t>
  </si>
  <si>
    <t>10.2.2.23</t>
  </si>
  <si>
    <t>10.2.2.24</t>
  </si>
  <si>
    <t>10.2.2.25</t>
  </si>
  <si>
    <t>10.2.2.26</t>
  </si>
  <si>
    <t>10.2.2.27</t>
  </si>
  <si>
    <t>10.2.2.28</t>
  </si>
  <si>
    <t>10.2.2.29</t>
  </si>
  <si>
    <t>11.2.2.21</t>
  </si>
  <si>
    <t>11.2.2.22</t>
  </si>
  <si>
    <t>11.2.2.23</t>
  </si>
  <si>
    <t>11.2.2.24</t>
  </si>
  <si>
    <t>11.2.2.25</t>
  </si>
  <si>
    <t>7.2.4.11</t>
  </si>
  <si>
    <t>7.2.4.12</t>
  </si>
  <si>
    <t>7.2.4.13</t>
  </si>
  <si>
    <t>7.2.4.14</t>
  </si>
  <si>
    <t>7.2.4.15</t>
  </si>
  <si>
    <t>7.2.4.16</t>
  </si>
  <si>
    <t>7.2.4.17</t>
  </si>
  <si>
    <t>7.2.4.18</t>
  </si>
  <si>
    <t>7.2.4.19</t>
  </si>
  <si>
    <t>7.2.4.20</t>
  </si>
  <si>
    <t>7.2.4.21</t>
  </si>
  <si>
    <t>7.2.4.22</t>
  </si>
  <si>
    <t>7.2.4.23</t>
  </si>
  <si>
    <t>7.2.4.24</t>
  </si>
  <si>
    <t>7.2.4.25</t>
  </si>
  <si>
    <t>7.2.4.26</t>
  </si>
  <si>
    <t>7.2.4.27</t>
  </si>
  <si>
    <t>7.2.4.28</t>
  </si>
  <si>
    <t>7.2.4.29</t>
  </si>
  <si>
    <t>7.2.4.30</t>
  </si>
  <si>
    <t>10.2.4.11</t>
  </si>
  <si>
    <t>10.2.4.12</t>
  </si>
  <si>
    <t>10.2.4.13</t>
  </si>
  <si>
    <t>10.2.4.14</t>
  </si>
  <si>
    <t>10.2.4.15</t>
  </si>
  <si>
    <t>10.2.4.16</t>
  </si>
  <si>
    <t>10.2.4.17</t>
  </si>
  <si>
    <t>10.2.4.18</t>
  </si>
  <si>
    <t>10.2.4.19</t>
  </si>
  <si>
    <t>10.2.4.20</t>
  </si>
  <si>
    <t>10.2.4.21</t>
  </si>
  <si>
    <t>10.2.4.22</t>
  </si>
  <si>
    <t>10.2.4.23</t>
  </si>
  <si>
    <t>10.2.4.24</t>
  </si>
  <si>
    <t>10.2.4.25</t>
  </si>
  <si>
    <t>10.2.4.26</t>
  </si>
  <si>
    <t>11.2.4.11</t>
  </si>
  <si>
    <t>11.2.4.12</t>
  </si>
  <si>
    <t>11.2.4.13</t>
  </si>
  <si>
    <t>11.2.4.14</t>
  </si>
  <si>
    <t>11.2.4.15</t>
  </si>
  <si>
    <t>11.2.4.16</t>
  </si>
  <si>
    <t>11.2.4.17</t>
  </si>
  <si>
    <t>11.2.4.18</t>
  </si>
  <si>
    <t>11.2.4.19</t>
  </si>
  <si>
    <t>2.2.3.3</t>
  </si>
  <si>
    <t>2.2.3.4</t>
  </si>
  <si>
    <t>8.2.3.3</t>
  </si>
  <si>
    <t>8.2.3.4</t>
  </si>
  <si>
    <t>8.2.5.3</t>
  </si>
  <si>
    <t>8.2.5.4</t>
  </si>
  <si>
    <t>8.4.2.6</t>
  </si>
  <si>
    <t>8.4.2.7</t>
  </si>
  <si>
    <t>8.4.2.8</t>
  </si>
  <si>
    <t>8.4.2.9</t>
  </si>
  <si>
    <t>8.4.3.3</t>
  </si>
  <si>
    <t>8.4.3.4</t>
  </si>
  <si>
    <t>8.4.5.3</t>
  </si>
  <si>
    <t>8.4.5.4</t>
  </si>
  <si>
    <t>8.7.1</t>
  </si>
  <si>
    <t>8.7.1.1</t>
  </si>
  <si>
    <t>8.7.1.2</t>
  </si>
  <si>
    <t>8.7.1.3</t>
  </si>
  <si>
    <t>8.7.1.4</t>
  </si>
  <si>
    <t>8.7.2</t>
  </si>
  <si>
    <t>8.7.2.1</t>
  </si>
  <si>
    <t>8.7.2.2</t>
  </si>
  <si>
    <t>8.7.2.3</t>
  </si>
  <si>
    <t>8.7.2.4</t>
  </si>
  <si>
    <t>8.7.3</t>
  </si>
  <si>
    <t>8.7.3.1</t>
  </si>
  <si>
    <t>8.7.3.2</t>
  </si>
  <si>
    <t>8.7.3.3</t>
  </si>
  <si>
    <t>8.7.3.4</t>
  </si>
  <si>
    <t>8.7.4</t>
  </si>
  <si>
    <t>8.7.4.1</t>
  </si>
  <si>
    <t>8.7.4.2</t>
  </si>
  <si>
    <t>8.7.5</t>
  </si>
  <si>
    <t>8.7.5.1</t>
  </si>
  <si>
    <t>8.7.5.2</t>
  </si>
  <si>
    <t>8.7.5.3</t>
  </si>
  <si>
    <t>8.7.5.4</t>
  </si>
  <si>
    <t>9.6.3.3</t>
  </si>
  <si>
    <t>9.6.3.4</t>
  </si>
  <si>
    <t>3.2.1.6</t>
  </si>
  <si>
    <t>3.2.1.7</t>
  </si>
  <si>
    <t>3.2.2</t>
  </si>
  <si>
    <t>3.2.2.1</t>
  </si>
  <si>
    <t>3.2.2.2</t>
  </si>
  <si>
    <t>3.2.2.3</t>
  </si>
  <si>
    <t>3.2.2.4</t>
  </si>
  <si>
    <t>3.2.2.5</t>
  </si>
  <si>
    <t>3.2.2.6</t>
  </si>
  <si>
    <t>3.2.2.7</t>
  </si>
  <si>
    <t>3.2.2.8</t>
  </si>
  <si>
    <t>3.2.2.9</t>
  </si>
  <si>
    <t>3.2.2.10</t>
  </si>
  <si>
    <t>3.2.3</t>
  </si>
  <si>
    <t>3.2.3.1</t>
  </si>
  <si>
    <t>3.2.3.2</t>
  </si>
  <si>
    <t>3.2.3.3</t>
  </si>
  <si>
    <t>3.2.3.4</t>
  </si>
  <si>
    <t>3.2.3.5</t>
  </si>
  <si>
    <t>3.2.3.6</t>
  </si>
  <si>
    <t>3.2.3.8</t>
  </si>
  <si>
    <t>3.2.3.9</t>
  </si>
  <si>
    <t>3.2.3.10</t>
  </si>
  <si>
    <t>3.2.3.11</t>
  </si>
  <si>
    <t>3.2.3.12</t>
  </si>
  <si>
    <t>3.2.3.13</t>
  </si>
  <si>
    <t>3.2.3.14</t>
  </si>
  <si>
    <t>3.2.3.15</t>
  </si>
  <si>
    <t>3.2.3.16</t>
  </si>
  <si>
    <t>3.2.3.17</t>
  </si>
  <si>
    <t>3.2.3.18</t>
  </si>
  <si>
    <t>3.2.3.19</t>
  </si>
  <si>
    <t>3.2.3.20</t>
  </si>
  <si>
    <t>3.2.4</t>
  </si>
  <si>
    <t>3.2.4.1</t>
  </si>
  <si>
    <t>3.2.4.2</t>
  </si>
  <si>
    <t>3.2.4.3</t>
  </si>
  <si>
    <t>3.2.4.4</t>
  </si>
  <si>
    <t>3.2.4.5</t>
  </si>
  <si>
    <t>3.2.4.6</t>
  </si>
  <si>
    <t>3.2.4.7</t>
  </si>
  <si>
    <t>3.2.4.8</t>
  </si>
  <si>
    <t>3.2.4.9</t>
  </si>
  <si>
    <t>3.2.4.10</t>
  </si>
  <si>
    <t>3.2.4.11</t>
  </si>
  <si>
    <t>3.2.4.12</t>
  </si>
  <si>
    <t>3.2.4.13</t>
  </si>
  <si>
    <t>3.2.4.14</t>
  </si>
  <si>
    <t>3.2.4.15</t>
  </si>
  <si>
    <t>3.2.4.16</t>
  </si>
  <si>
    <t>3.2.4.17</t>
  </si>
  <si>
    <t>3.2.4.18</t>
  </si>
  <si>
    <t>3.2.4.19</t>
  </si>
  <si>
    <t>3.2.4.20</t>
  </si>
  <si>
    <t>3.2.5</t>
  </si>
  <si>
    <t>3.2.5.1</t>
  </si>
  <si>
    <t>3.2.5.2</t>
  </si>
  <si>
    <t>3.2.5.3</t>
  </si>
  <si>
    <t>3.2.5.4</t>
  </si>
  <si>
    <t>3.2.5.5</t>
  </si>
  <si>
    <t>3.2.5.6</t>
  </si>
  <si>
    <t>3.2.6</t>
  </si>
  <si>
    <t>3.2.6.1</t>
  </si>
  <si>
    <t>3.2.6.2</t>
  </si>
  <si>
    <t>3.2.6.3</t>
  </si>
  <si>
    <t>3.2.6.4</t>
  </si>
  <si>
    <t>14.6.6</t>
  </si>
  <si>
    <t>14.6.3.3</t>
  </si>
  <si>
    <t>14.6.3.4</t>
  </si>
  <si>
    <t>14.6.3.5</t>
  </si>
  <si>
    <t>14.6.3.6</t>
  </si>
  <si>
    <t>14.6.3.7</t>
  </si>
  <si>
    <t>14.6.3.8</t>
  </si>
  <si>
    <t>14.6.3.9</t>
  </si>
  <si>
    <t>14.6.3.10</t>
  </si>
  <si>
    <t>14.6.5.3</t>
  </si>
  <si>
    <t>14.6.6.1</t>
  </si>
  <si>
    <t>14.6.2.6</t>
  </si>
  <si>
    <t>14.6.2.7</t>
  </si>
  <si>
    <t>14.6.2.8</t>
  </si>
  <si>
    <t>14.6.2.9</t>
  </si>
  <si>
    <t>14.6.2.10</t>
  </si>
  <si>
    <t>14.6.2.11</t>
  </si>
  <si>
    <t>14.6.2.12</t>
  </si>
  <si>
    <t>14.6.2.13</t>
  </si>
  <si>
    <t>14.6.2.14</t>
  </si>
  <si>
    <t>14.6.2.15</t>
  </si>
  <si>
    <t>14.6.2.16</t>
  </si>
  <si>
    <t>14.6.2.17</t>
  </si>
  <si>
    <t>14.6.2.18</t>
  </si>
  <si>
    <t>14.6.2.19</t>
  </si>
  <si>
    <t>14.6.2.20</t>
  </si>
  <si>
    <t>14.6.4.5</t>
  </si>
  <si>
    <t>14.6.4.6</t>
  </si>
  <si>
    <t>15.3.3.3</t>
  </si>
  <si>
    <t>15.3.3.4</t>
  </si>
  <si>
    <t>15.3.5.3</t>
  </si>
  <si>
    <t>15.3.5.4</t>
  </si>
  <si>
    <t>15.5.1.6</t>
  </si>
  <si>
    <t>15.5.1.7</t>
  </si>
  <si>
    <t>15.5.1.8</t>
  </si>
  <si>
    <t>15.5.1.9</t>
  </si>
  <si>
    <t>15.5.1.10</t>
  </si>
  <si>
    <t>15.5.2.6</t>
  </si>
  <si>
    <t>15.5.2.7</t>
  </si>
  <si>
    <t>15.5.2.8</t>
  </si>
  <si>
    <t>15.5.2.9</t>
  </si>
  <si>
    <t>15.5.2.10</t>
  </si>
  <si>
    <t>15.5.3.3</t>
  </si>
  <si>
    <t>15.5.3.4</t>
  </si>
  <si>
    <t>15.5.5.3</t>
  </si>
  <si>
    <t>15.5.5.4</t>
  </si>
  <si>
    <t>13.2.4.11</t>
  </si>
  <si>
    <t>13.2.4.12</t>
  </si>
  <si>
    <t>13.2.4.13</t>
  </si>
  <si>
    <t>13.2.4.14</t>
  </si>
  <si>
    <t>5.2.5.1</t>
  </si>
  <si>
    <t>5.2.5.2</t>
  </si>
  <si>
    <t>5.4.4</t>
  </si>
  <si>
    <t>5.4.4.1</t>
  </si>
  <si>
    <t>5.4.4.2</t>
  </si>
  <si>
    <t>5.4.4.3</t>
  </si>
  <si>
    <t>5.4.4.4</t>
  </si>
  <si>
    <t>5.4.4.5</t>
  </si>
  <si>
    <t>5.4.4.6</t>
  </si>
  <si>
    <t>5.4.4.7</t>
  </si>
  <si>
    <t>5.4.4.8</t>
  </si>
  <si>
    <t>5.4.4.9</t>
  </si>
  <si>
    <t>1.1.1.3</t>
  </si>
  <si>
    <t>1.5.1.3</t>
  </si>
  <si>
    <t>1.7.1.3</t>
  </si>
  <si>
    <t>2.1.1.3</t>
  </si>
  <si>
    <t>2.1.3.3</t>
  </si>
  <si>
    <t>2.1.3.4</t>
  </si>
  <si>
    <t>2.5.1.3</t>
  </si>
  <si>
    <t>4.1.1.3</t>
  </si>
  <si>
    <t>4.1.4.5</t>
  </si>
  <si>
    <t>4.1.4.6</t>
  </si>
  <si>
    <t>4.1.5</t>
  </si>
  <si>
    <t>4.1.5.1</t>
  </si>
  <si>
    <t>5.1.1.3</t>
  </si>
  <si>
    <t>5.3.1.3</t>
  </si>
  <si>
    <t>6.1.1.3</t>
  </si>
  <si>
    <t>5.3.4.5</t>
  </si>
  <si>
    <t>5.3.4.6</t>
  </si>
  <si>
    <t>6.2.1.3</t>
  </si>
  <si>
    <t>6.2.4.5</t>
  </si>
  <si>
    <t>6.2.4.6</t>
  </si>
  <si>
    <t>6.3.1.3</t>
  </si>
  <si>
    <t>6.3.4.6</t>
  </si>
  <si>
    <t>6.3.4.5</t>
  </si>
  <si>
    <t>6.4.1.3</t>
  </si>
  <si>
    <t>6.6.1.3</t>
  </si>
  <si>
    <t>6.6.2.3</t>
  </si>
  <si>
    <t>6.8.1.3</t>
  </si>
  <si>
    <t>7.1.1.3</t>
  </si>
  <si>
    <t>5.4.5</t>
  </si>
  <si>
    <t>5.4.5.1</t>
  </si>
  <si>
    <t>5.4.5.2</t>
  </si>
  <si>
    <t>7.1.3.3</t>
  </si>
  <si>
    <t>7.1.3.4</t>
  </si>
  <si>
    <t>8.1.1.3</t>
  </si>
  <si>
    <t>8.3.1.3</t>
  </si>
  <si>
    <t>8.5.1.3</t>
  </si>
  <si>
    <t>8.6.1.3</t>
  </si>
  <si>
    <t>8.6.2.3</t>
  </si>
  <si>
    <t>8.6.4.5</t>
  </si>
  <si>
    <t>8.6.4.6</t>
  </si>
  <si>
    <t>8.6.5.3</t>
  </si>
  <si>
    <t>8.6.5.4</t>
  </si>
  <si>
    <t>8.6.5.5</t>
  </si>
  <si>
    <t>8.6.5.6</t>
  </si>
  <si>
    <t>8.6.5.7</t>
  </si>
  <si>
    <t>8.6.5.8</t>
  </si>
  <si>
    <t>8.6.5.9</t>
  </si>
  <si>
    <t>8.6.5.10</t>
  </si>
  <si>
    <t>8.6.5.11</t>
  </si>
  <si>
    <t>8.6.5.12</t>
  </si>
  <si>
    <t>8.6.5.13</t>
  </si>
  <si>
    <t>8.6.5.14</t>
  </si>
  <si>
    <t>8.6.5.15</t>
  </si>
  <si>
    <t>8.6.5.16</t>
  </si>
  <si>
    <t>8.6.5.17</t>
  </si>
  <si>
    <t>8.6.5.18</t>
  </si>
  <si>
    <t>9.1.1.3</t>
  </si>
  <si>
    <t>9.3.1.3</t>
  </si>
  <si>
    <t>9.3.2.3</t>
  </si>
  <si>
    <t>6.8.4</t>
  </si>
  <si>
    <t>6.8.4.1</t>
  </si>
  <si>
    <t>6.8.4.2</t>
  </si>
  <si>
    <t>6.8.4.3</t>
  </si>
  <si>
    <t>6.8.4.4</t>
  </si>
  <si>
    <t>8.1.4</t>
  </si>
  <si>
    <t>8.1.4.1</t>
  </si>
  <si>
    <t>8.1.4.2</t>
  </si>
  <si>
    <t>8.1.4.3</t>
  </si>
  <si>
    <t>8.1.4.4</t>
  </si>
  <si>
    <t>10.1.1.3</t>
  </si>
  <si>
    <t>10.3.1.3</t>
  </si>
  <si>
    <t>12.3.1.3</t>
  </si>
  <si>
    <t>12.7.4</t>
  </si>
  <si>
    <t>13.2.5</t>
  </si>
  <si>
    <t>13.2.5.1</t>
  </si>
  <si>
    <t>13.2.5.2</t>
  </si>
  <si>
    <t>13.1.1.3</t>
  </si>
  <si>
    <t>13.1.4.5</t>
  </si>
  <si>
    <t>13.1.4.6</t>
  </si>
  <si>
    <t>14.1.1.3</t>
  </si>
  <si>
    <t>14.1.3.3</t>
  </si>
  <si>
    <t>14.1.3.4</t>
  </si>
  <si>
    <t>14.4.5</t>
  </si>
  <si>
    <t>14.4.5.1</t>
  </si>
  <si>
    <t>14.4.5.2</t>
  </si>
  <si>
    <t>14.7.1.3</t>
  </si>
  <si>
    <t>8.5.2</t>
  </si>
  <si>
    <t>8.5.2.1</t>
  </si>
  <si>
    <t>14.5.1.3</t>
  </si>
  <si>
    <t>14.5.3.3</t>
  </si>
  <si>
    <t>14.5.3.4</t>
  </si>
  <si>
    <t>15.1.1.3</t>
  </si>
  <si>
    <t>15.2.1.3</t>
  </si>
  <si>
    <t>15.2.4.5</t>
  </si>
  <si>
    <t>15.4.1.3</t>
  </si>
  <si>
    <t>A.1.1</t>
  </si>
  <si>
    <t>A.1.2</t>
  </si>
  <si>
    <t>A.1.3</t>
  </si>
  <si>
    <t>A.1.4</t>
  </si>
  <si>
    <t>A.1.5</t>
  </si>
  <si>
    <t>A.1.6</t>
  </si>
  <si>
    <t>A.1.7</t>
  </si>
  <si>
    <t>A.1.8</t>
  </si>
  <si>
    <t>A.1.9</t>
  </si>
  <si>
    <t>A.1.10</t>
  </si>
  <si>
    <t>A.1.11</t>
  </si>
  <si>
    <t>A.1.12</t>
  </si>
  <si>
    <t>A.1.13</t>
  </si>
  <si>
    <t>A.1.14</t>
  </si>
  <si>
    <t>A.1.15</t>
  </si>
  <si>
    <t>15.7.5</t>
  </si>
  <si>
    <t>C</t>
  </si>
  <si>
    <t>C.1.1</t>
  </si>
  <si>
    <t>C.1.2</t>
  </si>
  <si>
    <t>C.1.3</t>
  </si>
  <si>
    <t>C.1.4</t>
  </si>
  <si>
    <t>C.1.5</t>
  </si>
  <si>
    <t>C.1.6</t>
  </si>
  <si>
    <t>C.1.7</t>
  </si>
  <si>
    <t>C.1.8</t>
  </si>
  <si>
    <t>C.1.9</t>
  </si>
  <si>
    <t>C.1.10</t>
  </si>
  <si>
    <t>01</t>
  </si>
  <si>
    <t>C.2.1</t>
  </si>
  <si>
    <t>C.2.2</t>
  </si>
  <si>
    <t>C.2.3</t>
  </si>
  <si>
    <t>C.2.4</t>
  </si>
  <si>
    <t>C.2.5</t>
  </si>
  <si>
    <t>C.2.6</t>
  </si>
  <si>
    <t>C.2.7</t>
  </si>
  <si>
    <t>C.2.8</t>
  </si>
  <si>
    <t>C.2.9</t>
  </si>
  <si>
    <t>C.2.10</t>
  </si>
  <si>
    <t>C.2.11</t>
  </si>
  <si>
    <t>C.2.12</t>
  </si>
  <si>
    <t>C.3.1</t>
  </si>
  <si>
    <t>C.3.2</t>
  </si>
  <si>
    <t>C.3.3</t>
  </si>
  <si>
    <t>C.3.4</t>
  </si>
  <si>
    <t>C.3.5</t>
  </si>
  <si>
    <t>C.3.6</t>
  </si>
  <si>
    <t>C.3.7</t>
  </si>
  <si>
    <t>C.3.8</t>
  </si>
  <si>
    <t>C.3.9</t>
  </si>
  <si>
    <t>C.3.10</t>
  </si>
  <si>
    <t>C.3.11</t>
  </si>
  <si>
    <t>C.3.12</t>
  </si>
  <si>
    <t>C.5.1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</si>
  <si>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</si>
  <si>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</si>
  <si>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</si>
  <si>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</si>
  <si>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</si>
  <si>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</si>
  <si>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</si>
  <si>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</si>
  <si>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</si>
  <si>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</si>
  <si>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</si>
  <si>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</si>
  <si>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</si>
  <si>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</si>
  <si>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A.1.16</t>
  </si>
  <si>
    <t>C.2.13</t>
  </si>
  <si>
    <t>C.2.14</t>
  </si>
  <si>
    <t>C.2.15</t>
  </si>
  <si>
    <t>C.2.16</t>
  </si>
  <si>
    <t>C.3.13</t>
  </si>
  <si>
    <t>C.3.14</t>
  </si>
  <si>
    <t>C.3.15</t>
  </si>
  <si>
    <t>C.3.16</t>
  </si>
  <si>
    <t>Total</t>
  </si>
  <si>
    <t>1.2.1.5</t>
  </si>
  <si>
    <t>2.4.1.5</t>
  </si>
  <si>
    <t>5.2.1.5</t>
  </si>
  <si>
    <t>5.4.1.5</t>
  </si>
  <si>
    <t>7.2.1.5</t>
  </si>
  <si>
    <t>10.2.1.5</t>
  </si>
  <si>
    <t>11.2.1.5</t>
  </si>
  <si>
    <t>12.16.1.3</t>
  </si>
  <si>
    <t>13.2.1.5</t>
  </si>
  <si>
    <t>14.4.1.5</t>
  </si>
  <si>
    <t>15.7.1.5</t>
  </si>
  <si>
    <t>1.2.2.14</t>
  </si>
  <si>
    <t>1.2.2.15</t>
  </si>
  <si>
    <t>1.2.2.16</t>
  </si>
  <si>
    <t>1.2.2.17</t>
  </si>
  <si>
    <t>150 m</t>
  </si>
  <si>
    <t xml:space="preserve">300 m </t>
  </si>
  <si>
    <t>450 m</t>
  </si>
  <si>
    <t>600 m</t>
  </si>
  <si>
    <t>900 m</t>
  </si>
  <si>
    <t>1200 m</t>
  </si>
  <si>
    <t>1.2.3.11</t>
  </si>
  <si>
    <t>1.2.3.12</t>
  </si>
  <si>
    <t>1.2.3.13</t>
  </si>
  <si>
    <t>1.2.3.14</t>
  </si>
  <si>
    <t>1.2.3.15</t>
  </si>
  <si>
    <t>1.2.3.16</t>
  </si>
  <si>
    <t>1.2.3.17</t>
  </si>
  <si>
    <t>1275 m</t>
  </si>
  <si>
    <t>1500 m</t>
  </si>
  <si>
    <t>1575 m</t>
  </si>
  <si>
    <t>1725 m</t>
  </si>
  <si>
    <t>1800 m</t>
  </si>
  <si>
    <t>2100 m</t>
  </si>
  <si>
    <t>2.4.2.15</t>
  </si>
  <si>
    <t>2.4.2.16</t>
  </si>
  <si>
    <t>2.4.2.17</t>
  </si>
  <si>
    <t>2.4.2.18</t>
  </si>
  <si>
    <t>2.4.2.19</t>
  </si>
  <si>
    <t>2.4.2.20</t>
  </si>
  <si>
    <t>2.4.2.21</t>
  </si>
  <si>
    <t>2.4.3.11</t>
  </si>
  <si>
    <t>2.4.3.12</t>
  </si>
  <si>
    <t>2.4.3.13</t>
  </si>
  <si>
    <t>2.4.3.14</t>
  </si>
  <si>
    <t>2.4.3.15</t>
  </si>
  <si>
    <t>2.4.3.16</t>
  </si>
  <si>
    <t>2.4.3.17</t>
  </si>
  <si>
    <t>2.4.3.18</t>
  </si>
  <si>
    <t>2.4.3.19</t>
  </si>
  <si>
    <t>2.4.3.20</t>
  </si>
  <si>
    <t>2.4.3.21</t>
  </si>
  <si>
    <t>5.2.2.17</t>
  </si>
  <si>
    <t>5.2.2.18</t>
  </si>
  <si>
    <t>5.2.2.19</t>
  </si>
  <si>
    <t>5.2.2.20</t>
  </si>
  <si>
    <t>5.2.2.21</t>
  </si>
  <si>
    <t>5.2.2.22</t>
  </si>
  <si>
    <t>5.2.2.23</t>
  </si>
  <si>
    <t>5.2.2.24</t>
  </si>
  <si>
    <t>5.2.3.11</t>
  </si>
  <si>
    <t>5.2.3.12</t>
  </si>
  <si>
    <t>5.2.3.13</t>
  </si>
  <si>
    <t>5.2.3.14</t>
  </si>
  <si>
    <t>5.2.3.15</t>
  </si>
  <si>
    <t>5.2.3.16</t>
  </si>
  <si>
    <t>5.2.3.17</t>
  </si>
  <si>
    <t>5.2.3.18</t>
  </si>
  <si>
    <t>5.2.3.19</t>
  </si>
  <si>
    <t>5.2.3.20</t>
  </si>
  <si>
    <t>5.2.3.21</t>
  </si>
  <si>
    <t>5.2.3.22</t>
  </si>
  <si>
    <t>5.2.3.23</t>
  </si>
  <si>
    <t>5.2.3.24</t>
  </si>
  <si>
    <t>5.4.2.17</t>
  </si>
  <si>
    <t>5.4.2.18</t>
  </si>
  <si>
    <t>5.4.2.19</t>
  </si>
  <si>
    <t>5.4.2.20</t>
  </si>
  <si>
    <t>5.4.2.21</t>
  </si>
  <si>
    <t>5.4.2.22</t>
  </si>
  <si>
    <t>5.4.2.23</t>
  </si>
  <si>
    <t>5.4.3.11</t>
  </si>
  <si>
    <t>5.4.3.12</t>
  </si>
  <si>
    <t>5.4.3.13</t>
  </si>
  <si>
    <t>5.4.3.14</t>
  </si>
  <si>
    <t>5.4.3.15</t>
  </si>
  <si>
    <t>5.4.3.16</t>
  </si>
  <si>
    <t>5.4.3.17</t>
  </si>
  <si>
    <t>5.4.3.18</t>
  </si>
  <si>
    <t>5.4.3.19</t>
  </si>
  <si>
    <t>5.4.3.20</t>
  </si>
  <si>
    <t>5.4.3.21</t>
  </si>
  <si>
    <t>5.4.3.22</t>
  </si>
  <si>
    <t>5.4.3.23</t>
  </si>
  <si>
    <t>80 m</t>
  </si>
  <si>
    <t>120 m</t>
  </si>
  <si>
    <t>160 m</t>
  </si>
  <si>
    <t>200 m</t>
  </si>
  <si>
    <t>240 m</t>
  </si>
  <si>
    <t>280 m</t>
  </si>
  <si>
    <t>320 m</t>
  </si>
  <si>
    <t>360 m</t>
  </si>
  <si>
    <t>400 m</t>
  </si>
  <si>
    <t>440 m</t>
  </si>
  <si>
    <t>480 m</t>
  </si>
  <si>
    <t>520 m</t>
  </si>
  <si>
    <t>560 m</t>
  </si>
  <si>
    <t>640 m</t>
  </si>
  <si>
    <t>680 m</t>
  </si>
  <si>
    <t>720 m</t>
  </si>
  <si>
    <t>760 m</t>
  </si>
  <si>
    <t>800 m</t>
  </si>
  <si>
    <t>840 m</t>
  </si>
  <si>
    <t>880 m</t>
  </si>
  <si>
    <t>920 m</t>
  </si>
  <si>
    <t>960 m</t>
  </si>
  <si>
    <t>1000 m</t>
  </si>
  <si>
    <t>1040 m</t>
  </si>
  <si>
    <t>1080 m</t>
  </si>
  <si>
    <t>1120 m</t>
  </si>
  <si>
    <t>1160 m</t>
  </si>
  <si>
    <t>1240 m</t>
  </si>
  <si>
    <t>1280 m</t>
  </si>
  <si>
    <t>1320 m</t>
  </si>
  <si>
    <t>1360 m</t>
  </si>
  <si>
    <t>1400 m</t>
  </si>
  <si>
    <t>1440 m</t>
  </si>
  <si>
    <t>1480 m</t>
  </si>
  <si>
    <t>1520 m</t>
  </si>
  <si>
    <t>1560 m</t>
  </si>
  <si>
    <t>1600 m</t>
  </si>
  <si>
    <t>1640 m</t>
  </si>
  <si>
    <t>1680 m</t>
  </si>
  <si>
    <t>1720 m</t>
  </si>
  <si>
    <t>1760 m</t>
  </si>
  <si>
    <t>1840 m</t>
  </si>
  <si>
    <t>40 m</t>
  </si>
  <si>
    <t>1880 m</t>
  </si>
  <si>
    <t>1920 m</t>
  </si>
  <si>
    <t>1960 m</t>
  </si>
  <si>
    <t>2000 m</t>
  </si>
  <si>
    <t>2040 m</t>
  </si>
  <si>
    <t>2080 m</t>
  </si>
  <si>
    <t>2120 m</t>
  </si>
  <si>
    <t>2160 m</t>
  </si>
  <si>
    <t>2200 m</t>
  </si>
  <si>
    <t>2240 m</t>
  </si>
  <si>
    <t>2280 m</t>
  </si>
  <si>
    <t>2320 m</t>
  </si>
  <si>
    <t>2360 m</t>
  </si>
  <si>
    <t>2400 m</t>
  </si>
  <si>
    <t>2440 m</t>
  </si>
  <si>
    <t>2480 m</t>
  </si>
  <si>
    <t>2520 m</t>
  </si>
  <si>
    <t>2560 m</t>
  </si>
  <si>
    <t>2600 m</t>
  </si>
  <si>
    <t>2640 m</t>
  </si>
  <si>
    <t>2680 m</t>
  </si>
  <si>
    <t>2720 m</t>
  </si>
  <si>
    <t>2760 m</t>
  </si>
  <si>
    <t>2800 m</t>
  </si>
  <si>
    <t>2840 m</t>
  </si>
  <si>
    <t>2880 m</t>
  </si>
  <si>
    <t>2920 m</t>
  </si>
  <si>
    <t>2960 m</t>
  </si>
  <si>
    <t>3000 m</t>
  </si>
  <si>
    <t>3040 m</t>
  </si>
  <si>
    <t>3080 m</t>
  </si>
  <si>
    <t>3120 m</t>
  </si>
  <si>
    <t>3160 m</t>
  </si>
  <si>
    <t>3200 m</t>
  </si>
  <si>
    <t>3240 m</t>
  </si>
  <si>
    <t>3280 m</t>
  </si>
  <si>
    <t>3320 m</t>
  </si>
  <si>
    <t>3360 m</t>
  </si>
  <si>
    <t>3400 m</t>
  </si>
  <si>
    <t>3440 m</t>
  </si>
  <si>
    <t>3480 m</t>
  </si>
  <si>
    <t>3520 m</t>
  </si>
  <si>
    <t>3560 m</t>
  </si>
  <si>
    <t>3600 m</t>
  </si>
  <si>
    <t>3640 m</t>
  </si>
  <si>
    <t>3680 m</t>
  </si>
  <si>
    <t>3720 m</t>
  </si>
  <si>
    <t>3760 m</t>
  </si>
  <si>
    <t>3800 m</t>
  </si>
  <si>
    <t>3840 m</t>
  </si>
  <si>
    <t>3880 m</t>
  </si>
  <si>
    <t>3920 m</t>
  </si>
  <si>
    <t>3960 m</t>
  </si>
  <si>
    <t>4000 m</t>
  </si>
  <si>
    <t>4040 m</t>
  </si>
  <si>
    <t>4080 m</t>
  </si>
  <si>
    <t>4120 m</t>
  </si>
  <si>
    <t>4160 m</t>
  </si>
  <si>
    <t>4200 m</t>
  </si>
  <si>
    <t>4240 m</t>
  </si>
  <si>
    <t>4280 m</t>
  </si>
  <si>
    <t>4320 m</t>
  </si>
  <si>
    <t>4360 m</t>
  </si>
  <si>
    <t>4400 m</t>
  </si>
  <si>
    <t>4440 m</t>
  </si>
  <si>
    <t>4480 m</t>
  </si>
  <si>
    <t>4520 m</t>
  </si>
  <si>
    <t>4560 m</t>
  </si>
  <si>
    <t>4600 m</t>
  </si>
  <si>
    <t>4640 m</t>
  </si>
  <si>
    <t>4680 m</t>
  </si>
  <si>
    <t>4720 m</t>
  </si>
  <si>
    <t>4760 m</t>
  </si>
  <si>
    <t>4800 m</t>
  </si>
  <si>
    <t>4840 m</t>
  </si>
  <si>
    <t>4880 m</t>
  </si>
  <si>
    <t>4920 m</t>
  </si>
  <si>
    <t>4960 m</t>
  </si>
  <si>
    <t>5000 m</t>
  </si>
  <si>
    <t>5040 m</t>
  </si>
  <si>
    <t>5080 m</t>
  </si>
  <si>
    <t>5120 m</t>
  </si>
  <si>
    <t>5160 m</t>
  </si>
  <si>
    <t>10.2.2.30</t>
  </si>
  <si>
    <t>10.2.2.31</t>
  </si>
  <si>
    <t>10.2.2.32</t>
  </si>
  <si>
    <t>10.2.2.33</t>
  </si>
  <si>
    <t>10.2.2.34</t>
  </si>
  <si>
    <t>10.2.2.35</t>
  </si>
  <si>
    <t>10.2.2.36</t>
  </si>
  <si>
    <t>10.2.2.37</t>
  </si>
  <si>
    <t>10.2.2.38</t>
  </si>
  <si>
    <t>10.2.2.39</t>
  </si>
  <si>
    <t>10.2.2.40</t>
  </si>
  <si>
    <t>10.2.2.41</t>
  </si>
  <si>
    <t>10.2.2.42</t>
  </si>
  <si>
    <t>10.2.2.43</t>
  </si>
  <si>
    <t>10.2.2.44</t>
  </si>
  <si>
    <t>10.2.2.45</t>
  </si>
  <si>
    <t>10.2.2.46</t>
  </si>
  <si>
    <t>10.2.2.47</t>
  </si>
  <si>
    <t>10.2.2.48</t>
  </si>
  <si>
    <t>10.2.2.49</t>
  </si>
  <si>
    <t>10.2.2.50</t>
  </si>
  <si>
    <t>10.2.2.51</t>
  </si>
  <si>
    <t>10.2.2.52</t>
  </si>
  <si>
    <t>10.2.2.53</t>
  </si>
  <si>
    <t>10.2.2.54</t>
  </si>
  <si>
    <t>10.2.2.55</t>
  </si>
  <si>
    <t>10.2.2.56</t>
  </si>
  <si>
    <t>10.2.2.57</t>
  </si>
  <si>
    <t>10.2.2.58</t>
  </si>
  <si>
    <t>10.2.2.59</t>
  </si>
  <si>
    <t>10.2.2.60</t>
  </si>
  <si>
    <t>10.2.2.61</t>
  </si>
  <si>
    <t>10.2.2.62</t>
  </si>
  <si>
    <t>10.2.2.63</t>
  </si>
  <si>
    <t>10.2.2.64</t>
  </si>
  <si>
    <t>10.2.2.65</t>
  </si>
  <si>
    <t>10.2.2.66</t>
  </si>
  <si>
    <t>10.2.2.67</t>
  </si>
  <si>
    <t>10.2.2.68</t>
  </si>
  <si>
    <t>10.2.2.69</t>
  </si>
  <si>
    <t>10.2.2.70</t>
  </si>
  <si>
    <t>10.2.2.71</t>
  </si>
  <si>
    <t>10.2.2.72</t>
  </si>
  <si>
    <t>10.2.2.73</t>
  </si>
  <si>
    <t>10.2.2.74</t>
  </si>
  <si>
    <t>10.2.2.75</t>
  </si>
  <si>
    <t>10.2.2.76</t>
  </si>
  <si>
    <t>10.2.2.77</t>
  </si>
  <si>
    <t>10.2.2.78</t>
  </si>
  <si>
    <t>10.2.2.79</t>
  </si>
  <si>
    <t>10.2.2.80</t>
  </si>
  <si>
    <t>10.2.2.81</t>
  </si>
  <si>
    <t>10.2.2.82</t>
  </si>
  <si>
    <t>10.2.2.83</t>
  </si>
  <si>
    <t>10.2.2.84</t>
  </si>
  <si>
    <t>10.2.2.85</t>
  </si>
  <si>
    <t>10.2.2.86</t>
  </si>
  <si>
    <t>10.2.2.87</t>
  </si>
  <si>
    <t>10.2.2.88</t>
  </si>
  <si>
    <t>10.2.2.89</t>
  </si>
  <si>
    <t>10.2.2.90</t>
  </si>
  <si>
    <t>10.2.2.91</t>
  </si>
  <si>
    <t>10.2.2.92</t>
  </si>
  <si>
    <t>10.2.2.93</t>
  </si>
  <si>
    <t>10.2.2.94</t>
  </si>
  <si>
    <t>10.2.2.95</t>
  </si>
  <si>
    <t>10.2.2.96</t>
  </si>
  <si>
    <t>10.2.2.97</t>
  </si>
  <si>
    <t>10.2.2.98</t>
  </si>
  <si>
    <t>10.2.2.99</t>
  </si>
  <si>
    <t>10.2.2.100</t>
  </si>
  <si>
    <t>10.2.2.101</t>
  </si>
  <si>
    <t>10.2.2.102</t>
  </si>
  <si>
    <t>10.2.2.103</t>
  </si>
  <si>
    <t>10.2.2.104</t>
  </si>
  <si>
    <t>10.2.2.105</t>
  </si>
  <si>
    <t>10.2.2.106</t>
  </si>
  <si>
    <t>10.2.2.107</t>
  </si>
  <si>
    <t>10.2.2.108</t>
  </si>
  <si>
    <t>10.2.2.109</t>
  </si>
  <si>
    <t>10.2.2.110</t>
  </si>
  <si>
    <t>10.2.2.111</t>
  </si>
  <si>
    <t>10.2.2.112</t>
  </si>
  <si>
    <t>10.2.2.113</t>
  </si>
  <si>
    <t>10.2.2.114</t>
  </si>
  <si>
    <t>10.2.2.115</t>
  </si>
  <si>
    <t>10.2.2.116</t>
  </si>
  <si>
    <t>10.2.2.117</t>
  </si>
  <si>
    <t>10.2.2.118</t>
  </si>
  <si>
    <t>10.2.2.119</t>
  </si>
  <si>
    <t>10.2.2.120</t>
  </si>
  <si>
    <t>10.2.2.121</t>
  </si>
  <si>
    <t>10.2.2.122</t>
  </si>
  <si>
    <t>10.2.2.123</t>
  </si>
  <si>
    <t>10.2.2.124</t>
  </si>
  <si>
    <t>10.2.2.125</t>
  </si>
  <si>
    <t>10.2.2.126</t>
  </si>
  <si>
    <t>10.2.2.127</t>
  </si>
  <si>
    <t>10.2.2.128</t>
  </si>
  <si>
    <t>10.2.2.129</t>
  </si>
  <si>
    <t>10.2.3.11</t>
  </si>
  <si>
    <t>10.2.3.12</t>
  </si>
  <si>
    <t>10.2.3.13</t>
  </si>
  <si>
    <t>10.2.3.14</t>
  </si>
  <si>
    <t>10.2.3.15</t>
  </si>
  <si>
    <t>10.2.3.16</t>
  </si>
  <si>
    <t>10.2.3.17</t>
  </si>
  <si>
    <t>10.2.3.18</t>
  </si>
  <si>
    <t>10.2.3.19</t>
  </si>
  <si>
    <t>10.2.3.20</t>
  </si>
  <si>
    <t>10.2.3.21</t>
  </si>
  <si>
    <t>10.2.3.22</t>
  </si>
  <si>
    <t>10.2.3.23</t>
  </si>
  <si>
    <t>10.2.3.24</t>
  </si>
  <si>
    <t>10.2.3.25</t>
  </si>
  <si>
    <t>10.2.3.26</t>
  </si>
  <si>
    <t>10.2.3.27</t>
  </si>
  <si>
    <t>10.2.3.28</t>
  </si>
  <si>
    <t>10.2.3.29</t>
  </si>
  <si>
    <t>10.2.3.30</t>
  </si>
  <si>
    <t>10.2.3.31</t>
  </si>
  <si>
    <t>10.2.3.32</t>
  </si>
  <si>
    <t>10.2.3.33</t>
  </si>
  <si>
    <t>10.2.3.34</t>
  </si>
  <si>
    <t>10.2.3.35</t>
  </si>
  <si>
    <t>10.2.3.36</t>
  </si>
  <si>
    <t>10.2.3.37</t>
  </si>
  <si>
    <t>10.2.3.38</t>
  </si>
  <si>
    <t>10.2.3.39</t>
  </si>
  <si>
    <t>10.2.3.40</t>
  </si>
  <si>
    <t>10.2.3.41</t>
  </si>
  <si>
    <t>10.2.3.42</t>
  </si>
  <si>
    <t>10.2.3.43</t>
  </si>
  <si>
    <t>10.2.3.44</t>
  </si>
  <si>
    <t>10.2.3.45</t>
  </si>
  <si>
    <t>10.2.3.46</t>
  </si>
  <si>
    <t>10.2.3.47</t>
  </si>
  <si>
    <t>10.2.3.48</t>
  </si>
  <si>
    <t>10.2.3.49</t>
  </si>
  <si>
    <t>10.2.3.50</t>
  </si>
  <si>
    <t>10.2.3.51</t>
  </si>
  <si>
    <t>10.2.3.52</t>
  </si>
  <si>
    <t>10.2.3.53</t>
  </si>
  <si>
    <t>10.2.3.54</t>
  </si>
  <si>
    <t>10.2.3.55</t>
  </si>
  <si>
    <t>10.2.3.56</t>
  </si>
  <si>
    <t>10.2.3.57</t>
  </si>
  <si>
    <t>10.2.3.58</t>
  </si>
  <si>
    <t>10.2.3.59</t>
  </si>
  <si>
    <t>10.2.3.60</t>
  </si>
  <si>
    <t>10.2.3.61</t>
  </si>
  <si>
    <t>10.2.3.62</t>
  </si>
  <si>
    <t>10.2.3.63</t>
  </si>
  <si>
    <t>10.2.3.64</t>
  </si>
  <si>
    <t>10.2.3.65</t>
  </si>
  <si>
    <t>10.2.3.66</t>
  </si>
  <si>
    <t>10.2.3.67</t>
  </si>
  <si>
    <t>10.2.3.68</t>
  </si>
  <si>
    <t>10.2.3.69</t>
  </si>
  <si>
    <t>10.2.3.70</t>
  </si>
  <si>
    <t>10.2.3.71</t>
  </si>
  <si>
    <t>10.2.3.72</t>
  </si>
  <si>
    <t>10.2.3.73</t>
  </si>
  <si>
    <t>10.2.3.74</t>
  </si>
  <si>
    <t>10.2.3.75</t>
  </si>
  <si>
    <t>10.2.3.76</t>
  </si>
  <si>
    <t>10.2.3.77</t>
  </si>
  <si>
    <t>10.2.3.78</t>
  </si>
  <si>
    <t>10.2.3.79</t>
  </si>
  <si>
    <t>10.2.3.80</t>
  </si>
  <si>
    <t>10.2.3.81</t>
  </si>
  <si>
    <t>10.2.3.82</t>
  </si>
  <si>
    <t>10.2.3.83</t>
  </si>
  <si>
    <t>10.2.3.84</t>
  </si>
  <si>
    <t>10.2.3.85</t>
  </si>
  <si>
    <t>10.2.3.86</t>
  </si>
  <si>
    <t>10.2.3.87</t>
  </si>
  <si>
    <t>10.2.3.88</t>
  </si>
  <si>
    <t>10.2.3.89</t>
  </si>
  <si>
    <t>10.2.3.90</t>
  </si>
  <si>
    <t>10.2.3.91</t>
  </si>
  <si>
    <t>10.2.3.92</t>
  </si>
  <si>
    <t>10.2.3.93</t>
  </si>
  <si>
    <t>10.2.3.94</t>
  </si>
  <si>
    <t>10.2.3.95</t>
  </si>
  <si>
    <t>10.2.3.96</t>
  </si>
  <si>
    <t>10.2.3.97</t>
  </si>
  <si>
    <t>10.2.3.98</t>
  </si>
  <si>
    <t>10.2.3.99</t>
  </si>
  <si>
    <t>10.2.3.100</t>
  </si>
  <si>
    <t>10.2.3.101</t>
  </si>
  <si>
    <t>10.2.3.102</t>
  </si>
  <si>
    <t>10.2.3.103</t>
  </si>
  <si>
    <t>10.2.3.104</t>
  </si>
  <si>
    <t>10.2.3.105</t>
  </si>
  <si>
    <t>10.2.3.106</t>
  </si>
  <si>
    <t>10.2.3.107</t>
  </si>
  <si>
    <t>10.2.3.108</t>
  </si>
  <si>
    <t>10.2.3.109</t>
  </si>
  <si>
    <t>10.2.3.110</t>
  </si>
  <si>
    <t>10.2.3.111</t>
  </si>
  <si>
    <t>10.2.3.112</t>
  </si>
  <si>
    <t>10.2.3.113</t>
  </si>
  <si>
    <t>10.2.3.114</t>
  </si>
  <si>
    <t>10.2.3.115</t>
  </si>
  <si>
    <t>10.2.3.116</t>
  </si>
  <si>
    <t>10.2.3.117</t>
  </si>
  <si>
    <t>10.2.3.118</t>
  </si>
  <si>
    <t>10.2.3.119</t>
  </si>
  <si>
    <t>10.2.3.120</t>
  </si>
  <si>
    <t>10.2.3.121</t>
  </si>
  <si>
    <t>10.2.3.122</t>
  </si>
  <si>
    <t>10.2.3.123</t>
  </si>
  <si>
    <t>10.2.3.124</t>
  </si>
  <si>
    <t>10.2.3.125</t>
  </si>
  <si>
    <t>10.2.3.126</t>
  </si>
  <si>
    <t>10.2.3.127</t>
  </si>
  <si>
    <t>10.2.3.128</t>
  </si>
  <si>
    <t>10.2.3.129</t>
  </si>
  <si>
    <t>11.2.2.26</t>
  </si>
  <si>
    <t>11.2.2.27</t>
  </si>
  <si>
    <t>11.2.2.28</t>
  </si>
  <si>
    <t>11.2.2.29</t>
  </si>
  <si>
    <t>11.2.2.30</t>
  </si>
  <si>
    <t>11.2.2.31</t>
  </si>
  <si>
    <t>11.2.2.32</t>
  </si>
  <si>
    <t>11.2.2.33</t>
  </si>
  <si>
    <t>11.2.2.34</t>
  </si>
  <si>
    <t>11.2.2.35</t>
  </si>
  <si>
    <t>11.2.2.36</t>
  </si>
  <si>
    <t>11.2.2.37</t>
  </si>
  <si>
    <t>11.2.2.38</t>
  </si>
  <si>
    <t>11.2.2.39</t>
  </si>
  <si>
    <t>11.2.2.40</t>
  </si>
  <si>
    <t>11.2.2.41</t>
  </si>
  <si>
    <t>11.2.2.42</t>
  </si>
  <si>
    <t>11.2.2.43</t>
  </si>
  <si>
    <t>11.2.2.44</t>
  </si>
  <si>
    <t>11.2.2.45</t>
  </si>
  <si>
    <t>11.2.2.46</t>
  </si>
  <si>
    <t>11.2.2.47</t>
  </si>
  <si>
    <t>11.2.2.48</t>
  </si>
  <si>
    <t>11.2.2.49</t>
  </si>
  <si>
    <t>11.2.2.50</t>
  </si>
  <si>
    <t>11.2.2.51</t>
  </si>
  <si>
    <t>11.2.2.52</t>
  </si>
  <si>
    <t>11.2.2.53</t>
  </si>
  <si>
    <t>11.2.2.54</t>
  </si>
  <si>
    <t>11.2.2.55</t>
  </si>
  <si>
    <t>11.2.2.56</t>
  </si>
  <si>
    <t>11.2.2.57</t>
  </si>
  <si>
    <t>11.2.2.58</t>
  </si>
  <si>
    <t>11.2.2.59</t>
  </si>
  <si>
    <t>11.2.2.60</t>
  </si>
  <si>
    <t>11.2.2.61</t>
  </si>
  <si>
    <t>11.2.2.62</t>
  </si>
  <si>
    <t>11.2.2.63</t>
  </si>
  <si>
    <t>11.2.2.64</t>
  </si>
  <si>
    <t>11.2.2.65</t>
  </si>
  <si>
    <t>11.2.2.66</t>
  </si>
  <si>
    <t>11.2.2.67</t>
  </si>
  <si>
    <t>11.2.2.68</t>
  </si>
  <si>
    <t>11.2.2.69</t>
  </si>
  <si>
    <t>11.2.2.70</t>
  </si>
  <si>
    <t>11.2.2.71</t>
  </si>
  <si>
    <t>11.2.2.72</t>
  </si>
  <si>
    <t>11.2.2.73</t>
  </si>
  <si>
    <t>11.2.2.74</t>
  </si>
  <si>
    <t>11.2.2.75</t>
  </si>
  <si>
    <t>11.2.2.76</t>
  </si>
  <si>
    <t>11.2.2.77</t>
  </si>
  <si>
    <t>11.2.2.78</t>
  </si>
  <si>
    <t>11.2.2.79</t>
  </si>
  <si>
    <t>11.2.2.80</t>
  </si>
  <si>
    <t>11.2.2.81</t>
  </si>
  <si>
    <t>11.2.2.82</t>
  </si>
  <si>
    <t>11.2.2.83</t>
  </si>
  <si>
    <t>11.2.2.84</t>
  </si>
  <si>
    <t>11.2.2.85</t>
  </si>
  <si>
    <t>11.2.2.86</t>
  </si>
  <si>
    <t>11.2.2.87</t>
  </si>
  <si>
    <t>11.2.2.88</t>
  </si>
  <si>
    <t>11.2.2.89</t>
  </si>
  <si>
    <t>11.2.2.90</t>
  </si>
  <si>
    <t>11.2.2.91</t>
  </si>
  <si>
    <t>11.2.2.92</t>
  </si>
  <si>
    <t>11.2.2.93</t>
  </si>
  <si>
    <t>11.2.2.94</t>
  </si>
  <si>
    <t>11.2.3.11</t>
  </si>
  <si>
    <t>11.2.3.12</t>
  </si>
  <si>
    <t>11.2.3.13</t>
  </si>
  <si>
    <t>11.2.3.14</t>
  </si>
  <si>
    <t>11.2.3.15</t>
  </si>
  <si>
    <t>11.2.3.16</t>
  </si>
  <si>
    <t>11.2.3.17</t>
  </si>
  <si>
    <t>11.2.3.18</t>
  </si>
  <si>
    <t>11.2.3.19</t>
  </si>
  <si>
    <t>11.2.3.20</t>
  </si>
  <si>
    <t>11.2.3.21</t>
  </si>
  <si>
    <t>11.2.3.22</t>
  </si>
  <si>
    <t>11.2.3.23</t>
  </si>
  <si>
    <t>11.2.3.24</t>
  </si>
  <si>
    <t>11.2.3.25</t>
  </si>
  <si>
    <t>11.2.3.26</t>
  </si>
  <si>
    <t>11.2.3.27</t>
  </si>
  <si>
    <t>11.2.3.28</t>
  </si>
  <si>
    <t>11.2.3.29</t>
  </si>
  <si>
    <t>11.2.3.30</t>
  </si>
  <si>
    <t>11.2.3.31</t>
  </si>
  <si>
    <t>11.2.3.32</t>
  </si>
  <si>
    <t>11.2.3.33</t>
  </si>
  <si>
    <t>11.2.3.34</t>
  </si>
  <si>
    <t>11.2.3.35</t>
  </si>
  <si>
    <t>11.2.3.36</t>
  </si>
  <si>
    <t>11.2.3.37</t>
  </si>
  <si>
    <t>11.2.3.38</t>
  </si>
  <si>
    <t>11.2.3.39</t>
  </si>
  <si>
    <t>11.2.3.40</t>
  </si>
  <si>
    <t>11.2.3.41</t>
  </si>
  <si>
    <t>11.2.3.42</t>
  </si>
  <si>
    <t>11.2.3.43</t>
  </si>
  <si>
    <t>11.2.3.44</t>
  </si>
  <si>
    <t>11.2.3.45</t>
  </si>
  <si>
    <t>11.2.3.46</t>
  </si>
  <si>
    <t>11.2.3.47</t>
  </si>
  <si>
    <t>11.2.3.48</t>
  </si>
  <si>
    <t>11.2.3.49</t>
  </si>
  <si>
    <t>11.2.3.50</t>
  </si>
  <si>
    <t>11.2.3.51</t>
  </si>
  <si>
    <t>11.2.3.52</t>
  </si>
  <si>
    <t>11.2.3.53</t>
  </si>
  <si>
    <t>11.2.3.54</t>
  </si>
  <si>
    <t>11.2.3.55</t>
  </si>
  <si>
    <t>11.2.3.56</t>
  </si>
  <si>
    <t>11.2.3.57</t>
  </si>
  <si>
    <t>11.2.3.58</t>
  </si>
  <si>
    <t>11.2.3.59</t>
  </si>
  <si>
    <t>11.2.3.60</t>
  </si>
  <si>
    <t>11.2.3.61</t>
  </si>
  <si>
    <t>11.2.3.62</t>
  </si>
  <si>
    <t>11.2.3.63</t>
  </si>
  <si>
    <t>11.2.3.64</t>
  </si>
  <si>
    <t>11.2.3.65</t>
  </si>
  <si>
    <t>11.2.3.66</t>
  </si>
  <si>
    <t>11.2.3.67</t>
  </si>
  <si>
    <t>11.2.3.68</t>
  </si>
  <si>
    <t>11.2.3.69</t>
  </si>
  <si>
    <t>11.2.3.70</t>
  </si>
  <si>
    <t>11.2.3.71</t>
  </si>
  <si>
    <t>11.2.3.72</t>
  </si>
  <si>
    <t>11.2.3.73</t>
  </si>
  <si>
    <t>11.2.3.74</t>
  </si>
  <si>
    <t>11.2.3.75</t>
  </si>
  <si>
    <t>11.2.3.76</t>
  </si>
  <si>
    <t>11.2.3.77</t>
  </si>
  <si>
    <t>11.2.3.78</t>
  </si>
  <si>
    <t>11.2.3.79</t>
  </si>
  <si>
    <t>11.2.3.80</t>
  </si>
  <si>
    <t>11.2.3.81</t>
  </si>
  <si>
    <t>11.2.3.82</t>
  </si>
  <si>
    <t>11.2.3.83</t>
  </si>
  <si>
    <t>11.2.3.84</t>
  </si>
  <si>
    <t>11.2.3.85</t>
  </si>
  <si>
    <t>11.2.3.86</t>
  </si>
  <si>
    <t>11.2.3.87</t>
  </si>
  <si>
    <t>11.2.3.88</t>
  </si>
  <si>
    <t>11.2.3.89</t>
  </si>
  <si>
    <t>11.2.3.90</t>
  </si>
  <si>
    <t>11.2.3.91</t>
  </si>
  <si>
    <t>11.2.3.92</t>
  </si>
  <si>
    <t>11.2.3.93</t>
  </si>
  <si>
    <t>11.2.3.94</t>
  </si>
  <si>
    <t>13.2.2.21</t>
  </si>
  <si>
    <t>13.2.2.22</t>
  </si>
  <si>
    <t>13.2.2.23</t>
  </si>
  <si>
    <t>13.2.2.24</t>
  </si>
  <si>
    <t>13.2.2.25</t>
  </si>
  <si>
    <t>13.2.2.26</t>
  </si>
  <si>
    <t>13.2.2.27</t>
  </si>
  <si>
    <t>13.2.2.28</t>
  </si>
  <si>
    <t>13.2.2.29</t>
  </si>
  <si>
    <t>13.2.2.30</t>
  </si>
  <si>
    <t>13.2.2.31</t>
  </si>
  <si>
    <t>13.2.2.32</t>
  </si>
  <si>
    <t>13.2.2.33</t>
  </si>
  <si>
    <t>13.2.2.34</t>
  </si>
  <si>
    <t>13.2.2.35</t>
  </si>
  <si>
    <t>13.2.2.36</t>
  </si>
  <si>
    <t>13.2.2.37</t>
  </si>
  <si>
    <t>13.2.2.38</t>
  </si>
  <si>
    <t>13.2.2.40</t>
  </si>
  <si>
    <t>13.2.2.41</t>
  </si>
  <si>
    <t>13.2.2.43</t>
  </si>
  <si>
    <t>13.2.2.45</t>
  </si>
  <si>
    <t>13.2.2.47</t>
  </si>
  <si>
    <t>13.2.2.48</t>
  </si>
  <si>
    <t>13.2.2.49</t>
  </si>
  <si>
    <t>13.2.2.50</t>
  </si>
  <si>
    <t>13.2.2.52</t>
  </si>
  <si>
    <t>13.2.2.53</t>
  </si>
  <si>
    <t>13.2.2.54</t>
  </si>
  <si>
    <t>13.2.2.55</t>
  </si>
  <si>
    <t>13.2.2.56</t>
  </si>
  <si>
    <t>13.2.2.57</t>
  </si>
  <si>
    <t>13.2.2.58</t>
  </si>
  <si>
    <t>13.2.2.59</t>
  </si>
  <si>
    <t>13.2.2.60</t>
  </si>
  <si>
    <t>13.2.2.61</t>
  </si>
  <si>
    <t>13.2.2.62</t>
  </si>
  <si>
    <t>13.2.2.63</t>
  </si>
  <si>
    <t>13.2.2.64</t>
  </si>
  <si>
    <t>13.2.2.65</t>
  </si>
  <si>
    <t>13.2.2.66</t>
  </si>
  <si>
    <t>13.2.2.67</t>
  </si>
  <si>
    <t>13.2.2.68</t>
  </si>
  <si>
    <t>13.2.2.69</t>
  </si>
  <si>
    <t>13.2.3.11</t>
  </si>
  <si>
    <t>13.2.3.12</t>
  </si>
  <si>
    <t>13.2.3.13</t>
  </si>
  <si>
    <t>13.2.3.14</t>
  </si>
  <si>
    <t>13.2.3.15</t>
  </si>
  <si>
    <t>13.2.3.16</t>
  </si>
  <si>
    <t>13.2.3.17</t>
  </si>
  <si>
    <t>13.2.3.18</t>
  </si>
  <si>
    <t>13.2.3.19</t>
  </si>
  <si>
    <t>13.2.3.20</t>
  </si>
  <si>
    <t>13.2.3.21</t>
  </si>
  <si>
    <t>13.2.3.22</t>
  </si>
  <si>
    <t>13.2.3.23</t>
  </si>
  <si>
    <t>13.2.3.24</t>
  </si>
  <si>
    <t>13.2.3.25</t>
  </si>
  <si>
    <t>13.2.3.26</t>
  </si>
  <si>
    <t>13.2.3.27</t>
  </si>
  <si>
    <t>13.2.3.28</t>
  </si>
  <si>
    <t>13.2.3.29</t>
  </si>
  <si>
    <t>13.2.3.30</t>
  </si>
  <si>
    <t>13.2.3.31</t>
  </si>
  <si>
    <t>13.2.3.32</t>
  </si>
  <si>
    <t>13.2.3.33</t>
  </si>
  <si>
    <t>13.2.3.34</t>
  </si>
  <si>
    <t>13.2.3.35</t>
  </si>
  <si>
    <t>13.2.3.36</t>
  </si>
  <si>
    <t>13.2.3.37</t>
  </si>
  <si>
    <t>13.2.3.38</t>
  </si>
  <si>
    <t>13.2.3.39</t>
  </si>
  <si>
    <t>13.2.3.40</t>
  </si>
  <si>
    <t>13.2.3.41</t>
  </si>
  <si>
    <t>13.2.3.42</t>
  </si>
  <si>
    <t>13.2.3.43</t>
  </si>
  <si>
    <t>13.2.3.44</t>
  </si>
  <si>
    <t>13.2.3.45</t>
  </si>
  <si>
    <t>13.2.3.46</t>
  </si>
  <si>
    <t>13.2.3.47</t>
  </si>
  <si>
    <t>13.2.3.48</t>
  </si>
  <si>
    <t>13.2.3.49</t>
  </si>
  <si>
    <t>13.2.3.50</t>
  </si>
  <si>
    <t>13.2.3.51</t>
  </si>
  <si>
    <t>13.2.3.52</t>
  </si>
  <si>
    <t>13.2.3.53</t>
  </si>
  <si>
    <t>13.2.3.54</t>
  </si>
  <si>
    <t>13.2.3.55</t>
  </si>
  <si>
    <t>13.2.3.56</t>
  </si>
  <si>
    <t>13.2.3.57</t>
  </si>
  <si>
    <t>13.2.3.58</t>
  </si>
  <si>
    <t>13.2.3.59</t>
  </si>
  <si>
    <t>13.2.3.60</t>
  </si>
  <si>
    <t>13.2.3.61</t>
  </si>
  <si>
    <t>13.2.3.62</t>
  </si>
  <si>
    <t>13.2.3.63</t>
  </si>
  <si>
    <t>13.2.3.64</t>
  </si>
  <si>
    <t>13.2.3.65</t>
  </si>
  <si>
    <t>13.2.3.66</t>
  </si>
  <si>
    <t>13.2.3.67</t>
  </si>
  <si>
    <t>13.2.3.68</t>
  </si>
  <si>
    <t>13.2.3.69</t>
  </si>
  <si>
    <t>14.4.2.14</t>
  </si>
  <si>
    <t>14.4.2.15</t>
  </si>
  <si>
    <t>14.4.2.16</t>
  </si>
  <si>
    <t>14.4.2.17</t>
  </si>
  <si>
    <t>14.4.2.18</t>
  </si>
  <si>
    <t>14.4.2.19</t>
  </si>
  <si>
    <t>14.4.2.20</t>
  </si>
  <si>
    <t>14.4.2.21</t>
  </si>
  <si>
    <t>14.4.2.22</t>
  </si>
  <si>
    <t>14.4.3.5</t>
  </si>
  <si>
    <t>14.4.3.6</t>
  </si>
  <si>
    <t>14.4.3.7</t>
  </si>
  <si>
    <t>14.4.3.8</t>
  </si>
  <si>
    <t>14.4.3.9</t>
  </si>
  <si>
    <t>14.4.3.10</t>
  </si>
  <si>
    <t>14.4.3.11</t>
  </si>
  <si>
    <t>14.4.3.12</t>
  </si>
  <si>
    <t>14.4.3.13</t>
  </si>
  <si>
    <t>14.4.3.14</t>
  </si>
  <si>
    <t>14.4.3.15</t>
  </si>
  <si>
    <t>14.4.3.16</t>
  </si>
  <si>
    <t>14.4.3.17</t>
  </si>
  <si>
    <t>14.4.3.18</t>
  </si>
  <si>
    <t>14.4.3.19</t>
  </si>
  <si>
    <t>14.4.3.20</t>
  </si>
  <si>
    <t>14.4.3.21</t>
  </si>
  <si>
    <t>14.4.3.22</t>
  </si>
  <si>
    <t>15.7.2.14</t>
  </si>
  <si>
    <t>15.7.2.15</t>
  </si>
  <si>
    <t>15.7.2.16</t>
  </si>
  <si>
    <t>15.7.2.17</t>
  </si>
  <si>
    <t>15.7.2.18</t>
  </si>
  <si>
    <t>15.7.2.19</t>
  </si>
  <si>
    <t>15.7.2.20</t>
  </si>
  <si>
    <t>15.7.2.21</t>
  </si>
  <si>
    <t>15.7.2.22</t>
  </si>
  <si>
    <t>15.7.2.23</t>
  </si>
  <si>
    <t>15.7.2.24</t>
  </si>
  <si>
    <t>15.7.2.25</t>
  </si>
  <si>
    <t>15.7.2.26</t>
  </si>
  <si>
    <t>15.7.3.5</t>
  </si>
  <si>
    <t>15.7.3.6</t>
  </si>
  <si>
    <t>15.7.3.7</t>
  </si>
  <si>
    <t>15.7.3.8</t>
  </si>
  <si>
    <t>15.7.3.9</t>
  </si>
  <si>
    <t>15.7.3.10</t>
  </si>
  <si>
    <t>15.7.3.11</t>
  </si>
  <si>
    <t>15.7.3.12</t>
  </si>
  <si>
    <t>15.7.3.13</t>
  </si>
  <si>
    <t>15.7.3.14</t>
  </si>
  <si>
    <t>15.7.3.15</t>
  </si>
  <si>
    <t>15.7.3.16</t>
  </si>
  <si>
    <t>15.7.3.17</t>
  </si>
  <si>
    <t>15.7.3.18</t>
  </si>
  <si>
    <t>15.7.3.19</t>
  </si>
  <si>
    <t>15.7.3.20</t>
  </si>
  <si>
    <t>15.7.3.21</t>
  </si>
  <si>
    <t>15.7.3.22</t>
  </si>
  <si>
    <t>15.7.3.23</t>
  </si>
  <si>
    <t>15.7.3.24</t>
  </si>
  <si>
    <t>15.7.3.25</t>
  </si>
  <si>
    <t>15.7.3.26</t>
  </si>
  <si>
    <t>5200 m</t>
  </si>
  <si>
    <t>5240 m</t>
  </si>
  <si>
    <t>5280 m</t>
  </si>
  <si>
    <t>5320 m</t>
  </si>
  <si>
    <t>5360 m</t>
  </si>
  <si>
    <t>5400 m</t>
  </si>
  <si>
    <t>5440 m</t>
  </si>
  <si>
    <t>5480 m</t>
  </si>
  <si>
    <t>5520 m</t>
  </si>
  <si>
    <t>5560 m</t>
  </si>
  <si>
    <t>5600 m</t>
  </si>
  <si>
    <t>5640 m</t>
  </si>
  <si>
    <t>5680 m</t>
  </si>
  <si>
    <t>5720 m</t>
  </si>
  <si>
    <t>5760 m</t>
  </si>
  <si>
    <t>5800 m</t>
  </si>
  <si>
    <t>5840 m</t>
  </si>
  <si>
    <t>7.2.2.31</t>
  </si>
  <si>
    <t>7.2.2.32</t>
  </si>
  <si>
    <t>7.2.2.33</t>
  </si>
  <si>
    <t>7.2.2.34</t>
  </si>
  <si>
    <t>7.2.2.35</t>
  </si>
  <si>
    <t>7.2.2.36</t>
  </si>
  <si>
    <t>7.2.2.37</t>
  </si>
  <si>
    <t>7.2.2.38</t>
  </si>
  <si>
    <t>7.2.2.39</t>
  </si>
  <si>
    <t>7.2.2.40</t>
  </si>
  <si>
    <t>7.2.2.41</t>
  </si>
  <si>
    <t>7.2.2.42</t>
  </si>
  <si>
    <t>7.2.2.43</t>
  </si>
  <si>
    <t>7.2.2.44</t>
  </si>
  <si>
    <t>7.2.2.45</t>
  </si>
  <si>
    <t>7.2.2.46</t>
  </si>
  <si>
    <t>7.2.2.47</t>
  </si>
  <si>
    <t>7.2.2.48</t>
  </si>
  <si>
    <t>7.2.2.49</t>
  </si>
  <si>
    <t>7.2.2.50</t>
  </si>
  <si>
    <t>7.2.2.51</t>
  </si>
  <si>
    <t>7.2.2.52</t>
  </si>
  <si>
    <t>7.2.2.53</t>
  </si>
  <si>
    <t>7.2.2.54</t>
  </si>
  <si>
    <t>7.2.2.55</t>
  </si>
  <si>
    <t>7.2.2.56</t>
  </si>
  <si>
    <t>7.2.2.57</t>
  </si>
  <si>
    <t>7.2.2.58</t>
  </si>
  <si>
    <t>7.2.2.59</t>
  </si>
  <si>
    <t>7.2.2.60</t>
  </si>
  <si>
    <t>7.2.2.61</t>
  </si>
  <si>
    <t>7.2.2.62</t>
  </si>
  <si>
    <t>7.2.2.63</t>
  </si>
  <si>
    <t>7.2.2.64</t>
  </si>
  <si>
    <t>7.2.2.65</t>
  </si>
  <si>
    <t>7.2.2.66</t>
  </si>
  <si>
    <t>7.2.2.67</t>
  </si>
  <si>
    <t>7.2.2.68</t>
  </si>
  <si>
    <t>7.2.2.69</t>
  </si>
  <si>
    <t>7.2.2.70</t>
  </si>
  <si>
    <t>7.2.2.71</t>
  </si>
  <si>
    <t>7.2.2.72</t>
  </si>
  <si>
    <t>7.2.2.73</t>
  </si>
  <si>
    <t>7.2.2.74</t>
  </si>
  <si>
    <t>7.2.2.75</t>
  </si>
  <si>
    <t>7.2.2.76</t>
  </si>
  <si>
    <t>7.2.2.77</t>
  </si>
  <si>
    <t>7.2.2.78</t>
  </si>
  <si>
    <t>7.2.2.79</t>
  </si>
  <si>
    <t>7.2.2.80</t>
  </si>
  <si>
    <t>7.2.2.81</t>
  </si>
  <si>
    <t>7.2.2.82</t>
  </si>
  <si>
    <t>7.2.2.83</t>
  </si>
  <si>
    <t>7.2.2.84</t>
  </si>
  <si>
    <t>7.2.2.85</t>
  </si>
  <si>
    <t>7.2.2.86</t>
  </si>
  <si>
    <t>7.2.2.87</t>
  </si>
  <si>
    <t>7.2.2.88</t>
  </si>
  <si>
    <t>7.2.2.89</t>
  </si>
  <si>
    <t>7.2.2.90</t>
  </si>
  <si>
    <t>7.2.2.91</t>
  </si>
  <si>
    <t>7.2.2.92</t>
  </si>
  <si>
    <t>7.2.2.93</t>
  </si>
  <si>
    <t>7.2.2.94</t>
  </si>
  <si>
    <t>7.2.2.95</t>
  </si>
  <si>
    <t>7.2.2.96</t>
  </si>
  <si>
    <t>7.2.2.97</t>
  </si>
  <si>
    <t>7.2.2.98</t>
  </si>
  <si>
    <t>7.2.2.99</t>
  </si>
  <si>
    <t>7.2.2.100</t>
  </si>
  <si>
    <t>7.2.2.101</t>
  </si>
  <si>
    <t>7.2.2.102</t>
  </si>
  <si>
    <t>7.2.2.103</t>
  </si>
  <si>
    <t>7.2.2.104</t>
  </si>
  <si>
    <t>7.2.2.105</t>
  </si>
  <si>
    <t>7.2.2.106</t>
  </si>
  <si>
    <t>7.2.2.107</t>
  </si>
  <si>
    <t>7.2.2.108</t>
  </si>
  <si>
    <t>7.2.2.109</t>
  </si>
  <si>
    <t>7.2.2.110</t>
  </si>
  <si>
    <t>7.2.2.111</t>
  </si>
  <si>
    <t>7.2.2.112</t>
  </si>
  <si>
    <t>7.2.2.113</t>
  </si>
  <si>
    <t>7.2.2.114</t>
  </si>
  <si>
    <t>7.2.2.115</t>
  </si>
  <si>
    <t>7.2.2.116</t>
  </si>
  <si>
    <t>7.2.2.117</t>
  </si>
  <si>
    <t>7.2.2.118</t>
  </si>
  <si>
    <t>7.2.2.119</t>
  </si>
  <si>
    <t>7.2.2.120</t>
  </si>
  <si>
    <t>7.2.2.121</t>
  </si>
  <si>
    <t>7.2.2.122</t>
  </si>
  <si>
    <t>7.2.2.123</t>
  </si>
  <si>
    <t>7.2.2.124</t>
  </si>
  <si>
    <t>7.2.2.125</t>
  </si>
  <si>
    <t>7.2.2.126</t>
  </si>
  <si>
    <t>7.2.2.127</t>
  </si>
  <si>
    <t>7.2.2.128</t>
  </si>
  <si>
    <t>7.2.2.129</t>
  </si>
  <si>
    <t>7.2.2.130</t>
  </si>
  <si>
    <t>7.2.2.131</t>
  </si>
  <si>
    <t>7.2.2.132</t>
  </si>
  <si>
    <t>7.2.2.133</t>
  </si>
  <si>
    <t>7.2.2.134</t>
  </si>
  <si>
    <t>7.2.2.135</t>
  </si>
  <si>
    <t>7.2.2.136</t>
  </si>
  <si>
    <t>7.2.2.137</t>
  </si>
  <si>
    <t>7.2.2.138</t>
  </si>
  <si>
    <t>7.2.2.139</t>
  </si>
  <si>
    <t>7.2.2.140</t>
  </si>
  <si>
    <t>7.2.2.141</t>
  </si>
  <si>
    <t>7.2.2.142</t>
  </si>
  <si>
    <t>7.2.2.143</t>
  </si>
  <si>
    <t>7.2.2.144</t>
  </si>
  <si>
    <t>7.2.2.145</t>
  </si>
  <si>
    <t>7.2.2.146</t>
  </si>
  <si>
    <t>7.2.2.147</t>
  </si>
  <si>
    <t>7.2.2.148</t>
  </si>
  <si>
    <t>7.2.3.11</t>
  </si>
  <si>
    <t>7.2.3.12</t>
  </si>
  <si>
    <t>7.2.3.13</t>
  </si>
  <si>
    <t>7.2.3.14</t>
  </si>
  <si>
    <t>7.2.3.15</t>
  </si>
  <si>
    <t>7.2.3.16</t>
  </si>
  <si>
    <t>7.2.3.17</t>
  </si>
  <si>
    <t>7.2.3.18</t>
  </si>
  <si>
    <t>7.2.3.19</t>
  </si>
  <si>
    <t>7.2.3.20</t>
  </si>
  <si>
    <t>7.2.3.21</t>
  </si>
  <si>
    <t>7.2.3.22</t>
  </si>
  <si>
    <t>7.2.3.23</t>
  </si>
  <si>
    <t>7.2.3.24</t>
  </si>
  <si>
    <t>7.2.3.25</t>
  </si>
  <si>
    <t>7.2.3.26</t>
  </si>
  <si>
    <t>7.2.3.27</t>
  </si>
  <si>
    <t>7.2.3.28</t>
  </si>
  <si>
    <t>7.2.3.29</t>
  </si>
  <si>
    <t>7.2.3.30</t>
  </si>
  <si>
    <t>7.2.3.31</t>
  </si>
  <si>
    <t>7.2.3.32</t>
  </si>
  <si>
    <t>7.2.3.33</t>
  </si>
  <si>
    <t>7.2.3.34</t>
  </si>
  <si>
    <t>7.2.3.35</t>
  </si>
  <si>
    <t>7.2.3.36</t>
  </si>
  <si>
    <t>7.2.3.37</t>
  </si>
  <si>
    <t>7.2.3.38</t>
  </si>
  <si>
    <t>7.2.3.39</t>
  </si>
  <si>
    <t>7.2.3.40</t>
  </si>
  <si>
    <t>7.2.3.41</t>
  </si>
  <si>
    <t>7.2.3.42</t>
  </si>
  <si>
    <t>7.2.3.43</t>
  </si>
  <si>
    <t>7.2.3.44</t>
  </si>
  <si>
    <t>7.2.3.45</t>
  </si>
  <si>
    <t>7.2.3.46</t>
  </si>
  <si>
    <t>7.2.3.47</t>
  </si>
  <si>
    <t>7.2.3.48</t>
  </si>
  <si>
    <t>7.2.3.49</t>
  </si>
  <si>
    <t>7.2.3.50</t>
  </si>
  <si>
    <t>7.2.3.51</t>
  </si>
  <si>
    <t>7.2.3.52</t>
  </si>
  <si>
    <t>7.2.3.53</t>
  </si>
  <si>
    <t>7.2.3.54</t>
  </si>
  <si>
    <t>7.2.3.55</t>
  </si>
  <si>
    <t>7.2.3.56</t>
  </si>
  <si>
    <t>7.2.3.57</t>
  </si>
  <si>
    <t>7.2.3.58</t>
  </si>
  <si>
    <t>7.2.3.59</t>
  </si>
  <si>
    <t>7.2.3.60</t>
  </si>
  <si>
    <t>7.2.3.61</t>
  </si>
  <si>
    <t>7.2.3.62</t>
  </si>
  <si>
    <t>7.2.3.63</t>
  </si>
  <si>
    <t>7.2.3.64</t>
  </si>
  <si>
    <t>7.2.3.65</t>
  </si>
  <si>
    <t>7.2.3.66</t>
  </si>
  <si>
    <t>7.2.3.67</t>
  </si>
  <si>
    <t>7.2.3.68</t>
  </si>
  <si>
    <t>7.2.3.69</t>
  </si>
  <si>
    <t>7.2.3.70</t>
  </si>
  <si>
    <t>7.2.3.71</t>
  </si>
  <si>
    <t>7.2.3.72</t>
  </si>
  <si>
    <t>7.2.3.73</t>
  </si>
  <si>
    <t>7.2.3.74</t>
  </si>
  <si>
    <t>7.2.3.75</t>
  </si>
  <si>
    <t>7.2.3.76</t>
  </si>
  <si>
    <t>7.2.3.77</t>
  </si>
  <si>
    <t>7.2.3.78</t>
  </si>
  <si>
    <t>7.2.3.79</t>
  </si>
  <si>
    <t>7.2.3.80</t>
  </si>
  <si>
    <t>7.2.3.81</t>
  </si>
  <si>
    <t>7.2.3.82</t>
  </si>
  <si>
    <t>7.2.3.83</t>
  </si>
  <si>
    <t>7.2.3.84</t>
  </si>
  <si>
    <t>7.2.3.85</t>
  </si>
  <si>
    <t>7.2.3.86</t>
  </si>
  <si>
    <t>7.2.3.87</t>
  </si>
  <si>
    <t>7.2.3.88</t>
  </si>
  <si>
    <t>7.2.3.89</t>
  </si>
  <si>
    <t>7.2.3.90</t>
  </si>
  <si>
    <t>7.2.3.91</t>
  </si>
  <si>
    <t>7.2.3.92</t>
  </si>
  <si>
    <t>7.2.3.93</t>
  </si>
  <si>
    <t>7.2.3.94</t>
  </si>
  <si>
    <t>7.2.3.95</t>
  </si>
  <si>
    <t>7.2.3.96</t>
  </si>
  <si>
    <t>7.2.3.97</t>
  </si>
  <si>
    <t>7.2.3.98</t>
  </si>
  <si>
    <t>7.2.3.99</t>
  </si>
  <si>
    <t>7.2.3.100</t>
  </si>
  <si>
    <t>7.2.3.101</t>
  </si>
  <si>
    <t>7.2.3.102</t>
  </si>
  <si>
    <t>7.2.3.103</t>
  </si>
  <si>
    <t>7.2.3.104</t>
  </si>
  <si>
    <t>7.2.3.105</t>
  </si>
  <si>
    <t>7.2.3.106</t>
  </si>
  <si>
    <t>7.2.3.107</t>
  </si>
  <si>
    <t>7.2.3.108</t>
  </si>
  <si>
    <t>7.2.3.109</t>
  </si>
  <si>
    <t>7.2.3.110</t>
  </si>
  <si>
    <t>7.2.3.111</t>
  </si>
  <si>
    <t>7.2.3.112</t>
  </si>
  <si>
    <t>7.2.3.113</t>
  </si>
  <si>
    <t>7.2.3.114</t>
  </si>
  <si>
    <t>7.2.3.115</t>
  </si>
  <si>
    <t>7.2.3.116</t>
  </si>
  <si>
    <t>7.2.3.117</t>
  </si>
  <si>
    <t>7.2.3.118</t>
  </si>
  <si>
    <t>7.2.3.119</t>
  </si>
  <si>
    <t>7.2.3.120</t>
  </si>
  <si>
    <t>7.2.3.121</t>
  </si>
  <si>
    <t>7.2.3.122</t>
  </si>
  <si>
    <t>7.2.3.123</t>
  </si>
  <si>
    <t>7.2.3.124</t>
  </si>
  <si>
    <t>7.2.3.125</t>
  </si>
  <si>
    <t>7.2.3.126</t>
  </si>
  <si>
    <t>7.2.3.127</t>
  </si>
  <si>
    <t>7.2.3.128</t>
  </si>
  <si>
    <t>7.2.3.129</t>
  </si>
  <si>
    <t>7.2.3.130</t>
  </si>
  <si>
    <t>7.2.3.131</t>
  </si>
  <si>
    <t>7.2.3.132</t>
  </si>
  <si>
    <t>7.2.3.133</t>
  </si>
  <si>
    <t>7.2.3.134</t>
  </si>
  <si>
    <t>7.2.3.135</t>
  </si>
  <si>
    <t>7.2.3.136</t>
  </si>
  <si>
    <t>7.2.3.137</t>
  </si>
  <si>
    <t>7.2.3.138</t>
  </si>
  <si>
    <t>7.2.3.139</t>
  </si>
  <si>
    <t>7.2.3.140</t>
  </si>
  <si>
    <t>7.2.3.141</t>
  </si>
  <si>
    <t>7.2.3.142</t>
  </si>
  <si>
    <t>7.2.3.143</t>
  </si>
  <si>
    <t>7.2.3.144</t>
  </si>
  <si>
    <t>7.2.3.145</t>
  </si>
  <si>
    <t>7.2.3.146</t>
  </si>
  <si>
    <t>7.2.3.147</t>
  </si>
  <si>
    <t>7.2.3.148</t>
  </si>
  <si>
    <t>1.2.6</t>
  </si>
  <si>
    <t>1.2.6.1</t>
  </si>
  <si>
    <t>2.4.6</t>
  </si>
  <si>
    <t>2.4.6.1</t>
  </si>
  <si>
    <t>2.4.6.2</t>
  </si>
  <si>
    <t>5.2.6</t>
  </si>
  <si>
    <t>5.2.6.1</t>
  </si>
  <si>
    <t>5.2.6.2</t>
  </si>
  <si>
    <t>5.4.6</t>
  </si>
  <si>
    <t>5.4.6.1</t>
  </si>
  <si>
    <t>5.4.6.2</t>
  </si>
  <si>
    <t>7.2.6</t>
  </si>
  <si>
    <t>7.2.6.1</t>
  </si>
  <si>
    <t>7.2.6.2</t>
  </si>
  <si>
    <t>10.2.6</t>
  </si>
  <si>
    <t>11.2.6</t>
  </si>
  <si>
    <t>11.2.6.1</t>
  </si>
  <si>
    <t>11.2.6.2</t>
  </si>
  <si>
    <t>13.2.6</t>
  </si>
  <si>
    <t>13.2.6.1</t>
  </si>
  <si>
    <t>13.2.6.2</t>
  </si>
  <si>
    <t>13.2.6.1.1</t>
  </si>
  <si>
    <t>13.2.6.1.2</t>
  </si>
  <si>
    <t>13.2.6.2.1</t>
  </si>
  <si>
    <t>13.2.6.2.2</t>
  </si>
  <si>
    <t>14.4.6</t>
  </si>
  <si>
    <t>14.4.6.1</t>
  </si>
  <si>
    <t>14.4.6.1.1</t>
  </si>
  <si>
    <t>14.4.6.1.2</t>
  </si>
  <si>
    <t>14.4.6.2</t>
  </si>
  <si>
    <t>14.4.6.2.1</t>
  </si>
  <si>
    <t>14.4.6.2.2</t>
  </si>
  <si>
    <t>15.7.6</t>
  </si>
  <si>
    <t>15.7.6.1</t>
  </si>
  <si>
    <t>15.7.6.2</t>
  </si>
  <si>
    <t>15.7.6.1.1</t>
  </si>
  <si>
    <t>15.7.6.1.2</t>
  </si>
  <si>
    <t>15.7.6.2.1</t>
  </si>
  <si>
    <t>15.7.6.2.2</t>
  </si>
  <si>
    <t>2.2.1.5</t>
  </si>
  <si>
    <t>2.2.1.6</t>
  </si>
  <si>
    <t>2.2.1.7</t>
  </si>
  <si>
    <t>2.2.1.8</t>
  </si>
  <si>
    <t>2.2.1.9</t>
  </si>
  <si>
    <t>2.2.1.10</t>
  </si>
  <si>
    <t>2.2.1.11</t>
  </si>
  <si>
    <t>2.2.1.12</t>
  </si>
  <si>
    <t>A1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</si>
  <si>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</si>
  <si>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</si>
  <si>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</si>
  <si>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</si>
  <si>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</si>
  <si>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</si>
  <si>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</si>
  <si>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</si>
  <si>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</si>
  <si>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</si>
  <si>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A2</t>
  </si>
  <si>
    <t>2.2.2.5</t>
  </si>
  <si>
    <t>2.2.2.6</t>
  </si>
  <si>
    <t>2.2.2.7</t>
  </si>
  <si>
    <t>2.2.2.8</t>
  </si>
  <si>
    <t>2.2.2.9</t>
  </si>
  <si>
    <t>2.2.2.10</t>
  </si>
  <si>
    <t>2.2.2.11</t>
  </si>
  <si>
    <t>2.2.2.12</t>
  </si>
  <si>
    <t>A1-P1</t>
  </si>
  <si>
    <t>P1-P2</t>
  </si>
  <si>
    <t>P2-P3</t>
  </si>
  <si>
    <t>P3-P4</t>
  </si>
  <si>
    <t>P4-P5</t>
  </si>
  <si>
    <t>P5-P6</t>
  </si>
  <si>
    <t>P6-P7</t>
  </si>
  <si>
    <t>P7-P8</t>
  </si>
  <si>
    <t>P8-P9</t>
  </si>
  <si>
    <t>P9-P10</t>
  </si>
  <si>
    <t>P10-A2</t>
  </si>
  <si>
    <t>2.2.6</t>
  </si>
  <si>
    <t>2.2.3.5</t>
  </si>
  <si>
    <t>2.2.3.6</t>
  </si>
  <si>
    <t>2.2.3.7</t>
  </si>
  <si>
    <t>2.2.3.8</t>
  </si>
  <si>
    <t>2.2.3.9</t>
  </si>
  <si>
    <t>2.2.3.10</t>
  </si>
  <si>
    <t>2.2.3.11</t>
  </si>
  <si>
    <t>2.2.4.3</t>
  </si>
  <si>
    <t>2.2.4.4</t>
  </si>
  <si>
    <t>2.2.4.5</t>
  </si>
  <si>
    <t>2.2.4.6</t>
  </si>
  <si>
    <t>2.2.4.7</t>
  </si>
  <si>
    <t>2.2.4.8</t>
  </si>
  <si>
    <t>2.2.4.9</t>
  </si>
  <si>
    <t>2.2.4.10</t>
  </si>
  <si>
    <t>2.2.4.11</t>
  </si>
  <si>
    <t>2.2.6.1</t>
  </si>
  <si>
    <t>50m</t>
  </si>
  <si>
    <t>100m</t>
  </si>
  <si>
    <t>150m</t>
  </si>
  <si>
    <t>200m</t>
  </si>
  <si>
    <t>250m</t>
  </si>
  <si>
    <t>296m</t>
  </si>
  <si>
    <t>2.2.7</t>
  </si>
  <si>
    <t>2.2.8</t>
  </si>
  <si>
    <t>2.2.9</t>
  </si>
  <si>
    <t>2.2.10</t>
  </si>
  <si>
    <t>2.2.11</t>
  </si>
  <si>
    <t>2.2.12</t>
  </si>
  <si>
    <t>2.2.7.1</t>
  </si>
  <si>
    <t>2.2.7.2</t>
  </si>
  <si>
    <t>2.2.7.3</t>
  </si>
  <si>
    <t>2.2.7.4</t>
  </si>
  <si>
    <t>2.2.7.5</t>
  </si>
  <si>
    <t>2.2.7.6</t>
  </si>
  <si>
    <t>2.2.7.7</t>
  </si>
  <si>
    <t>2.2.7.8</t>
  </si>
  <si>
    <t>2.2.7.9</t>
  </si>
  <si>
    <t>2.2.7.10</t>
  </si>
  <si>
    <t>2.2.7.11</t>
  </si>
  <si>
    <t>2.2.7.12</t>
  </si>
  <si>
    <t>2.2.9.1</t>
  </si>
  <si>
    <t>2.2.9.2</t>
  </si>
  <si>
    <t>2.2.9.3</t>
  </si>
  <si>
    <t>2.2.9.4</t>
  </si>
  <si>
    <t>2.2.9.5</t>
  </si>
  <si>
    <t>2.2.9.6</t>
  </si>
  <si>
    <t>2.2.9.7</t>
  </si>
  <si>
    <t>2.2.9.8</t>
  </si>
  <si>
    <t>2.2.9.9</t>
  </si>
  <si>
    <t>2.2.9.10</t>
  </si>
  <si>
    <t>2.2.9.11</t>
  </si>
  <si>
    <t>2.2.10.1</t>
  </si>
  <si>
    <t>2.2.10.2</t>
  </si>
  <si>
    <t>2.2.10.3</t>
  </si>
  <si>
    <t>2.2.10.4</t>
  </si>
  <si>
    <t>2.2.10.5</t>
  </si>
  <si>
    <t>2.2.10.6</t>
  </si>
  <si>
    <t>2.2.10.7</t>
  </si>
  <si>
    <t>2.2.10.8</t>
  </si>
  <si>
    <t>2.2.10.9</t>
  </si>
  <si>
    <t>2.2.10.10</t>
  </si>
  <si>
    <t>2.2.10.11</t>
  </si>
  <si>
    <t>2.2.11.1</t>
  </si>
  <si>
    <t>2.2.12.1</t>
  </si>
  <si>
    <t>P11</t>
  </si>
  <si>
    <t>P12</t>
  </si>
  <si>
    <t>P10-P11</t>
  </si>
  <si>
    <t>P11-P12</t>
  </si>
  <si>
    <t>P12-A2</t>
  </si>
  <si>
    <t>6.5.4.3</t>
  </si>
  <si>
    <t>6.5.4.4</t>
  </si>
  <si>
    <t>6.5.4.5</t>
  </si>
  <si>
    <t>6.5.4.6</t>
  </si>
  <si>
    <t>6.5.4.7</t>
  </si>
  <si>
    <t>6.5.4.8</t>
  </si>
  <si>
    <t>6.5.4.9</t>
  </si>
  <si>
    <t>6.5.4.10</t>
  </si>
  <si>
    <t>6.5.4.11</t>
  </si>
  <si>
    <t>6.5.4.12</t>
  </si>
  <si>
    <t>50 m</t>
  </si>
  <si>
    <t>100 m</t>
  </si>
  <si>
    <t>250 m</t>
  </si>
  <si>
    <t>300 m</t>
  </si>
  <si>
    <t>352 m</t>
  </si>
  <si>
    <t>324 m</t>
  </si>
  <si>
    <t>P11-A2</t>
  </si>
  <si>
    <t>6.7.4.3</t>
  </si>
  <si>
    <t>6.7.4.4</t>
  </si>
  <si>
    <t>6.7.4.5</t>
  </si>
  <si>
    <t>6.7.4.6</t>
  </si>
  <si>
    <t>P7-A2</t>
  </si>
  <si>
    <t>212 m</t>
  </si>
  <si>
    <t>6.9.4.3</t>
  </si>
  <si>
    <t>6.9.4.4</t>
  </si>
  <si>
    <t>6.9.4.5</t>
  </si>
  <si>
    <t>6.9.4.6</t>
  </si>
  <si>
    <t>6.9.4.7</t>
  </si>
  <si>
    <t>6.9.4.8</t>
  </si>
  <si>
    <t>P4-A2</t>
  </si>
  <si>
    <t>128 m</t>
  </si>
  <si>
    <t>8.2.1.5</t>
  </si>
  <si>
    <t>8.2.1.6</t>
  </si>
  <si>
    <t>8.2.1.7</t>
  </si>
  <si>
    <t>8.2.1.8</t>
  </si>
  <si>
    <t>P6-A2</t>
  </si>
  <si>
    <t>184 m</t>
  </si>
  <si>
    <t>8.2.2.5</t>
  </si>
  <si>
    <t>8.2.2.6</t>
  </si>
  <si>
    <t>8.2.2.7</t>
  </si>
  <si>
    <t>8.2.2.8</t>
  </si>
  <si>
    <t>8.2.3.5</t>
  </si>
  <si>
    <t>8.2.3.6</t>
  </si>
  <si>
    <t>8.2.3.7</t>
  </si>
  <si>
    <t>8.2.4.3</t>
  </si>
  <si>
    <t>8.2.4.4</t>
  </si>
  <si>
    <t>8.2.4.5</t>
  </si>
  <si>
    <t>8.2.4.6</t>
  </si>
  <si>
    <t>8.2.4.7</t>
  </si>
  <si>
    <t>8.2.6</t>
  </si>
  <si>
    <t>8.2.6.1</t>
  </si>
  <si>
    <t>8.2.7</t>
  </si>
  <si>
    <t>8.2.8</t>
  </si>
  <si>
    <t>8.2.9</t>
  </si>
  <si>
    <t>8.2.10</t>
  </si>
  <si>
    <t>8.2.11</t>
  </si>
  <si>
    <t>8.2.12</t>
  </si>
  <si>
    <t>P8-A2</t>
  </si>
  <si>
    <t>8.2.11.1</t>
  </si>
  <si>
    <t>8.2.11.2</t>
  </si>
  <si>
    <t>8.2.11.3</t>
  </si>
  <si>
    <t>8.2.11.4</t>
  </si>
  <si>
    <t>8.2.11.5</t>
  </si>
  <si>
    <t>8.2.12.1</t>
  </si>
  <si>
    <t>8.2.10.1</t>
  </si>
  <si>
    <t>8.2.10.4</t>
  </si>
  <si>
    <t>8.2.10.5</t>
  </si>
  <si>
    <t>8.2.10.2</t>
  </si>
  <si>
    <t>8.2.10.3</t>
  </si>
  <si>
    <t>8.2.10.6</t>
  </si>
  <si>
    <t>8.2.10.7</t>
  </si>
  <si>
    <t>8.2.10.8</t>
  </si>
  <si>
    <t>8.2.10.9</t>
  </si>
  <si>
    <t>8.2.9.1</t>
  </si>
  <si>
    <t>8.2.9.2</t>
  </si>
  <si>
    <t>8.2.9.3</t>
  </si>
  <si>
    <t>8.2.9.4</t>
  </si>
  <si>
    <t>8.2.9.5</t>
  </si>
  <si>
    <t>8.2.9.6</t>
  </si>
  <si>
    <t>8.2.9.7</t>
  </si>
  <si>
    <t>8.2.9.8</t>
  </si>
  <si>
    <t>8.2.9.9</t>
  </si>
  <si>
    <t>8.2.7.1</t>
  </si>
  <si>
    <t>8.2.7.2</t>
  </si>
  <si>
    <t>8.2.7.3</t>
  </si>
  <si>
    <t>8.2.7.4</t>
  </si>
  <si>
    <t>8.2.7.5</t>
  </si>
  <si>
    <t>8.2.7.6</t>
  </si>
  <si>
    <t>8.2.7.7</t>
  </si>
  <si>
    <t>8.2.7.8</t>
  </si>
  <si>
    <t>8.2.7.9</t>
  </si>
  <si>
    <t>8.2.7.10</t>
  </si>
  <si>
    <t>8.2.8.1</t>
  </si>
  <si>
    <t>8.2.8.2</t>
  </si>
  <si>
    <t>8.2.8.3</t>
  </si>
  <si>
    <t>8.2.8.4</t>
  </si>
  <si>
    <t>8.2.8.5</t>
  </si>
  <si>
    <t>8.2.8.6</t>
  </si>
  <si>
    <t>8.2.8.7</t>
  </si>
  <si>
    <t>8.2.8.8</t>
  </si>
  <si>
    <t>8.2.8.9</t>
  </si>
  <si>
    <t>8.2.8.10</t>
  </si>
  <si>
    <t>334 m</t>
  </si>
  <si>
    <t>8.4.1.6</t>
  </si>
  <si>
    <t>8.4.1.7</t>
  </si>
  <si>
    <t>8.4.1.8</t>
  </si>
  <si>
    <t>8.4.1.9</t>
  </si>
  <si>
    <t>8.4.3.5</t>
  </si>
  <si>
    <t>8.4.3.6</t>
  </si>
  <si>
    <t>8.4.3.7</t>
  </si>
  <si>
    <t>8.4.3.8</t>
  </si>
  <si>
    <t>8.4.4.3</t>
  </si>
  <si>
    <t>8.4.4.4</t>
  </si>
  <si>
    <t>8.4.4.5</t>
  </si>
  <si>
    <t>8.4.4.6</t>
  </si>
  <si>
    <t>8.4.4.7</t>
  </si>
  <si>
    <t>8.4.4.8</t>
  </si>
  <si>
    <t>8.4.5.5</t>
  </si>
  <si>
    <t>8.4.5.6</t>
  </si>
  <si>
    <t>8.4.5.7</t>
  </si>
  <si>
    <t>8.4.6</t>
  </si>
  <si>
    <t>8.4.6.1</t>
  </si>
  <si>
    <t>290 m</t>
  </si>
  <si>
    <t>8.4.7</t>
  </si>
  <si>
    <t>8.4.8</t>
  </si>
  <si>
    <t>8.4.9</t>
  </si>
  <si>
    <t>8.4.10</t>
  </si>
  <si>
    <t>8.4.11</t>
  </si>
  <si>
    <t>8.4.12</t>
  </si>
  <si>
    <t>8.4.7.1</t>
  </si>
  <si>
    <t>8.4.7.2</t>
  </si>
  <si>
    <t>8.4.7.3</t>
  </si>
  <si>
    <t>8.4.7.4</t>
  </si>
  <si>
    <t>8.4.7.5</t>
  </si>
  <si>
    <t>8.4.7.6</t>
  </si>
  <si>
    <t>8.4.7.7</t>
  </si>
  <si>
    <t>8.4.7.8</t>
  </si>
  <si>
    <t>8.4.8.1</t>
  </si>
  <si>
    <t>8.4.8.2</t>
  </si>
  <si>
    <t>8.4.8.3</t>
  </si>
  <si>
    <t>8.4.8.4</t>
  </si>
  <si>
    <t>8.4.8.5</t>
  </si>
  <si>
    <t>8.4.8.6</t>
  </si>
  <si>
    <t>8.4.8.7</t>
  </si>
  <si>
    <t>8.4.8.8</t>
  </si>
  <si>
    <t>8.4.9.1</t>
  </si>
  <si>
    <t>8.4.9.2</t>
  </si>
  <si>
    <t>8.4.9.3</t>
  </si>
  <si>
    <t>8.4.9.4</t>
  </si>
  <si>
    <t>8.4.9.5</t>
  </si>
  <si>
    <t>8.4.9.6</t>
  </si>
  <si>
    <t>8.4.9.7</t>
  </si>
  <si>
    <t>8.4.10.1</t>
  </si>
  <si>
    <t>8.4.10.2</t>
  </si>
  <si>
    <t>8.4.10.3</t>
  </si>
  <si>
    <t>8.4.10.4</t>
  </si>
  <si>
    <t>8.4.10.5</t>
  </si>
  <si>
    <t>8.4.10.6</t>
  </si>
  <si>
    <t>8.4.10.7</t>
  </si>
  <si>
    <t>8.4.11.1</t>
  </si>
  <si>
    <t>8.4.11.2</t>
  </si>
  <si>
    <t>8.4.11.3</t>
  </si>
  <si>
    <t>8.4.11.4</t>
  </si>
  <si>
    <t>8.4.11.5</t>
  </si>
  <si>
    <t>8.4.11.6</t>
  </si>
  <si>
    <t>8.4.12.1</t>
  </si>
  <si>
    <t>172 m</t>
  </si>
  <si>
    <t>8.7.1.5</t>
  </si>
  <si>
    <t>8.7.1.6</t>
  </si>
  <si>
    <t>8.7.1.7</t>
  </si>
  <si>
    <t>8.7.1.8</t>
  </si>
  <si>
    <t>8.7.2.5</t>
  </si>
  <si>
    <t>8.7.2.6</t>
  </si>
  <si>
    <t>8.7.2.7</t>
  </si>
  <si>
    <t>8.7.2.8</t>
  </si>
  <si>
    <t>8.7.3.5</t>
  </si>
  <si>
    <t>8.7.3.6</t>
  </si>
  <si>
    <t>8.7.3.7</t>
  </si>
  <si>
    <t>8.7.4.3</t>
  </si>
  <si>
    <t>8.7.4.4</t>
  </si>
  <si>
    <t>8.7.4.5</t>
  </si>
  <si>
    <t>8.7.4.6</t>
  </si>
  <si>
    <t>8.7.4.7</t>
  </si>
  <si>
    <t>8.7.6</t>
  </si>
  <si>
    <t>8.7.6.1</t>
  </si>
  <si>
    <t>224 m</t>
  </si>
  <si>
    <t>P3-A2</t>
  </si>
  <si>
    <t>9.6.1.3</t>
  </si>
  <si>
    <t>P5-A2</t>
  </si>
  <si>
    <t>146 m</t>
  </si>
  <si>
    <t>2.2.5.2</t>
  </si>
  <si>
    <t>2.2.5.3</t>
  </si>
  <si>
    <t>2.2.5.4</t>
  </si>
  <si>
    <t>2.2.5.5</t>
  </si>
  <si>
    <t>2.2.5.6</t>
  </si>
  <si>
    <t>2.2.11.2</t>
  </si>
  <si>
    <t>2.2.11.3</t>
  </si>
  <si>
    <t>2.2.11.4</t>
  </si>
  <si>
    <t>2.2.11.5</t>
  </si>
  <si>
    <t>2.2.11.6</t>
  </si>
  <si>
    <t>8.7.7</t>
  </si>
  <si>
    <t>8.7.7.1</t>
  </si>
  <si>
    <t>8.7.7.2</t>
  </si>
  <si>
    <t>8.7.7.3</t>
  </si>
  <si>
    <t>8.7.7.4</t>
  </si>
  <si>
    <t>8.7.7.5</t>
  </si>
  <si>
    <t>8.7.7.6</t>
  </si>
  <si>
    <t>8.7.7.7</t>
  </si>
  <si>
    <t>8.7.7.8</t>
  </si>
  <si>
    <t>8.7.7.9</t>
  </si>
  <si>
    <t>8.7.7.10</t>
  </si>
  <si>
    <t>8.7.8</t>
  </si>
  <si>
    <t>8.7.8.1</t>
  </si>
  <si>
    <t>8.7.8.2</t>
  </si>
  <si>
    <t>8.7.8.3</t>
  </si>
  <si>
    <t>8.7.8.4</t>
  </si>
  <si>
    <t>8.7.8.5</t>
  </si>
  <si>
    <t>8.7.8.6</t>
  </si>
  <si>
    <t>8.7.8.7</t>
  </si>
  <si>
    <t>8.7.8.8</t>
  </si>
  <si>
    <t>8.7.8.9</t>
  </si>
  <si>
    <t>8.7.8.10</t>
  </si>
  <si>
    <t>8.7.9</t>
  </si>
  <si>
    <t>8.7.9.1</t>
  </si>
  <si>
    <t>8.7.9.2</t>
  </si>
  <si>
    <t>8.7.9.3</t>
  </si>
  <si>
    <t>8.7.9.4</t>
  </si>
  <si>
    <t>8.7.9.5</t>
  </si>
  <si>
    <t>8.7.9.6</t>
  </si>
  <si>
    <t>8.7.9.7</t>
  </si>
  <si>
    <t>8.7.9.8</t>
  </si>
  <si>
    <t>8.7.9.9</t>
  </si>
  <si>
    <t>8.7.10</t>
  </si>
  <si>
    <t>8.7.10.1</t>
  </si>
  <si>
    <t>8.7.10.2</t>
  </si>
  <si>
    <t>8.7.10.3</t>
  </si>
  <si>
    <t>8.7.10.4</t>
  </si>
  <si>
    <t>8.7.10.5</t>
  </si>
  <si>
    <t>8.7.10.6</t>
  </si>
  <si>
    <t>8.7.10.7</t>
  </si>
  <si>
    <t>8.7.10.8</t>
  </si>
  <si>
    <t>8.7.10.9</t>
  </si>
  <si>
    <t>8.7.11</t>
  </si>
  <si>
    <t>8.7.11.1</t>
  </si>
  <si>
    <t>8.7.11.2</t>
  </si>
  <si>
    <t>8.7.11.3</t>
  </si>
  <si>
    <t>8.7.11.4</t>
  </si>
  <si>
    <t>8.7.11.5</t>
  </si>
  <si>
    <t>8.7.12</t>
  </si>
  <si>
    <t>8.7.12.1</t>
  </si>
  <si>
    <t>P2-A2</t>
  </si>
  <si>
    <t>72 m</t>
  </si>
  <si>
    <t>12.2.6</t>
  </si>
  <si>
    <t>12.2.8</t>
  </si>
  <si>
    <t>12.2.9</t>
  </si>
  <si>
    <t>12.2.11</t>
  </si>
  <si>
    <t>12.2.12</t>
  </si>
  <si>
    <t>MV1 24+000</t>
  </si>
  <si>
    <t>8.6.5.1.1</t>
  </si>
  <si>
    <t>8.6.5.1.2</t>
  </si>
  <si>
    <t>8.6.5.1.3</t>
  </si>
  <si>
    <t>8.6.5.1.4</t>
  </si>
  <si>
    <t>8.6.5.1.5</t>
  </si>
  <si>
    <t>8.6.5.1.6</t>
  </si>
  <si>
    <t>8.6.5.1.7</t>
  </si>
  <si>
    <t>8.6.5.1.8</t>
  </si>
  <si>
    <t>8.6.5.1.9</t>
  </si>
  <si>
    <t>8.6.5.2.1</t>
  </si>
  <si>
    <t>8.6.5.2.2</t>
  </si>
  <si>
    <t>8.6.5.2.3</t>
  </si>
  <si>
    <t>8.6.5.2.4</t>
  </si>
  <si>
    <t>8.6.5.2.5</t>
  </si>
  <si>
    <t>8.6.5.2.6</t>
  </si>
  <si>
    <t>8.6.5.2.7</t>
  </si>
  <si>
    <t>8.6.5.2.8</t>
  </si>
  <si>
    <t>8.6.5.2.9</t>
  </si>
  <si>
    <t>8.6.5.3.1</t>
  </si>
  <si>
    <t>8.6.5.3.2</t>
  </si>
  <si>
    <t>8.6.5.3.3</t>
  </si>
  <si>
    <t>8.6.5.3.4</t>
  </si>
  <si>
    <t>8.6.5.3.5</t>
  </si>
  <si>
    <t>8.6.5.3.6</t>
  </si>
  <si>
    <t>8.6.5.3.7</t>
  </si>
  <si>
    <t>8.6.5.3.8</t>
  </si>
  <si>
    <t>8.6.5.4.1</t>
  </si>
  <si>
    <t>8.6.5.4.2</t>
  </si>
  <si>
    <t>8.6.5.4.3</t>
  </si>
  <si>
    <t>8.6.5.4.4</t>
  </si>
  <si>
    <t>8.6.5.4.5</t>
  </si>
  <si>
    <t>8.6.5.4.6</t>
  </si>
  <si>
    <t>8.6.5.4.7</t>
  </si>
  <si>
    <t>8.6.5.4.8</t>
  </si>
  <si>
    <t>8.6.5.5.1</t>
  </si>
  <si>
    <t>8.6.5.5.2</t>
  </si>
  <si>
    <t>8.6.5.5.3</t>
  </si>
  <si>
    <t>8.6.5.5.4</t>
  </si>
  <si>
    <t>183 m</t>
  </si>
  <si>
    <t>MV2 24+000</t>
  </si>
  <si>
    <t>8.6.5.6.1</t>
  </si>
  <si>
    <t>8.6.5.7.1</t>
  </si>
  <si>
    <t>8.6.5.7.2</t>
  </si>
  <si>
    <t>8.6.5.7.3</t>
  </si>
  <si>
    <t>8.6.5.7.4</t>
  </si>
  <si>
    <t>8.6.5.7.5</t>
  </si>
  <si>
    <t>8.6.5.7.6</t>
  </si>
  <si>
    <t>8.6.5.7.7</t>
  </si>
  <si>
    <t>8.6.5.8.1</t>
  </si>
  <si>
    <t>8.6.5.8.2</t>
  </si>
  <si>
    <t>8.6.5.8.3</t>
  </si>
  <si>
    <t>8.6.5.8.4</t>
  </si>
  <si>
    <t>8.6.5.8.5</t>
  </si>
  <si>
    <t>8.6.5.8.6</t>
  </si>
  <si>
    <t>8.6.5.8.7</t>
  </si>
  <si>
    <t>8.6.5.9.1</t>
  </si>
  <si>
    <t>8.6.5.9.2</t>
  </si>
  <si>
    <t>8.6.5.9.3</t>
  </si>
  <si>
    <t>8.6.5.9.4</t>
  </si>
  <si>
    <t>8.6.5.9.5</t>
  </si>
  <si>
    <t>8.6.5.9.6</t>
  </si>
  <si>
    <t>8.6.5.10.1</t>
  </si>
  <si>
    <t>8.6.5.10.2</t>
  </si>
  <si>
    <t>8.6.5.10.3</t>
  </si>
  <si>
    <t>8.6.5.10.4</t>
  </si>
  <si>
    <t>8.6.5.10.5</t>
  </si>
  <si>
    <t>8.6.5.10.6</t>
  </si>
  <si>
    <t>8.6.5.11.1</t>
  </si>
  <si>
    <t>8.6.5.11.2</t>
  </si>
  <si>
    <t>8.6.5.11.3</t>
  </si>
  <si>
    <t>8.6.5.12.1</t>
  </si>
  <si>
    <t>156 m</t>
  </si>
  <si>
    <t>VERUSA-MATESEVO 24+000</t>
  </si>
  <si>
    <t>8.6.5.13.1</t>
  </si>
  <si>
    <t>8.6.5.13.2</t>
  </si>
  <si>
    <t>8.6.5.13.3</t>
  </si>
  <si>
    <t>8.6.5.13.4</t>
  </si>
  <si>
    <t>8.6.5.13.5</t>
  </si>
  <si>
    <t>8.6.5.13.6</t>
  </si>
  <si>
    <t>8.6.5.13.7</t>
  </si>
  <si>
    <t>8.6.5.13.8</t>
  </si>
  <si>
    <t>8.6.5.14.1</t>
  </si>
  <si>
    <t>8.6.5.14.2</t>
  </si>
  <si>
    <t>8.6.5.14.3</t>
  </si>
  <si>
    <t>8.6.5.14.4</t>
  </si>
  <si>
    <t>8.6.5.14.5</t>
  </si>
  <si>
    <t>8.6.5.14.6</t>
  </si>
  <si>
    <t>8.6.5.14.7</t>
  </si>
  <si>
    <t>8.6.5.14.8</t>
  </si>
  <si>
    <t>8.6.5.15.1</t>
  </si>
  <si>
    <t>8.6.5.15.2</t>
  </si>
  <si>
    <t>8.6.5.15.3</t>
  </si>
  <si>
    <t>8.6.5.15.4</t>
  </si>
  <si>
    <t>8.6.5.15.5</t>
  </si>
  <si>
    <t>8.6.5.15.6</t>
  </si>
  <si>
    <t>8.6.5.15.7</t>
  </si>
  <si>
    <t>8.6.5.16.1</t>
  </si>
  <si>
    <t>8.6.5.16.2</t>
  </si>
  <si>
    <t>8.6.5.16.3</t>
  </si>
  <si>
    <t>8.6.5.16.4</t>
  </si>
  <si>
    <t>8.6.5.16.5</t>
  </si>
  <si>
    <t>8.6.5.16.6</t>
  </si>
  <si>
    <t>8.6.5.16.7</t>
  </si>
  <si>
    <t>8.6.5.17.1</t>
  </si>
  <si>
    <t>8.6.5.17.2</t>
  </si>
  <si>
    <t>8.6.5.17.3</t>
  </si>
  <si>
    <t>8.6.5.17.4</t>
  </si>
  <si>
    <t>8.6.5.18.1</t>
  </si>
  <si>
    <t>8.6.5.19</t>
  </si>
  <si>
    <t>8.6.5.20</t>
  </si>
  <si>
    <t>8.6.5.21</t>
  </si>
  <si>
    <t>8.6.5.22</t>
  </si>
  <si>
    <t>8.6.5.23</t>
  </si>
  <si>
    <t>8.6.5.24</t>
  </si>
  <si>
    <t>8.6.5.19.1</t>
  </si>
  <si>
    <t>8.6.5.19.2</t>
  </si>
  <si>
    <t>8.6.5.19.3</t>
  </si>
  <si>
    <t>8.6.5.19.4</t>
  </si>
  <si>
    <t>8.6.5.19.5</t>
  </si>
  <si>
    <t>8.6.5.19.6</t>
  </si>
  <si>
    <t>8.6.5.20.1</t>
  </si>
  <si>
    <t>8.6.5.20.2</t>
  </si>
  <si>
    <t>8.6.5.20.3</t>
  </si>
  <si>
    <t>8.6.5.20.4</t>
  </si>
  <si>
    <t>8.6.5.20.5</t>
  </si>
  <si>
    <t>8.6.5.20.6</t>
  </si>
  <si>
    <t>8.6.5.21.1</t>
  </si>
  <si>
    <t>8.6.5.21.2</t>
  </si>
  <si>
    <t>8.6.5.21.3</t>
  </si>
  <si>
    <t>8.6.5.21.4</t>
  </si>
  <si>
    <t>8.6.5.21.5</t>
  </si>
  <si>
    <t>8.6.5.22.1</t>
  </si>
  <si>
    <t>8.6.5.22.2</t>
  </si>
  <si>
    <t>8.6.5.22.3</t>
  </si>
  <si>
    <t>8.6.5.22.4</t>
  </si>
  <si>
    <t>8.6.5.22.5</t>
  </si>
  <si>
    <t>8.6.5.23.1</t>
  </si>
  <si>
    <t>8.6.5.23.2</t>
  </si>
  <si>
    <t>8.6.5.23.3</t>
  </si>
  <si>
    <t>8.6.5.24.1</t>
  </si>
  <si>
    <t>8.6.5.25</t>
  </si>
  <si>
    <t>8.6.5.26</t>
  </si>
  <si>
    <t>8.6.5.27</t>
  </si>
  <si>
    <t>8.6.5.28</t>
  </si>
  <si>
    <t>8.6.5.29</t>
  </si>
  <si>
    <t>8.6.5.30</t>
  </si>
  <si>
    <t>8.6.5.30.1</t>
  </si>
  <si>
    <t>8.6.5.25.1</t>
  </si>
  <si>
    <t>8.6.5.25.2</t>
  </si>
  <si>
    <t>8.6.5.25.3</t>
  </si>
  <si>
    <t>8.6.5.25.4</t>
  </si>
  <si>
    <t>8.6.5.25.5</t>
  </si>
  <si>
    <t>8.6.5.25.6</t>
  </si>
  <si>
    <t>8.6.5.26.1</t>
  </si>
  <si>
    <t>8.6.5.26.2</t>
  </si>
  <si>
    <t>8.6.5.26.3</t>
  </si>
  <si>
    <t>8.6.5.26.4</t>
  </si>
  <si>
    <t>8.6.5.26.5</t>
  </si>
  <si>
    <t>8.6.5.26.6</t>
  </si>
  <si>
    <t>8.6.5.26.7</t>
  </si>
  <si>
    <t>8.6.5.27.1</t>
  </si>
  <si>
    <t>8.6.5.27.2</t>
  </si>
  <si>
    <t>8.6.5.27.3</t>
  </si>
  <si>
    <t>8.6.5.27.4</t>
  </si>
  <si>
    <t>8.6.5.27.6</t>
  </si>
  <si>
    <t>8.6.5.28.1</t>
  </si>
  <si>
    <t>8.6.5.28.2</t>
  </si>
  <si>
    <t>8.6.5.28.3</t>
  </si>
  <si>
    <t>8.6.5.28.4</t>
  </si>
  <si>
    <t>8.6.5.28.6</t>
  </si>
  <si>
    <t>8.6.5.29.1</t>
  </si>
  <si>
    <t>8.6.5.29.2</t>
  </si>
  <si>
    <t>8.6.5.29.3</t>
  </si>
  <si>
    <t>132 m</t>
  </si>
  <si>
    <t>1.2.1.6</t>
  </si>
  <si>
    <t>1.2.1.7</t>
  </si>
  <si>
    <t>1.2.1.8</t>
  </si>
  <si>
    <t>2.4.1.6</t>
  </si>
  <si>
    <t>2.4.1.7</t>
  </si>
  <si>
    <t>2.4.1.8</t>
  </si>
  <si>
    <t>5.2.1.6</t>
  </si>
  <si>
    <t>5.2.1.7</t>
  </si>
  <si>
    <t>5.2.1.8</t>
  </si>
  <si>
    <t>5.4.1.6</t>
  </si>
  <si>
    <t>5.4.1.7</t>
  </si>
  <si>
    <t>5.4.1.8</t>
  </si>
  <si>
    <t>7.2.1.6</t>
  </si>
  <si>
    <t>7.2.1.7</t>
  </si>
  <si>
    <t>7.2.1.8</t>
  </si>
  <si>
    <t>10.2.1.6</t>
  </si>
  <si>
    <t>10.2.1.7</t>
  </si>
  <si>
    <t>10.2.1.8</t>
  </si>
  <si>
    <t>11.2.1.6</t>
  </si>
  <si>
    <t>11.2.1.7</t>
  </si>
  <si>
    <t>11.2.1.8</t>
  </si>
  <si>
    <t>13.2.1.6</t>
  </si>
  <si>
    <t>13.2.1.7</t>
  </si>
  <si>
    <t>13.2.1.8</t>
  </si>
  <si>
    <t>14.4.1.6</t>
  </si>
  <si>
    <t>14.4.1.7</t>
  </si>
  <si>
    <t>14.4.1.8</t>
  </si>
  <si>
    <t>15.7.1.6</t>
  </si>
  <si>
    <t>15.7.1.7</t>
  </si>
  <si>
    <t>15.7.1.8</t>
  </si>
  <si>
    <t>1.2.7</t>
  </si>
  <si>
    <t>1.2.7.1</t>
  </si>
  <si>
    <t>1.2.7.1.1</t>
  </si>
  <si>
    <t>1.2.7.1.2</t>
  </si>
  <si>
    <t>1.2.7.2</t>
  </si>
  <si>
    <t>1.2.7.2.1</t>
  </si>
  <si>
    <t>1.2.7.2.2</t>
  </si>
  <si>
    <t>2.4.7</t>
  </si>
  <si>
    <t>2.4.7.1</t>
  </si>
  <si>
    <t>2.4.7.1.1</t>
  </si>
  <si>
    <t>2.4.7.1.2</t>
  </si>
  <si>
    <t>2.4.7.2</t>
  </si>
  <si>
    <t>2.4.7.2.1</t>
  </si>
  <si>
    <t>2.4.7.2.2</t>
  </si>
  <si>
    <t>5.2.7</t>
  </si>
  <si>
    <t>5.2.7.1</t>
  </si>
  <si>
    <t>5.2.7.1.1</t>
  </si>
  <si>
    <t>5.2.7.1.2</t>
  </si>
  <si>
    <t>5.2.7.2</t>
  </si>
  <si>
    <t>5.2.7.2.1</t>
  </si>
  <si>
    <t>5.2.7.2.2</t>
  </si>
  <si>
    <t>5.4.7</t>
  </si>
  <si>
    <t>5.4.7.1</t>
  </si>
  <si>
    <t>5.4.7.1.1</t>
  </si>
  <si>
    <t>5.4.7.1.2</t>
  </si>
  <si>
    <t>5.4.7.2</t>
  </si>
  <si>
    <t>5.4.7.2.1</t>
  </si>
  <si>
    <t>5.4.7.2.2</t>
  </si>
  <si>
    <t>7.2.6.3</t>
  </si>
  <si>
    <t>7.2.7</t>
  </si>
  <si>
    <t>7.2.7.1</t>
  </si>
  <si>
    <t>7.2.7.1.1</t>
  </si>
  <si>
    <t>7.2.7.1.2</t>
  </si>
  <si>
    <t>7.2.7.2</t>
  </si>
  <si>
    <t>7.2.7.2.1</t>
  </si>
  <si>
    <t>7.2.7.2.2</t>
  </si>
  <si>
    <t>10.2.6.3</t>
  </si>
  <si>
    <t>10.2.7</t>
  </si>
  <si>
    <t>10.2.7.1</t>
  </si>
  <si>
    <t>10.2.7.1.1</t>
  </si>
  <si>
    <t>10.2.7.1.2</t>
  </si>
  <si>
    <t>10.2.7.2</t>
  </si>
  <si>
    <t>10.2.7.2.1</t>
  </si>
  <si>
    <t>10.2.7.2.2</t>
  </si>
  <si>
    <t>11.2.7</t>
  </si>
  <si>
    <t>11.2.7.1</t>
  </si>
  <si>
    <t>11.2.7.1.1</t>
  </si>
  <si>
    <t>11.2.7.1.2</t>
  </si>
  <si>
    <t>11.2.7.2</t>
  </si>
  <si>
    <t>11.2.7.2.1</t>
  </si>
  <si>
    <t>11.2.7.2.2</t>
  </si>
  <si>
    <t>62 m</t>
  </si>
  <si>
    <t>14.2.1.3</t>
  </si>
  <si>
    <t>14.2.1.4</t>
  </si>
  <si>
    <t>14.2.2.3</t>
  </si>
  <si>
    <t>14.2.2.4</t>
  </si>
  <si>
    <t>14.2.3.3</t>
  </si>
  <si>
    <t>3.2.2.11</t>
  </si>
  <si>
    <t>3.2.2.12</t>
  </si>
  <si>
    <t>3.2.2.13</t>
  </si>
  <si>
    <t>3.2.2.14</t>
  </si>
  <si>
    <t>3.2.2.15</t>
  </si>
  <si>
    <t>3.2.2.16</t>
  </si>
  <si>
    <t>3.2.2.17</t>
  </si>
  <si>
    <t>3.2.3.21</t>
  </si>
  <si>
    <t>3.2.3.22</t>
  </si>
  <si>
    <t>3.2.3.23</t>
  </si>
  <si>
    <t>3.2.3.24</t>
  </si>
  <si>
    <t>3.2.3.25</t>
  </si>
  <si>
    <t>3.2.3.26</t>
  </si>
  <si>
    <t>3.2.3.27</t>
  </si>
  <si>
    <t>3.2.3.28</t>
  </si>
  <si>
    <t>3.2.3.29</t>
  </si>
  <si>
    <t>3.2.3.30</t>
  </si>
  <si>
    <t>3.2.3.31</t>
  </si>
  <si>
    <t>3.2.3.32</t>
  </si>
  <si>
    <t>3.2.3.33</t>
  </si>
  <si>
    <t>3.2.3.34</t>
  </si>
  <si>
    <t>3.2.3.35</t>
  </si>
  <si>
    <t>3.2.3.36</t>
  </si>
  <si>
    <t>3.2.3.37</t>
  </si>
  <si>
    <t>3.2.3.38</t>
  </si>
  <si>
    <t>3.2.3.39</t>
  </si>
  <si>
    <t>3.2.3.40</t>
  </si>
  <si>
    <t>3.2.3.41</t>
  </si>
  <si>
    <t>3.2.3.42</t>
  </si>
  <si>
    <t>3.2.3.43</t>
  </si>
  <si>
    <t>3.2.3.44</t>
  </si>
  <si>
    <t>3.2.3.45</t>
  </si>
  <si>
    <t>3.2.3.46</t>
  </si>
  <si>
    <t>3.2.3.47</t>
  </si>
  <si>
    <t>3.2.3.48</t>
  </si>
  <si>
    <t>3.2.3.49</t>
  </si>
  <si>
    <t>3.2.3.50</t>
  </si>
  <si>
    <t>3.2.4.21</t>
  </si>
  <si>
    <t>3.2.4.22</t>
  </si>
  <si>
    <t>3.2.4.23</t>
  </si>
  <si>
    <t>3.2.4.24</t>
  </si>
  <si>
    <t>3.2.4.25</t>
  </si>
  <si>
    <t>3.2.4.26</t>
  </si>
  <si>
    <t>3.2.4.27</t>
  </si>
  <si>
    <t>3.2.4.28</t>
  </si>
  <si>
    <t>3.2.4.29</t>
  </si>
  <si>
    <t>3.2.4.30</t>
  </si>
  <si>
    <t>3.2.4.31</t>
  </si>
  <si>
    <t>3.2.4.32</t>
  </si>
  <si>
    <t>3.2.4.33</t>
  </si>
  <si>
    <t>3.2.4.34</t>
  </si>
  <si>
    <t>3.2.4.35</t>
  </si>
  <si>
    <t>3.2.4.36</t>
  </si>
  <si>
    <t>3.2.4.37</t>
  </si>
  <si>
    <t>3.2.4.38</t>
  </si>
  <si>
    <t>3.2.4.39</t>
  </si>
  <si>
    <t>3.2.4.40</t>
  </si>
  <si>
    <t>3.2.4.41</t>
  </si>
  <si>
    <t>3.2.4.42</t>
  </si>
  <si>
    <t>3.2.4.43</t>
  </si>
  <si>
    <t>3.2.4.44</t>
  </si>
  <si>
    <t>3.2.4.45</t>
  </si>
  <si>
    <t>3.2.4.46</t>
  </si>
  <si>
    <t>3.2.4.47</t>
  </si>
  <si>
    <t>3.2.4.48</t>
  </si>
  <si>
    <t>3.2.4.49</t>
  </si>
  <si>
    <t>3.2.4.50</t>
  </si>
  <si>
    <t>3.2.4.51</t>
  </si>
  <si>
    <t>3.2.4.52</t>
  </si>
  <si>
    <t>3.2.4.53</t>
  </si>
  <si>
    <t>3.2.4.54</t>
  </si>
  <si>
    <t>3.2.4.55</t>
  </si>
  <si>
    <t>3.2.4.56</t>
  </si>
  <si>
    <t>3.2.4.57</t>
  </si>
  <si>
    <t>3.2.4.58</t>
  </si>
  <si>
    <t>3.2.4.59</t>
  </si>
  <si>
    <t>3.2.4.60</t>
  </si>
  <si>
    <t>3.2.4.61</t>
  </si>
  <si>
    <t>3.2.4.62</t>
  </si>
  <si>
    <t>3.2.4.63</t>
  </si>
  <si>
    <t>3.2.4.64</t>
  </si>
  <si>
    <t>3.2.4.65</t>
  </si>
  <si>
    <t>3.2.4.66</t>
  </si>
  <si>
    <t>3.2.6.5</t>
  </si>
  <si>
    <t>3.2.6.6</t>
  </si>
  <si>
    <t>3.2.6.7</t>
  </si>
  <si>
    <t>3.2.6.8</t>
  </si>
  <si>
    <t>350 m</t>
  </si>
  <si>
    <t>500 m</t>
  </si>
  <si>
    <t>550 m</t>
  </si>
  <si>
    <t>650 m</t>
  </si>
  <si>
    <t>700 m</t>
  </si>
  <si>
    <t>750 m</t>
  </si>
  <si>
    <t>850 m</t>
  </si>
  <si>
    <t>3.2.4.67</t>
  </si>
  <si>
    <t>3.2.4.68</t>
  </si>
  <si>
    <t>3.2.4.69</t>
  </si>
  <si>
    <t>3.2.4.70</t>
  </si>
  <si>
    <t>3.2.4.71</t>
  </si>
  <si>
    <t>3.2.4.72</t>
  </si>
  <si>
    <t>3.2.4.73</t>
  </si>
  <si>
    <t>3.2.4.74</t>
  </si>
  <si>
    <t>3.2.4.75</t>
  </si>
  <si>
    <t>3.2.4.76</t>
  </si>
  <si>
    <t>3.2.4.77</t>
  </si>
  <si>
    <t>3.2.4.78</t>
  </si>
  <si>
    <t>3.2.4.79</t>
  </si>
  <si>
    <t>3.2.4.80</t>
  </si>
  <si>
    <t>3.2.4.81</t>
  </si>
  <si>
    <t>3.2.4.82</t>
  </si>
  <si>
    <t>3.2.4.83</t>
  </si>
  <si>
    <t>3.2.4.84</t>
  </si>
  <si>
    <t>3.2.4.85</t>
  </si>
  <si>
    <t>3.2.4.86</t>
  </si>
  <si>
    <t>3.2.4.87</t>
  </si>
  <si>
    <t>3.2.4.88</t>
  </si>
  <si>
    <t>3.2.4.89</t>
  </si>
  <si>
    <t>3.2.4.90</t>
  </si>
  <si>
    <t>3.2.4.91</t>
  </si>
  <si>
    <t>3.2.4.92</t>
  </si>
  <si>
    <t>3.2.4.93</t>
  </si>
  <si>
    <t>3.2.4.94</t>
  </si>
  <si>
    <t>3.2.4.95</t>
  </si>
  <si>
    <t>3.2.4.96</t>
  </si>
  <si>
    <t>3.2.4.97</t>
  </si>
  <si>
    <t>3.2.4.98</t>
  </si>
  <si>
    <t>3.2.4.99</t>
  </si>
  <si>
    <t>3.2.4.100</t>
  </si>
  <si>
    <t>3.2.4.101</t>
  </si>
  <si>
    <t>3.2.4.102</t>
  </si>
  <si>
    <t>3.2.4.103</t>
  </si>
  <si>
    <t>3.2.4.104</t>
  </si>
  <si>
    <t>3.2.4.105</t>
  </si>
  <si>
    <t>3.2.4.106</t>
  </si>
  <si>
    <t>3.2.4.107</t>
  </si>
  <si>
    <t>3.2.4.108</t>
  </si>
  <si>
    <t>3.2.4.109</t>
  </si>
  <si>
    <t>3.2.4.110</t>
  </si>
  <si>
    <t>3.2.4.111</t>
  </si>
  <si>
    <t>3.2.4.112</t>
  </si>
  <si>
    <t>3.2.4.113</t>
  </si>
  <si>
    <t>3.2.4.114</t>
  </si>
  <si>
    <t>3.2.4.115</t>
  </si>
  <si>
    <t>3.2.4.116</t>
  </si>
  <si>
    <t>3.2.4.117</t>
  </si>
  <si>
    <t>3.2.4.118</t>
  </si>
  <si>
    <t>3.2.4.119</t>
  </si>
  <si>
    <t>3.2.4.120</t>
  </si>
  <si>
    <t>3.2.4.121</t>
  </si>
  <si>
    <t>3.2.4.122</t>
  </si>
  <si>
    <t>3.2.4.123</t>
  </si>
  <si>
    <t>3.2.4.124</t>
  </si>
  <si>
    <t>3.2.4.125</t>
  </si>
  <si>
    <t>3.2.4.126</t>
  </si>
  <si>
    <t>3.2.4.127</t>
  </si>
  <si>
    <t>2.2.2.13</t>
  </si>
  <si>
    <t>2.2.2.14</t>
  </si>
  <si>
    <t>2.2.2.15</t>
  </si>
  <si>
    <t>2.2.2.16</t>
  </si>
  <si>
    <t>2.2.2.17</t>
  </si>
  <si>
    <t>2.2.2.18</t>
  </si>
  <si>
    <t>2.2.2.19</t>
  </si>
  <si>
    <t>2.2.2.20</t>
  </si>
  <si>
    <t>2.2.2.21</t>
  </si>
  <si>
    <t>2.2.2.22</t>
  </si>
  <si>
    <t>2.2.2.23</t>
  </si>
  <si>
    <t>2.2.2.24</t>
  </si>
  <si>
    <t>2.2.2.25</t>
  </si>
  <si>
    <t>2.2.2.26</t>
  </si>
  <si>
    <t>2.2.2.27</t>
  </si>
  <si>
    <t>2.2.2.28</t>
  </si>
  <si>
    <t>8.2.2.9</t>
  </si>
  <si>
    <t>8.2.2.10</t>
  </si>
  <si>
    <t>8.2.2.11</t>
  </si>
  <si>
    <t>8.2.2.12</t>
  </si>
  <si>
    <t>8.2.2.13</t>
  </si>
  <si>
    <t>8.2.2.14</t>
  </si>
  <si>
    <t>8.4.2.10</t>
  </si>
  <si>
    <t>8.4.2.11</t>
  </si>
  <si>
    <t>8.4.2.12</t>
  </si>
  <si>
    <t>8.4.2.13</t>
  </si>
  <si>
    <t>8.4.2.14</t>
  </si>
  <si>
    <t>8.4.2.15</t>
  </si>
  <si>
    <t>8.4.2.16</t>
  </si>
  <si>
    <t>8.4.2.17</t>
  </si>
  <si>
    <t>8.4.2.18</t>
  </si>
  <si>
    <t>8.4.2.19</t>
  </si>
  <si>
    <t>8.4.2.20</t>
  </si>
  <si>
    <t>8.4.2.21</t>
  </si>
  <si>
    <t>8.4.2.22</t>
  </si>
  <si>
    <t>8.4.2.23</t>
  </si>
  <si>
    <t>8.4.2.24</t>
  </si>
  <si>
    <t>8.4.2.25</t>
  </si>
  <si>
    <t>8.4.2.26</t>
  </si>
  <si>
    <t>8.4.2.27</t>
  </si>
  <si>
    <t>8.4.2.28</t>
  </si>
  <si>
    <t>8.4.8.9</t>
  </si>
  <si>
    <t>8.4.8.10</t>
  </si>
  <si>
    <t>8.4.8.11</t>
  </si>
  <si>
    <t>8.4.8.12</t>
  </si>
  <si>
    <t>8.4.8.13</t>
  </si>
  <si>
    <t>8.4.8.14</t>
  </si>
  <si>
    <t>8.4.8.15</t>
  </si>
  <si>
    <t>8.4.8.16</t>
  </si>
  <si>
    <t>8.4.8.17</t>
  </si>
  <si>
    <t>8.4.8.18</t>
  </si>
  <si>
    <t>8.4.8.19</t>
  </si>
  <si>
    <t>8.4.8.20</t>
  </si>
  <si>
    <t>8.4.8.21</t>
  </si>
  <si>
    <t>8.4.8.22</t>
  </si>
  <si>
    <t>8.4.8.23</t>
  </si>
  <si>
    <t>8.4.8.24</t>
  </si>
  <si>
    <t>8.7.2.9</t>
  </si>
  <si>
    <t>8.7.2.10</t>
  </si>
  <si>
    <t>8.7.2.11</t>
  </si>
  <si>
    <t>8.7.2.12</t>
  </si>
  <si>
    <t>8.7.2.13</t>
  </si>
  <si>
    <t>8.7.2.14</t>
  </si>
  <si>
    <t>8.7.8.11</t>
  </si>
  <si>
    <t>8.7.8.12</t>
  </si>
  <si>
    <t>8.7.8.13</t>
  </si>
  <si>
    <t>8.7.8.14</t>
  </si>
  <si>
    <t>8.7.8.15</t>
  </si>
  <si>
    <t>8.7.8.16</t>
  </si>
  <si>
    <t>8.7.8.17</t>
  </si>
  <si>
    <t>8.7.8.18</t>
  </si>
  <si>
    <t>8.7.8.19</t>
  </si>
  <si>
    <t>8.7.8.20</t>
  </si>
  <si>
    <t>8.7.8.21</t>
  </si>
  <si>
    <t>P1-A2</t>
  </si>
  <si>
    <t>56m</t>
  </si>
  <si>
    <t>14.2.2.5</t>
  </si>
  <si>
    <t>14.2.2.6</t>
  </si>
  <si>
    <t>14.2.3.4</t>
  </si>
  <si>
    <t>14.2.3.5</t>
  </si>
  <si>
    <t>14.2.3.6</t>
  </si>
  <si>
    <t>14.2.3.7</t>
  </si>
  <si>
    <t>14.2.3.8</t>
  </si>
  <si>
    <t>14.2.3.9</t>
  </si>
  <si>
    <t>15.3.1.5</t>
  </si>
  <si>
    <t>15.3.1.6</t>
  </si>
  <si>
    <t>15.3.1.7</t>
  </si>
  <si>
    <t>15.3.1.8</t>
  </si>
  <si>
    <t>15.3.2.6</t>
  </si>
  <si>
    <t>15.3.2.7</t>
  </si>
  <si>
    <t>15.3.2.8</t>
  </si>
  <si>
    <t>15.3.3.5</t>
  </si>
  <si>
    <t>15.3.3.6</t>
  </si>
  <si>
    <t>15.3.3.7</t>
  </si>
  <si>
    <t>15.3.3.8</t>
  </si>
  <si>
    <t>15.3.4.3</t>
  </si>
  <si>
    <t>15.3.4.4</t>
  </si>
  <si>
    <t>15.3.4.5</t>
  </si>
  <si>
    <t>15.3.4.6</t>
  </si>
  <si>
    <t>15.3.4.7</t>
  </si>
  <si>
    <t>15.3.6</t>
  </si>
  <si>
    <t>15.3.6.2</t>
  </si>
  <si>
    <t>15.3.5.5</t>
  </si>
  <si>
    <t>234 m</t>
  </si>
  <si>
    <t>15.3.7</t>
  </si>
  <si>
    <t>15.3.7.1</t>
  </si>
  <si>
    <t>15.3.7.2</t>
  </si>
  <si>
    <t>15.3.7.3</t>
  </si>
  <si>
    <t>15.3.7.4</t>
  </si>
  <si>
    <t>15.3.7.5</t>
  </si>
  <si>
    <t>15.3.7.6</t>
  </si>
  <si>
    <t>15.3.7.7</t>
  </si>
  <si>
    <t>15.3.7.8</t>
  </si>
  <si>
    <t>15.3.8</t>
  </si>
  <si>
    <t>15.3.8.1</t>
  </si>
  <si>
    <t>15.3.8.2</t>
  </si>
  <si>
    <t>15.3.8.3</t>
  </si>
  <si>
    <t>15.3.8.4</t>
  </si>
  <si>
    <t>15.3.8.5</t>
  </si>
  <si>
    <t>15.3.8.6</t>
  </si>
  <si>
    <t>15.3.8.7</t>
  </si>
  <si>
    <t>15.3.8.8</t>
  </si>
  <si>
    <t>15.3.9</t>
  </si>
  <si>
    <t>15.3.9.1</t>
  </si>
  <si>
    <t>15.3.9.2</t>
  </si>
  <si>
    <t>15.3.9.3</t>
  </si>
  <si>
    <t>15.3.9.4</t>
  </si>
  <si>
    <t>15.3.9.5</t>
  </si>
  <si>
    <t>15.3.9.6</t>
  </si>
  <si>
    <t>15.3.9.7</t>
  </si>
  <si>
    <t>15.3.9.8</t>
  </si>
  <si>
    <t>15.3.10</t>
  </si>
  <si>
    <t>15.3.10.1</t>
  </si>
  <si>
    <t>15.3.10.2</t>
  </si>
  <si>
    <t>15.3.10.3</t>
  </si>
  <si>
    <t>15.3.10.4</t>
  </si>
  <si>
    <t>15.3.10.5</t>
  </si>
  <si>
    <t>15.3.10.6</t>
  </si>
  <si>
    <t>15.3.10.7</t>
  </si>
  <si>
    <t>15.3.11</t>
  </si>
  <si>
    <t>15.3.11.1</t>
  </si>
  <si>
    <t>15.3.11.2</t>
  </si>
  <si>
    <t>15.3.11.3</t>
  </si>
  <si>
    <t>15.3.11.4</t>
  </si>
  <si>
    <t>15.3.11.5</t>
  </si>
  <si>
    <t>15.3.12.2</t>
  </si>
  <si>
    <t>15.3.12</t>
  </si>
  <si>
    <t>15.3.3.9</t>
  </si>
  <si>
    <t>15.3.3.10</t>
  </si>
  <si>
    <t>15.3.3.11</t>
  </si>
  <si>
    <t>15.3.3.12</t>
  </si>
  <si>
    <t>15.3.4.8</t>
  </si>
  <si>
    <t>15.3.4.9</t>
  </si>
  <si>
    <t>15.3.4.10</t>
  </si>
  <si>
    <t>15.3.4.11</t>
  </si>
  <si>
    <t>15.3.4.12</t>
  </si>
  <si>
    <t>15.3.4.13</t>
  </si>
  <si>
    <t>15.3.4.14</t>
  </si>
  <si>
    <t>15.3.4.15</t>
  </si>
  <si>
    <t>15.3.4.16</t>
  </si>
  <si>
    <t>15.3.4.17</t>
  </si>
  <si>
    <t>15.3.4.18</t>
  </si>
  <si>
    <t>15.3.4.19</t>
  </si>
  <si>
    <t>15.3.4.20</t>
  </si>
  <si>
    <t>15.3.4.21</t>
  </si>
  <si>
    <t>15.3.9.9</t>
  </si>
  <si>
    <t>15.3.9.10</t>
  </si>
  <si>
    <t>15.3.9.11</t>
  </si>
  <si>
    <t>15.3.9.12</t>
  </si>
  <si>
    <t>15.3.9.13</t>
  </si>
  <si>
    <t>15.3.10.8</t>
  </si>
  <si>
    <t>15.3.10.9</t>
  </si>
  <si>
    <t>15.3.10.10</t>
  </si>
  <si>
    <t>15.3.10.11</t>
  </si>
  <si>
    <t>15.3.10.12</t>
  </si>
  <si>
    <t>15.3.10.13</t>
  </si>
  <si>
    <t>15.3.10.14</t>
  </si>
  <si>
    <t>15.3.10.15</t>
  </si>
  <si>
    <t>15.3.10.16</t>
  </si>
  <si>
    <t>15.3.10.17</t>
  </si>
  <si>
    <t>15.3.10.18</t>
  </si>
  <si>
    <t>15.3.10.19</t>
  </si>
  <si>
    <t>15.3.10.20</t>
  </si>
  <si>
    <t>15.3.10.21</t>
  </si>
  <si>
    <t>P13</t>
  </si>
  <si>
    <t>P14</t>
  </si>
  <si>
    <t>P15</t>
  </si>
  <si>
    <t>P16</t>
  </si>
  <si>
    <t>15.5.1.11</t>
  </si>
  <si>
    <t>15.5.1.12</t>
  </si>
  <si>
    <t>15.5.1.13</t>
  </si>
  <si>
    <t>15.5.1.14</t>
  </si>
  <si>
    <t>15.5.1.15</t>
  </si>
  <si>
    <t>15.5.1.16</t>
  </si>
  <si>
    <t>15.5.1.17</t>
  </si>
  <si>
    <t>15.5.1.18</t>
  </si>
  <si>
    <t>15.5.2.11</t>
  </si>
  <si>
    <t>15.5.2.12</t>
  </si>
  <si>
    <t>15.5.2.13</t>
  </si>
  <si>
    <t>15.5.2.14</t>
  </si>
  <si>
    <t>15.5.2.15</t>
  </si>
  <si>
    <t>15.5.2.16</t>
  </si>
  <si>
    <t>15.5.2.17</t>
  </si>
  <si>
    <t>15.5.2.18</t>
  </si>
  <si>
    <t>15.5.3.5</t>
  </si>
  <si>
    <t>15.5.3.6</t>
  </si>
  <si>
    <t>15.5.3.7</t>
  </si>
  <si>
    <t>15.5.3.8</t>
  </si>
  <si>
    <t>15.5.3.9</t>
  </si>
  <si>
    <t>15.5.3.10</t>
  </si>
  <si>
    <t>15.5.3.11</t>
  </si>
  <si>
    <t>15.5.3.12</t>
  </si>
  <si>
    <t>15.5.3.13</t>
  </si>
  <si>
    <t>15.5.3.14</t>
  </si>
  <si>
    <t>15.5.3.15</t>
  </si>
  <si>
    <t>15.5.3.16</t>
  </si>
  <si>
    <t>15.5.3.17</t>
  </si>
  <si>
    <t>15.5.3.18</t>
  </si>
  <si>
    <t>15.5.3.19</t>
  </si>
  <si>
    <t>15.5.3.20</t>
  </si>
  <si>
    <t>15.5.3.21</t>
  </si>
  <si>
    <t>15.5.3.22</t>
  </si>
  <si>
    <t>P12-P13</t>
  </si>
  <si>
    <t>P13-P14</t>
  </si>
  <si>
    <t>P14-P15</t>
  </si>
  <si>
    <t>P15-P16</t>
  </si>
  <si>
    <t>P16-A2</t>
  </si>
  <si>
    <t>453.8 m</t>
  </si>
  <si>
    <t>15.5.4.3</t>
  </si>
  <si>
    <t>15.5.4.4</t>
  </si>
  <si>
    <t>15.5.4.5</t>
  </si>
  <si>
    <t>15.5.4.6</t>
  </si>
  <si>
    <t>15.5.4.7</t>
  </si>
  <si>
    <t>15.5.4.8</t>
  </si>
  <si>
    <t>15.5.4.9</t>
  </si>
  <si>
    <t>15.5.4.10</t>
  </si>
  <si>
    <t>15.5.4.11</t>
  </si>
  <si>
    <t>15.5.4.12</t>
  </si>
  <si>
    <t>15.5.4.13</t>
  </si>
  <si>
    <t>15.5.4.14</t>
  </si>
  <si>
    <t>15.5.4.15</t>
  </si>
  <si>
    <t>15.5.4.16</t>
  </si>
  <si>
    <t>15.5.4.17</t>
  </si>
  <si>
    <t>15.5.4.18</t>
  </si>
  <si>
    <t>15.5.4.19</t>
  </si>
  <si>
    <t>15.5.4.20</t>
  </si>
  <si>
    <t>15.5.4.21</t>
  </si>
  <si>
    <t>15.5.4.22</t>
  </si>
  <si>
    <t>15.5.4.23</t>
  </si>
  <si>
    <t>15.5.4.24</t>
  </si>
  <si>
    <t>15.5.4.25</t>
  </si>
  <si>
    <t>15.5.4.26</t>
  </si>
  <si>
    <t>15.5.4.27</t>
  </si>
  <si>
    <t>15.5.4.28</t>
  </si>
  <si>
    <t>15.5.4.29</t>
  </si>
  <si>
    <t>15.5.4.30</t>
  </si>
  <si>
    <t>15.5.4.31</t>
  </si>
  <si>
    <t>15.5.4.32</t>
  </si>
  <si>
    <t>15.5.4.33</t>
  </si>
  <si>
    <t>15.5.4.34</t>
  </si>
  <si>
    <t>15.5.4.35</t>
  </si>
  <si>
    <t>15.5.4.36</t>
  </si>
  <si>
    <t>15.5.4.37</t>
  </si>
  <si>
    <t>15.5.4.38</t>
  </si>
  <si>
    <t>15.5.4.39</t>
  </si>
  <si>
    <t>15.5.4.40</t>
  </si>
  <si>
    <t>15.5.4.41</t>
  </si>
  <si>
    <t>15.5.4.42</t>
  </si>
  <si>
    <t>15.5.4.43</t>
  </si>
  <si>
    <t>15.5.4.44</t>
  </si>
  <si>
    <t>15.5.4.45</t>
  </si>
  <si>
    <t>15.5.4.46</t>
  </si>
  <si>
    <t>15.5.4.47</t>
  </si>
  <si>
    <t>15.5.4.48</t>
  </si>
  <si>
    <t>15.5.4.49</t>
  </si>
  <si>
    <t>15.5.4.50</t>
  </si>
  <si>
    <t>15.5.4.51</t>
  </si>
  <si>
    <t>15.5.5.5</t>
  </si>
  <si>
    <t>15.5.5.6</t>
  </si>
  <si>
    <t>15.5.5.7</t>
  </si>
  <si>
    <t>15.5.5.8</t>
  </si>
  <si>
    <t>15.5.5.9</t>
  </si>
  <si>
    <t>15.5.3.23</t>
  </si>
  <si>
    <t>15.5.3.24</t>
  </si>
  <si>
    <t>15.5.3.25</t>
  </si>
  <si>
    <t>15.5.3.26</t>
  </si>
  <si>
    <t>15.5.3.27</t>
  </si>
  <si>
    <t>15.5.3.28</t>
  </si>
  <si>
    <t>15.5.3.29</t>
  </si>
  <si>
    <t>15.5.3.30</t>
  </si>
  <si>
    <t>15.5.3.31</t>
  </si>
  <si>
    <t>15.5.3.32</t>
  </si>
  <si>
    <t>15.5.3.33</t>
  </si>
  <si>
    <t>15.5.3.34</t>
  </si>
  <si>
    <t>15.5.3.35</t>
  </si>
  <si>
    <t>15.5.3.36</t>
  </si>
  <si>
    <t>15.5.3.37</t>
  </si>
  <si>
    <t>15.5.3.38</t>
  </si>
  <si>
    <t>15.5.3.39</t>
  </si>
  <si>
    <t>15.5.3.40</t>
  </si>
  <si>
    <t>15.5.3.41</t>
  </si>
  <si>
    <t>15.5.3.42</t>
  </si>
  <si>
    <t>15.5.6</t>
  </si>
  <si>
    <t>15.5.6.1</t>
  </si>
  <si>
    <t>P14-A2</t>
  </si>
  <si>
    <t>397.8 m</t>
  </si>
  <si>
    <t>15.5.7</t>
  </si>
  <si>
    <t>15.5.7.1</t>
  </si>
  <si>
    <t>15.5.7.2</t>
  </si>
  <si>
    <t>15.5.7.3</t>
  </si>
  <si>
    <t>15.5.7.4</t>
  </si>
  <si>
    <t>15.5.7.5</t>
  </si>
  <si>
    <t>15.5.7.6</t>
  </si>
  <si>
    <t>15.5.7.7</t>
  </si>
  <si>
    <t>15.5.7.8</t>
  </si>
  <si>
    <t>15.5.7.9</t>
  </si>
  <si>
    <t>15.5.7.10</t>
  </si>
  <si>
    <t>15.5.7.11</t>
  </si>
  <si>
    <t>15.5.7.12</t>
  </si>
  <si>
    <t>15.5.7.13</t>
  </si>
  <si>
    <t>15.5.7.14</t>
  </si>
  <si>
    <t>15.5.7.15</t>
  </si>
  <si>
    <t>15.5.7.16</t>
  </si>
  <si>
    <t>15.5.8</t>
  </si>
  <si>
    <t>15.5.8.1</t>
  </si>
  <si>
    <t>15.5.8.2</t>
  </si>
  <si>
    <t>15.5.8.3</t>
  </si>
  <si>
    <t>15.5.8.4</t>
  </si>
  <si>
    <t>15.5.8.5</t>
  </si>
  <si>
    <t>15.5.8.6</t>
  </si>
  <si>
    <t>15.5.8.7</t>
  </si>
  <si>
    <t>15.5.8.8</t>
  </si>
  <si>
    <t>15.5.8.9</t>
  </si>
  <si>
    <t>15.5.8.10</t>
  </si>
  <si>
    <t>15.5.8.11</t>
  </si>
  <si>
    <t>15.5.8.12</t>
  </si>
  <si>
    <t>15.5.8.13</t>
  </si>
  <si>
    <t>15.5.8.14</t>
  </si>
  <si>
    <t>15.5.8.15</t>
  </si>
  <si>
    <t>15.5.8.16</t>
  </si>
  <si>
    <t>15.5.9</t>
  </si>
  <si>
    <t>15.5.9.1</t>
  </si>
  <si>
    <t>15.5.9.2</t>
  </si>
  <si>
    <t>15.5.9.3</t>
  </si>
  <si>
    <t>15.5.9.4</t>
  </si>
  <si>
    <t>15.5.9.5</t>
  </si>
  <si>
    <t>15.5.9.6</t>
  </si>
  <si>
    <t>15.5.9.7</t>
  </si>
  <si>
    <t>15.5.9.8</t>
  </si>
  <si>
    <t>15.5.9.9</t>
  </si>
  <si>
    <t>15.5.9.10</t>
  </si>
  <si>
    <t>15.5.9.11</t>
  </si>
  <si>
    <t>15.5.9.12</t>
  </si>
  <si>
    <t>15.5.9.13</t>
  </si>
  <si>
    <t>15.5.9.14</t>
  </si>
  <si>
    <t>15.5.9.15</t>
  </si>
  <si>
    <t>15.5.9.16</t>
  </si>
  <si>
    <t>15.5.9.17</t>
  </si>
  <si>
    <t>15.5.9.18</t>
  </si>
  <si>
    <t>15.5.9.19</t>
  </si>
  <si>
    <t>15.5.9.20</t>
  </si>
  <si>
    <t>15.5.9.21</t>
  </si>
  <si>
    <t>15.5.9.22</t>
  </si>
  <si>
    <t>15.5.9.23</t>
  </si>
  <si>
    <t>15.5.9.24</t>
  </si>
  <si>
    <t>15.5.9.25</t>
  </si>
  <si>
    <t>15.5.9.26</t>
  </si>
  <si>
    <t>15.5.9.27</t>
  </si>
  <si>
    <t>15.5.9.28</t>
  </si>
  <si>
    <t>15.5.9.29</t>
  </si>
  <si>
    <t>15.5.9.30</t>
  </si>
  <si>
    <t>15.5.9.31</t>
  </si>
  <si>
    <t>15.5.10</t>
  </si>
  <si>
    <t>15.5.10.1</t>
  </si>
  <si>
    <t>15.5.10.2</t>
  </si>
  <si>
    <t>15.5.10.3</t>
  </si>
  <si>
    <t>15.5.10.4</t>
  </si>
  <si>
    <t>15.5.10.5</t>
  </si>
  <si>
    <t>15.5.10.6</t>
  </si>
  <si>
    <t>15.5.10.7</t>
  </si>
  <si>
    <t>15.5.10.8</t>
  </si>
  <si>
    <t>15.5.10.9</t>
  </si>
  <si>
    <t>15.5.10.10</t>
  </si>
  <si>
    <t>15.5.10.11</t>
  </si>
  <si>
    <t>15.5.10.12</t>
  </si>
  <si>
    <t>15.5.10.13</t>
  </si>
  <si>
    <t>15.5.10.14</t>
  </si>
  <si>
    <t>15.5.10.15</t>
  </si>
  <si>
    <t>15.5.10.16</t>
  </si>
  <si>
    <t>15.5.10.17</t>
  </si>
  <si>
    <t>15.5.10.18</t>
  </si>
  <si>
    <t>15.5.10.19</t>
  </si>
  <si>
    <t>15.5.10.20</t>
  </si>
  <si>
    <t>15.5.10.21</t>
  </si>
  <si>
    <t>15.5.10.22</t>
  </si>
  <si>
    <t>15.5.10.23</t>
  </si>
  <si>
    <t>15.5.10.24</t>
  </si>
  <si>
    <t>15.5.10.25</t>
  </si>
  <si>
    <t>15.5.10.26</t>
  </si>
  <si>
    <t>15.5.10.27</t>
  </si>
  <si>
    <t>15.5.10.28</t>
  </si>
  <si>
    <t>15.5.10.29</t>
  </si>
  <si>
    <t>15.5.10.30</t>
  </si>
  <si>
    <t>15.5.10.31</t>
  </si>
  <si>
    <t>15.5.10.32</t>
  </si>
  <si>
    <t>15.5.10.33</t>
  </si>
  <si>
    <t>15.5.10.34</t>
  </si>
  <si>
    <t>15.5.10.35</t>
  </si>
  <si>
    <t>15.5.10.36</t>
  </si>
  <si>
    <t>15.5.10.37</t>
  </si>
  <si>
    <t>15.5.10.38</t>
  </si>
  <si>
    <t>15.5.10.39</t>
  </si>
  <si>
    <t>15.5.10.40</t>
  </si>
  <si>
    <t>15.5.10.41</t>
  </si>
  <si>
    <t>15.5.10.42</t>
  </si>
  <si>
    <t>15.5.10.43</t>
  </si>
  <si>
    <t>15.5.10.44</t>
  </si>
  <si>
    <t>15.5.10.45</t>
  </si>
  <si>
    <t>15.5.11</t>
  </si>
  <si>
    <t>15.5.11.1</t>
  </si>
  <si>
    <t>15.5.11.2</t>
  </si>
  <si>
    <t>15.5.11.3</t>
  </si>
  <si>
    <t>15.5.11.4</t>
  </si>
  <si>
    <t>15.5.11.5</t>
  </si>
  <si>
    <t>15.5.11.6</t>
  </si>
  <si>
    <t>15.5.11.7</t>
  </si>
  <si>
    <t>15.5.11.8</t>
  </si>
  <si>
    <t>15.5.12</t>
  </si>
  <si>
    <t>15.5.12.1</t>
  </si>
  <si>
    <t>P17</t>
  </si>
  <si>
    <t>P18</t>
  </si>
  <si>
    <t>P19</t>
  </si>
  <si>
    <t>P20</t>
  </si>
  <si>
    <t>14.6.1.6</t>
  </si>
  <si>
    <t>14.6.1.7</t>
  </si>
  <si>
    <t>14.6.1.8</t>
  </si>
  <si>
    <t>14.6.1.9</t>
  </si>
  <si>
    <t>14.6.1.10</t>
  </si>
  <si>
    <t>14.6.1.11</t>
  </si>
  <si>
    <t>14.6.1.12</t>
  </si>
  <si>
    <t>14.6.1.13</t>
  </si>
  <si>
    <t>14.6.1.14</t>
  </si>
  <si>
    <t>14.6.1.15</t>
  </si>
  <si>
    <t>14.6.1.16</t>
  </si>
  <si>
    <t>14.6.1.17</t>
  </si>
  <si>
    <t>14.6.1.18</t>
  </si>
  <si>
    <t>14.6.1.19</t>
  </si>
  <si>
    <t>14.6.1.20</t>
  </si>
  <si>
    <t>14.6.1.21</t>
  </si>
  <si>
    <t>14.6.1.22</t>
  </si>
  <si>
    <t>14.6.2.21</t>
  </si>
  <si>
    <t>14.6.2.22</t>
  </si>
  <si>
    <t>14.6.3.11</t>
  </si>
  <si>
    <t>14.6.3.12</t>
  </si>
  <si>
    <t>14.6.3.13</t>
  </si>
  <si>
    <t>14.6.3.14</t>
  </si>
  <si>
    <t>14.6.3.15</t>
  </si>
  <si>
    <t>14.6.3.16</t>
  </si>
  <si>
    <t>14.6.3.17</t>
  </si>
  <si>
    <t>14.6.3.18</t>
  </si>
  <si>
    <t>14.6.3.19</t>
  </si>
  <si>
    <t>14.6.3.20</t>
  </si>
  <si>
    <t>14.6.3.21</t>
  </si>
  <si>
    <t>14.6.3.22</t>
  </si>
  <si>
    <t>14.6.3.23</t>
  </si>
  <si>
    <t>14.6.3.24</t>
  </si>
  <si>
    <t>14.6.3.25</t>
  </si>
  <si>
    <t>14.6.3.26</t>
  </si>
  <si>
    <t>14.6.3.27</t>
  </si>
  <si>
    <t>14.6.3.28</t>
  </si>
  <si>
    <t>14.6.3.29</t>
  </si>
  <si>
    <t>14.6.3.30</t>
  </si>
  <si>
    <t>14.6.3.31</t>
  </si>
  <si>
    <t>14.6.3.32</t>
  </si>
  <si>
    <t>14.6.3.33</t>
  </si>
  <si>
    <t>14.6.3.34</t>
  </si>
  <si>
    <t>14.6.3.35</t>
  </si>
  <si>
    <t>14.6.3.36</t>
  </si>
  <si>
    <t>14.6.3.37</t>
  </si>
  <si>
    <t>14.6.3.38</t>
  </si>
  <si>
    <t>14.6.3.39</t>
  </si>
  <si>
    <t>14.6.3.40</t>
  </si>
  <si>
    <t>14.6.3.41</t>
  </si>
  <si>
    <t>14.6.3.42</t>
  </si>
  <si>
    <t>14.6.3.43</t>
  </si>
  <si>
    <t>14.6.3.44</t>
  </si>
  <si>
    <t>14.6.3.45</t>
  </si>
  <si>
    <t>14.6.3.46</t>
  </si>
  <si>
    <t>14.6.3.47</t>
  </si>
  <si>
    <t>14.6.3.48</t>
  </si>
  <si>
    <t>14.6.3.49</t>
  </si>
  <si>
    <t>14.6.3.50</t>
  </si>
  <si>
    <t>14.6.3.51</t>
  </si>
  <si>
    <t>14.6.3.52</t>
  </si>
  <si>
    <t>14.6.3.53</t>
  </si>
  <si>
    <t>P16-P17</t>
  </si>
  <si>
    <t>P17-P18</t>
  </si>
  <si>
    <t>P18-P19</t>
  </si>
  <si>
    <t>P19-P20</t>
  </si>
  <si>
    <t>P20-A2</t>
  </si>
  <si>
    <t>14.6.4.7</t>
  </si>
  <si>
    <t>14.6.4.8</t>
  </si>
  <si>
    <t>14.6.4.9</t>
  </si>
  <si>
    <t>14.6.4.10</t>
  </si>
  <si>
    <t>14.6.4.11</t>
  </si>
  <si>
    <t>14.6.4.12</t>
  </si>
  <si>
    <t>14.6.4.13</t>
  </si>
  <si>
    <t>14.6.4.14</t>
  </si>
  <si>
    <t>14.6.4.15</t>
  </si>
  <si>
    <t>14.6.4.16</t>
  </si>
  <si>
    <t>14.6.4.17</t>
  </si>
  <si>
    <t>14.6.4.18</t>
  </si>
  <si>
    <t>14.6.4.19</t>
  </si>
  <si>
    <t>14.6.4.20</t>
  </si>
  <si>
    <t>14.6.4.21</t>
  </si>
  <si>
    <t>14.6.4.22</t>
  </si>
  <si>
    <t>14.6.4.23</t>
  </si>
  <si>
    <t>14.6.4.24</t>
  </si>
  <si>
    <t>14.6.4.25</t>
  </si>
  <si>
    <t>14.6.4.26</t>
  </si>
  <si>
    <t>14.6.4.27</t>
  </si>
  <si>
    <t>14.6.4.28</t>
  </si>
  <si>
    <t>14.6.4.29</t>
  </si>
  <si>
    <t>14.6.4.30</t>
  </si>
  <si>
    <t>14.6.4.31</t>
  </si>
  <si>
    <t>14.6.4.32</t>
  </si>
  <si>
    <t>14.6.4.33</t>
  </si>
  <si>
    <t>14.6.4.34</t>
  </si>
  <si>
    <t>14.6.4.35</t>
  </si>
  <si>
    <t>14.6.4.36</t>
  </si>
  <si>
    <t>14.6.4.37</t>
  </si>
  <si>
    <t>14.6.4.38</t>
  </si>
  <si>
    <t>14.6.4.39</t>
  </si>
  <si>
    <t>14.6.4.40</t>
  </si>
  <si>
    <t>14.6.4.41</t>
  </si>
  <si>
    <t>14.6.4.42</t>
  </si>
  <si>
    <t>14.6.4.43</t>
  </si>
  <si>
    <t>14.6.4.44</t>
  </si>
  <si>
    <t>14.6.4.45</t>
  </si>
  <si>
    <t>14.6.4.46</t>
  </si>
  <si>
    <t>14.6.4.47</t>
  </si>
  <si>
    <t>14.6.4.48</t>
  </si>
  <si>
    <t>14.6.4.49</t>
  </si>
  <si>
    <t>14.6.4.50</t>
  </si>
  <si>
    <t>14.6.4.51</t>
  </si>
  <si>
    <t>14.6.4.52</t>
  </si>
  <si>
    <t>14.6.4.53</t>
  </si>
  <si>
    <t>14.6.4.54</t>
  </si>
  <si>
    <t>14.6.4.55</t>
  </si>
  <si>
    <t>14.6.4.56</t>
  </si>
  <si>
    <t>14.6.4.57</t>
  </si>
  <si>
    <t>14.6.4.58</t>
  </si>
  <si>
    <t>14.6.4.59</t>
  </si>
  <si>
    <t>14.6.4.60</t>
  </si>
  <si>
    <t>14.6.4.61</t>
  </si>
  <si>
    <t>14.6.4.62</t>
  </si>
  <si>
    <t>14.6.4.63</t>
  </si>
  <si>
    <t>14.6.5.4</t>
  </si>
  <si>
    <t>14.6.5.5</t>
  </si>
  <si>
    <t>14.6.5.6</t>
  </si>
  <si>
    <t>14.6.5.7</t>
  </si>
  <si>
    <t>14.6.5.8</t>
  </si>
  <si>
    <t>14.6.5.9</t>
  </si>
  <si>
    <t>14.6.5.10</t>
  </si>
  <si>
    <t>14.6.5.11</t>
  </si>
  <si>
    <t>14.6.5.12</t>
  </si>
  <si>
    <t>575.8 m</t>
  </si>
  <si>
    <t>P21</t>
  </si>
  <si>
    <t>P22</t>
  </si>
  <si>
    <t>P23</t>
  </si>
  <si>
    <t>P24</t>
  </si>
  <si>
    <t>P25</t>
  </si>
  <si>
    <t>P26</t>
  </si>
  <si>
    <t>P27</t>
  </si>
  <si>
    <t>P28</t>
  </si>
  <si>
    <t>14.6.7</t>
  </si>
  <si>
    <t>14.6.7.1</t>
  </si>
  <si>
    <t>14.6.7.2</t>
  </si>
  <si>
    <t>14.6.7.3</t>
  </si>
  <si>
    <t>14.6.7.4</t>
  </si>
  <si>
    <t>14.6.7.5</t>
  </si>
  <si>
    <t>14.6.7.6</t>
  </si>
  <si>
    <t>14.6.7.7</t>
  </si>
  <si>
    <t>14.6.7.8</t>
  </si>
  <si>
    <t>14.6.7.9</t>
  </si>
  <si>
    <t>14.6.7.10</t>
  </si>
  <si>
    <t>14.6.7.11</t>
  </si>
  <si>
    <t>14.6.7.12</t>
  </si>
  <si>
    <t>14.6.7.13</t>
  </si>
  <si>
    <t>14.6.7.14</t>
  </si>
  <si>
    <t>14.6.7.15</t>
  </si>
  <si>
    <t>14.6.7.16</t>
  </si>
  <si>
    <t>14.6.7.17</t>
  </si>
  <si>
    <t>14.6.7.18</t>
  </si>
  <si>
    <t>14.6.7.19</t>
  </si>
  <si>
    <t>14.6.7.20</t>
  </si>
  <si>
    <t>14.6.7.21</t>
  </si>
  <si>
    <t>14.6.7.22</t>
  </si>
  <si>
    <t>14.6.7.23</t>
  </si>
  <si>
    <t>14.6.7.24</t>
  </si>
  <si>
    <t>14.6.7.25</t>
  </si>
  <si>
    <t>14.6.7.26</t>
  </si>
  <si>
    <t>14.6.7.27</t>
  </si>
  <si>
    <t>14.6.7.28</t>
  </si>
  <si>
    <t>14.6.7.29</t>
  </si>
  <si>
    <t>14.6.7.30</t>
  </si>
  <si>
    <t>14.6.8</t>
  </si>
  <si>
    <t>14.6.8.1</t>
  </si>
  <si>
    <t>14.6.8.2</t>
  </si>
  <si>
    <t>14.6.8.3</t>
  </si>
  <si>
    <t>14.6.8.4</t>
  </si>
  <si>
    <t>14.6.8.5</t>
  </si>
  <si>
    <t>14.6.8.6</t>
  </si>
  <si>
    <t>14.6.8.7</t>
  </si>
  <si>
    <t>14.6.8.8</t>
  </si>
  <si>
    <t>14.6.8.9</t>
  </si>
  <si>
    <t>14.6.8.10</t>
  </si>
  <si>
    <t>14.6.8.11</t>
  </si>
  <si>
    <t>14.6.8.12</t>
  </si>
  <si>
    <t>14.6.8.13</t>
  </si>
  <si>
    <t>14.6.8.14</t>
  </si>
  <si>
    <t>14.6.8.15</t>
  </si>
  <si>
    <t>14.6.8.16</t>
  </si>
  <si>
    <t>14.6.8.17</t>
  </si>
  <si>
    <t>14.6.8.18</t>
  </si>
  <si>
    <t>14.6.8.19</t>
  </si>
  <si>
    <t>14.6.8.20</t>
  </si>
  <si>
    <t>14.6.8.21</t>
  </si>
  <si>
    <t>14.6.8.22</t>
  </si>
  <si>
    <t>14.6.8.23</t>
  </si>
  <si>
    <t>14.6.8.24</t>
  </si>
  <si>
    <t>14.6.8.25</t>
  </si>
  <si>
    <t>14.6.8.26</t>
  </si>
  <si>
    <t>14.6.8.27</t>
  </si>
  <si>
    <t>14.6.8.28</t>
  </si>
  <si>
    <t>14.6.8.29</t>
  </si>
  <si>
    <t>14.6.8.30</t>
  </si>
  <si>
    <t>14.6.9</t>
  </si>
  <si>
    <t>14.6.9.1</t>
  </si>
  <si>
    <t>14.6.9.2</t>
  </si>
  <si>
    <t>14.6.9.3</t>
  </si>
  <si>
    <t>14.6.9.4</t>
  </si>
  <si>
    <t>14.6.9.5</t>
  </si>
  <si>
    <t>14.6.9.6</t>
  </si>
  <si>
    <t>14.6.9.7</t>
  </si>
  <si>
    <t>14.6.9.8</t>
  </si>
  <si>
    <t>14.6.9.9</t>
  </si>
  <si>
    <t>14.6.9.10</t>
  </si>
  <si>
    <t>14.6.9.11</t>
  </si>
  <si>
    <t>14.6.9.12</t>
  </si>
  <si>
    <t>14.6.9.13</t>
  </si>
  <si>
    <t>14.6.9.14</t>
  </si>
  <si>
    <t>14.6.9.15</t>
  </si>
  <si>
    <t>14.6.9.16</t>
  </si>
  <si>
    <t>14.6.9.17</t>
  </si>
  <si>
    <t>14.6.9.18</t>
  </si>
  <si>
    <t>14.6.9.19</t>
  </si>
  <si>
    <t>14.6.9.20</t>
  </si>
  <si>
    <t>14.6.9.21</t>
  </si>
  <si>
    <t>14.6.9.22</t>
  </si>
  <si>
    <t>14.6.9.23</t>
  </si>
  <si>
    <t>14.6.9.24</t>
  </si>
  <si>
    <t>14.6.9.25</t>
  </si>
  <si>
    <t>14.6.9.26</t>
  </si>
  <si>
    <t>14.6.9.27</t>
  </si>
  <si>
    <t>14.6.9.28</t>
  </si>
  <si>
    <t>14.6.9.29</t>
  </si>
  <si>
    <t>14.6.9.30</t>
  </si>
  <si>
    <t>14.6.9.31</t>
  </si>
  <si>
    <t>14.6.9.32</t>
  </si>
  <si>
    <t>14.6.9.33</t>
  </si>
  <si>
    <t>14.6.9.34</t>
  </si>
  <si>
    <t>14.6.9.35</t>
  </si>
  <si>
    <t>14.6.9.36</t>
  </si>
  <si>
    <t>14.6.9.37</t>
  </si>
  <si>
    <t>14.6.9.38</t>
  </si>
  <si>
    <t>14.6.9.39</t>
  </si>
  <si>
    <t>14.6.9.40</t>
  </si>
  <si>
    <t>14.6.9.41</t>
  </si>
  <si>
    <t>14.6.9.42</t>
  </si>
  <si>
    <t>14.6.9.43</t>
  </si>
  <si>
    <t>14.6.9.44</t>
  </si>
  <si>
    <t>14.6.9.45</t>
  </si>
  <si>
    <t>14.6.9.46</t>
  </si>
  <si>
    <t>14.6.9.47</t>
  </si>
  <si>
    <t>14.6.9.48</t>
  </si>
  <si>
    <t>14.6.9.49</t>
  </si>
  <si>
    <t>14.6.9.50</t>
  </si>
  <si>
    <t>14.6.9.51</t>
  </si>
  <si>
    <t>14.6.9.52</t>
  </si>
  <si>
    <t>14.6.9.53</t>
  </si>
  <si>
    <t>14.6.9.54</t>
  </si>
  <si>
    <t>14.6.9.55</t>
  </si>
  <si>
    <t>14.6.9.56</t>
  </si>
  <si>
    <t>14.6.9.57</t>
  </si>
  <si>
    <t>14.6.9.58</t>
  </si>
  <si>
    <t>14.6.9.59</t>
  </si>
  <si>
    <t>14.6.9.60</t>
  </si>
  <si>
    <t>14.6.9.61</t>
  </si>
  <si>
    <t>14.6.9.62</t>
  </si>
  <si>
    <t>14.6.9.63</t>
  </si>
  <si>
    <t>14.6.9.64</t>
  </si>
  <si>
    <t>14.6.9.65</t>
  </si>
  <si>
    <t>14.6.9.66</t>
  </si>
  <si>
    <t>14.6.9.67</t>
  </si>
  <si>
    <t>14.6.10</t>
  </si>
  <si>
    <t>P20-P21</t>
  </si>
  <si>
    <t>P21-P22</t>
  </si>
  <si>
    <t>P22-P23</t>
  </si>
  <si>
    <t>P23-P24</t>
  </si>
  <si>
    <t>P24-P25</t>
  </si>
  <si>
    <t>P25-P26</t>
  </si>
  <si>
    <t>P26-P27</t>
  </si>
  <si>
    <t>P27-P28</t>
  </si>
  <si>
    <t>P28-A2</t>
  </si>
  <si>
    <t>14.6.10.1</t>
  </si>
  <si>
    <t>14.6.10.2</t>
  </si>
  <si>
    <t>14.6.10.3</t>
  </si>
  <si>
    <t>14.6.10.4</t>
  </si>
  <si>
    <t>14.6.10.5</t>
  </si>
  <si>
    <t>14.6.10.6</t>
  </si>
  <si>
    <t>14.6.10.7</t>
  </si>
  <si>
    <t>14.6.10.8</t>
  </si>
  <si>
    <t>14.6.10.9</t>
  </si>
  <si>
    <t>14.6.10.10</t>
  </si>
  <si>
    <t>14.6.10.11</t>
  </si>
  <si>
    <t>14.6.10.12</t>
  </si>
  <si>
    <t>14.6.10.13</t>
  </si>
  <si>
    <t>14.6.10.14</t>
  </si>
  <si>
    <t>14.6.10.15</t>
  </si>
  <si>
    <t>14.6.10.16</t>
  </si>
  <si>
    <t>14.6.10.17</t>
  </si>
  <si>
    <t>14.6.10.18</t>
  </si>
  <si>
    <t>14.6.10.19</t>
  </si>
  <si>
    <t>14.6.10.20</t>
  </si>
  <si>
    <t>14.6.10.21</t>
  </si>
  <si>
    <t>14.6.10.22</t>
  </si>
  <si>
    <t>14.6.10.23</t>
  </si>
  <si>
    <t>14.6.10.24</t>
  </si>
  <si>
    <t>14.6.10.25</t>
  </si>
  <si>
    <t>14.6.10.26</t>
  </si>
  <si>
    <t>14.6.10.27</t>
  </si>
  <si>
    <t>14.6.10.28</t>
  </si>
  <si>
    <t>14.6.10.29</t>
  </si>
  <si>
    <t>14.6.10.30</t>
  </si>
  <si>
    <t>14.6.10.31</t>
  </si>
  <si>
    <t>14.6.10.32</t>
  </si>
  <si>
    <t>14.6.10.33</t>
  </si>
  <si>
    <t>14.6.10.34</t>
  </si>
  <si>
    <t>14.6.10.35</t>
  </si>
  <si>
    <t>14.6.10.36</t>
  </si>
  <si>
    <t>14.6.10.37</t>
  </si>
  <si>
    <t>14.6.10.38</t>
  </si>
  <si>
    <t>14.6.10.39</t>
  </si>
  <si>
    <t>14.6.10.40</t>
  </si>
  <si>
    <t>14.6.10.41</t>
  </si>
  <si>
    <t>14.6.10.42</t>
  </si>
  <si>
    <t>14.6.10.43</t>
  </si>
  <si>
    <t>14.6.10.44</t>
  </si>
  <si>
    <t>14.6.10.45</t>
  </si>
  <si>
    <t>14.6.10.46</t>
  </si>
  <si>
    <t>14.6.10.47</t>
  </si>
  <si>
    <t>14.6.10.48</t>
  </si>
  <si>
    <t>14.6.10.49</t>
  </si>
  <si>
    <t>14.6.10.50</t>
  </si>
  <si>
    <t>14.6.10.51</t>
  </si>
  <si>
    <t>14.6.10.52</t>
  </si>
  <si>
    <t>14.6.10.53</t>
  </si>
  <si>
    <t>14.6.10.54</t>
  </si>
  <si>
    <t>14.6.10.55</t>
  </si>
  <si>
    <t>14.6.10.56</t>
  </si>
  <si>
    <t>14.6.10.57</t>
  </si>
  <si>
    <t>14.6.10.58</t>
  </si>
  <si>
    <t>14.6.10.59</t>
  </si>
  <si>
    <t>14.6.10.60</t>
  </si>
  <si>
    <t>14.6.10.61</t>
  </si>
  <si>
    <t>14.6.10.62</t>
  </si>
  <si>
    <t>14.6.10.63</t>
  </si>
  <si>
    <t>14.6.10.64</t>
  </si>
  <si>
    <t>14.6.10.65</t>
  </si>
  <si>
    <t>14.6.10.66</t>
  </si>
  <si>
    <t>14.6.10.67</t>
  </si>
  <si>
    <t>14.6.10.68</t>
  </si>
  <si>
    <t>14.6.10.69</t>
  </si>
  <si>
    <t>14.6.10.70</t>
  </si>
  <si>
    <t>14.6.10.71</t>
  </si>
  <si>
    <t>14.6.10.72</t>
  </si>
  <si>
    <t>14.6.10.73</t>
  </si>
  <si>
    <t>14.6.10.74</t>
  </si>
  <si>
    <t>14.6.10.75</t>
  </si>
  <si>
    <t>14.6.10.76</t>
  </si>
  <si>
    <t>14.6.10.77</t>
  </si>
  <si>
    <t>14.6.10.78</t>
  </si>
  <si>
    <t>14.6.10.79</t>
  </si>
  <si>
    <t>14.6.10.80</t>
  </si>
  <si>
    <t>14.6.10.81</t>
  </si>
  <si>
    <t>14.6.10.82</t>
  </si>
  <si>
    <t>14.6.10.83</t>
  </si>
  <si>
    <t>14.6.10.84</t>
  </si>
  <si>
    <t>14.6.10.85</t>
  </si>
  <si>
    <t>14.6.10.86</t>
  </si>
  <si>
    <t>14.6.10.87</t>
  </si>
  <si>
    <t>14.6.11</t>
  </si>
  <si>
    <t>14.6.11.1</t>
  </si>
  <si>
    <t>14.6.11.2</t>
  </si>
  <si>
    <t>14.6.11.3</t>
  </si>
  <si>
    <t>14.6.11.4</t>
  </si>
  <si>
    <t>14.6.11.5</t>
  </si>
  <si>
    <t>14.6.11.6</t>
  </si>
  <si>
    <t>14.6.11.7</t>
  </si>
  <si>
    <t>14.6.11.8</t>
  </si>
  <si>
    <t>14.6.11.9</t>
  </si>
  <si>
    <t>14.6.11.10</t>
  </si>
  <si>
    <t>14.6.11.11</t>
  </si>
  <si>
    <t>14.6.11.12</t>
  </si>
  <si>
    <t>784.4 m</t>
  </si>
  <si>
    <t>14.6.11.13</t>
  </si>
  <si>
    <t>14.6.11.14</t>
  </si>
  <si>
    <t>14.6.11.15</t>
  </si>
  <si>
    <t>14.6.11.16</t>
  </si>
  <si>
    <t>14.6.12</t>
  </si>
  <si>
    <t>14.6.12.1</t>
  </si>
  <si>
    <t>14.6.15</t>
  </si>
  <si>
    <t>14.6.14</t>
  </si>
  <si>
    <t>14.6.16</t>
  </si>
  <si>
    <t>14.6.17</t>
  </si>
  <si>
    <t>14.2.5.2</t>
  </si>
  <si>
    <t>14.6.12.2</t>
  </si>
  <si>
    <t>5000 - 11200</t>
  </si>
  <si>
    <t>16200 - 22692</t>
  </si>
  <si>
    <t>27692 - 31550</t>
  </si>
  <si>
    <t>31550 - 36550</t>
  </si>
  <si>
    <t>0-1000</t>
  </si>
  <si>
    <t>0 - 1000</t>
  </si>
  <si>
    <t>C.3.1.1</t>
  </si>
  <si>
    <t>C.3.1.2</t>
  </si>
  <si>
    <t>C.3.1.3</t>
  </si>
  <si>
    <t>C.3.1.4</t>
  </si>
  <si>
    <t>1000 -2000</t>
  </si>
  <si>
    <t>2000 - 3000</t>
  </si>
  <si>
    <t>C.3.2.1</t>
  </si>
  <si>
    <t>C.3.2.2</t>
  </si>
  <si>
    <t>C.3.2.3</t>
  </si>
  <si>
    <t>C.3.2.4</t>
  </si>
  <si>
    <t>C.3.3.1</t>
  </si>
  <si>
    <t>C.3.3.2</t>
  </si>
  <si>
    <t>C.3.3.3</t>
  </si>
  <si>
    <t>C.3.3.4</t>
  </si>
  <si>
    <t>3000 - 4000</t>
  </si>
  <si>
    <t>C.3.4.1</t>
  </si>
  <si>
    <t>C.3.4.2</t>
  </si>
  <si>
    <t>C.3.4.3</t>
  </si>
  <si>
    <t>C.3.4.4</t>
  </si>
  <si>
    <t>4000 - 5000</t>
  </si>
  <si>
    <t>C.3.5.1</t>
  </si>
  <si>
    <t>C.3.5.2</t>
  </si>
  <si>
    <t>C.3.5.3</t>
  </si>
  <si>
    <t>C.3.5.4</t>
  </si>
  <si>
    <t>5000 - 6000</t>
  </si>
  <si>
    <t>C.3.6.1</t>
  </si>
  <si>
    <t>C.3.6.2</t>
  </si>
  <si>
    <t>C.3.6.3</t>
  </si>
  <si>
    <t>C.3.6.4</t>
  </si>
  <si>
    <t>6000 - 7000</t>
  </si>
  <si>
    <t>C.3.7.1</t>
  </si>
  <si>
    <t>C.3.7.2</t>
  </si>
  <si>
    <t>C.3.7.3</t>
  </si>
  <si>
    <t>C.3.7.4</t>
  </si>
  <si>
    <t>7000 - 8000</t>
  </si>
  <si>
    <t>C.3.8.1</t>
  </si>
  <si>
    <t>C.3.8.2</t>
  </si>
  <si>
    <t>C.3.8.3</t>
  </si>
  <si>
    <t>C.3.8.4</t>
  </si>
  <si>
    <t>8000 - 9000</t>
  </si>
  <si>
    <t>C.3.9.1</t>
  </si>
  <si>
    <t>C.3.9.2</t>
  </si>
  <si>
    <t>C.3.9.3</t>
  </si>
  <si>
    <t>C.3.9.4</t>
  </si>
  <si>
    <t>C.3.10.1</t>
  </si>
  <si>
    <t>C.3.10.2</t>
  </si>
  <si>
    <t>C.3.10.3</t>
  </si>
  <si>
    <t>C.3.10.4</t>
  </si>
  <si>
    <t>9000 - 10000</t>
  </si>
  <si>
    <t>10000 - 11000</t>
  </si>
  <si>
    <t>C.3.11.1</t>
  </si>
  <si>
    <t>C.3.11.2</t>
  </si>
  <si>
    <t>C.3.11.3</t>
  </si>
  <si>
    <t>C.3.11.4</t>
  </si>
  <si>
    <t>C.3.12.1</t>
  </si>
  <si>
    <t>C.3.12.2</t>
  </si>
  <si>
    <t>C.3.12.3</t>
  </si>
  <si>
    <t>C.3.12.4</t>
  </si>
  <si>
    <t>11000 - 12000</t>
  </si>
  <si>
    <t>C.3.13.1</t>
  </si>
  <si>
    <t>C.3.13.2</t>
  </si>
  <si>
    <t>C.3.13.3</t>
  </si>
  <si>
    <t>C.3.13.4</t>
  </si>
  <si>
    <t>12000 - 13000</t>
  </si>
  <si>
    <t>13000 - 14000</t>
  </si>
  <si>
    <t>C.3.14.1</t>
  </si>
  <si>
    <t>C.3.14.2</t>
  </si>
  <si>
    <t>C.3.14.3</t>
  </si>
  <si>
    <t>C.3.14.4</t>
  </si>
  <si>
    <t>C.3.15.1</t>
  </si>
  <si>
    <t>C.3.15.2</t>
  </si>
  <si>
    <t>C.3.15.3</t>
  </si>
  <si>
    <t>C.3.15.4</t>
  </si>
  <si>
    <t>14000 - 15000</t>
  </si>
  <si>
    <t>C.3.16.1</t>
  </si>
  <si>
    <t>C.3.16.2</t>
  </si>
  <si>
    <t>C.3.16.3</t>
  </si>
  <si>
    <t>C.3.16.4</t>
  </si>
  <si>
    <t>15000 - 16000</t>
  </si>
  <si>
    <t>C.3.17</t>
  </si>
  <si>
    <t>C.3.17.1</t>
  </si>
  <si>
    <t>C.3.17.2</t>
  </si>
  <si>
    <t>C.3.17.3</t>
  </si>
  <si>
    <t>C.3.17.4</t>
  </si>
  <si>
    <t>16000 - 17000</t>
  </si>
  <si>
    <t>C.3.18</t>
  </si>
  <si>
    <t>C.3.18.1</t>
  </si>
  <si>
    <t>C.3.18.2</t>
  </si>
  <si>
    <t>C.3.18.3</t>
  </si>
  <si>
    <t>C.3.18.4</t>
  </si>
  <si>
    <t>17000 - 18000</t>
  </si>
  <si>
    <t>C.3.19</t>
  </si>
  <si>
    <t>C.3.19.1</t>
  </si>
  <si>
    <t>C.3.19.2</t>
  </si>
  <si>
    <t>C.3.19.3</t>
  </si>
  <si>
    <t>C.3.19.4</t>
  </si>
  <si>
    <t>18000 - 19000</t>
  </si>
  <si>
    <t>C.3.20</t>
  </si>
  <si>
    <t>C.3.20.1</t>
  </si>
  <si>
    <t>C.3.20.2</t>
  </si>
  <si>
    <t>C.3.20.3</t>
  </si>
  <si>
    <t>C.3.20.4</t>
  </si>
  <si>
    <t>19000 - 20000</t>
  </si>
  <si>
    <t>C.3.21</t>
  </si>
  <si>
    <t>C.3.21.1</t>
  </si>
  <si>
    <t>C.3.21.2</t>
  </si>
  <si>
    <t>C.3.21.3</t>
  </si>
  <si>
    <t>C.3.21.4</t>
  </si>
  <si>
    <t>20000 - 21000</t>
  </si>
  <si>
    <t>C.3.22</t>
  </si>
  <si>
    <t>C.3.22.1</t>
  </si>
  <si>
    <t>C.3.22.2</t>
  </si>
  <si>
    <t>C.3.22.3</t>
  </si>
  <si>
    <t>C.3.22.4</t>
  </si>
  <si>
    <t>21000 - 22000</t>
  </si>
  <si>
    <t>C.3.23</t>
  </si>
  <si>
    <t>C.3.23.1</t>
  </si>
  <si>
    <t>C.3.23.2</t>
  </si>
  <si>
    <t>C.3.23.3</t>
  </si>
  <si>
    <t>C.3.23.4</t>
  </si>
  <si>
    <t>22000 - 23000</t>
  </si>
  <si>
    <t>C.3.24</t>
  </si>
  <si>
    <t>C.3.24.1</t>
  </si>
  <si>
    <t>C.3.24.2</t>
  </si>
  <si>
    <t>C.3.24.3</t>
  </si>
  <si>
    <t>C.3.24.4</t>
  </si>
  <si>
    <t>23000 - 24000</t>
  </si>
  <si>
    <t>C.3.25</t>
  </si>
  <si>
    <t>C.3.25.1</t>
  </si>
  <si>
    <t>C.3.25.2</t>
  </si>
  <si>
    <t>C.3.25.3</t>
  </si>
  <si>
    <t>C.3.25.4</t>
  </si>
  <si>
    <t>24000 - 25000</t>
  </si>
  <si>
    <t>C.3.26</t>
  </si>
  <si>
    <t>C.3.26.1</t>
  </si>
  <si>
    <t>C.3.26.2</t>
  </si>
  <si>
    <t>C.3.26.3</t>
  </si>
  <si>
    <t>C.3.26.4</t>
  </si>
  <si>
    <t>25000 - 26000</t>
  </si>
  <si>
    <t>C.3.27</t>
  </si>
  <si>
    <t>26000 - 27000</t>
  </si>
  <si>
    <t>C.3.27.1</t>
  </si>
  <si>
    <t>C.3.27.2</t>
  </si>
  <si>
    <t>C.3.27.3</t>
  </si>
  <si>
    <t>C.3.27.4</t>
  </si>
  <si>
    <t>C.3.28</t>
  </si>
  <si>
    <t>C.3.28.1</t>
  </si>
  <si>
    <t>C.3.28.2</t>
  </si>
  <si>
    <t>C.3.28.3</t>
  </si>
  <si>
    <t>C.3.28.4</t>
  </si>
  <si>
    <t>27000 - 28000</t>
  </si>
  <si>
    <t>C.3.29</t>
  </si>
  <si>
    <t>C.3.29.1</t>
  </si>
  <si>
    <t>C.3.29.2</t>
  </si>
  <si>
    <t>C.3.29.3</t>
  </si>
  <si>
    <t>C.3.29.4</t>
  </si>
  <si>
    <t>28000 - 29000</t>
  </si>
  <si>
    <t>C.3.30</t>
  </si>
  <si>
    <t>29000 - 30000</t>
  </si>
  <si>
    <t>C.3.30.1</t>
  </si>
  <si>
    <t>C.3.30.2</t>
  </si>
  <si>
    <t>C.3.30.3</t>
  </si>
  <si>
    <t>C.3.30.4</t>
  </si>
  <si>
    <t>C.3.31</t>
  </si>
  <si>
    <t>C.3.31.1</t>
  </si>
  <si>
    <t>C.3.31.2</t>
  </si>
  <si>
    <t>C.3.31.3</t>
  </si>
  <si>
    <t>C.3.31.4</t>
  </si>
  <si>
    <t>30000 - 31000</t>
  </si>
  <si>
    <t>C.3.32</t>
  </si>
  <si>
    <t>31000 - 31554</t>
  </si>
  <si>
    <t>C.3.32.1</t>
  </si>
  <si>
    <t>C.3.32.2</t>
  </si>
  <si>
    <t>C.3.32.3</t>
  </si>
  <si>
    <t>C.3.32.4</t>
  </si>
  <si>
    <t>C.3.33</t>
  </si>
  <si>
    <t>31554 - 32000</t>
  </si>
  <si>
    <t>C.3.33.1</t>
  </si>
  <si>
    <t>C.3.33.2</t>
  </si>
  <si>
    <t>C.3.33.3</t>
  </si>
  <si>
    <t>C.3.33.4</t>
  </si>
  <si>
    <t>C.3.34</t>
  </si>
  <si>
    <t>C.3.34.1</t>
  </si>
  <si>
    <t>C.3.34.2</t>
  </si>
  <si>
    <t>C.3.34.3</t>
  </si>
  <si>
    <t>C.3.34.4</t>
  </si>
  <si>
    <t>32000 - 33000</t>
  </si>
  <si>
    <t>C.3.35</t>
  </si>
  <si>
    <t>C.3.35.1</t>
  </si>
  <si>
    <t>C.3.35.2</t>
  </si>
  <si>
    <t>C.3.35.3</t>
  </si>
  <si>
    <t>C.3.35.4</t>
  </si>
  <si>
    <t>33000 - 34000</t>
  </si>
  <si>
    <t>C.3.36</t>
  </si>
  <si>
    <t>C.3.36.1</t>
  </si>
  <si>
    <t>C.3.36.2</t>
  </si>
  <si>
    <t>C.3.36.3</t>
  </si>
  <si>
    <t>C.3.36.4</t>
  </si>
  <si>
    <t>34000 - 35000</t>
  </si>
  <si>
    <t>C.3.37</t>
  </si>
  <si>
    <t>C.3.37.1</t>
  </si>
  <si>
    <t>C.3.37.2</t>
  </si>
  <si>
    <t>C.3.37.3</t>
  </si>
  <si>
    <t>C.3.37.4</t>
  </si>
  <si>
    <t>35000 - 36000</t>
  </si>
  <si>
    <t>C.3.38</t>
  </si>
  <si>
    <t>C.3.38.1</t>
  </si>
  <si>
    <t>C.3.38.2</t>
  </si>
  <si>
    <t>C.3.38.3</t>
  </si>
  <si>
    <t>C.3.38.4</t>
  </si>
  <si>
    <t>36000 - 37000</t>
  </si>
  <si>
    <t>C.3.39</t>
  </si>
  <si>
    <t>37000 - 38000</t>
  </si>
  <si>
    <t>C.3.39.1</t>
  </si>
  <si>
    <t>C.3.39.2</t>
  </si>
  <si>
    <t>C.3.39.3</t>
  </si>
  <si>
    <t>C.3.39.4</t>
  </si>
  <si>
    <t>C.3.40</t>
  </si>
  <si>
    <t>C.3.40.1</t>
  </si>
  <si>
    <t>C.3.40.2</t>
  </si>
  <si>
    <t>C.3.40.3</t>
  </si>
  <si>
    <t>C.3.40.4</t>
  </si>
  <si>
    <t>38000 - 39000</t>
  </si>
  <si>
    <t>C.3.41</t>
  </si>
  <si>
    <t>C.3.41.1</t>
  </si>
  <si>
    <t>C.3.41.2</t>
  </si>
  <si>
    <t>C.3.41.3</t>
  </si>
  <si>
    <t>C.3.41.4</t>
  </si>
  <si>
    <t>39000 - 40000</t>
  </si>
  <si>
    <t>C.3.42</t>
  </si>
  <si>
    <t>C.3.42.1</t>
  </si>
  <si>
    <t>C.3.42.2</t>
  </si>
  <si>
    <t>C.3.42.3</t>
  </si>
  <si>
    <t>C.3.42.4</t>
  </si>
  <si>
    <t>40000 - 40871</t>
  </si>
  <si>
    <t>C.4.1</t>
  </si>
  <si>
    <t>C.4.2</t>
  </si>
  <si>
    <t>C.4.3</t>
  </si>
  <si>
    <t>C.4.4</t>
  </si>
  <si>
    <t>C.4.5</t>
  </si>
  <si>
    <t>C.4.6</t>
  </si>
  <si>
    <t>C.4.7</t>
  </si>
  <si>
    <t>C.4.8</t>
  </si>
  <si>
    <t>C.4.1.1</t>
  </si>
  <si>
    <t>C.4.1.2</t>
  </si>
  <si>
    <t>C.4.1.3</t>
  </si>
  <si>
    <t>C.4.1.4</t>
  </si>
  <si>
    <t>C.4.2.1</t>
  </si>
  <si>
    <t>C.4.2.2</t>
  </si>
  <si>
    <t>C.4.2.3</t>
  </si>
  <si>
    <t>C.4.2.4</t>
  </si>
  <si>
    <t xml:space="preserve">11200 - 16200 </t>
  </si>
  <si>
    <t>C.4.3.1</t>
  </si>
  <si>
    <t>C.4.3.2</t>
  </si>
  <si>
    <t>C.4.3.3</t>
  </si>
  <si>
    <t>C.4.3.4</t>
  </si>
  <si>
    <t>C.4.4.1</t>
  </si>
  <si>
    <t>C.4.4.2</t>
  </si>
  <si>
    <t>C.4.4.3</t>
  </si>
  <si>
    <t>C.4.4.4</t>
  </si>
  <si>
    <t xml:space="preserve">22692 - 27692 </t>
  </si>
  <si>
    <t>C.4.5.1</t>
  </si>
  <si>
    <t>C.4.5.2</t>
  </si>
  <si>
    <t>C.4.5.3</t>
  </si>
  <si>
    <t>C.4.5.4</t>
  </si>
  <si>
    <t>C.4.6.1</t>
  </si>
  <si>
    <t>C.4.6.2</t>
  </si>
  <si>
    <t>C.4.6.3</t>
  </si>
  <si>
    <t>C.4.6.4</t>
  </si>
  <si>
    <t>C.4.7.1</t>
  </si>
  <si>
    <t>C.4.7.2</t>
  </si>
  <si>
    <t>C.4.7.3</t>
  </si>
  <si>
    <t>C.4.7.4</t>
  </si>
  <si>
    <t xml:space="preserve">36550 - 40871 </t>
  </si>
  <si>
    <t>C.4.8.1</t>
  </si>
  <si>
    <t>C.4.8.2</t>
  </si>
  <si>
    <t>C.4.8.3</t>
  </si>
  <si>
    <t>C.4.8.4</t>
  </si>
  <si>
    <t>C.1.1.1</t>
  </si>
  <si>
    <t>C.1.1.2</t>
  </si>
  <si>
    <t>C.1.1.3</t>
  </si>
  <si>
    <t>C.1.1.4</t>
  </si>
  <si>
    <t>1000 - 2000</t>
  </si>
  <si>
    <t>C.1.2.1</t>
  </si>
  <si>
    <t>C.1.2.2</t>
  </si>
  <si>
    <t>C.1.2.3</t>
  </si>
  <si>
    <t>C.1.2.4</t>
  </si>
  <si>
    <t>C.1.3.1</t>
  </si>
  <si>
    <t>C.1.3.2</t>
  </si>
  <si>
    <t>C.1.3.3</t>
  </si>
  <si>
    <t>C.1.3.4</t>
  </si>
  <si>
    <t>C.1.4.1</t>
  </si>
  <si>
    <t>C.1.4.2</t>
  </si>
  <si>
    <t>C.1.4.3</t>
  </si>
  <si>
    <t>C.1.4.4</t>
  </si>
  <si>
    <t>C.1.5.1</t>
  </si>
  <si>
    <t>C.1.5.2</t>
  </si>
  <si>
    <t>C.1.5.3</t>
  </si>
  <si>
    <t>C.1.5.4</t>
  </si>
  <si>
    <t>C.1.6.1</t>
  </si>
  <si>
    <t>C.1.6.2</t>
  </si>
  <si>
    <t>C.1.6.3</t>
  </si>
  <si>
    <t>C.1.6.4</t>
  </si>
  <si>
    <t>C.1.7.1</t>
  </si>
  <si>
    <t>C.1.7.2</t>
  </si>
  <si>
    <t>C.1.7.3</t>
  </si>
  <si>
    <t>C.1.7.4</t>
  </si>
  <si>
    <t>C.1.8.1</t>
  </si>
  <si>
    <t>C.1.8.2</t>
  </si>
  <si>
    <t>C.1.8.3</t>
  </si>
  <si>
    <t>C.1.8.4</t>
  </si>
  <si>
    <t>C.1.9.1</t>
  </si>
  <si>
    <t>C.1.9.2</t>
  </si>
  <si>
    <t>C.1.9.3</t>
  </si>
  <si>
    <t>C.1.9.4</t>
  </si>
  <si>
    <t>C.1.10.1</t>
  </si>
  <si>
    <t>C.1.10.2</t>
  </si>
  <si>
    <t>C.1.10.3</t>
  </si>
  <si>
    <t>C.1.10.4</t>
  </si>
  <si>
    <t>C.1.11</t>
  </si>
  <si>
    <t>C.1.11.1</t>
  </si>
  <si>
    <t>C.1.11.2</t>
  </si>
  <si>
    <t>C.1.11.3</t>
  </si>
  <si>
    <t>C.1.11.4</t>
  </si>
  <si>
    <t>C.1.12</t>
  </si>
  <si>
    <t>C.1.12.1</t>
  </si>
  <si>
    <t>C.1.12.2</t>
  </si>
  <si>
    <t>C.1.12.3</t>
  </si>
  <si>
    <t>C.1.12.4</t>
  </si>
  <si>
    <t>C.1.13</t>
  </si>
  <si>
    <t>C.1.13.1</t>
  </si>
  <si>
    <t>C.1.13.2</t>
  </si>
  <si>
    <t>C.1.13.3</t>
  </si>
  <si>
    <t>C.1.13.4</t>
  </si>
  <si>
    <t>C.1.14</t>
  </si>
  <si>
    <t>C.1.14.1</t>
  </si>
  <si>
    <t>C.1.14.2</t>
  </si>
  <si>
    <t>C.1.14.3</t>
  </si>
  <si>
    <t>C.1.14.4</t>
  </si>
  <si>
    <t>C.1.15</t>
  </si>
  <si>
    <t>C.1.15.1</t>
  </si>
  <si>
    <t>C.1.15.2</t>
  </si>
  <si>
    <t>C.1.15.3</t>
  </si>
  <si>
    <t>C.1.15.4</t>
  </si>
  <si>
    <t>C.1.16</t>
  </si>
  <si>
    <t>C.1.16.1</t>
  </si>
  <si>
    <t>C.1.16.2</t>
  </si>
  <si>
    <t>C.1.16.3</t>
  </si>
  <si>
    <t>C.1.16.4</t>
  </si>
  <si>
    <t>C.1.17</t>
  </si>
  <si>
    <t>C.1.17.1</t>
  </si>
  <si>
    <t>C.1.17.2</t>
  </si>
  <si>
    <t>C.1.17.3</t>
  </si>
  <si>
    <t>C.1.17.4</t>
  </si>
  <si>
    <t>C.1.18</t>
  </si>
  <si>
    <t>C.1.18.1</t>
  </si>
  <si>
    <t>C.1.18.2</t>
  </si>
  <si>
    <t>C.1.18.3</t>
  </si>
  <si>
    <t>C.1.18.4</t>
  </si>
  <si>
    <t>C.1.19</t>
  </si>
  <si>
    <t>C.1.19.1</t>
  </si>
  <si>
    <t>C.1.19.2</t>
  </si>
  <si>
    <t>C.1.19.3</t>
  </si>
  <si>
    <t>C.1.19.4</t>
  </si>
  <si>
    <t>C.1.20</t>
  </si>
  <si>
    <t>C.1.20.1</t>
  </si>
  <si>
    <t>C.1.20.2</t>
  </si>
  <si>
    <t>C.1.20.3</t>
  </si>
  <si>
    <t>C.1.20.4</t>
  </si>
  <si>
    <t>C.1.21</t>
  </si>
  <si>
    <t>C.1.21.1</t>
  </si>
  <si>
    <t>C.1.21.2</t>
  </si>
  <si>
    <t>C.1.21.3</t>
  </si>
  <si>
    <t>C.1.21.4</t>
  </si>
  <si>
    <t>C.1.22</t>
  </si>
  <si>
    <t>C.1.22.1</t>
  </si>
  <si>
    <t>C.1.22.2</t>
  </si>
  <si>
    <t>C.1.22.3</t>
  </si>
  <si>
    <t>C.1.22.4</t>
  </si>
  <si>
    <t>C.1.23</t>
  </si>
  <si>
    <t>C.1.23.1</t>
  </si>
  <si>
    <t>C.1.23.2</t>
  </si>
  <si>
    <t>C.1.23.3</t>
  </si>
  <si>
    <t>C.1.23.4</t>
  </si>
  <si>
    <t>C.1.24</t>
  </si>
  <si>
    <t>C.1.24.1</t>
  </si>
  <si>
    <t>C.1.24.2</t>
  </si>
  <si>
    <t>C.1.24.3</t>
  </si>
  <si>
    <t>C.1.24.4</t>
  </si>
  <si>
    <t>C.1.25</t>
  </si>
  <si>
    <t>C.1.25.1</t>
  </si>
  <si>
    <t>C.1.25.2</t>
  </si>
  <si>
    <t>C.1.25.3</t>
  </si>
  <si>
    <t>C.1.25.4</t>
  </si>
  <si>
    <t>C.1.26</t>
  </si>
  <si>
    <t>C.1.26.1</t>
  </si>
  <si>
    <t>C.1.26.2</t>
  </si>
  <si>
    <t>C.1.26.3</t>
  </si>
  <si>
    <t>C.1.26.4</t>
  </si>
  <si>
    <t>C.1.27</t>
  </si>
  <si>
    <t>C.1.27.1</t>
  </si>
  <si>
    <t>C.1.27.2</t>
  </si>
  <si>
    <t>C.1.27.3</t>
  </si>
  <si>
    <t>C.1.27.4</t>
  </si>
  <si>
    <t>C.1.28</t>
  </si>
  <si>
    <t>C.1.28.1</t>
  </si>
  <si>
    <t>C.1.28.2</t>
  </si>
  <si>
    <t>C.1.28.3</t>
  </si>
  <si>
    <t>C.1.28.4</t>
  </si>
  <si>
    <t>C.1.29</t>
  </si>
  <si>
    <t>C.1.29.1</t>
  </si>
  <si>
    <t>C.1.29.2</t>
  </si>
  <si>
    <t>C.1.29.3</t>
  </si>
  <si>
    <t>C.1.29.4</t>
  </si>
  <si>
    <t>C.1.30</t>
  </si>
  <si>
    <t>C.1.30.1</t>
  </si>
  <si>
    <t>C.1.30.2</t>
  </si>
  <si>
    <t>C.1.30.3</t>
  </si>
  <si>
    <t>C.1.30.4</t>
  </si>
  <si>
    <t>C.1.31</t>
  </si>
  <si>
    <t>C.1.31.1</t>
  </si>
  <si>
    <t>C.1.31.2</t>
  </si>
  <si>
    <t>C.1.31.3</t>
  </si>
  <si>
    <t>C.1.31.4</t>
  </si>
  <si>
    <t>C.1.32</t>
  </si>
  <si>
    <t>C.1.32.1</t>
  </si>
  <si>
    <t>C.1.32.2</t>
  </si>
  <si>
    <t>C.1.32.3</t>
  </si>
  <si>
    <t>C.1.32.4</t>
  </si>
  <si>
    <t>C.1.33</t>
  </si>
  <si>
    <t>C.1.33.1</t>
  </si>
  <si>
    <t>C.1.33.2</t>
  </si>
  <si>
    <t>C.1.33.3</t>
  </si>
  <si>
    <t>C.1.33.4</t>
  </si>
  <si>
    <t>C.1.34</t>
  </si>
  <si>
    <t>C.1.34.1</t>
  </si>
  <si>
    <t>C.1.34.2</t>
  </si>
  <si>
    <t>C.1.34.3</t>
  </si>
  <si>
    <t>C.1.34.4</t>
  </si>
  <si>
    <t>C.1.35</t>
  </si>
  <si>
    <t>C.1.35.1</t>
  </si>
  <si>
    <t>C.1.35.2</t>
  </si>
  <si>
    <t>C.1.35.3</t>
  </si>
  <si>
    <t>C.1.35.4</t>
  </si>
  <si>
    <t>C.1.36</t>
  </si>
  <si>
    <t>C.1.36.1</t>
  </si>
  <si>
    <t>C.1.36.2</t>
  </si>
  <si>
    <t>C.1.36.3</t>
  </si>
  <si>
    <t>C.1.36.4</t>
  </si>
  <si>
    <t>C.1.37</t>
  </si>
  <si>
    <t>C.1.37.1</t>
  </si>
  <si>
    <t>C.1.37.2</t>
  </si>
  <si>
    <t>C.1.37.3</t>
  </si>
  <si>
    <t>C.1.37.4</t>
  </si>
  <si>
    <t>C.1.38</t>
  </si>
  <si>
    <t>C.1.38.1</t>
  </si>
  <si>
    <t>C.1.38.2</t>
  </si>
  <si>
    <t>C.1.38.3</t>
  </si>
  <si>
    <t>C.1.38.4</t>
  </si>
  <si>
    <t>C.1.39</t>
  </si>
  <si>
    <t>C.1.39.1</t>
  </si>
  <si>
    <t>C.1.39.2</t>
  </si>
  <si>
    <t>C.1.39.3</t>
  </si>
  <si>
    <t>C.1.39.4</t>
  </si>
  <si>
    <t>C.1.40</t>
  </si>
  <si>
    <t>C.1.40.1</t>
  </si>
  <si>
    <t>C.1.40.2</t>
  </si>
  <si>
    <t>C.1.40.3</t>
  </si>
  <si>
    <t>C.1.40.4</t>
  </si>
  <si>
    <t>C.1.41</t>
  </si>
  <si>
    <t>C.1.41.1</t>
  </si>
  <si>
    <t>C.1.41.2</t>
  </si>
  <si>
    <t>C.1.41.3</t>
  </si>
  <si>
    <t>C.1.41.4</t>
  </si>
  <si>
    <t>C.1.42</t>
  </si>
  <si>
    <t>C.1.42.1</t>
  </si>
  <si>
    <t>C.1.42.2</t>
  </si>
  <si>
    <t>C.1.42.3</t>
  </si>
  <si>
    <t>C.1.42.4</t>
  </si>
  <si>
    <t>1.3.4</t>
  </si>
  <si>
    <t>9.1.2.2</t>
  </si>
  <si>
    <t>4.1.5.1.1</t>
  </si>
  <si>
    <t>4.1.5.1.2</t>
  </si>
  <si>
    <t>4.1.5.1.3</t>
  </si>
  <si>
    <t>4.1.5.2</t>
  </si>
  <si>
    <t>4.1.5.2.1</t>
  </si>
  <si>
    <t>4.1.5.2.2</t>
  </si>
  <si>
    <t>4.1.5.2.3</t>
  </si>
  <si>
    <t>4.1.5.3</t>
  </si>
  <si>
    <t>4.1.5.3.1</t>
  </si>
  <si>
    <t>4.1.5.3.2</t>
  </si>
  <si>
    <t>4.1.5.3.3</t>
  </si>
  <si>
    <t>Matesevo #1</t>
  </si>
  <si>
    <t>A1-A2</t>
  </si>
  <si>
    <t>28 m</t>
  </si>
  <si>
    <t>Matesevo #2</t>
  </si>
  <si>
    <t>176 m</t>
  </si>
  <si>
    <t>1.1.1.1.1</t>
  </si>
  <si>
    <t>1.1.1.1.2</t>
  </si>
  <si>
    <t>1.1.1.3.1</t>
  </si>
  <si>
    <t>1.1.1.3.2</t>
  </si>
  <si>
    <t>1.1.1.3.3</t>
  </si>
  <si>
    <t>1.1.1.3.4</t>
  </si>
  <si>
    <t>1.1.4.5</t>
  </si>
  <si>
    <t>1.1.4.6</t>
  </si>
  <si>
    <t xml:space="preserve">0-500 m </t>
  </si>
  <si>
    <t>500-1000 m</t>
  </si>
  <si>
    <t>500-829 m</t>
  </si>
  <si>
    <t>500-800 m</t>
  </si>
  <si>
    <t>500-998.93 m</t>
  </si>
  <si>
    <t>500-841.82 m</t>
  </si>
  <si>
    <t>500-899 m</t>
  </si>
  <si>
    <t>500-973 m</t>
  </si>
  <si>
    <t>1000-1500 m</t>
  </si>
  <si>
    <t>1500-2000 m</t>
  </si>
  <si>
    <t>2000-2500 m</t>
  </si>
  <si>
    <t>500-837 m</t>
  </si>
  <si>
    <t xml:space="preserve">0-598 m </t>
  </si>
  <si>
    <t xml:space="preserve">0-548 m </t>
  </si>
  <si>
    <t xml:space="preserve">0-475 m </t>
  </si>
  <si>
    <t>10.2.5.1</t>
  </si>
  <si>
    <t>10.2.5.2</t>
  </si>
  <si>
    <t>2500-2671.48 m</t>
  </si>
  <si>
    <t>2000-2545.58 m</t>
  </si>
  <si>
    <t>1500-1883 m</t>
  </si>
  <si>
    <t>1500-1902 m</t>
  </si>
  <si>
    <t>1000-1459 m</t>
  </si>
  <si>
    <t>1000-1356 m</t>
  </si>
  <si>
    <t xml:space="preserve">0-510 m </t>
  </si>
  <si>
    <t xml:space="preserve">0-431 m </t>
  </si>
  <si>
    <t xml:space="preserve">0-549.63 m </t>
  </si>
  <si>
    <t xml:space="preserve">0-538 m </t>
  </si>
  <si>
    <t>14.6.6.2</t>
  </si>
  <si>
    <t>0-500 m</t>
  </si>
  <si>
    <t>14.6.12.3</t>
  </si>
  <si>
    <t>14.6.12.4</t>
  </si>
  <si>
    <t>500-784.4 m</t>
  </si>
  <si>
    <t>15.3.6.1</t>
  </si>
  <si>
    <t>15.3.12.1</t>
  </si>
  <si>
    <t>15.5.6.2</t>
  </si>
  <si>
    <t>15.5.12.2</t>
  </si>
  <si>
    <t>1.2.5.1.1</t>
  </si>
  <si>
    <t>1.2.5.1.2</t>
  </si>
  <si>
    <t>1.2.5.1.3</t>
  </si>
  <si>
    <t>1.2.5.2.1</t>
  </si>
  <si>
    <t>7.2.5.2.7</t>
  </si>
  <si>
    <t>1.2.5.2.2</t>
  </si>
  <si>
    <t>1.2.5.2.3</t>
  </si>
  <si>
    <t>1.3.1.2</t>
  </si>
  <si>
    <t>1.3.1.3</t>
  </si>
  <si>
    <t>1.3.1.3.1</t>
  </si>
  <si>
    <t>1.3.1.3.2</t>
  </si>
  <si>
    <t>1.5.4.5</t>
  </si>
  <si>
    <t>1.5.4.6</t>
  </si>
  <si>
    <t>1.7.1.1.1</t>
  </si>
  <si>
    <t>1.7.1.1.2</t>
  </si>
  <si>
    <t>1.7.1.1.3</t>
  </si>
  <si>
    <t>1.7.1.1.4</t>
  </si>
  <si>
    <t>1.7.1.3.1</t>
  </si>
  <si>
    <t>1.7.1.3.2</t>
  </si>
  <si>
    <t>1.7.1.3.3</t>
  </si>
  <si>
    <t>1.7.1.3.4</t>
  </si>
  <si>
    <t>1.7.1.3.5</t>
  </si>
  <si>
    <t>1.7.1.3.6</t>
  </si>
  <si>
    <t>1.7.1.3.7</t>
  </si>
  <si>
    <t>1.7.1.3.8</t>
  </si>
  <si>
    <t>1.7.4.4</t>
  </si>
  <si>
    <t>1.7.4.5</t>
  </si>
  <si>
    <t>1.7.4.6</t>
  </si>
  <si>
    <t>1.7.4.7</t>
  </si>
  <si>
    <t>1.7.4.8</t>
  </si>
  <si>
    <t>1.7.4.9</t>
  </si>
  <si>
    <t>1.7.4.10</t>
  </si>
  <si>
    <t>1.7.4.11</t>
  </si>
  <si>
    <t>1.7.4.12</t>
  </si>
  <si>
    <t>2.1.1.3.1</t>
  </si>
  <si>
    <t>2.1.1.3.2</t>
  </si>
  <si>
    <t>2.1.3.5</t>
  </si>
  <si>
    <t>2.1.3.6</t>
  </si>
  <si>
    <t>2.2.6.2</t>
  </si>
  <si>
    <t>2.2.8.1</t>
  </si>
  <si>
    <t>2.2.8.2</t>
  </si>
  <si>
    <t>2.2.8.3</t>
  </si>
  <si>
    <t>2.2.8.4</t>
  </si>
  <si>
    <t>2.2.8.5</t>
  </si>
  <si>
    <t>2.2.8.6</t>
  </si>
  <si>
    <t>2.2.8.7</t>
  </si>
  <si>
    <t>2.2.8.8</t>
  </si>
  <si>
    <t>2.2.8.9</t>
  </si>
  <si>
    <t>2.2.8.10</t>
  </si>
  <si>
    <t>2.2.8.11</t>
  </si>
  <si>
    <t>2.2.8.12</t>
  </si>
  <si>
    <t>2.2.8.13</t>
  </si>
  <si>
    <t>2.2.8.14</t>
  </si>
  <si>
    <t>2.2.8.15</t>
  </si>
  <si>
    <t>2.2.8.16</t>
  </si>
  <si>
    <t>2.2.8.17</t>
  </si>
  <si>
    <t>2.2.8.18</t>
  </si>
  <si>
    <t>2.2.8.19</t>
  </si>
  <si>
    <t>2.2.8.20</t>
  </si>
  <si>
    <t>2.2.8.21</t>
  </si>
  <si>
    <t>2.2.8.22</t>
  </si>
  <si>
    <t>2.2.8.23</t>
  </si>
  <si>
    <t>2.2.8.24</t>
  </si>
  <si>
    <t>2.2.8.25</t>
  </si>
  <si>
    <t>2.2.8.26</t>
  </si>
  <si>
    <t>2.2.8.27</t>
  </si>
  <si>
    <t>2.2.8.28</t>
  </si>
  <si>
    <t>2.2.12.2</t>
  </si>
  <si>
    <t>2.3.1.3</t>
  </si>
  <si>
    <t>2.3.1.3.1</t>
  </si>
  <si>
    <t>2.3.1.3.2</t>
  </si>
  <si>
    <t>2.3.3.2</t>
  </si>
  <si>
    <t>2.3.3.3</t>
  </si>
  <si>
    <t>2.3.3.4</t>
  </si>
  <si>
    <t>2.3.3.5</t>
  </si>
  <si>
    <t>2.3.3.6</t>
  </si>
  <si>
    <t>2.4.5.1.1</t>
  </si>
  <si>
    <t>2.4.5.1.2</t>
  </si>
  <si>
    <t>2.4.5.1.3</t>
  </si>
  <si>
    <t>2.4.5.1.4</t>
  </si>
  <si>
    <t>2.4.5.2.4</t>
  </si>
  <si>
    <t>2.4.5.1.5</t>
  </si>
  <si>
    <t>2.4.5.1.6</t>
  </si>
  <si>
    <t>2.4.5.2.1</t>
  </si>
  <si>
    <t>2.4.5.2.2</t>
  </si>
  <si>
    <t>2.4.5.2.3</t>
  </si>
  <si>
    <t>2.4.5.2.5</t>
  </si>
  <si>
    <t>2.4.5.2.6</t>
  </si>
  <si>
    <t>2.5.1.1.1</t>
  </si>
  <si>
    <t>2.5.1.1.2</t>
  </si>
  <si>
    <t>2.5.1.3.1</t>
  </si>
  <si>
    <t>2.5.1.3.2</t>
  </si>
  <si>
    <t>2.5.1.3.3</t>
  </si>
  <si>
    <t>2.5.1.3.4</t>
  </si>
  <si>
    <t>2.5.4.4</t>
  </si>
  <si>
    <t>2.5.4.5</t>
  </si>
  <si>
    <t>2.5.4.6</t>
  </si>
  <si>
    <t>3.1.1.3</t>
  </si>
  <si>
    <t>3.1.1.3.1</t>
  </si>
  <si>
    <t>3.1.1.3.2</t>
  </si>
  <si>
    <t>3.1.3.1</t>
  </si>
  <si>
    <t>3.1.3.2</t>
  </si>
  <si>
    <t>3.1.3.3</t>
  </si>
  <si>
    <t>3.1.3.4</t>
  </si>
  <si>
    <t>3.1.3.5</t>
  </si>
  <si>
    <t>3.1.3.6</t>
  </si>
  <si>
    <t>3.2.5.7</t>
  </si>
  <si>
    <t>3.2.5.8</t>
  </si>
  <si>
    <t>3.2.5.9</t>
  </si>
  <si>
    <t>3.2.5.10</t>
  </si>
  <si>
    <t>3.2.5.11</t>
  </si>
  <si>
    <t>3.2.5.12</t>
  </si>
  <si>
    <t>3.2.5.13</t>
  </si>
  <si>
    <t>3.2.5.14</t>
  </si>
  <si>
    <t>3.2.5.15</t>
  </si>
  <si>
    <t>3.2.5.16</t>
  </si>
  <si>
    <t>3.2.5.17</t>
  </si>
  <si>
    <t>3.2.5.18</t>
  </si>
  <si>
    <t>3.2.5.19</t>
  </si>
  <si>
    <t>4.1.1.1.1</t>
  </si>
  <si>
    <t>4.1.1.1.2</t>
  </si>
  <si>
    <t>4.1.1.1.3</t>
  </si>
  <si>
    <t>4.1.1.1.4</t>
  </si>
  <si>
    <t>4.1.1.1.5</t>
  </si>
  <si>
    <t>4.1.1.1.6</t>
  </si>
  <si>
    <t>4.1.1.1.7</t>
  </si>
  <si>
    <t>4.1.1.1.8</t>
  </si>
  <si>
    <t>4.1.1.1.9</t>
  </si>
  <si>
    <t>4.1.1.1.10</t>
  </si>
  <si>
    <t>4.1.1.1.11</t>
  </si>
  <si>
    <t>4.1.1.1.12</t>
  </si>
  <si>
    <t>4.1.1.1.13</t>
  </si>
  <si>
    <t>4.1.1.1.14</t>
  </si>
  <si>
    <t>4.1.1.1.15</t>
  </si>
  <si>
    <t>4.1.1.3.1</t>
  </si>
  <si>
    <t>4.1.1.3.2</t>
  </si>
  <si>
    <t>4.1.1.3.3</t>
  </si>
  <si>
    <t>4.1.1.3.4</t>
  </si>
  <si>
    <t>4.1.1.3.5</t>
  </si>
  <si>
    <t>4.1.1.3.6</t>
  </si>
  <si>
    <t>4.1.1.3.7</t>
  </si>
  <si>
    <t>4.1.1.3.8</t>
  </si>
  <si>
    <t>4.1.1.3.9</t>
  </si>
  <si>
    <t>4.1.1.3.10</t>
  </si>
  <si>
    <t>4.1.1.3.11</t>
  </si>
  <si>
    <t>4.1.1.3.12</t>
  </si>
  <si>
    <t>4.1.1.3.13</t>
  </si>
  <si>
    <t>4.1.1.3.14</t>
  </si>
  <si>
    <t>4.1.1.3.15</t>
  </si>
  <si>
    <t>4.1.1.3.16</t>
  </si>
  <si>
    <t>4.1.1.3.17</t>
  </si>
  <si>
    <t>4.1.1.3.18</t>
  </si>
  <si>
    <t>4.1.1.3.19</t>
  </si>
  <si>
    <t>4.1.1.3.20</t>
  </si>
  <si>
    <t>4.1.1.3.21</t>
  </si>
  <si>
    <t>4.1.1.3.22</t>
  </si>
  <si>
    <t>4.1.1.3.23</t>
  </si>
  <si>
    <t>4.1.1.3.24</t>
  </si>
  <si>
    <t>4.1.1.3.25</t>
  </si>
  <si>
    <t>4.1.1.3.26</t>
  </si>
  <si>
    <t>4.1.1.3.27</t>
  </si>
  <si>
    <t>4.1.1.3.28</t>
  </si>
  <si>
    <t>4.1.1.3.29</t>
  </si>
  <si>
    <t>4.1.1.3.30</t>
  </si>
  <si>
    <t>4.1.4.7</t>
  </si>
  <si>
    <t>4.1.4.8</t>
  </si>
  <si>
    <t>4.1.4.9</t>
  </si>
  <si>
    <t>4.1.4.10</t>
  </si>
  <si>
    <t>4.1.4.11</t>
  </si>
  <si>
    <t>4.1.4.12</t>
  </si>
  <si>
    <t>4.1.4.13</t>
  </si>
  <si>
    <t>4.1.4.14</t>
  </si>
  <si>
    <t>4.1.4.15</t>
  </si>
  <si>
    <t>4.1.4.16</t>
  </si>
  <si>
    <t>4.1.4.17</t>
  </si>
  <si>
    <t>4.1.4.18</t>
  </si>
  <si>
    <t>4.1.4.19</t>
  </si>
  <si>
    <t>4.1.4.20</t>
  </si>
  <si>
    <t>4.1.4.21</t>
  </si>
  <si>
    <t>4.1.4.22</t>
  </si>
  <si>
    <t>4.1.4.23</t>
  </si>
  <si>
    <t>4.1.4.24</t>
  </si>
  <si>
    <t>4.1.4.25</t>
  </si>
  <si>
    <t>4.1.4.26</t>
  </si>
  <si>
    <t>4.1.4.27</t>
  </si>
  <si>
    <t>4.1.4.28</t>
  </si>
  <si>
    <t>4.1.4.29</t>
  </si>
  <si>
    <t>4.1.4.30</t>
  </si>
  <si>
    <t>4.1.4.31</t>
  </si>
  <si>
    <t>4.1.4.32</t>
  </si>
  <si>
    <t>4.1.4.33</t>
  </si>
  <si>
    <t>4.1.4.34</t>
  </si>
  <si>
    <t>4.1.4.35</t>
  </si>
  <si>
    <t>4.1.4.36</t>
  </si>
  <si>
    <t>4.1.4.37</t>
  </si>
  <si>
    <t>4.1.4.38</t>
  </si>
  <si>
    <t>4.1.4.39</t>
  </si>
  <si>
    <t>4.1.4.40</t>
  </si>
  <si>
    <t>4.1.4.41</t>
  </si>
  <si>
    <t>4.1.4.42</t>
  </si>
  <si>
    <t>4.1.4.43</t>
  </si>
  <si>
    <t>4.1.4.44</t>
  </si>
  <si>
    <t>4.1.4.45</t>
  </si>
  <si>
    <t>4.1.4.46</t>
  </si>
  <si>
    <t>4.1.4.47</t>
  </si>
  <si>
    <t>4.1.4.48</t>
  </si>
  <si>
    <t>5.1.1.1.1</t>
  </si>
  <si>
    <t>5.1.1.1.2</t>
  </si>
  <si>
    <t>5.1.1.3.1</t>
  </si>
  <si>
    <t>5.1.1.3.2</t>
  </si>
  <si>
    <t>5.1.1.3.3</t>
  </si>
  <si>
    <t>5.1.1.3.4</t>
  </si>
  <si>
    <t>5.1.4</t>
  </si>
  <si>
    <t>5.1.4.1</t>
  </si>
  <si>
    <t>5.1.4.2</t>
  </si>
  <si>
    <t>5.1.4.3</t>
  </si>
  <si>
    <t>5.1.4.4</t>
  </si>
  <si>
    <t>5.1.4.5</t>
  </si>
  <si>
    <t>5.1.4.6</t>
  </si>
  <si>
    <t>5.2.5.1.1</t>
  </si>
  <si>
    <t>5.2.5.1.2</t>
  </si>
  <si>
    <t>5.2.5.1.3</t>
  </si>
  <si>
    <t>5.2.5.1.4</t>
  </si>
  <si>
    <t>5.2.5.1.5</t>
  </si>
  <si>
    <t>5.2.5.1.6</t>
  </si>
  <si>
    <t>5.2.5.2.1</t>
  </si>
  <si>
    <t>5.2.5.2.2</t>
  </si>
  <si>
    <t>5.2.5.2.3</t>
  </si>
  <si>
    <t>5.2.5.2.4</t>
  </si>
  <si>
    <t>5.2.5.2.5</t>
  </si>
  <si>
    <t>5.2.5.2.6</t>
  </si>
  <si>
    <t>5.3.1.1.1</t>
  </si>
  <si>
    <t>5.3.1.1.2</t>
  </si>
  <si>
    <t>5.3.1.1.3</t>
  </si>
  <si>
    <t>5.3.1.1.4</t>
  </si>
  <si>
    <t>5.3.1.1.6</t>
  </si>
  <si>
    <t>5.3.1.3.1</t>
  </si>
  <si>
    <t>5.3.1.3.2</t>
  </si>
  <si>
    <t>5.3.1.3.3</t>
  </si>
  <si>
    <t>5.3.1.3.4</t>
  </si>
  <si>
    <t>5.3.1.3.5</t>
  </si>
  <si>
    <t>5.3.1.3.6</t>
  </si>
  <si>
    <t>5.3.1.3.7</t>
  </si>
  <si>
    <t>5.3.1.3.8</t>
  </si>
  <si>
    <t>5.3.1.3.9</t>
  </si>
  <si>
    <t>5.3.1.3.10</t>
  </si>
  <si>
    <t>5.3.1.3.11</t>
  </si>
  <si>
    <t>5.3.1.3.12</t>
  </si>
  <si>
    <t>5.3.4.7</t>
  </si>
  <si>
    <t>5.3.4.8</t>
  </si>
  <si>
    <t>5.3.4.9</t>
  </si>
  <si>
    <t>5.3.4.10</t>
  </si>
  <si>
    <t>5.3.4.11</t>
  </si>
  <si>
    <t>5.3.4.12</t>
  </si>
  <si>
    <t>5.3.4.13</t>
  </si>
  <si>
    <t>5.3.4.14</t>
  </si>
  <si>
    <t>5.3.4.15</t>
  </si>
  <si>
    <t>5.3.4.16</t>
  </si>
  <si>
    <t>5.3.4.17</t>
  </si>
  <si>
    <t>5.3.4.18</t>
  </si>
  <si>
    <t>5.3.5.2</t>
  </si>
  <si>
    <t>5.3.5.3</t>
  </si>
  <si>
    <t>5.3.5.4</t>
  </si>
  <si>
    <t>5.3.5.5</t>
  </si>
  <si>
    <t>5.3.5.6</t>
  </si>
  <si>
    <t>5.3.5.7</t>
  </si>
  <si>
    <t>5.3.5.8</t>
  </si>
  <si>
    <t>5.3.5.9</t>
  </si>
  <si>
    <t>5.3.5.10</t>
  </si>
  <si>
    <t>5.3.5.11</t>
  </si>
  <si>
    <t>5.3.5.12</t>
  </si>
  <si>
    <t>5.3.5.13</t>
  </si>
  <si>
    <t>5.3.5.14</t>
  </si>
  <si>
    <t>5.4.5.1.1</t>
  </si>
  <si>
    <t>5.4.5.1.2</t>
  </si>
  <si>
    <t>5.4.5.1.3</t>
  </si>
  <si>
    <t>5.4.5.1.4</t>
  </si>
  <si>
    <t>5.4.5.1.5</t>
  </si>
  <si>
    <t>5.4.5.1.6</t>
  </si>
  <si>
    <t>5.4.5.2.1</t>
  </si>
  <si>
    <t>5.4.5.2.2</t>
  </si>
  <si>
    <t>5.4.5.2.3</t>
  </si>
  <si>
    <t>5.4.5.2.4</t>
  </si>
  <si>
    <t>5.4.5.2.5</t>
  </si>
  <si>
    <t>5.4.5.2.6</t>
  </si>
  <si>
    <t>6.1.1.1.1</t>
  </si>
  <si>
    <t>6.1.1.1.2</t>
  </si>
  <si>
    <t>6.1.1.3.1</t>
  </si>
  <si>
    <t>6.1.1.3.2</t>
  </si>
  <si>
    <t>6.1.1.3.3</t>
  </si>
  <si>
    <t>6.1.1.3.4</t>
  </si>
  <si>
    <t>6.1.4.5</t>
  </si>
  <si>
    <t>6.1.4.6</t>
  </si>
  <si>
    <t>6.2.1.1.1</t>
  </si>
  <si>
    <t>6.2.1.1.2</t>
  </si>
  <si>
    <t>6.2.1.1.3</t>
  </si>
  <si>
    <t>6.2.1.1.4</t>
  </si>
  <si>
    <t>6.2.1.3.1</t>
  </si>
  <si>
    <t>6.2.1.3.2</t>
  </si>
  <si>
    <t>6.2.1.3.3</t>
  </si>
  <si>
    <t>6.2.1.3.4</t>
  </si>
  <si>
    <t>6.2.1.3.5</t>
  </si>
  <si>
    <t>6.2.1.3.6</t>
  </si>
  <si>
    <t>6.2.1.3.7</t>
  </si>
  <si>
    <t>6.2.4.7</t>
  </si>
  <si>
    <t>6.2.4.8</t>
  </si>
  <si>
    <t>6.2.4.9</t>
  </si>
  <si>
    <t>6.2.4.10</t>
  </si>
  <si>
    <t>6.2.4.11</t>
  </si>
  <si>
    <t>6.2.4.12</t>
  </si>
  <si>
    <t>6.3.1.3.1</t>
  </si>
  <si>
    <t>6.3.1.3.2</t>
  </si>
  <si>
    <t>6.4.2.2</t>
  </si>
  <si>
    <t>6.4.4</t>
  </si>
  <si>
    <t>6.4.4.1</t>
  </si>
  <si>
    <t>6.4.4.2</t>
  </si>
  <si>
    <t>6.4.4.3</t>
  </si>
  <si>
    <t>6.4.4.4</t>
  </si>
  <si>
    <t>6.4.4.5</t>
  </si>
  <si>
    <t>6.4.4.6</t>
  </si>
  <si>
    <t>6.6.4.5</t>
  </si>
  <si>
    <t>6.6.4.6</t>
  </si>
  <si>
    <t>6.6.4.7</t>
  </si>
  <si>
    <t>6.6.4.8</t>
  </si>
  <si>
    <t>6.6.4.9</t>
  </si>
  <si>
    <t>6.6.4.10</t>
  </si>
  <si>
    <t>6.6.4.11</t>
  </si>
  <si>
    <t>6.6.4.12</t>
  </si>
  <si>
    <t>6.8.4.5</t>
  </si>
  <si>
    <t>6.8.4.6</t>
  </si>
  <si>
    <t>7.1.1.3.1</t>
  </si>
  <si>
    <t>7.1.1.3.2</t>
  </si>
  <si>
    <t>7.1.3.5</t>
  </si>
  <si>
    <t>7.1.3.6</t>
  </si>
  <si>
    <t>7.2.5.1.1</t>
  </si>
  <si>
    <t>7.2.5.1.2</t>
  </si>
  <si>
    <t>7.2.5.1.3</t>
  </si>
  <si>
    <t>7.2.5.1.4</t>
  </si>
  <si>
    <t>7.2.5.1.5</t>
  </si>
  <si>
    <t>7.2.5.1.6</t>
  </si>
  <si>
    <t>7.2.5.1.7</t>
  </si>
  <si>
    <t>7.2.5.1.8</t>
  </si>
  <si>
    <t>7.2.5.1.9</t>
  </si>
  <si>
    <t>7.2.5.1.10</t>
  </si>
  <si>
    <t>7.2.5.1.11</t>
  </si>
  <si>
    <t>7.2.5.1.12</t>
  </si>
  <si>
    <t>7.2.5.1.13</t>
  </si>
  <si>
    <t>7.2.5.1.14</t>
  </si>
  <si>
    <t>7.2.5.1.15</t>
  </si>
  <si>
    <t>7.2.5.1.16</t>
  </si>
  <si>
    <t>7.2.5.1.17</t>
  </si>
  <si>
    <t>7.2.5.1.18</t>
  </si>
  <si>
    <t>7.2.5.2.1</t>
  </si>
  <si>
    <t>7.2.5.2.2</t>
  </si>
  <si>
    <t>7.2.5.2.3</t>
  </si>
  <si>
    <t>7.2.5.2.4</t>
  </si>
  <si>
    <t>7.2.5.2.5</t>
  </si>
  <si>
    <t>7.2.5.2.6</t>
  </si>
  <si>
    <t>7.2.5.2.8</t>
  </si>
  <si>
    <t>7.2.5.2.9</t>
  </si>
  <si>
    <t>7.2.5.2.10</t>
  </si>
  <si>
    <t>7.2.5.2.11</t>
  </si>
  <si>
    <t>7.2.5.2.12</t>
  </si>
  <si>
    <t>7.2.5.2.13</t>
  </si>
  <si>
    <t>7.2.5.2.14</t>
  </si>
  <si>
    <t>7.2.5.2.15</t>
  </si>
  <si>
    <t>7.2.5.2.16</t>
  </si>
  <si>
    <t>7.2.5.2.17</t>
  </si>
  <si>
    <t>7.2.5.2.18</t>
  </si>
  <si>
    <t>8.1.1.3.1</t>
  </si>
  <si>
    <t>8.1.1.3.2</t>
  </si>
  <si>
    <t>8.1.4.5</t>
  </si>
  <si>
    <t>8.1.4.6</t>
  </si>
  <si>
    <t>8.2.6.2</t>
  </si>
  <si>
    <t>8.2.12.2</t>
  </si>
  <si>
    <t>8.3.1.1.1</t>
  </si>
  <si>
    <t>8.3.1.1.2</t>
  </si>
  <si>
    <t>8.3.1.3.1</t>
  </si>
  <si>
    <t>8.3.1.3.2</t>
  </si>
  <si>
    <t>8.3.1.3.3</t>
  </si>
  <si>
    <t>8.3.1.3.4</t>
  </si>
  <si>
    <t>8.3.4.5</t>
  </si>
  <si>
    <t>8.3.4.6</t>
  </si>
  <si>
    <t>8.4.6.2</t>
  </si>
  <si>
    <t>8.4.12.2</t>
  </si>
  <si>
    <t>8.5.1.3.1</t>
  </si>
  <si>
    <t>8.5.1.3.2</t>
  </si>
  <si>
    <t>8.5.3</t>
  </si>
  <si>
    <t>8.5.4</t>
  </si>
  <si>
    <t>8.5.4.1</t>
  </si>
  <si>
    <t>8.5.4.2</t>
  </si>
  <si>
    <t>8.5.4.3</t>
  </si>
  <si>
    <t>8.5.4.4</t>
  </si>
  <si>
    <t>8.5.4.5</t>
  </si>
  <si>
    <t>8.5.4.6</t>
  </si>
  <si>
    <t>8.6.1.1.1</t>
  </si>
  <si>
    <t>8.6.1.1.2</t>
  </si>
  <si>
    <t>8.6.1.1.3</t>
  </si>
  <si>
    <t>8.6.1.1.4</t>
  </si>
  <si>
    <t>8.6.1.3.1</t>
  </si>
  <si>
    <t>8.6.1.3.2</t>
  </si>
  <si>
    <t>8.6.1.3.3</t>
  </si>
  <si>
    <t>8.6.1.3.4</t>
  </si>
  <si>
    <t>8.6.1.3.5</t>
  </si>
  <si>
    <t>8.6.1.3.6</t>
  </si>
  <si>
    <t>8.6.1.3.7</t>
  </si>
  <si>
    <t>8.6.1.3.8</t>
  </si>
  <si>
    <t>8.6.4.7</t>
  </si>
  <si>
    <t>8.6.4.8</t>
  </si>
  <si>
    <t>8.6.4.9</t>
  </si>
  <si>
    <t>8.6.4.10</t>
  </si>
  <si>
    <t>8.6.4.11</t>
  </si>
  <si>
    <t>8.6.4.12</t>
  </si>
  <si>
    <t>8.6.5.6.2</t>
  </si>
  <si>
    <t>8.6.5.12.2</t>
  </si>
  <si>
    <t>8.6.5.18.2</t>
  </si>
  <si>
    <t>8.6.5.24.2</t>
  </si>
  <si>
    <t>8.6.5.26.8</t>
  </si>
  <si>
    <t>8.6.5.26.9</t>
  </si>
  <si>
    <t>8.6.5.26.10</t>
  </si>
  <si>
    <t>8.6.5.26.11</t>
  </si>
  <si>
    <t>8.6.5.26.12</t>
  </si>
  <si>
    <t>8.6.5.26.13</t>
  </si>
  <si>
    <t>8.6.5.26.14</t>
  </si>
  <si>
    <t>8.7.6.2</t>
  </si>
  <si>
    <t>8.7.12.2</t>
  </si>
  <si>
    <t>9.1.4</t>
  </si>
  <si>
    <t>9.1.4.1</t>
  </si>
  <si>
    <t>9.1.4.2</t>
  </si>
  <si>
    <t>9.1.4.3</t>
  </si>
  <si>
    <t>9.1.4.4</t>
  </si>
  <si>
    <t>9.1.4.5</t>
  </si>
  <si>
    <t>9.1.4.6</t>
  </si>
  <si>
    <t>9.3.4.5</t>
  </si>
  <si>
    <t>9.5.1.3</t>
  </si>
  <si>
    <t>9.5.4</t>
  </si>
  <si>
    <t>9.5.4.1</t>
  </si>
  <si>
    <t>9.5.4.2</t>
  </si>
  <si>
    <t>9.5.4.3</t>
  </si>
  <si>
    <t>9.5.4.4</t>
  </si>
  <si>
    <t>10.1.1.3.1</t>
  </si>
  <si>
    <t>10.2.5.1.1</t>
  </si>
  <si>
    <t>10.2.5.1.2</t>
  </si>
  <si>
    <t>10.2.5.1.3</t>
  </si>
  <si>
    <t>10.2.5.1.4</t>
  </si>
  <si>
    <t>10.2.5.1.5</t>
  </si>
  <si>
    <t>10.2.5.1.6</t>
  </si>
  <si>
    <t>10.2.5.1.7</t>
  </si>
  <si>
    <t>10.2.5.1.8</t>
  </si>
  <si>
    <t>10.2.5.1.9</t>
  </si>
  <si>
    <t>10.2.5.1.10</t>
  </si>
  <si>
    <t>10.2.5.1.11</t>
  </si>
  <si>
    <t>10.2.5.1.12</t>
  </si>
  <si>
    <t>10.2.5.1.13</t>
  </si>
  <si>
    <t>10.2.5.1.14</t>
  </si>
  <si>
    <t>10.2.5.1.15</t>
  </si>
  <si>
    <t>10.2.5.1.16</t>
  </si>
  <si>
    <t>10.2.5.1.17</t>
  </si>
  <si>
    <t>10.2.5.1.18</t>
  </si>
  <si>
    <t>10.2.5.2.1</t>
  </si>
  <si>
    <t>10.2.5.2.2</t>
  </si>
  <si>
    <t>10.2.5.2.3</t>
  </si>
  <si>
    <t>10.2.5.2.4</t>
  </si>
  <si>
    <t>10.2.5.2.5</t>
  </si>
  <si>
    <t>10.2.5.2.6</t>
  </si>
  <si>
    <t>10.2.5.2.7</t>
  </si>
  <si>
    <t>10.2.5.2.8</t>
  </si>
  <si>
    <t>10.2.5.2.9</t>
  </si>
  <si>
    <t>10.2.5.2.10</t>
  </si>
  <si>
    <t>10.2.5.2.11</t>
  </si>
  <si>
    <t>10.2.5.2.12</t>
  </si>
  <si>
    <t>10.2.5.2.13</t>
  </si>
  <si>
    <t>10.2.5.2.14</t>
  </si>
  <si>
    <t>10.2.5.2.15</t>
  </si>
  <si>
    <t>10.3.1.3.1</t>
  </si>
  <si>
    <t>10.3.1.3.2</t>
  </si>
  <si>
    <t>10.3.2.2</t>
  </si>
  <si>
    <t>10.3.4</t>
  </si>
  <si>
    <t>10.3.4.1</t>
  </si>
  <si>
    <t>10.3.4.2</t>
  </si>
  <si>
    <t>10.3.4.3</t>
  </si>
  <si>
    <t>10.3.4.4</t>
  </si>
  <si>
    <t>10.3.4.5</t>
  </si>
  <si>
    <t>10.3.4.6</t>
  </si>
  <si>
    <t>11.2.5.1.1</t>
  </si>
  <si>
    <t>11.2.5.1.2</t>
  </si>
  <si>
    <t>11.2.5.1.3</t>
  </si>
  <si>
    <t>11.2.5.1.4</t>
  </si>
  <si>
    <t>11.2.5.1.5</t>
  </si>
  <si>
    <t>11.2.5.1.6</t>
  </si>
  <si>
    <t>11.2.5.1.7</t>
  </si>
  <si>
    <t>11.2.5.1.8</t>
  </si>
  <si>
    <t>11.2.5.1.9</t>
  </si>
  <si>
    <t>11.2.5.1.10</t>
  </si>
  <si>
    <t>11.2.5.1.11</t>
  </si>
  <si>
    <t>11.2.5.1.12</t>
  </si>
  <si>
    <t>11.2.5.2.1</t>
  </si>
  <si>
    <t>11.2.5.2.2</t>
  </si>
  <si>
    <t>11.2.5.2.3</t>
  </si>
  <si>
    <t>11.2.5.2.4</t>
  </si>
  <si>
    <t>11.2.5.2.5</t>
  </si>
  <si>
    <t>11.2.5.2.6</t>
  </si>
  <si>
    <t>11.2.5.2.7</t>
  </si>
  <si>
    <t>11.2.5.2.8</t>
  </si>
  <si>
    <t>11.2.5.2.9</t>
  </si>
  <si>
    <t>11.2.5.2.10</t>
  </si>
  <si>
    <t>11.2.5.2.11</t>
  </si>
  <si>
    <t>11.2.5.2.12</t>
  </si>
  <si>
    <t>12.1.1.3</t>
  </si>
  <si>
    <t>12.4.3</t>
  </si>
  <si>
    <t>12.4.4</t>
  </si>
  <si>
    <t>12.4.4.1</t>
  </si>
  <si>
    <t>12.4.4.2</t>
  </si>
  <si>
    <t>12.4.4.3</t>
  </si>
  <si>
    <t>12.12.1.3</t>
  </si>
  <si>
    <t>12.12.3.2</t>
  </si>
  <si>
    <t>12.12.3.3</t>
  </si>
  <si>
    <t>12.13.1.3</t>
  </si>
  <si>
    <t>12.15.4</t>
  </si>
  <si>
    <t>12.17.4</t>
  </si>
  <si>
    <t>12.19.4</t>
  </si>
  <si>
    <t>13.1.1.1.1</t>
  </si>
  <si>
    <t>13.1.1.3.1</t>
  </si>
  <si>
    <t>13.1.1.3.2</t>
  </si>
  <si>
    <t>13.2.5.1.1</t>
  </si>
  <si>
    <t>13.2.5.1.2</t>
  </si>
  <si>
    <t>13.2.5.1.3</t>
  </si>
  <si>
    <t>13.2.5.1.4</t>
  </si>
  <si>
    <t>13.2.5.1.5</t>
  </si>
  <si>
    <t>13.2.5.1.6</t>
  </si>
  <si>
    <t>13.2.5.1.7</t>
  </si>
  <si>
    <t>13.2.5.1.8</t>
  </si>
  <si>
    <t>13.2.5.1.9</t>
  </si>
  <si>
    <t>13.2.5.2.1</t>
  </si>
  <si>
    <t>13.2.5.2.2</t>
  </si>
  <si>
    <t>13.2.5.2.3</t>
  </si>
  <si>
    <t>13.2.5.2.4</t>
  </si>
  <si>
    <t>13.2.5.2.5</t>
  </si>
  <si>
    <t>13.2.5.2.6</t>
  </si>
  <si>
    <t>13.2.5.2.7</t>
  </si>
  <si>
    <t>13.2.5.2.8</t>
  </si>
  <si>
    <t>13.2.5.2.9</t>
  </si>
  <si>
    <t>14.1.1.3.1</t>
  </si>
  <si>
    <t>14.1.1.3.2</t>
  </si>
  <si>
    <t>14.1.3.5</t>
  </si>
  <si>
    <t>14.1.3.6</t>
  </si>
  <si>
    <t>14.3.1.3.1</t>
  </si>
  <si>
    <t>14.3.1.3</t>
  </si>
  <si>
    <t>14.3.3.2</t>
  </si>
  <si>
    <t>14.3.3.3</t>
  </si>
  <si>
    <t>14.4.5.1.1</t>
  </si>
  <si>
    <t>14.4.5.1.2</t>
  </si>
  <si>
    <t>14.4.5.1.3</t>
  </si>
  <si>
    <t>14.4.5.2.1</t>
  </si>
  <si>
    <t>14.4.5.2.2</t>
  </si>
  <si>
    <t>14.4.5.2.3</t>
  </si>
  <si>
    <t>14.5.1.3.1</t>
  </si>
  <si>
    <t>14.5.1.3.2</t>
  </si>
  <si>
    <t>14.5.3.5</t>
  </si>
  <si>
    <t>14.5.3.6</t>
  </si>
  <si>
    <t>14.6.13.1</t>
  </si>
  <si>
    <t>14.6.13.2</t>
  </si>
  <si>
    <t>14.6.14.1</t>
  </si>
  <si>
    <t>14.6.14.2</t>
  </si>
  <si>
    <t>14.6.14.3</t>
  </si>
  <si>
    <t>14.6.14.4</t>
  </si>
  <si>
    <t>14.6.15.1</t>
  </si>
  <si>
    <t>14.6.15.2</t>
  </si>
  <si>
    <t>14.6.15.3</t>
  </si>
  <si>
    <t>14.6.15.4</t>
  </si>
  <si>
    <t>14.6.15.5</t>
  </si>
  <si>
    <t>14.6.15.6</t>
  </si>
  <si>
    <t>14.6.15.7</t>
  </si>
  <si>
    <t>14.6.15.8</t>
  </si>
  <si>
    <t>14.6.15.9</t>
  </si>
  <si>
    <t>14.6.16.1</t>
  </si>
  <si>
    <t>14.6.16.2</t>
  </si>
  <si>
    <t>14.6.17.1</t>
  </si>
  <si>
    <t>14.6.17.2</t>
  </si>
  <si>
    <t>14.7.1.3.1</t>
  </si>
  <si>
    <t>14.7.4</t>
  </si>
  <si>
    <t>14.7.4.1</t>
  </si>
  <si>
    <t>14.7.4.2</t>
  </si>
  <si>
    <t>14.7.4.3</t>
  </si>
  <si>
    <t>15.1.1.3.1</t>
  </si>
  <si>
    <t>15.1.1.3.2</t>
  </si>
  <si>
    <t>15.1.4.5</t>
  </si>
  <si>
    <t>15.1.4.6</t>
  </si>
  <si>
    <t>15.2.1.1.1</t>
  </si>
  <si>
    <t>15.2.1.1.2</t>
  </si>
  <si>
    <t>15.2.1.1.3</t>
  </si>
  <si>
    <t>15.2.1.3.1</t>
  </si>
  <si>
    <t>15.2.1.3.2</t>
  </si>
  <si>
    <t>15.2.1.3.3</t>
  </si>
  <si>
    <t>15.2.1.3.4</t>
  </si>
  <si>
    <t>15.2.1.3.5</t>
  </si>
  <si>
    <t>15.2.1.3.6</t>
  </si>
  <si>
    <t>15.2.2</t>
  </si>
  <si>
    <t>15.2.2.1</t>
  </si>
  <si>
    <t>15.2.3.2</t>
  </si>
  <si>
    <t>15.2.3.3</t>
  </si>
  <si>
    <t>15.2.3.4</t>
  </si>
  <si>
    <t>15.2.3.5</t>
  </si>
  <si>
    <t>15.2.3.6</t>
  </si>
  <si>
    <t>15.2.3.7</t>
  </si>
  <si>
    <t>15.2.3.8</t>
  </si>
  <si>
    <t>15.2.3.9</t>
  </si>
  <si>
    <t>15.2.3.10</t>
  </si>
  <si>
    <t>15.2.3.11</t>
  </si>
  <si>
    <t>15.2.3.12</t>
  </si>
  <si>
    <t>15.2.4.6</t>
  </si>
  <si>
    <t>15.2.4.7</t>
  </si>
  <si>
    <t>15.2.4.8</t>
  </si>
  <si>
    <t>15.2.4.9</t>
  </si>
  <si>
    <t>15.2.4.10</t>
  </si>
  <si>
    <t>15.2.4.11</t>
  </si>
  <si>
    <t>15.2.5</t>
  </si>
  <si>
    <t>15.2.5.1</t>
  </si>
  <si>
    <t>15.2.5.2</t>
  </si>
  <si>
    <t>15.2.5.3</t>
  </si>
  <si>
    <t>15.2.5.4</t>
  </si>
  <si>
    <t>15.2.5.5</t>
  </si>
  <si>
    <t>15.2.5.6</t>
  </si>
  <si>
    <t>15.2.5.7</t>
  </si>
  <si>
    <t>15.2.5.8</t>
  </si>
  <si>
    <t>15.2.5.9</t>
  </si>
  <si>
    <t>15.2.5.10</t>
  </si>
  <si>
    <t>15.2.5.11</t>
  </si>
  <si>
    <t>15.2.5.12</t>
  </si>
  <si>
    <t>15.2.5.13</t>
  </si>
  <si>
    <t>15.2.5.14</t>
  </si>
  <si>
    <t>15.2.5.15</t>
  </si>
  <si>
    <t>15.2.5.16</t>
  </si>
  <si>
    <t>15.2.5.17</t>
  </si>
  <si>
    <t>15.2.5.18</t>
  </si>
  <si>
    <t>15.2.5.19</t>
  </si>
  <si>
    <t>15.2.5.20</t>
  </si>
  <si>
    <t>15.2.5.21</t>
  </si>
  <si>
    <t>15.2.5.22</t>
  </si>
  <si>
    <t>15.2.5.23</t>
  </si>
  <si>
    <t>15.2.5.24</t>
  </si>
  <si>
    <t>15.2.5.25</t>
  </si>
  <si>
    <t>15.2.5.26</t>
  </si>
  <si>
    <t>15.2.5.27</t>
  </si>
  <si>
    <t>15.2.5.28</t>
  </si>
  <si>
    <t>15.2.5.29</t>
  </si>
  <si>
    <t>15.2.5.30</t>
  </si>
  <si>
    <t>15.2.5.31</t>
  </si>
  <si>
    <t>15.2.5.32</t>
  </si>
  <si>
    <t>15.2.5.33</t>
  </si>
  <si>
    <t>15.2.5.34</t>
  </si>
  <si>
    <t>15.2.5.35</t>
  </si>
  <si>
    <t>15.2.5.36</t>
  </si>
  <si>
    <t>15.2.5.37</t>
  </si>
  <si>
    <t>15.2.5.38</t>
  </si>
  <si>
    <t>15.2.5.39</t>
  </si>
  <si>
    <t>15.2.5.40</t>
  </si>
  <si>
    <t>15.2.5.41</t>
  </si>
  <si>
    <t>15.2.5.42</t>
  </si>
  <si>
    <t>15.2.5.43</t>
  </si>
  <si>
    <t>15.2.5.44</t>
  </si>
  <si>
    <t>15.4.1.3.1</t>
  </si>
  <si>
    <t>15.4.1.3.2</t>
  </si>
  <si>
    <t>15.4.2</t>
  </si>
  <si>
    <t>15.4.2.1</t>
  </si>
  <si>
    <t>15.4.3.2</t>
  </si>
  <si>
    <t>15.4.3.3</t>
  </si>
  <si>
    <t>15.4.3.4</t>
  </si>
  <si>
    <t>15.4.3.5</t>
  </si>
  <si>
    <t>15.4.3.6</t>
  </si>
  <si>
    <t>15.6.1.3</t>
  </si>
  <si>
    <t>15.6.1.3.1</t>
  </si>
  <si>
    <t>15.6.1.3.2</t>
  </si>
  <si>
    <t>15.6.3.1</t>
  </si>
  <si>
    <t>15.6.4</t>
  </si>
  <si>
    <t>15.6.4.1</t>
  </si>
  <si>
    <t>15.6.4.2</t>
  </si>
  <si>
    <t>15.6.4.3</t>
  </si>
  <si>
    <t>15.6.4.4</t>
  </si>
  <si>
    <t>15.6.4.5</t>
  </si>
  <si>
    <t>15.6.4.6</t>
  </si>
  <si>
    <t>15.7.5.1</t>
  </si>
  <si>
    <t>15.7.5.2</t>
  </si>
  <si>
    <t>15.7.5.1.1</t>
  </si>
  <si>
    <t>15.7.5.1.2</t>
  </si>
  <si>
    <t>15.7.5.1.3</t>
  </si>
  <si>
    <t>15.7.5.2.1</t>
  </si>
  <si>
    <t>15.7.5.2.2</t>
  </si>
  <si>
    <t>15.7.5.2.3</t>
  </si>
  <si>
    <t>15.8.1.3</t>
  </si>
  <si>
    <t>15.8.1.3.1</t>
  </si>
  <si>
    <t>15.8.1.3.2</t>
  </si>
  <si>
    <t>15.8.1.3.3</t>
  </si>
  <si>
    <t>15.8.1.3.4</t>
  </si>
  <si>
    <t>15.8.1.1.1</t>
  </si>
  <si>
    <t>15.8.1.1.2</t>
  </si>
  <si>
    <t>15.8.3</t>
  </si>
  <si>
    <t>15.8.3.1</t>
  </si>
  <si>
    <t>15.8.3.2</t>
  </si>
  <si>
    <t>15.8.3.3</t>
  </si>
  <si>
    <t>15.8.3.4</t>
  </si>
  <si>
    <t>15.8.3.5</t>
  </si>
  <si>
    <t>15.8.3.6</t>
  </si>
  <si>
    <t>15.8.4.2</t>
  </si>
  <si>
    <t>15.8.4.3</t>
  </si>
  <si>
    <t>8.2.8.11</t>
  </si>
  <si>
    <t>8.2.8.12</t>
  </si>
  <si>
    <t>8.2.8.13</t>
  </si>
  <si>
    <t>8.2.8.14</t>
  </si>
  <si>
    <t>8.2.8.15</t>
  </si>
  <si>
    <t>8.2.8.16</t>
  </si>
  <si>
    <t>8.2.8.17</t>
  </si>
  <si>
    <t>8.6.5.2.10</t>
  </si>
  <si>
    <t>8.6.5.2.11</t>
  </si>
  <si>
    <t>8.6.5.2.12</t>
  </si>
  <si>
    <t>8.6.5.2.13</t>
  </si>
  <si>
    <t>8.6.5.2.14</t>
  </si>
  <si>
    <t>8.6.5.2.15</t>
  </si>
  <si>
    <t>8.6.5.2.16</t>
  </si>
  <si>
    <t>8.6.5.2.17</t>
  </si>
  <si>
    <t>8.6.5.2.18</t>
  </si>
  <si>
    <t>8.6.5.8.8</t>
  </si>
  <si>
    <t>8.6.5.8.9</t>
  </si>
  <si>
    <t>8.6.5.8.10</t>
  </si>
  <si>
    <t>8.6.5.8.11</t>
  </si>
  <si>
    <t>8.6.5.8.12</t>
  </si>
  <si>
    <t>8.6.5.8.13</t>
  </si>
  <si>
    <t>8.6.5.8.14</t>
  </si>
  <si>
    <t>8.6.5.8.15</t>
  </si>
  <si>
    <t>8.6.5.8.16</t>
  </si>
  <si>
    <t>8.6.5.8.17</t>
  </si>
  <si>
    <t>8.6.5.8.18</t>
  </si>
  <si>
    <t>8.6.5.14.9</t>
  </si>
  <si>
    <t>8.6.5.14.10</t>
  </si>
  <si>
    <t>8.6.5.14.11</t>
  </si>
  <si>
    <t>8.6.5.14.12</t>
  </si>
  <si>
    <t>8.6.5.14.13</t>
  </si>
  <si>
    <t>8.6.5.14.14</t>
  </si>
  <si>
    <t>8.6.5.14.15</t>
  </si>
  <si>
    <t>8.6.5.14.16</t>
  </si>
  <si>
    <t>8.6.5.20.7</t>
  </si>
  <si>
    <t>8.6.5.20.8</t>
  </si>
  <si>
    <t>8.6.5.20.9</t>
  </si>
  <si>
    <t>8.6.5.20.10</t>
  </si>
  <si>
    <t>8.6.5.20.11</t>
  </si>
  <si>
    <t>8.6.5.20.12</t>
  </si>
  <si>
    <t>8.6.5.20.13</t>
  </si>
  <si>
    <t>8.6.5.20.14</t>
  </si>
  <si>
    <t xml:space="preserve">China Road and Bridge Corporation </t>
  </si>
  <si>
    <t>Ingerop-Geodata JV</t>
  </si>
  <si>
    <t>5 (1-4)</t>
  </si>
  <si>
    <t>INGEROP CONSEIL &amp; GEODATA  Engineering S.P.A</t>
  </si>
  <si>
    <r>
      <t>Amount/</t>
    </r>
    <r>
      <rPr>
        <b/>
        <i/>
        <sz val="11"/>
        <color rgb="FF000000"/>
        <rFont val="Arial"/>
        <family val="2"/>
      </rPr>
      <t>Iznos</t>
    </r>
    <r>
      <rPr>
        <b/>
        <sz val="11"/>
        <color rgb="FF000000"/>
        <rFont val="Arial"/>
        <family val="2"/>
        <charset val="238"/>
      </rPr>
      <t xml:space="preserve"> (EUR)</t>
    </r>
  </si>
  <si>
    <r>
      <t xml:space="preserve">Planned Month/ </t>
    </r>
    <r>
      <rPr>
        <b/>
        <i/>
        <sz val="11"/>
        <color rgb="FF000000"/>
        <rFont val="Arial"/>
        <family val="2"/>
      </rPr>
      <t>Planirano za mjesec</t>
    </r>
  </si>
  <si>
    <r>
      <t xml:space="preserve">Actual Month/ </t>
    </r>
    <r>
      <rPr>
        <b/>
        <i/>
        <sz val="11"/>
        <color rgb="FF000000"/>
        <rFont val="Arial"/>
        <family val="2"/>
      </rPr>
      <t>Stvarno za mjesec</t>
    </r>
  </si>
  <si>
    <r>
      <t xml:space="preserve">Previous Cumulative/ </t>
    </r>
    <r>
      <rPr>
        <b/>
        <i/>
        <sz val="11"/>
        <color rgb="FF000000"/>
        <rFont val="Arial"/>
        <family val="2"/>
      </rPr>
      <t>Kumulativno prethodno</t>
    </r>
  </si>
  <si>
    <r>
      <t xml:space="preserve">This Period/ </t>
    </r>
    <r>
      <rPr>
        <b/>
        <i/>
        <sz val="11"/>
        <color rgb="FF000000"/>
        <rFont val="Arial"/>
        <family val="2"/>
      </rPr>
      <t>Ovaj Period</t>
    </r>
  </si>
  <si>
    <r>
      <t xml:space="preserve">Total Value to Date/ </t>
    </r>
    <r>
      <rPr>
        <b/>
        <i/>
        <sz val="11"/>
        <color rgb="FF000000"/>
        <rFont val="Arial"/>
        <family val="2"/>
      </rPr>
      <t>Ukupan</t>
    </r>
    <r>
      <rPr>
        <b/>
        <sz val="11"/>
        <color rgb="FF000000"/>
        <rFont val="Arial"/>
        <family val="2"/>
        <charset val="238"/>
      </rPr>
      <t xml:space="preserve"> i</t>
    </r>
    <r>
      <rPr>
        <b/>
        <i/>
        <sz val="11"/>
        <color rgb="FF000000"/>
        <rFont val="Arial"/>
        <family val="2"/>
      </rPr>
      <t>znos do danas</t>
    </r>
  </si>
  <si>
    <r>
      <t>Completion of/</t>
    </r>
    <r>
      <rPr>
        <i/>
        <sz val="11"/>
        <color theme="1"/>
        <rFont val="Arial"/>
        <family val="2"/>
        <charset val="238"/>
      </rPr>
      <t>Završetak</t>
    </r>
    <r>
      <rPr>
        <sz val="11"/>
        <color theme="1"/>
        <rFont val="Arial"/>
        <family val="2"/>
        <charset val="238"/>
      </rPr>
      <t>:</t>
    </r>
  </si>
  <si>
    <r>
      <t>Subgrade/</t>
    </r>
    <r>
      <rPr>
        <b/>
        <i/>
        <sz val="11"/>
        <color theme="1"/>
        <rFont val="Arial"/>
        <family val="2"/>
        <charset val="238"/>
      </rPr>
      <t xml:space="preserve">Posteljica </t>
    </r>
  </si>
  <si>
    <r>
      <t xml:space="preserve">Top soil removal/ </t>
    </r>
    <r>
      <rPr>
        <i/>
        <sz val="11"/>
        <color theme="1"/>
        <rFont val="Arial"/>
        <family val="2"/>
        <charset val="238"/>
      </rPr>
      <t>Uklanjanje humusa</t>
    </r>
  </si>
  <si>
    <r>
      <t>Engineering structures/</t>
    </r>
    <r>
      <rPr>
        <b/>
        <i/>
        <sz val="11"/>
        <color theme="1"/>
        <rFont val="Arial"/>
        <family val="2"/>
        <charset val="238"/>
      </rPr>
      <t>Inženjerske konstrukcije</t>
    </r>
  </si>
  <si>
    <r>
      <t>Culvert/</t>
    </r>
    <r>
      <rPr>
        <i/>
        <sz val="11"/>
        <color theme="1"/>
        <rFont val="Arial"/>
        <family val="2"/>
        <charset val="238"/>
      </rPr>
      <t>propust</t>
    </r>
  </si>
  <si>
    <r>
      <t>Water drainage/</t>
    </r>
    <r>
      <rPr>
        <b/>
        <i/>
        <sz val="11"/>
        <color theme="1"/>
        <rFont val="Arial"/>
        <family val="2"/>
        <charset val="238"/>
      </rPr>
      <t>Drenaža vode</t>
    </r>
  </si>
  <si>
    <r>
      <t>Pavement structure/</t>
    </r>
    <r>
      <rPr>
        <b/>
        <i/>
        <sz val="11"/>
        <color theme="1"/>
        <rFont val="Arial"/>
        <family val="2"/>
        <charset val="238"/>
      </rPr>
      <t>Kolovozna konstrukcija</t>
    </r>
  </si>
  <si>
    <r>
      <t>Asphalt concrete layer/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1 right side/</t>
    </r>
    <r>
      <rPr>
        <i/>
        <sz val="11"/>
        <color theme="1"/>
        <rFont val="Arial"/>
        <family val="2"/>
        <charset val="238"/>
      </rPr>
      <t>desna strana</t>
    </r>
  </si>
  <si>
    <r>
      <t>Asphalt concrete layer/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1 left side</t>
    </r>
    <r>
      <rPr>
        <i/>
        <sz val="11"/>
        <color theme="1"/>
        <rFont val="Arial"/>
        <family val="2"/>
        <charset val="238"/>
      </rPr>
      <t>/lijeva strana</t>
    </r>
  </si>
  <si>
    <r>
      <t>Asphalt concrete layer/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2 right side/</t>
    </r>
    <r>
      <rPr>
        <i/>
        <sz val="11"/>
        <color theme="1"/>
        <rFont val="Arial"/>
        <family val="2"/>
        <charset val="238"/>
      </rPr>
      <t>desna strana</t>
    </r>
  </si>
  <si>
    <r>
      <t>Asphalt concrete layer/</t>
    </r>
    <r>
      <rPr>
        <i/>
        <sz val="11"/>
        <color theme="1"/>
        <rFont val="Arial"/>
        <family val="2"/>
        <charset val="238"/>
      </rPr>
      <t xml:space="preserve">Sloj asfaltnog betona </t>
    </r>
    <r>
      <rPr>
        <sz val="11"/>
        <color theme="1"/>
        <rFont val="Arial"/>
        <family val="2"/>
        <charset val="238"/>
      </rPr>
      <t>2 left side</t>
    </r>
    <r>
      <rPr>
        <i/>
        <sz val="11"/>
        <color theme="1"/>
        <rFont val="Arial"/>
        <family val="2"/>
        <charset val="238"/>
      </rPr>
      <t>/lijeva strana</t>
    </r>
  </si>
  <si>
    <r>
      <t>Asphalt concrete layer/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3 right side/</t>
    </r>
    <r>
      <rPr>
        <i/>
        <sz val="11"/>
        <color theme="1"/>
        <rFont val="Arial"/>
        <family val="2"/>
        <charset val="238"/>
      </rPr>
      <t>desna strana</t>
    </r>
  </si>
  <si>
    <r>
      <t>Asphalt concrete layer/</t>
    </r>
    <r>
      <rPr>
        <i/>
        <sz val="11"/>
        <color theme="1"/>
        <rFont val="Arial"/>
        <family val="2"/>
        <charset val="238"/>
      </rPr>
      <t xml:space="preserve">Sloj asfaltnog betona </t>
    </r>
    <r>
      <rPr>
        <sz val="11"/>
        <color theme="1"/>
        <rFont val="Arial"/>
        <family val="2"/>
        <charset val="238"/>
      </rPr>
      <t>3 left side/</t>
    </r>
    <r>
      <rPr>
        <i/>
        <sz val="11"/>
        <color theme="1"/>
        <rFont val="Arial"/>
        <family val="2"/>
        <charset val="238"/>
      </rPr>
      <t>lijeva strana</t>
    </r>
  </si>
  <si>
    <r>
      <t>Sub Total/</t>
    </r>
    <r>
      <rPr>
        <b/>
        <i/>
        <sz val="11"/>
        <color theme="1"/>
        <rFont val="Arial"/>
        <family val="2"/>
        <charset val="238"/>
      </rPr>
      <t>Suma stavke</t>
    </r>
    <r>
      <rPr>
        <b/>
        <sz val="11"/>
        <color theme="1"/>
        <rFont val="Arial"/>
        <family val="2"/>
        <charset val="238"/>
      </rPr>
      <t xml:space="preserve"> 1.1</t>
    </r>
  </si>
  <si>
    <r>
      <t xml:space="preserve">Cost Center/ </t>
    </r>
    <r>
      <rPr>
        <b/>
        <i/>
        <sz val="11"/>
        <color rgb="FFFF0000"/>
        <rFont val="Arial"/>
        <family val="2"/>
      </rPr>
      <t xml:space="preserve">Troškovni centar </t>
    </r>
    <r>
      <rPr>
        <b/>
        <sz val="11"/>
        <color rgb="FFFF0000"/>
        <rFont val="Arial"/>
        <family val="2"/>
        <charset val="238"/>
      </rPr>
      <t xml:space="preserve">1.2 </t>
    </r>
  </si>
  <si>
    <r>
      <t>Completion of/</t>
    </r>
    <r>
      <rPr>
        <i/>
        <sz val="11"/>
        <color theme="1"/>
        <rFont val="Arial"/>
        <family val="2"/>
        <charset val="238"/>
      </rPr>
      <t>Završetak:</t>
    </r>
  </si>
  <si>
    <r>
      <t>Portal construction/</t>
    </r>
    <r>
      <rPr>
        <b/>
        <i/>
        <sz val="11"/>
        <color theme="1"/>
        <rFont val="Arial"/>
        <family val="2"/>
        <charset val="238"/>
      </rPr>
      <t>Izgradnja portala</t>
    </r>
  </si>
  <si>
    <r>
      <t>20% complete/</t>
    </r>
    <r>
      <rPr>
        <i/>
        <sz val="11"/>
        <color theme="1"/>
        <rFont val="Arial"/>
        <family val="2"/>
        <charset val="238"/>
      </rPr>
      <t>završeno</t>
    </r>
    <r>
      <rPr>
        <sz val="11"/>
        <color theme="1"/>
        <rFont val="Arial"/>
        <family val="2"/>
        <charset val="238"/>
      </rPr>
      <t xml:space="preserve"> (portal 1)</t>
    </r>
  </si>
  <si>
    <r>
      <t>40% complete</t>
    </r>
    <r>
      <rPr>
        <sz val="11"/>
        <color theme="1"/>
        <rFont val="Arial"/>
        <family val="2"/>
        <charset val="238"/>
      </rPr>
      <t>/</t>
    </r>
    <r>
      <rPr>
        <i/>
        <sz val="11"/>
        <color theme="1"/>
        <rFont val="Arial"/>
        <family val="2"/>
        <charset val="238"/>
      </rPr>
      <t>završeno</t>
    </r>
    <r>
      <rPr>
        <sz val="11"/>
        <color theme="1"/>
        <rFont val="Arial"/>
        <family val="2"/>
        <charset val="238"/>
      </rPr>
      <t xml:space="preserve"> (portal 2)</t>
    </r>
  </si>
  <si>
    <r>
      <t>60% complete/</t>
    </r>
    <r>
      <rPr>
        <i/>
        <sz val="11"/>
        <color theme="1"/>
        <rFont val="Arial"/>
        <family val="2"/>
        <charset val="238"/>
      </rPr>
      <t>završeno</t>
    </r>
    <r>
      <rPr>
        <sz val="11"/>
        <color theme="1"/>
        <rFont val="Arial"/>
        <family val="2"/>
        <charset val="238"/>
      </rPr>
      <t xml:space="preserve"> (portal 3)</t>
    </r>
  </si>
  <si>
    <r>
      <t>80% complete/</t>
    </r>
    <r>
      <rPr>
        <i/>
        <sz val="11"/>
        <color theme="1"/>
        <rFont val="Arial"/>
        <family val="2"/>
        <charset val="238"/>
      </rPr>
      <t>završeno</t>
    </r>
    <r>
      <rPr>
        <sz val="11"/>
        <color theme="1"/>
        <rFont val="Arial"/>
        <family val="2"/>
        <charset val="238"/>
      </rPr>
      <t xml:space="preserve"> (portal 4)</t>
    </r>
  </si>
  <si>
    <r>
      <t>85% (portal 1 complete/</t>
    </r>
    <r>
      <rPr>
        <i/>
        <sz val="11"/>
        <color theme="1"/>
        <rFont val="Arial"/>
        <family val="2"/>
        <charset val="238"/>
      </rPr>
      <t>završen</t>
    </r>
    <r>
      <rPr>
        <sz val="11"/>
        <color theme="1"/>
        <rFont val="Arial"/>
        <family val="2"/>
        <charset val="238"/>
      </rPr>
      <t>)</t>
    </r>
  </si>
  <si>
    <r>
      <t>90% (portal 2 complete/</t>
    </r>
    <r>
      <rPr>
        <i/>
        <sz val="11"/>
        <color theme="1"/>
        <rFont val="Arial"/>
        <family val="2"/>
        <charset val="238"/>
      </rPr>
      <t>završen</t>
    </r>
    <r>
      <rPr>
        <sz val="11"/>
        <color theme="1"/>
        <rFont val="Arial"/>
        <family val="2"/>
        <charset val="238"/>
      </rPr>
      <t>)</t>
    </r>
  </si>
  <si>
    <r>
      <t>95% (portal 3 complete/</t>
    </r>
    <r>
      <rPr>
        <i/>
        <sz val="11"/>
        <color theme="1"/>
        <rFont val="Arial"/>
        <family val="2"/>
        <charset val="238"/>
      </rPr>
      <t>završen</t>
    </r>
    <r>
      <rPr>
        <sz val="11"/>
        <color theme="1"/>
        <rFont val="Arial"/>
        <family val="2"/>
        <charset val="238"/>
      </rPr>
      <t>)</t>
    </r>
  </si>
  <si>
    <r>
      <t>100% (portal 4 complete/</t>
    </r>
    <r>
      <rPr>
        <i/>
        <sz val="11"/>
        <color theme="1"/>
        <rFont val="Arial"/>
        <family val="2"/>
        <charset val="238"/>
      </rPr>
      <t>završen</t>
    </r>
    <r>
      <rPr>
        <sz val="11"/>
        <color theme="1"/>
        <rFont val="Arial"/>
        <family val="2"/>
        <charset val="238"/>
      </rPr>
      <t>)</t>
    </r>
  </si>
  <si>
    <r>
      <t>Excavation and Construction of Preliminary Bracing/</t>
    </r>
    <r>
      <rPr>
        <b/>
        <i/>
        <sz val="11"/>
        <color theme="1"/>
        <rFont val="Arial"/>
        <family val="2"/>
        <charset val="238"/>
      </rPr>
      <t xml:space="preserve"> Iskopavanje i konstrukcija preliminarne podgrade</t>
    </r>
  </si>
  <si>
    <r>
      <t xml:space="preserve">Construction of pavement/ </t>
    </r>
    <r>
      <rPr>
        <b/>
        <i/>
        <sz val="11"/>
        <color theme="1"/>
        <rFont val="Arial"/>
        <family val="2"/>
        <charset val="238"/>
      </rPr>
      <t>Konstrukcija kolovoza</t>
    </r>
  </si>
  <si>
    <r>
      <t>Left tube/</t>
    </r>
    <r>
      <rPr>
        <b/>
        <i/>
        <sz val="11"/>
        <color rgb="FFFF0000"/>
        <rFont val="Arial"/>
        <family val="2"/>
      </rPr>
      <t>Lijeva cijev</t>
    </r>
  </si>
  <si>
    <r>
      <t>Layer/</t>
    </r>
    <r>
      <rPr>
        <i/>
        <sz val="11"/>
        <color theme="1"/>
        <rFont val="Arial"/>
        <family val="2"/>
        <charset val="238"/>
      </rPr>
      <t>Sloj</t>
    </r>
    <r>
      <rPr>
        <sz val="11"/>
        <color theme="1"/>
        <rFont val="Arial"/>
        <family val="2"/>
        <charset val="238"/>
      </rPr>
      <t xml:space="preserve"> 1</t>
    </r>
  </si>
  <si>
    <r>
      <t>Layer/</t>
    </r>
    <r>
      <rPr>
        <i/>
        <sz val="11"/>
        <color theme="1"/>
        <rFont val="Arial"/>
        <family val="2"/>
        <charset val="238"/>
      </rPr>
      <t>Sloj</t>
    </r>
    <r>
      <rPr>
        <sz val="11"/>
        <color theme="1"/>
        <rFont val="Arial"/>
        <family val="2"/>
        <charset val="238"/>
      </rPr>
      <t xml:space="preserve"> 2</t>
    </r>
  </si>
  <si>
    <r>
      <t>Layer/</t>
    </r>
    <r>
      <rPr>
        <i/>
        <sz val="11"/>
        <color theme="1"/>
        <rFont val="Arial"/>
        <family val="2"/>
        <charset val="238"/>
      </rPr>
      <t>Sloj</t>
    </r>
    <r>
      <rPr>
        <sz val="11"/>
        <color theme="1"/>
        <rFont val="Arial"/>
        <family val="2"/>
        <charset val="238"/>
      </rPr>
      <t xml:space="preserve"> 3</t>
    </r>
  </si>
  <si>
    <r>
      <t>Right tube/</t>
    </r>
    <r>
      <rPr>
        <b/>
        <i/>
        <sz val="11"/>
        <color rgb="FFFF0000"/>
        <rFont val="Arial"/>
        <family val="2"/>
      </rPr>
      <t>Desna cijev</t>
    </r>
  </si>
  <si>
    <r>
      <t>Tunnel facilities/</t>
    </r>
    <r>
      <rPr>
        <b/>
        <i/>
        <sz val="11"/>
        <color theme="1"/>
        <rFont val="Arial"/>
        <family val="2"/>
        <charset val="238"/>
      </rPr>
      <t>Tunelski objekti</t>
    </r>
  </si>
  <si>
    <r>
      <t>Construction of Power Station/</t>
    </r>
    <r>
      <rPr>
        <i/>
        <sz val="11"/>
        <color theme="1"/>
        <rFont val="Arial"/>
        <family val="2"/>
        <charset val="238"/>
      </rPr>
      <t>Izgradnja elektro-stanice</t>
    </r>
  </si>
  <si>
    <r>
      <t>Tunnel Equipment /</t>
    </r>
    <r>
      <rPr>
        <b/>
        <i/>
        <sz val="11"/>
        <color theme="1"/>
        <rFont val="Arial"/>
        <family val="2"/>
        <charset val="238"/>
      </rPr>
      <t>Tunelska oprema</t>
    </r>
  </si>
  <si>
    <r>
      <t>Right tube/</t>
    </r>
    <r>
      <rPr>
        <b/>
        <i/>
        <sz val="11"/>
        <color theme="1"/>
        <rFont val="Arial"/>
        <family val="2"/>
        <charset val="238"/>
      </rPr>
      <t>Desna cijev</t>
    </r>
  </si>
  <si>
    <r>
      <t>90% (Equipment installed/</t>
    </r>
    <r>
      <rPr>
        <i/>
        <sz val="11"/>
        <color theme="1"/>
        <rFont val="Arial"/>
        <family val="2"/>
        <charset val="238"/>
      </rPr>
      <t>Oprema postavljena</t>
    </r>
    <r>
      <rPr>
        <sz val="11"/>
        <color theme="1"/>
        <rFont val="Arial"/>
        <family val="2"/>
        <charset val="238"/>
      </rPr>
      <t>)</t>
    </r>
  </si>
  <si>
    <r>
      <t>10% (Equipment tested/</t>
    </r>
    <r>
      <rPr>
        <i/>
        <sz val="11"/>
        <color theme="1"/>
        <rFont val="Arial"/>
        <family val="2"/>
        <charset val="238"/>
      </rPr>
      <t>Oprema ispitana</t>
    </r>
    <r>
      <rPr>
        <sz val="11"/>
        <color theme="1"/>
        <rFont val="Arial"/>
        <family val="2"/>
        <charset val="238"/>
      </rPr>
      <t>)</t>
    </r>
  </si>
  <si>
    <r>
      <t>Left tube/</t>
    </r>
    <r>
      <rPr>
        <b/>
        <i/>
        <sz val="11"/>
        <color theme="1"/>
        <rFont val="Arial"/>
        <family val="2"/>
        <charset val="238"/>
      </rPr>
      <t>Lijeva cijev</t>
    </r>
  </si>
  <si>
    <r>
      <t>Sub Total/</t>
    </r>
    <r>
      <rPr>
        <b/>
        <i/>
        <sz val="11"/>
        <color theme="1"/>
        <rFont val="Arial"/>
        <family val="2"/>
        <charset val="238"/>
      </rPr>
      <t>Suma stavke</t>
    </r>
    <r>
      <rPr>
        <b/>
        <sz val="11"/>
        <color theme="1"/>
        <rFont val="Arial"/>
        <family val="2"/>
        <charset val="238"/>
      </rPr>
      <t xml:space="preserve"> 1.2</t>
    </r>
  </si>
  <si>
    <r>
      <t xml:space="preserve">Cost Center/ </t>
    </r>
    <r>
      <rPr>
        <b/>
        <i/>
        <sz val="11"/>
        <color rgb="FFFF0000"/>
        <rFont val="Arial"/>
        <family val="2"/>
      </rPr>
      <t>Troškovni centar</t>
    </r>
    <r>
      <rPr>
        <b/>
        <sz val="11"/>
        <color rgb="FFFF0000"/>
        <rFont val="Arial"/>
        <family val="2"/>
        <charset val="238"/>
      </rPr>
      <t xml:space="preserve"> 1.3 </t>
    </r>
  </si>
  <si>
    <r>
      <t>Subgrade/</t>
    </r>
    <r>
      <rPr>
        <b/>
        <i/>
        <sz val="11"/>
        <color theme="1"/>
        <rFont val="Arial"/>
        <family val="2"/>
        <charset val="238"/>
      </rPr>
      <t>Posteljica</t>
    </r>
    <r>
      <rPr>
        <b/>
        <sz val="11"/>
        <color theme="1"/>
        <rFont val="Arial"/>
        <family val="2"/>
        <charset val="238"/>
      </rPr>
      <t xml:space="preserve"> </t>
    </r>
  </si>
  <si>
    <r>
      <t>Top soil removal/</t>
    </r>
    <r>
      <rPr>
        <i/>
        <sz val="11"/>
        <color theme="1"/>
        <rFont val="Arial"/>
        <family val="2"/>
        <charset val="238"/>
      </rPr>
      <t>Uklanjanje humusa</t>
    </r>
  </si>
  <si>
    <r>
      <t>At every 250 m and certain high  (after MD approval)/</t>
    </r>
    <r>
      <rPr>
        <i/>
        <sz val="11"/>
        <color rgb="FF000000"/>
        <rFont val="Arial"/>
        <family val="2"/>
      </rPr>
      <t>Na svakih 250m i određenoj visini (nakon odobrenja GP)</t>
    </r>
  </si>
  <si>
    <r>
      <t>Asphalt concrete layer/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1 left side/</t>
    </r>
    <r>
      <rPr>
        <i/>
        <sz val="11"/>
        <color theme="1"/>
        <rFont val="Arial"/>
        <family val="2"/>
        <charset val="238"/>
      </rPr>
      <t>lijeva strana</t>
    </r>
  </si>
  <si>
    <r>
      <t>Asphalt concrete layer/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2 left side/</t>
    </r>
    <r>
      <rPr>
        <i/>
        <sz val="11"/>
        <color theme="1"/>
        <rFont val="Arial"/>
        <family val="2"/>
        <charset val="238"/>
      </rPr>
      <t>lijeva strana</t>
    </r>
  </si>
  <si>
    <r>
      <t>Asphalt concrete layer/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3 left side/</t>
    </r>
    <r>
      <rPr>
        <i/>
        <sz val="11"/>
        <color theme="1"/>
        <rFont val="Arial"/>
        <family val="2"/>
        <charset val="238"/>
      </rPr>
      <t>lijeva strana</t>
    </r>
  </si>
  <si>
    <r>
      <t>Sub Total/</t>
    </r>
    <r>
      <rPr>
        <b/>
        <i/>
        <sz val="11"/>
        <color theme="1"/>
        <rFont val="Arial"/>
        <family val="2"/>
        <charset val="238"/>
      </rPr>
      <t>Suma stavke</t>
    </r>
    <r>
      <rPr>
        <b/>
        <sz val="11"/>
        <color theme="1"/>
        <rFont val="Arial"/>
        <family val="2"/>
        <charset val="238"/>
      </rPr>
      <t xml:space="preserve"> 1.3 </t>
    </r>
  </si>
  <si>
    <r>
      <t xml:space="preserve">Cost Center/ </t>
    </r>
    <r>
      <rPr>
        <b/>
        <i/>
        <sz val="11"/>
        <color rgb="FFFF0000"/>
        <rFont val="Arial"/>
        <family val="2"/>
      </rPr>
      <t xml:space="preserve">Troškovni centar </t>
    </r>
    <r>
      <rPr>
        <b/>
        <sz val="11"/>
        <color rgb="FFFF0000"/>
        <rFont val="Arial"/>
        <family val="2"/>
        <charset val="238"/>
      </rPr>
      <t>1.4</t>
    </r>
  </si>
  <si>
    <r>
      <t>40% complete/</t>
    </r>
    <r>
      <rPr>
        <i/>
        <sz val="11"/>
        <color theme="1"/>
        <rFont val="Arial"/>
        <family val="2"/>
        <charset val="238"/>
      </rPr>
      <t>završeno</t>
    </r>
    <r>
      <rPr>
        <sz val="11"/>
        <color theme="1"/>
        <rFont val="Arial"/>
        <family val="2"/>
        <charset val="238"/>
      </rPr>
      <t xml:space="preserve"> (portal 2)</t>
    </r>
  </si>
  <si>
    <r>
      <t xml:space="preserve">Excavation and Construction of Preliminary Bracing/ </t>
    </r>
    <r>
      <rPr>
        <b/>
        <i/>
        <sz val="11"/>
        <color theme="1"/>
        <rFont val="Arial"/>
        <family val="2"/>
        <charset val="238"/>
      </rPr>
      <t>Iskopavanje i konstrukcija preliminarne podgrade</t>
    </r>
  </si>
  <si>
    <r>
      <t xml:space="preserve">Tunnel Equipment/ </t>
    </r>
    <r>
      <rPr>
        <b/>
        <i/>
        <sz val="11"/>
        <color theme="1"/>
        <rFont val="Arial"/>
        <family val="2"/>
        <charset val="238"/>
      </rPr>
      <t>Tunelska oprema</t>
    </r>
  </si>
  <si>
    <r>
      <t>Sub Total/</t>
    </r>
    <r>
      <rPr>
        <b/>
        <i/>
        <sz val="11"/>
        <color theme="1"/>
        <rFont val="Arial"/>
        <family val="2"/>
        <charset val="238"/>
      </rPr>
      <t>Suma stavke</t>
    </r>
    <r>
      <rPr>
        <b/>
        <sz val="11"/>
        <color theme="1"/>
        <rFont val="Arial"/>
        <family val="2"/>
        <charset val="238"/>
      </rPr>
      <t xml:space="preserve"> 1.4</t>
    </r>
  </si>
  <si>
    <r>
      <t>Asphalt concrete layer/</t>
    </r>
    <r>
      <rPr>
        <i/>
        <sz val="11"/>
        <color theme="1"/>
        <rFont val="Arial"/>
        <family val="2"/>
        <charset val="238"/>
      </rPr>
      <t xml:space="preserve">Sloj asfaltnog betona </t>
    </r>
    <r>
      <rPr>
        <sz val="11"/>
        <color theme="1"/>
        <rFont val="Arial"/>
        <family val="2"/>
        <charset val="238"/>
      </rPr>
      <t>1 left side/</t>
    </r>
    <r>
      <rPr>
        <i/>
        <sz val="11"/>
        <color theme="1"/>
        <rFont val="Arial"/>
        <family val="2"/>
        <charset val="238"/>
      </rPr>
      <t>lijeva strana</t>
    </r>
  </si>
  <si>
    <r>
      <t>Asphalt concrete layer/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2 right side</t>
    </r>
    <r>
      <rPr>
        <i/>
        <sz val="11"/>
        <color theme="1"/>
        <rFont val="Arial"/>
        <family val="2"/>
        <charset val="238"/>
      </rPr>
      <t>/desna strana</t>
    </r>
  </si>
  <si>
    <r>
      <t>Asphalt concrete layer/</t>
    </r>
    <r>
      <rPr>
        <i/>
        <sz val="11"/>
        <color theme="1"/>
        <rFont val="Arial"/>
        <family val="2"/>
        <charset val="238"/>
      </rPr>
      <t xml:space="preserve">Sloj asfaltnog betona </t>
    </r>
    <r>
      <rPr>
        <sz val="11"/>
        <color theme="1"/>
        <rFont val="Arial"/>
        <family val="2"/>
        <charset val="238"/>
      </rPr>
      <t>3 right side/</t>
    </r>
    <r>
      <rPr>
        <i/>
        <sz val="11"/>
        <color theme="1"/>
        <rFont val="Arial"/>
        <family val="2"/>
        <charset val="238"/>
      </rPr>
      <t>desna strana</t>
    </r>
  </si>
  <si>
    <r>
      <t>Sub Total/</t>
    </r>
    <r>
      <rPr>
        <b/>
        <i/>
        <sz val="11"/>
        <color theme="1"/>
        <rFont val="Arial"/>
        <family val="2"/>
        <charset val="238"/>
      </rPr>
      <t>Suma stavke</t>
    </r>
    <r>
      <rPr>
        <b/>
        <sz val="11"/>
        <color theme="1"/>
        <rFont val="Arial"/>
        <family val="2"/>
        <charset val="238"/>
      </rPr>
      <t xml:space="preserve"> 1.5</t>
    </r>
  </si>
  <si>
    <r>
      <t xml:space="preserve">Construction of antifire reservoir/ </t>
    </r>
    <r>
      <rPr>
        <i/>
        <sz val="11"/>
        <color theme="1"/>
        <rFont val="Arial"/>
        <family val="2"/>
        <charset val="238"/>
      </rPr>
      <t>Izgradnja protivpožarnog rezervoara</t>
    </r>
  </si>
  <si>
    <r>
      <t>Sub Total/</t>
    </r>
    <r>
      <rPr>
        <b/>
        <i/>
        <sz val="11"/>
        <color theme="1"/>
        <rFont val="Arial"/>
        <family val="2"/>
        <charset val="238"/>
      </rPr>
      <t>Suma stavke</t>
    </r>
    <r>
      <rPr>
        <b/>
        <sz val="11"/>
        <color theme="1"/>
        <rFont val="Arial"/>
        <family val="2"/>
        <charset val="238"/>
      </rPr>
      <t xml:space="preserve"> 1.6</t>
    </r>
  </si>
  <si>
    <r>
      <t xml:space="preserve">Cost Center/ </t>
    </r>
    <r>
      <rPr>
        <b/>
        <i/>
        <sz val="11"/>
        <color rgb="FFFF0000"/>
        <rFont val="Arial"/>
        <family val="2"/>
      </rPr>
      <t xml:space="preserve">Troškovni centar </t>
    </r>
    <r>
      <rPr>
        <b/>
        <sz val="11"/>
        <color rgb="FFFF0000"/>
        <rFont val="Arial"/>
        <family val="2"/>
        <charset val="238"/>
      </rPr>
      <t>1.7</t>
    </r>
  </si>
  <si>
    <r>
      <t>Asphalt concrete layer/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1 right side/</t>
    </r>
    <r>
      <rPr>
        <i/>
        <sz val="11"/>
        <color theme="1"/>
        <rFont val="Arial"/>
        <family val="2"/>
        <charset val="238"/>
      </rPr>
      <t>desna strana</t>
    </r>
    <r>
      <rPr>
        <sz val="11"/>
        <color theme="1"/>
        <rFont val="Arial"/>
        <family val="2"/>
        <charset val="238"/>
      </rPr>
      <t xml:space="preserve"> 0-500m</t>
    </r>
  </si>
  <si>
    <r>
      <t>Asphalt concrete layer/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1 left side/</t>
    </r>
    <r>
      <rPr>
        <i/>
        <sz val="11"/>
        <color theme="1"/>
        <rFont val="Arial"/>
        <family val="2"/>
        <charset val="238"/>
      </rPr>
      <t>lijeva strana</t>
    </r>
    <r>
      <rPr>
        <sz val="11"/>
        <color theme="1"/>
        <rFont val="Arial"/>
        <family val="2"/>
        <charset val="238"/>
      </rPr>
      <t xml:space="preserve"> 0-500m</t>
    </r>
  </si>
  <si>
    <r>
      <t>Asphalt concrete layer/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2 right side/</t>
    </r>
    <r>
      <rPr>
        <i/>
        <sz val="11"/>
        <color theme="1"/>
        <rFont val="Arial"/>
        <family val="2"/>
        <charset val="238"/>
      </rPr>
      <t>desna strana</t>
    </r>
    <r>
      <rPr>
        <sz val="11"/>
        <color theme="1"/>
        <rFont val="Arial"/>
        <family val="2"/>
        <charset val="238"/>
      </rPr>
      <t xml:space="preserve"> 0-500m</t>
    </r>
  </si>
  <si>
    <r>
      <t>Asphalt concrete layer/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2 left side/</t>
    </r>
    <r>
      <rPr>
        <i/>
        <sz val="11"/>
        <color theme="1"/>
        <rFont val="Arial"/>
        <family val="2"/>
        <charset val="238"/>
      </rPr>
      <t>lijeva strana</t>
    </r>
    <r>
      <rPr>
        <sz val="11"/>
        <color theme="1"/>
        <rFont val="Arial"/>
        <family val="2"/>
        <charset val="238"/>
      </rPr>
      <t xml:space="preserve"> 0-500m</t>
    </r>
  </si>
  <si>
    <r>
      <t>Asphalt concrete layer/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3 right side/</t>
    </r>
    <r>
      <rPr>
        <i/>
        <sz val="11"/>
        <color theme="1"/>
        <rFont val="Arial"/>
        <family val="2"/>
        <charset val="238"/>
      </rPr>
      <t>desna strana</t>
    </r>
    <r>
      <rPr>
        <sz val="11"/>
        <color theme="1"/>
        <rFont val="Arial"/>
        <family val="2"/>
        <charset val="238"/>
      </rPr>
      <t xml:space="preserve"> 0-500m</t>
    </r>
  </si>
  <si>
    <r>
      <t>Asphalt concrete layer/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3 left side/</t>
    </r>
    <r>
      <rPr>
        <i/>
        <sz val="11"/>
        <color theme="1"/>
        <rFont val="Arial"/>
        <family val="2"/>
        <charset val="238"/>
      </rPr>
      <t>lijeva strana</t>
    </r>
    <r>
      <rPr>
        <sz val="11"/>
        <color theme="1"/>
        <rFont val="Arial"/>
        <family val="2"/>
        <charset val="238"/>
      </rPr>
      <t xml:space="preserve"> 0-500m</t>
    </r>
  </si>
  <si>
    <r>
      <t>Sub Total/</t>
    </r>
    <r>
      <rPr>
        <b/>
        <i/>
        <sz val="11"/>
        <color theme="1"/>
        <rFont val="Arial"/>
        <family val="2"/>
        <charset val="238"/>
      </rPr>
      <t>Suma stavke</t>
    </r>
    <r>
      <rPr>
        <b/>
        <sz val="11"/>
        <color theme="1"/>
        <rFont val="Arial"/>
        <family val="2"/>
        <charset val="238"/>
      </rPr>
      <t xml:space="preserve"> 1.7</t>
    </r>
  </si>
  <si>
    <r>
      <t>TOTAL COST CENTER/</t>
    </r>
    <r>
      <rPr>
        <b/>
        <i/>
        <sz val="11"/>
        <color theme="1"/>
        <rFont val="Arial"/>
        <family val="2"/>
        <charset val="238"/>
      </rPr>
      <t>UKUPNO TROŠKOVNO MJESTO</t>
    </r>
    <r>
      <rPr>
        <b/>
        <sz val="11"/>
        <color theme="1"/>
        <rFont val="Arial"/>
        <family val="2"/>
        <charset val="238"/>
      </rPr>
      <t xml:space="preserve"> 01</t>
    </r>
  </si>
  <si>
    <r>
      <t xml:space="preserve">Cost Center/ </t>
    </r>
    <r>
      <rPr>
        <b/>
        <i/>
        <sz val="11"/>
        <color rgb="FFFF0000"/>
        <rFont val="Arial"/>
        <family val="2"/>
      </rPr>
      <t>Troškovno mjesto</t>
    </r>
    <r>
      <rPr>
        <b/>
        <sz val="11"/>
        <color rgb="FFFF0000"/>
        <rFont val="Arial"/>
        <family val="2"/>
        <charset val="238"/>
      </rPr>
      <t xml:space="preserve"> 2.1</t>
    </r>
  </si>
  <si>
    <r>
      <t xml:space="preserve">Earthworks/ </t>
    </r>
    <r>
      <rPr>
        <i/>
        <sz val="11"/>
        <color theme="1"/>
        <rFont val="Arial"/>
        <family val="2"/>
        <charset val="238"/>
      </rPr>
      <t>Zemljani radovi</t>
    </r>
  </si>
  <si>
    <r>
      <t xml:space="preserve">Water drainage/ </t>
    </r>
    <r>
      <rPr>
        <b/>
        <i/>
        <sz val="11"/>
        <color theme="1"/>
        <rFont val="Arial"/>
        <family val="2"/>
        <charset val="238"/>
      </rPr>
      <t>Drenaža vode</t>
    </r>
  </si>
  <si>
    <r>
      <t>per one direction of 500m (after MD approval)/</t>
    </r>
    <r>
      <rPr>
        <i/>
        <sz val="11"/>
        <color rgb="FF000000"/>
        <rFont val="Arial"/>
        <family val="2"/>
      </rPr>
      <t>Na 500m dužine u jednom pravcu (nakon odobrenja GP)</t>
    </r>
  </si>
  <si>
    <r>
      <t xml:space="preserve">Pavement structure/ </t>
    </r>
    <r>
      <rPr>
        <b/>
        <i/>
        <sz val="11"/>
        <color theme="1"/>
        <rFont val="Arial"/>
        <family val="2"/>
        <charset val="238"/>
      </rPr>
      <t>Kolovozna konstrukcija</t>
    </r>
  </si>
  <si>
    <r>
      <t xml:space="preserve">Asphalt concrete layer/ 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1 Right side/ </t>
    </r>
    <r>
      <rPr>
        <i/>
        <sz val="11"/>
        <color theme="1"/>
        <rFont val="Arial"/>
        <family val="2"/>
        <charset val="238"/>
      </rPr>
      <t>Desna strana</t>
    </r>
  </si>
  <si>
    <r>
      <t xml:space="preserve">Asphalt concrete layer/ 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1 Left side/ </t>
    </r>
    <r>
      <rPr>
        <i/>
        <sz val="11"/>
        <color theme="1"/>
        <rFont val="Arial"/>
        <family val="2"/>
        <charset val="238"/>
      </rPr>
      <t>Lijeva strana</t>
    </r>
  </si>
  <si>
    <r>
      <t xml:space="preserve">Asphalt concrete layer/ 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2 Right side/ </t>
    </r>
    <r>
      <rPr>
        <i/>
        <sz val="11"/>
        <color theme="1"/>
        <rFont val="Arial"/>
        <family val="2"/>
        <charset val="238"/>
      </rPr>
      <t>Desna strana</t>
    </r>
  </si>
  <si>
    <r>
      <t xml:space="preserve">Asphalt concrete layer/ 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2 Left side/ </t>
    </r>
    <r>
      <rPr>
        <i/>
        <sz val="11"/>
        <color theme="1"/>
        <rFont val="Arial"/>
        <family val="2"/>
        <charset val="238"/>
      </rPr>
      <t>Lijeva strana</t>
    </r>
  </si>
  <si>
    <r>
      <t xml:space="preserve">Asphalt concrete layer/ 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3 Right side/ </t>
    </r>
    <r>
      <rPr>
        <i/>
        <sz val="11"/>
        <color theme="1"/>
        <rFont val="Arial"/>
        <family val="2"/>
        <charset val="238"/>
      </rPr>
      <t>Desna strana</t>
    </r>
  </si>
  <si>
    <r>
      <t xml:space="preserve">Asphalt concrete layer/ 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3 Left side/ </t>
    </r>
    <r>
      <rPr>
        <i/>
        <sz val="11"/>
        <color theme="1"/>
        <rFont val="Arial"/>
        <family val="2"/>
        <charset val="238"/>
      </rPr>
      <t>Lijeva strana</t>
    </r>
  </si>
  <si>
    <t>Sub Total / Suma stavke 2.1</t>
  </si>
  <si>
    <r>
      <t xml:space="preserve">Cost Center/ </t>
    </r>
    <r>
      <rPr>
        <b/>
        <i/>
        <sz val="11"/>
        <color rgb="FFFF0000"/>
        <rFont val="Arial"/>
        <family val="2"/>
      </rPr>
      <t>Troškovno mjesto</t>
    </r>
    <r>
      <rPr>
        <b/>
        <sz val="11"/>
        <color rgb="FFFF0000"/>
        <rFont val="Arial"/>
        <family val="2"/>
        <charset val="238"/>
      </rPr>
      <t xml:space="preserve"> 2.2</t>
    </r>
  </si>
  <si>
    <r>
      <t xml:space="preserve">Left Bridge/ </t>
    </r>
    <r>
      <rPr>
        <b/>
        <i/>
        <sz val="11"/>
        <color rgb="FFFF0000"/>
        <rFont val="Arial"/>
        <family val="2"/>
      </rPr>
      <t>Lijevi most</t>
    </r>
  </si>
  <si>
    <r>
      <t xml:space="preserve">Foundation concrete/ </t>
    </r>
    <r>
      <rPr>
        <b/>
        <i/>
        <sz val="11"/>
        <color theme="1"/>
        <rFont val="Arial"/>
        <family val="2"/>
        <charset val="238"/>
      </rPr>
      <t>Temeljni beton</t>
    </r>
  </si>
  <si>
    <r>
      <t xml:space="preserve">Abutments and Piers elevation/ </t>
    </r>
    <r>
      <rPr>
        <b/>
        <i/>
        <sz val="11"/>
        <color theme="1"/>
        <rFont val="Arial"/>
        <family val="2"/>
        <charset val="238"/>
      </rPr>
      <t>Elevacija mosnih stubova</t>
    </r>
  </si>
  <si>
    <r>
      <t>Bridge deck superstructure/</t>
    </r>
    <r>
      <rPr>
        <b/>
        <i/>
        <sz val="11"/>
        <color theme="1"/>
        <rFont val="Arial"/>
        <family val="2"/>
        <charset val="238"/>
      </rPr>
      <t>Gornji stroj mosne ploče</t>
    </r>
  </si>
  <si>
    <r>
      <t xml:space="preserve">Bridge deck prestressing/ </t>
    </r>
    <r>
      <rPr>
        <b/>
        <i/>
        <sz val="11"/>
        <color theme="1"/>
        <rFont val="Arial"/>
        <family val="2"/>
        <charset val="238"/>
      </rPr>
      <t>Prednaprezanje mosne ploče</t>
    </r>
  </si>
  <si>
    <r>
      <t xml:space="preserve">Bridge Furniture/ </t>
    </r>
    <r>
      <rPr>
        <b/>
        <i/>
        <sz val="11"/>
        <color theme="1"/>
        <rFont val="Arial"/>
        <family val="2"/>
        <charset val="238"/>
      </rPr>
      <t>Mosna estetika</t>
    </r>
  </si>
  <si>
    <r>
      <t xml:space="preserve">Waterproofing, joints and Asphalt Works/ </t>
    </r>
    <r>
      <rPr>
        <b/>
        <i/>
        <sz val="11"/>
        <color theme="1"/>
        <rFont val="Arial"/>
        <family val="2"/>
        <charset val="238"/>
      </rPr>
      <t>Hidroizolacija, spojnice i asfaltni radovi</t>
    </r>
  </si>
  <si>
    <r>
      <t xml:space="preserve">Asphalt layer/ </t>
    </r>
    <r>
      <rPr>
        <i/>
        <sz val="11"/>
        <color theme="1"/>
        <rFont val="Arial"/>
        <family val="2"/>
        <charset val="238"/>
      </rPr>
      <t>Sloj asfalta</t>
    </r>
    <r>
      <rPr>
        <sz val="11"/>
        <color theme="1"/>
        <rFont val="Arial"/>
        <family val="2"/>
        <charset val="238"/>
      </rPr>
      <t xml:space="preserve"> 1 + waterproofing/</t>
    </r>
    <r>
      <rPr>
        <i/>
        <sz val="11"/>
        <color theme="1"/>
        <rFont val="Arial"/>
        <family val="2"/>
        <charset val="238"/>
      </rPr>
      <t>hidroizolacija</t>
    </r>
  </si>
  <si>
    <r>
      <t xml:space="preserve">Asphalt layer/ </t>
    </r>
    <r>
      <rPr>
        <i/>
        <sz val="11"/>
        <color theme="1"/>
        <rFont val="Arial"/>
        <family val="2"/>
        <charset val="238"/>
      </rPr>
      <t>Sloj asfalta</t>
    </r>
    <r>
      <rPr>
        <sz val="11"/>
        <color theme="1"/>
        <rFont val="Arial"/>
        <family val="2"/>
        <charset val="238"/>
      </rPr>
      <t xml:space="preserve"> 2 + joints/</t>
    </r>
    <r>
      <rPr>
        <i/>
        <sz val="11"/>
        <color theme="1"/>
        <rFont val="Arial"/>
        <family val="2"/>
        <charset val="238"/>
      </rPr>
      <t>spojnice</t>
    </r>
  </si>
  <si>
    <r>
      <t xml:space="preserve">Right Bridge/ </t>
    </r>
    <r>
      <rPr>
        <b/>
        <i/>
        <sz val="11"/>
        <color rgb="FFFF0000"/>
        <rFont val="Arial"/>
        <family val="2"/>
      </rPr>
      <t>Desni most</t>
    </r>
  </si>
  <si>
    <t>Sub Total / Suma stavke 2.2</t>
  </si>
  <si>
    <r>
      <t xml:space="preserve">Cost Center/ </t>
    </r>
    <r>
      <rPr>
        <b/>
        <i/>
        <sz val="11"/>
        <color rgb="FFFF0000"/>
        <rFont val="Arial"/>
        <family val="2"/>
      </rPr>
      <t>Troškovno mjesto</t>
    </r>
    <r>
      <rPr>
        <b/>
        <sz val="11"/>
        <color rgb="FFFF0000"/>
        <rFont val="Arial"/>
        <family val="2"/>
        <charset val="238"/>
      </rPr>
      <t xml:space="preserve"> 2.3 </t>
    </r>
  </si>
  <si>
    <r>
      <t xml:space="preserve">Road Foundation/ </t>
    </r>
    <r>
      <rPr>
        <i/>
        <sz val="11"/>
        <color theme="1"/>
        <rFont val="Arial"/>
        <family val="2"/>
        <charset val="238"/>
      </rPr>
      <t>Temelj puta</t>
    </r>
  </si>
  <si>
    <t>Sub Total / Suma stavke 2.3</t>
  </si>
  <si>
    <r>
      <t xml:space="preserve">Cost Center/ </t>
    </r>
    <r>
      <rPr>
        <b/>
        <i/>
        <sz val="11"/>
        <color rgb="FFFF0000"/>
        <rFont val="Arial"/>
        <family val="2"/>
      </rPr>
      <t>Troškovno mjesto</t>
    </r>
    <r>
      <rPr>
        <b/>
        <sz val="11"/>
        <color rgb="FFFF0000"/>
        <rFont val="Arial"/>
        <family val="2"/>
        <charset val="238"/>
      </rPr>
      <t xml:space="preserve"> 2.4</t>
    </r>
  </si>
  <si>
    <r>
      <t xml:space="preserve">Portal construction/ </t>
    </r>
    <r>
      <rPr>
        <b/>
        <i/>
        <sz val="11"/>
        <color theme="1"/>
        <rFont val="Arial"/>
        <family val="2"/>
        <charset val="238"/>
      </rPr>
      <t>Izgradnja portala</t>
    </r>
  </si>
  <si>
    <r>
      <t>20% complete</t>
    </r>
    <r>
      <rPr>
        <i/>
        <sz val="11"/>
        <color theme="1"/>
        <rFont val="Arial"/>
        <family val="2"/>
        <charset val="238"/>
      </rPr>
      <t>/završeno</t>
    </r>
    <r>
      <rPr>
        <sz val="11"/>
        <color theme="1"/>
        <rFont val="Arial"/>
        <family val="2"/>
        <charset val="238"/>
      </rPr>
      <t xml:space="preserve"> (portal 1)</t>
    </r>
  </si>
  <si>
    <r>
      <t>40% complete</t>
    </r>
    <r>
      <rPr>
        <i/>
        <sz val="11"/>
        <color theme="1"/>
        <rFont val="Arial"/>
        <family val="2"/>
        <charset val="238"/>
      </rPr>
      <t>/završeno</t>
    </r>
    <r>
      <rPr>
        <sz val="11"/>
        <color theme="1"/>
        <rFont val="Arial"/>
        <family val="2"/>
        <charset val="238"/>
      </rPr>
      <t xml:space="preserve"> (portal 2)</t>
    </r>
  </si>
  <si>
    <r>
      <t xml:space="preserve">Construction of pavement/ </t>
    </r>
    <r>
      <rPr>
        <b/>
        <i/>
        <sz val="11"/>
        <color theme="1"/>
        <rFont val="Arial"/>
        <family val="2"/>
        <charset val="238"/>
      </rPr>
      <t>Izgradnja kolovoza</t>
    </r>
  </si>
  <si>
    <r>
      <t xml:space="preserve">Left tube/ </t>
    </r>
    <r>
      <rPr>
        <b/>
        <i/>
        <sz val="11"/>
        <color rgb="FFFF0000"/>
        <rFont val="Arial"/>
        <family val="2"/>
      </rPr>
      <t>Lijeva cijev</t>
    </r>
  </si>
  <si>
    <r>
      <t xml:space="preserve">Right tube/ </t>
    </r>
    <r>
      <rPr>
        <b/>
        <i/>
        <sz val="11"/>
        <color rgb="FFFF0000"/>
        <rFont val="Arial"/>
        <family val="2"/>
      </rPr>
      <t>Desna cijev</t>
    </r>
  </si>
  <si>
    <r>
      <t xml:space="preserve">Tunnel facilities/ </t>
    </r>
    <r>
      <rPr>
        <b/>
        <i/>
        <sz val="11"/>
        <color theme="1"/>
        <rFont val="Arial"/>
        <family val="2"/>
        <charset val="238"/>
      </rPr>
      <t>Tunelski objekti</t>
    </r>
  </si>
  <si>
    <r>
      <t xml:space="preserve">Construction of Power Station/ </t>
    </r>
    <r>
      <rPr>
        <i/>
        <sz val="11"/>
        <color theme="1"/>
        <rFont val="Arial"/>
        <family val="2"/>
        <charset val="238"/>
      </rPr>
      <t>Izgradnja elektro-stanice</t>
    </r>
  </si>
  <si>
    <r>
      <t xml:space="preserve">Tunnel Equipment / </t>
    </r>
    <r>
      <rPr>
        <b/>
        <i/>
        <sz val="11"/>
        <color theme="1"/>
        <rFont val="Arial"/>
        <family val="2"/>
        <charset val="238"/>
      </rPr>
      <t>Tunelska oprema</t>
    </r>
  </si>
  <si>
    <r>
      <t xml:space="preserve">Right tube/ </t>
    </r>
    <r>
      <rPr>
        <b/>
        <i/>
        <sz val="11"/>
        <color theme="1"/>
        <rFont val="Arial"/>
        <family val="2"/>
        <charset val="238"/>
      </rPr>
      <t>Desna cijev</t>
    </r>
  </si>
  <si>
    <r>
      <t xml:space="preserve">Left tube/ </t>
    </r>
    <r>
      <rPr>
        <b/>
        <i/>
        <sz val="11"/>
        <color theme="1"/>
        <rFont val="Arial"/>
        <family val="2"/>
        <charset val="238"/>
      </rPr>
      <t>Lijeva cijev</t>
    </r>
  </si>
  <si>
    <t>Sub Total / Suma stavke 2.4</t>
  </si>
  <si>
    <r>
      <t xml:space="preserve">Cost Center/ </t>
    </r>
    <r>
      <rPr>
        <b/>
        <i/>
        <sz val="11"/>
        <color rgb="FFFF0000"/>
        <rFont val="Arial"/>
        <family val="2"/>
      </rPr>
      <t>Troškovno mjesto</t>
    </r>
    <r>
      <rPr>
        <b/>
        <sz val="11"/>
        <color rgb="FFFF0000"/>
        <rFont val="Arial"/>
        <family val="2"/>
        <charset val="238"/>
      </rPr>
      <t xml:space="preserve"> 2.5</t>
    </r>
  </si>
  <si>
    <r>
      <t xml:space="preserve">Culvert/ </t>
    </r>
    <r>
      <rPr>
        <i/>
        <sz val="11"/>
        <color theme="1"/>
        <rFont val="Arial"/>
        <family val="2"/>
        <charset val="238"/>
      </rPr>
      <t>Propust</t>
    </r>
  </si>
  <si>
    <t>Asphalt concrete layer/ Sloj asfaltnog betona 3 Left side/ Lijeva strana</t>
  </si>
  <si>
    <t>Sub Total / Suma stavke 2.5</t>
  </si>
  <si>
    <t>TOTAL COST CENTER / UKUPNO TROSKOVNO MJESTO 02</t>
  </si>
  <si>
    <r>
      <t>Cost Center/</t>
    </r>
    <r>
      <rPr>
        <b/>
        <i/>
        <sz val="11"/>
        <color rgb="FFFF0000"/>
        <rFont val="Arial"/>
        <family val="2"/>
      </rPr>
      <t>Troškovno mjesto</t>
    </r>
    <r>
      <rPr>
        <b/>
        <sz val="11"/>
        <color rgb="FFFF0000"/>
        <rFont val="Arial"/>
        <family val="2"/>
        <charset val="238"/>
      </rPr>
      <t xml:space="preserve"> 3.1</t>
    </r>
  </si>
  <si>
    <r>
      <t xml:space="preserve">Subgrade/ </t>
    </r>
    <r>
      <rPr>
        <b/>
        <i/>
        <sz val="11"/>
        <color theme="1"/>
        <rFont val="Arial"/>
        <family val="2"/>
        <charset val="238"/>
      </rPr>
      <t>Posteljica</t>
    </r>
    <r>
      <rPr>
        <b/>
        <sz val="11"/>
        <color theme="1"/>
        <rFont val="Arial"/>
        <family val="2"/>
        <charset val="238"/>
      </rPr>
      <t xml:space="preserve"> </t>
    </r>
  </si>
  <si>
    <t>Sub Total / Suma stavke 3.1</t>
  </si>
  <si>
    <r>
      <t>Cost Center/</t>
    </r>
    <r>
      <rPr>
        <b/>
        <i/>
        <sz val="11"/>
        <color rgb="FFFF0000"/>
        <rFont val="Arial"/>
        <family val="2"/>
      </rPr>
      <t>Troškovno mjesto</t>
    </r>
    <r>
      <rPr>
        <b/>
        <sz val="11"/>
        <color rgb="FFFF0000"/>
        <rFont val="Arial"/>
        <family val="2"/>
        <charset val="238"/>
      </rPr>
      <t xml:space="preserve"> 3.2</t>
    </r>
  </si>
  <si>
    <t>Completion of/Završetak:</t>
  </si>
  <si>
    <t>Foundation excavation/ Iskopavanje temelja</t>
  </si>
  <si>
    <t>Foundation construction/ Izgradnja temelja</t>
  </si>
  <si>
    <r>
      <t xml:space="preserve">P1 -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1</t>
    </r>
  </si>
  <si>
    <r>
      <t xml:space="preserve">P1 -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2</t>
    </r>
  </si>
  <si>
    <r>
      <t xml:space="preserve">P1 -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3</t>
    </r>
  </si>
  <si>
    <r>
      <t xml:space="preserve">P2 -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1</t>
    </r>
  </si>
  <si>
    <r>
      <t xml:space="preserve">P2 -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2</t>
    </r>
  </si>
  <si>
    <r>
      <t xml:space="preserve">P2 -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3</t>
    </r>
  </si>
  <si>
    <t>Abutments and Piers elevation/ Elevacija mosnih stubova</t>
  </si>
  <si>
    <r>
      <t xml:space="preserve">P2 -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4</t>
    </r>
  </si>
  <si>
    <r>
      <t xml:space="preserve">P2 -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5</t>
    </r>
  </si>
  <si>
    <r>
      <t xml:space="preserve">P2 -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7</t>
    </r>
  </si>
  <si>
    <r>
      <t xml:space="preserve">P2 -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8</t>
    </r>
  </si>
  <si>
    <r>
      <t xml:space="preserve">P2 -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9</t>
    </r>
  </si>
  <si>
    <r>
      <t xml:space="preserve">P2 -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10</t>
    </r>
  </si>
  <si>
    <r>
      <t xml:space="preserve">P2 -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11</t>
    </r>
  </si>
  <si>
    <r>
      <t xml:space="preserve">P2 -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12</t>
    </r>
  </si>
  <si>
    <r>
      <t xml:space="preserve">P3 -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1</t>
    </r>
  </si>
  <si>
    <r>
      <t xml:space="preserve">P3 -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2</t>
    </r>
  </si>
  <si>
    <r>
      <t xml:space="preserve">P3 -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3</t>
    </r>
  </si>
  <si>
    <r>
      <t xml:space="preserve">P3 -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7</t>
    </r>
  </si>
  <si>
    <r>
      <t xml:space="preserve">P3 -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8</t>
    </r>
  </si>
  <si>
    <r>
      <t xml:space="preserve">P3 -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9</t>
    </r>
  </si>
  <si>
    <r>
      <t xml:space="preserve">P3 -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10</t>
    </r>
  </si>
  <si>
    <r>
      <t xml:space="preserve">P3 -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11</t>
    </r>
  </si>
  <si>
    <r>
      <t xml:space="preserve">P3 -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12</t>
    </r>
  </si>
  <si>
    <r>
      <t xml:space="preserve">P3 -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13</t>
    </r>
  </si>
  <si>
    <r>
      <t xml:space="preserve">P3 -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14</t>
    </r>
  </si>
  <si>
    <r>
      <t xml:space="preserve">P4 -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1</t>
    </r>
  </si>
  <si>
    <r>
      <t xml:space="preserve">P4 -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2</t>
    </r>
  </si>
  <si>
    <r>
      <t xml:space="preserve">P4 -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3</t>
    </r>
  </si>
  <si>
    <r>
      <t xml:space="preserve">P4 -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6</t>
    </r>
  </si>
  <si>
    <r>
      <t xml:space="preserve">P4 -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7</t>
    </r>
  </si>
  <si>
    <r>
      <t xml:space="preserve">P4 -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8</t>
    </r>
  </si>
  <si>
    <r>
      <t xml:space="preserve">P4 -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9</t>
    </r>
  </si>
  <si>
    <r>
      <t xml:space="preserve">P4 -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10</t>
    </r>
  </si>
  <si>
    <r>
      <t xml:space="preserve">P4 -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11</t>
    </r>
  </si>
  <si>
    <r>
      <t xml:space="preserve">P4 -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12</t>
    </r>
  </si>
  <si>
    <r>
      <t xml:space="preserve">P5 -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1</t>
    </r>
  </si>
  <si>
    <r>
      <t xml:space="preserve">P5 -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2</t>
    </r>
  </si>
  <si>
    <r>
      <t xml:space="preserve">P5 -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3</t>
    </r>
  </si>
  <si>
    <r>
      <t xml:space="preserve">P5 -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4</t>
    </r>
  </si>
  <si>
    <r>
      <t xml:space="preserve">P5 -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5</t>
    </r>
  </si>
  <si>
    <r>
      <t xml:space="preserve">P5 -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6</t>
    </r>
  </si>
  <si>
    <t>Bridge deck superstructure/ Gornji stroj mosne ploče</t>
  </si>
  <si>
    <r>
      <t xml:space="preserve">P1 -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2-1</t>
    </r>
  </si>
  <si>
    <r>
      <t xml:space="preserve">P1 -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2-2</t>
    </r>
  </si>
  <si>
    <r>
      <t xml:space="preserve">P1 -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3-1</t>
    </r>
  </si>
  <si>
    <r>
      <t xml:space="preserve">P1 -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3-2</t>
    </r>
  </si>
  <si>
    <r>
      <t xml:space="preserve">P1 -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4-1</t>
    </r>
  </si>
  <si>
    <r>
      <t xml:space="preserve">P1 -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4-2</t>
    </r>
  </si>
  <si>
    <r>
      <t xml:space="preserve">P1 -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5-1</t>
    </r>
  </si>
  <si>
    <r>
      <t xml:space="preserve">P1 -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5-2</t>
    </r>
  </si>
  <si>
    <r>
      <t xml:space="preserve">P1 -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6-1</t>
    </r>
  </si>
  <si>
    <r>
      <t xml:space="preserve">P1 -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6-2</t>
    </r>
  </si>
  <si>
    <r>
      <t xml:space="preserve">P1 -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7-1</t>
    </r>
  </si>
  <si>
    <r>
      <t xml:space="preserve">P1 -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7-2</t>
    </r>
  </si>
  <si>
    <r>
      <t xml:space="preserve">P1 -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8-1</t>
    </r>
  </si>
  <si>
    <r>
      <t xml:space="preserve">P1 -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8-2</t>
    </r>
  </si>
  <si>
    <r>
      <t xml:space="preserve">P1 -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9-1</t>
    </r>
  </si>
  <si>
    <r>
      <t xml:space="preserve">P1 -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9-2</t>
    </r>
  </si>
  <si>
    <r>
      <t xml:space="preserve">P1 -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10-1</t>
    </r>
  </si>
  <si>
    <r>
      <t xml:space="preserve">P1 -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10-2</t>
    </r>
  </si>
  <si>
    <r>
      <t xml:space="preserve">P1 -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11-1</t>
    </r>
  </si>
  <si>
    <r>
      <t xml:space="preserve">P1 -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11-2</t>
    </r>
  </si>
  <si>
    <r>
      <t xml:space="preserve">P2 -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2-1</t>
    </r>
  </si>
  <si>
    <r>
      <t xml:space="preserve">P2 -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2-2</t>
    </r>
  </si>
  <si>
    <r>
      <t xml:space="preserve">P2 -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3-1</t>
    </r>
  </si>
  <si>
    <r>
      <t xml:space="preserve">P2 -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3-2</t>
    </r>
  </si>
  <si>
    <r>
      <t xml:space="preserve">P2 -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4-1</t>
    </r>
  </si>
  <si>
    <r>
      <t xml:space="preserve">P2 -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4-2</t>
    </r>
  </si>
  <si>
    <r>
      <t xml:space="preserve">P2 -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5-1</t>
    </r>
  </si>
  <si>
    <r>
      <t xml:space="preserve">P2 -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5-2</t>
    </r>
  </si>
  <si>
    <r>
      <t xml:space="preserve">P2 -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6-1</t>
    </r>
  </si>
  <si>
    <r>
      <t xml:space="preserve">P2 -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6-2</t>
    </r>
  </si>
  <si>
    <r>
      <t xml:space="preserve">P2 -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7-1</t>
    </r>
  </si>
  <si>
    <r>
      <t xml:space="preserve">P2 -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7-2</t>
    </r>
  </si>
  <si>
    <r>
      <t xml:space="preserve">P2 -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8-1</t>
    </r>
  </si>
  <si>
    <r>
      <t xml:space="preserve">P2 -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8-2</t>
    </r>
  </si>
  <si>
    <r>
      <t xml:space="preserve">P2 -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9-1</t>
    </r>
  </si>
  <si>
    <r>
      <t xml:space="preserve">P2 -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9-2</t>
    </r>
  </si>
  <si>
    <r>
      <t xml:space="preserve">P2 -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10-1</t>
    </r>
  </si>
  <si>
    <r>
      <t xml:space="preserve">P2 -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10-2</t>
    </r>
  </si>
  <si>
    <r>
      <t xml:space="preserve">P2 -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11-1</t>
    </r>
  </si>
  <si>
    <r>
      <t xml:space="preserve">P2 -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11-2</t>
    </r>
  </si>
  <si>
    <r>
      <t xml:space="preserve">P2 -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12-1</t>
    </r>
  </si>
  <si>
    <r>
      <t xml:space="preserve">P2 -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12-2</t>
    </r>
  </si>
  <si>
    <r>
      <t xml:space="preserve">P2 -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13-1</t>
    </r>
  </si>
  <si>
    <r>
      <t xml:space="preserve">P2 -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13-2</t>
    </r>
  </si>
  <si>
    <r>
      <t xml:space="preserve">P2 -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14-1</t>
    </r>
  </si>
  <si>
    <r>
      <t xml:space="preserve">P2 -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14-2</t>
    </r>
  </si>
  <si>
    <r>
      <t xml:space="preserve">P3 -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2-1</t>
    </r>
  </si>
  <si>
    <r>
      <t xml:space="preserve">P3 -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2-2</t>
    </r>
  </si>
  <si>
    <r>
      <t xml:space="preserve">P3 -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3-1</t>
    </r>
  </si>
  <si>
    <r>
      <t xml:space="preserve">P3 -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3-2</t>
    </r>
  </si>
  <si>
    <r>
      <t xml:space="preserve">P3 -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4-1</t>
    </r>
  </si>
  <si>
    <r>
      <t xml:space="preserve">P3 -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4-2</t>
    </r>
  </si>
  <si>
    <r>
      <t xml:space="preserve">P3 -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5-1</t>
    </r>
  </si>
  <si>
    <r>
      <t xml:space="preserve">P3 -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5-2</t>
    </r>
  </si>
  <si>
    <r>
      <t xml:space="preserve">P3 -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6-1</t>
    </r>
  </si>
  <si>
    <r>
      <t xml:space="preserve">P3 -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6-2</t>
    </r>
  </si>
  <si>
    <r>
      <t xml:space="preserve">P3 -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7-1</t>
    </r>
  </si>
  <si>
    <r>
      <t xml:space="preserve">P3 -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7-2</t>
    </r>
  </si>
  <si>
    <r>
      <t xml:space="preserve">P3 -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8-1</t>
    </r>
  </si>
  <si>
    <r>
      <t xml:space="preserve">P3 -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8-2</t>
    </r>
  </si>
  <si>
    <r>
      <t xml:space="preserve">P3 -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9-1</t>
    </r>
  </si>
  <si>
    <r>
      <t xml:space="preserve">P3 -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9-2</t>
    </r>
  </si>
  <si>
    <r>
      <t xml:space="preserve">P3 -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10-1</t>
    </r>
  </si>
  <si>
    <r>
      <t xml:space="preserve">P3 -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10-2</t>
    </r>
  </si>
  <si>
    <r>
      <t xml:space="preserve">P3 -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11-1</t>
    </r>
  </si>
  <si>
    <r>
      <t xml:space="preserve">P3 -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11-2</t>
    </r>
  </si>
  <si>
    <r>
      <t xml:space="preserve">P3 -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12-1</t>
    </r>
  </si>
  <si>
    <r>
      <t xml:space="preserve">P3 -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12-2</t>
    </r>
  </si>
  <si>
    <r>
      <t xml:space="preserve">P3 -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13-1</t>
    </r>
  </si>
  <si>
    <r>
      <t xml:space="preserve">P3 -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13-2</t>
    </r>
  </si>
  <si>
    <r>
      <t xml:space="preserve">P4 -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2-1</t>
    </r>
  </si>
  <si>
    <r>
      <t xml:space="preserve">P4 -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2-2</t>
    </r>
  </si>
  <si>
    <r>
      <t xml:space="preserve">P4 -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3-1</t>
    </r>
  </si>
  <si>
    <r>
      <t xml:space="preserve">P4 -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3-2</t>
    </r>
  </si>
  <si>
    <r>
      <t xml:space="preserve">P4 -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4-1</t>
    </r>
  </si>
  <si>
    <r>
      <t xml:space="preserve">P4 -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4-2</t>
    </r>
  </si>
  <si>
    <r>
      <t xml:space="preserve">P4 -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5-1</t>
    </r>
  </si>
  <si>
    <r>
      <t xml:space="preserve">P4 -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5-2</t>
    </r>
  </si>
  <si>
    <r>
      <t xml:space="preserve">P4 -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6-1</t>
    </r>
  </si>
  <si>
    <r>
      <t xml:space="preserve">P4 -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6-2</t>
    </r>
  </si>
  <si>
    <r>
      <t xml:space="preserve">P4 -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7-1</t>
    </r>
  </si>
  <si>
    <r>
      <t xml:space="preserve">P4 -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7-2</t>
    </r>
  </si>
  <si>
    <r>
      <t xml:space="preserve">P4 -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8-1</t>
    </r>
  </si>
  <si>
    <r>
      <t xml:space="preserve">P4 -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8-2</t>
    </r>
  </si>
  <si>
    <r>
      <t xml:space="preserve">P4 -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9-1</t>
    </r>
  </si>
  <si>
    <r>
      <t xml:space="preserve">P4 -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9-2</t>
    </r>
  </si>
  <si>
    <r>
      <t xml:space="preserve">P4 -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10-1</t>
    </r>
  </si>
  <si>
    <r>
      <t xml:space="preserve">P4 -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10-2</t>
    </r>
  </si>
  <si>
    <r>
      <t xml:space="preserve">P4 -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11-1</t>
    </r>
  </si>
  <si>
    <r>
      <t xml:space="preserve">P4 -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11-2</t>
    </r>
  </si>
  <si>
    <r>
      <t xml:space="preserve">P4 -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12-1</t>
    </r>
  </si>
  <si>
    <r>
      <t xml:space="preserve">P4 -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12-2</t>
    </r>
  </si>
  <si>
    <r>
      <t xml:space="preserve">P4 -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13-1</t>
    </r>
  </si>
  <si>
    <r>
      <t xml:space="preserve">P4 -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13-2</t>
    </r>
  </si>
  <si>
    <r>
      <t xml:space="preserve">P4 -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14-1</t>
    </r>
  </si>
  <si>
    <r>
      <t xml:space="preserve">P4 -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14-2</t>
    </r>
  </si>
  <si>
    <r>
      <t xml:space="preserve">P5 -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1 </t>
    </r>
  </si>
  <si>
    <r>
      <t xml:space="preserve">P5 -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2-1</t>
    </r>
  </si>
  <si>
    <r>
      <t xml:space="preserve">P5 -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2-2</t>
    </r>
  </si>
  <si>
    <r>
      <t xml:space="preserve">P5 -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3-1</t>
    </r>
  </si>
  <si>
    <r>
      <t xml:space="preserve">P5 -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3-2</t>
    </r>
  </si>
  <si>
    <r>
      <t xml:space="preserve">P5 -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4-1</t>
    </r>
  </si>
  <si>
    <r>
      <t xml:space="preserve">P5 -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4-2</t>
    </r>
  </si>
  <si>
    <r>
      <t xml:space="preserve">P5 -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5-1</t>
    </r>
  </si>
  <si>
    <r>
      <t xml:space="preserve">P5 -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5-2</t>
    </r>
  </si>
  <si>
    <r>
      <t xml:space="preserve">P5 -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6-1</t>
    </r>
  </si>
  <si>
    <r>
      <t xml:space="preserve">P5 -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6-2</t>
    </r>
  </si>
  <si>
    <r>
      <t xml:space="preserve">P5 -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7-1</t>
    </r>
  </si>
  <si>
    <r>
      <t xml:space="preserve">P5 -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7-2</t>
    </r>
  </si>
  <si>
    <r>
      <t xml:space="preserve">P5 -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8-1</t>
    </r>
  </si>
  <si>
    <r>
      <t xml:space="preserve">P5 -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8-2</t>
    </r>
  </si>
  <si>
    <r>
      <t xml:space="preserve">P5 -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9-1</t>
    </r>
  </si>
  <si>
    <r>
      <t xml:space="preserve">P5 -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9-2</t>
    </r>
  </si>
  <si>
    <r>
      <t xml:space="preserve">P5 -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10-1</t>
    </r>
  </si>
  <si>
    <r>
      <t xml:space="preserve">P5 -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10-2</t>
    </r>
  </si>
  <si>
    <r>
      <t xml:space="preserve">P5 -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11-1</t>
    </r>
  </si>
  <si>
    <r>
      <t xml:space="preserve">P5 -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11-2</t>
    </r>
  </si>
  <si>
    <r>
      <t xml:space="preserve">P5 -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12-1</t>
    </r>
  </si>
  <si>
    <r>
      <t xml:space="preserve">P5 -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12-2</t>
    </r>
  </si>
  <si>
    <r>
      <t xml:space="preserve">P5 -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13-1</t>
    </r>
  </si>
  <si>
    <r>
      <t xml:space="preserve">P5 -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13-2</t>
    </r>
  </si>
  <si>
    <r>
      <t xml:space="preserve">P5 -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14-1</t>
    </r>
  </si>
  <si>
    <r>
      <t xml:space="preserve">P5 -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14-2</t>
    </r>
  </si>
  <si>
    <r>
      <t xml:space="preserve">Bridge furniture/ </t>
    </r>
    <r>
      <rPr>
        <b/>
        <i/>
        <sz val="11"/>
        <color theme="1"/>
        <rFont val="Arial"/>
        <family val="2"/>
        <charset val="238"/>
      </rPr>
      <t>Mosna estetika</t>
    </r>
  </si>
  <si>
    <r>
      <t xml:space="preserve">Bridge deck (pavement and waterproofing)/ </t>
    </r>
    <r>
      <rPr>
        <b/>
        <i/>
        <sz val="11"/>
        <color theme="1"/>
        <rFont val="Arial"/>
        <family val="2"/>
        <charset val="238"/>
      </rPr>
      <t>Mosna ploča (kolovoz i hidroizolacija)</t>
    </r>
  </si>
  <si>
    <r>
      <t xml:space="preserve">asphalt layer/ </t>
    </r>
    <r>
      <rPr>
        <i/>
        <sz val="11"/>
        <color theme="1"/>
        <rFont val="Arial"/>
        <family val="2"/>
        <charset val="238"/>
      </rPr>
      <t>sloj asfalta</t>
    </r>
    <r>
      <rPr>
        <sz val="11"/>
        <color theme="1"/>
        <rFont val="Arial"/>
        <family val="2"/>
        <charset val="238"/>
      </rPr>
      <t xml:space="preserve"> 1 + waterproofing/ </t>
    </r>
    <r>
      <rPr>
        <i/>
        <sz val="11"/>
        <color theme="1"/>
        <rFont val="Arial"/>
        <family val="2"/>
        <charset val="238"/>
      </rPr>
      <t>hidroizolacija</t>
    </r>
    <r>
      <rPr>
        <sz val="11"/>
        <color theme="1"/>
        <rFont val="Arial"/>
        <family val="2"/>
        <charset val="238"/>
      </rPr>
      <t xml:space="preserve"> 0-500 m RHS</t>
    </r>
  </si>
  <si>
    <r>
      <t xml:space="preserve">asphalt layer/ </t>
    </r>
    <r>
      <rPr>
        <i/>
        <sz val="11"/>
        <color theme="1"/>
        <rFont val="Arial"/>
        <family val="2"/>
        <charset val="238"/>
      </rPr>
      <t>sloj asfalta</t>
    </r>
    <r>
      <rPr>
        <sz val="11"/>
        <color theme="1"/>
        <rFont val="Arial"/>
        <family val="2"/>
        <charset val="238"/>
      </rPr>
      <t xml:space="preserve"> 1 + waterproofing/ </t>
    </r>
    <r>
      <rPr>
        <i/>
        <sz val="11"/>
        <color theme="1"/>
        <rFont val="Arial"/>
        <family val="2"/>
        <charset val="238"/>
      </rPr>
      <t>hidroizolacija</t>
    </r>
    <r>
      <rPr>
        <sz val="11"/>
        <color theme="1"/>
        <rFont val="Arial"/>
        <family val="2"/>
        <charset val="238"/>
      </rPr>
      <t xml:space="preserve"> 0-500 m LHS</t>
    </r>
  </si>
  <si>
    <r>
      <t xml:space="preserve">asphalt layer/ </t>
    </r>
    <r>
      <rPr>
        <i/>
        <sz val="11"/>
        <color theme="1"/>
        <rFont val="Arial"/>
        <family val="2"/>
        <charset val="238"/>
      </rPr>
      <t>sloj asfalta</t>
    </r>
    <r>
      <rPr>
        <sz val="11"/>
        <color theme="1"/>
        <rFont val="Arial"/>
        <family val="2"/>
        <charset val="238"/>
      </rPr>
      <t xml:space="preserve"> 1 + waterproofing/ </t>
    </r>
    <r>
      <rPr>
        <i/>
        <sz val="11"/>
        <color theme="1"/>
        <rFont val="Arial"/>
        <family val="2"/>
        <charset val="238"/>
      </rPr>
      <t>hidroizolacija</t>
    </r>
    <r>
      <rPr>
        <sz val="11"/>
        <color theme="1"/>
        <rFont val="Arial"/>
        <family val="2"/>
        <charset val="238"/>
      </rPr>
      <t xml:space="preserve"> 500-960 m RHS</t>
    </r>
  </si>
  <si>
    <r>
      <t xml:space="preserve">asphalt layer/ </t>
    </r>
    <r>
      <rPr>
        <i/>
        <sz val="11"/>
        <color theme="1"/>
        <rFont val="Arial"/>
        <family val="2"/>
        <charset val="238"/>
      </rPr>
      <t>sloj asfalta</t>
    </r>
    <r>
      <rPr>
        <sz val="11"/>
        <color theme="1"/>
        <rFont val="Arial"/>
        <family val="2"/>
        <charset val="238"/>
      </rPr>
      <t xml:space="preserve"> 1 + waterproofing/ </t>
    </r>
    <r>
      <rPr>
        <i/>
        <sz val="11"/>
        <color theme="1"/>
        <rFont val="Arial"/>
        <family val="2"/>
        <charset val="238"/>
      </rPr>
      <t>hidroizolacija</t>
    </r>
    <r>
      <rPr>
        <sz val="11"/>
        <color theme="1"/>
        <rFont val="Arial"/>
        <family val="2"/>
        <charset val="238"/>
      </rPr>
      <t xml:space="preserve"> 500-960 m LHS</t>
    </r>
  </si>
  <si>
    <r>
      <t xml:space="preserve">asphalt layer/ </t>
    </r>
    <r>
      <rPr>
        <i/>
        <sz val="11"/>
        <color theme="1"/>
        <rFont val="Arial"/>
        <family val="2"/>
        <charset val="238"/>
      </rPr>
      <t>sloj asfalta</t>
    </r>
    <r>
      <rPr>
        <sz val="11"/>
        <color theme="1"/>
        <rFont val="Arial"/>
        <family val="2"/>
        <charset val="238"/>
      </rPr>
      <t xml:space="preserve"> 2 + joints/ </t>
    </r>
    <r>
      <rPr>
        <i/>
        <sz val="11"/>
        <color theme="1"/>
        <rFont val="Arial"/>
        <family val="2"/>
        <charset val="238"/>
      </rPr>
      <t>spojnice</t>
    </r>
    <r>
      <rPr>
        <sz val="11"/>
        <color theme="1"/>
        <rFont val="Arial"/>
        <family val="2"/>
        <charset val="238"/>
      </rPr>
      <t xml:space="preserve"> 0-500 m RHS</t>
    </r>
  </si>
  <si>
    <r>
      <t xml:space="preserve">asphalt layer/ </t>
    </r>
    <r>
      <rPr>
        <i/>
        <sz val="11"/>
        <color theme="1"/>
        <rFont val="Arial"/>
        <family val="2"/>
        <charset val="238"/>
      </rPr>
      <t>sloj asfalta</t>
    </r>
    <r>
      <rPr>
        <sz val="11"/>
        <color theme="1"/>
        <rFont val="Arial"/>
        <family val="2"/>
        <charset val="238"/>
      </rPr>
      <t xml:space="preserve"> 2 + joints/ </t>
    </r>
    <r>
      <rPr>
        <i/>
        <sz val="11"/>
        <color theme="1"/>
        <rFont val="Arial"/>
        <family val="2"/>
        <charset val="238"/>
      </rPr>
      <t>spojnice</t>
    </r>
    <r>
      <rPr>
        <sz val="11"/>
        <color theme="1"/>
        <rFont val="Arial"/>
        <family val="2"/>
        <charset val="238"/>
      </rPr>
      <t xml:space="preserve"> 0-500 m LHS</t>
    </r>
  </si>
  <si>
    <r>
      <t xml:space="preserve">asphalt layer/ </t>
    </r>
    <r>
      <rPr>
        <i/>
        <sz val="11"/>
        <color theme="1"/>
        <rFont val="Arial"/>
        <family val="2"/>
        <charset val="238"/>
      </rPr>
      <t>sloj asfalta</t>
    </r>
    <r>
      <rPr>
        <sz val="11"/>
        <color theme="1"/>
        <rFont val="Arial"/>
        <family val="2"/>
        <charset val="238"/>
      </rPr>
      <t xml:space="preserve"> 2 + joints/ </t>
    </r>
    <r>
      <rPr>
        <i/>
        <sz val="11"/>
        <color theme="1"/>
        <rFont val="Arial"/>
        <family val="2"/>
        <charset val="238"/>
      </rPr>
      <t>spojnice</t>
    </r>
    <r>
      <rPr>
        <sz val="11"/>
        <color theme="1"/>
        <rFont val="Arial"/>
        <family val="2"/>
        <charset val="238"/>
      </rPr>
      <t xml:space="preserve"> 500-960 m LHS</t>
    </r>
  </si>
  <si>
    <r>
      <t xml:space="preserve">asphalt layer/ </t>
    </r>
    <r>
      <rPr>
        <i/>
        <sz val="11"/>
        <color theme="1"/>
        <rFont val="Arial"/>
        <family val="2"/>
        <charset val="238"/>
      </rPr>
      <t>sloj asfalta</t>
    </r>
    <r>
      <rPr>
        <sz val="11"/>
        <color theme="1"/>
        <rFont val="Arial"/>
        <family val="2"/>
        <charset val="238"/>
      </rPr>
      <t xml:space="preserve"> 2 + joints/ </t>
    </r>
    <r>
      <rPr>
        <i/>
        <sz val="11"/>
        <color theme="1"/>
        <rFont val="Arial"/>
        <family val="2"/>
        <charset val="238"/>
      </rPr>
      <t>spojnice</t>
    </r>
    <r>
      <rPr>
        <sz val="11"/>
        <color theme="1"/>
        <rFont val="Arial"/>
        <family val="2"/>
        <charset val="238"/>
      </rPr>
      <t xml:space="preserve"> 500-960 m RHS</t>
    </r>
  </si>
  <si>
    <t>Sub Total / Suma stavke 3.2</t>
  </si>
  <si>
    <t>TOTAL COST CENTER / UKUPNO TROSKOVNO MJESTO 03</t>
  </si>
  <si>
    <r>
      <t xml:space="preserve">Cost Center/ </t>
    </r>
    <r>
      <rPr>
        <b/>
        <i/>
        <sz val="11"/>
        <color rgb="FFFF0000"/>
        <rFont val="Arial"/>
        <family val="2"/>
      </rPr>
      <t xml:space="preserve">Troškovno mjesto </t>
    </r>
    <r>
      <rPr>
        <b/>
        <sz val="11"/>
        <color rgb="FFFF0000"/>
        <rFont val="Arial"/>
        <family val="2"/>
        <charset val="238"/>
      </rPr>
      <t xml:space="preserve">4.1 </t>
    </r>
  </si>
  <si>
    <r>
      <t xml:space="preserve">Top soil removal/ </t>
    </r>
    <r>
      <rPr>
        <i/>
        <sz val="11"/>
        <color theme="1"/>
        <rFont val="Arial"/>
        <family val="2"/>
        <charset val="238"/>
      </rPr>
      <t>Uklanjanje</t>
    </r>
    <r>
      <rPr>
        <sz val="11"/>
        <color theme="1"/>
        <rFont val="Arial"/>
        <family val="2"/>
        <charset val="238"/>
      </rPr>
      <t xml:space="preserve"> </t>
    </r>
    <r>
      <rPr>
        <i/>
        <sz val="11"/>
        <color theme="1"/>
        <rFont val="Arial"/>
        <family val="2"/>
        <charset val="238"/>
      </rPr>
      <t>humusa</t>
    </r>
  </si>
  <si>
    <r>
      <t xml:space="preserve"> 0 - 250 m right side/ </t>
    </r>
    <r>
      <rPr>
        <i/>
        <sz val="11"/>
        <color theme="1"/>
        <rFont val="Arial"/>
        <family val="2"/>
        <charset val="238"/>
      </rPr>
      <t>desna strana</t>
    </r>
  </si>
  <si>
    <r>
      <t xml:space="preserve"> 0 - 250 m left side/ </t>
    </r>
    <r>
      <rPr>
        <i/>
        <sz val="11"/>
        <color theme="1"/>
        <rFont val="Arial"/>
        <family val="2"/>
        <charset val="238"/>
      </rPr>
      <t>lijeva strana</t>
    </r>
  </si>
  <si>
    <t>250 - 500 m right side/ desna strana</t>
  </si>
  <si>
    <t>250 - 500 m left side/ lijeva strana</t>
  </si>
  <si>
    <t>500 - 750 m right side/ desna strana</t>
  </si>
  <si>
    <t>500 - 750 m left side/ lijeva strana</t>
  </si>
  <si>
    <t>750 - 1000 m right side/ desna strana</t>
  </si>
  <si>
    <t>750 - 1000 m left side/ lijeva strana</t>
  </si>
  <si>
    <t>1000 - 1250 m right side/ desna strana</t>
  </si>
  <si>
    <t>1000 - 1250 m left side/ lijeva strana</t>
  </si>
  <si>
    <t>1250 - 1500 m right side/ desna strana</t>
  </si>
  <si>
    <t>1250 - 1500 m left side/ lijeva strana</t>
  </si>
  <si>
    <t>1500 - 1750 m right side/ desna strana</t>
  </si>
  <si>
    <t>1500 - 1750 m left side/ lijeva strana</t>
  </si>
  <si>
    <t>1750 - 2000 m right side/ desna strana</t>
  </si>
  <si>
    <t>1750 - 2000 m left side/ lijeva strana</t>
  </si>
  <si>
    <t>2000 - 2250 m right side/ desna strana</t>
  </si>
  <si>
    <t>2000 - 2250 m left side/ lijeva strana</t>
  </si>
  <si>
    <t>2250 - 2500 m right side/ desna strana</t>
  </si>
  <si>
    <t>2250 - 2500 m left side/ lijeva strana</t>
  </si>
  <si>
    <t>2500 - 2750 m right side/ desna strana</t>
  </si>
  <si>
    <t>2500 - 2750 m left side/ lijeva strana</t>
  </si>
  <si>
    <t>2750 - 3000 m right side/ desna strana</t>
  </si>
  <si>
    <t>2750 - 3000 m left side/ lijeva strana</t>
  </si>
  <si>
    <t>3000 - 3250 m right side/ desna strana</t>
  </si>
  <si>
    <t>3000 - 3250 m left side/ lijeva strana</t>
  </si>
  <si>
    <t>3250 - 3500 m right side/ desna strana</t>
  </si>
  <si>
    <t>3250 - 3500 m left side/ lijeva strana</t>
  </si>
  <si>
    <t>Engineering structures/ Inženjerske konstrukcije</t>
  </si>
  <si>
    <t>Concrete wall (it will be splitted after MD approval)/ Betonski zid (biće podijeljen nakon odobrenja GP)</t>
  </si>
  <si>
    <t>Water drainage/ Drenaža vode</t>
  </si>
  <si>
    <t>Pavement structure/ Kolovozna konstrukcija</t>
  </si>
  <si>
    <t>Asphalt concrete layer/ Sloj asfaltnog betona 1 right side/ desna strana 0-500m</t>
  </si>
  <si>
    <t>Asphalt concrete layer/ Sloj asfaltnog betona 1 left side/ lijeva strana 0-500m</t>
  </si>
  <si>
    <t>Asphalt concrete layer/ Sloj asfaltnog betona 1 right side/ desna strana 500-1000m</t>
  </si>
  <si>
    <t>Asphalt concrete layer/ Sloj asfaltnog betona 1 left side/ lijeva strana 500-1000m</t>
  </si>
  <si>
    <t>Asphalt concrete layer/ Sloj asfaltnog betona 1 right side/ desna strana 1000-1500m</t>
  </si>
  <si>
    <t>Asphalt concrete layer/ Sloj asfaltnog betona 1 left side/ lijeva strana 1000-1500m</t>
  </si>
  <si>
    <t>Asphalt concrete layer/ Sloj asfaltnog betona 1 right side/ desna strana 1500-2000m</t>
  </si>
  <si>
    <t>Asphalt concrete layer/ Sloj asfaltnog betona 1 left side/ lijeva strana 1500-2000m</t>
  </si>
  <si>
    <t>Asphalt concrete layer/ Sloj asfaltnog betona 1 right side/ desna strana 2000-2500m</t>
  </si>
  <si>
    <t>Asphalt concrete layer/ Sloj asfaltnog betona 1 left side/ lijeva strana 2000-2500m</t>
  </si>
  <si>
    <t>Asphalt concrete layer/ Sloj asfaltnog betona 1 right side/ desna strana 2500-3000m</t>
  </si>
  <si>
    <t>Asphalt concrete layer/ Sloj asfaltnog betona 1 left side/ lijeva strana 2500-3000m</t>
  </si>
  <si>
    <t>Asphalt concrete layer/ Sloj asfaltnog betona 1 right side/ desna strana 3000-3500m</t>
  </si>
  <si>
    <t>Asphalt concrete layer/ Sloj asfaltnog betona 1 left side/ lijeva strana 3000-3500m</t>
  </si>
  <si>
    <t>Asphalt concrete layer/ Sloj asfaltnog betona 1 right side/ desna strana 3500-3750m</t>
  </si>
  <si>
    <t>Asphalt concrete layer/ Sloj asfaltnog betona 1 left side/ lijeva strana 3500-3750m</t>
  </si>
  <si>
    <t>Asphalt concrete layer/ Sloj asfaltnog betona 2 right side/ desna strana 0-500m</t>
  </si>
  <si>
    <t>Asphalt concrete layer/ Sloj asfaltnog betona 2 left side/ lijeva strana 0-500m</t>
  </si>
  <si>
    <t>Asphalt concrete layer/ Sloj asfaltnog betona 2 right side/ desna strana 500-1000m</t>
  </si>
  <si>
    <t>Asphalt concrete layer/ Sloj asfaltnog betona 2 left side/ lijeva strana 500-1000m</t>
  </si>
  <si>
    <t>Asphalt concrete layer/ Sloj asfaltnog betona 2 right side/ desna strana 1000-1500m</t>
  </si>
  <si>
    <t>Asphalt concrete layer/ Sloj asfaltnog betona 2 left side/ lijeva strana 1000-1500m</t>
  </si>
  <si>
    <t>Asphalt concrete layer/ Sloj asfaltnog betona 2 right side/ desna strana 1500-2000m</t>
  </si>
  <si>
    <t>Asphalt concrete layer/ Sloj asfaltnog betona 2 left side/ lijeva strana 1500-2000m</t>
  </si>
  <si>
    <t>Asphalt concrete layer/ Sloj asfaltnog betona 2 right side/ desna strana 2000-2500m</t>
  </si>
  <si>
    <t>Asphalt concrete layer/ Sloj asfaltnog betona 2 left side/ lijeva strana 2000-2500m</t>
  </si>
  <si>
    <t>Asphalt concrete layer/ Sloj asfaltnog betona 2 right side/ desna strana 2500-3000m</t>
  </si>
  <si>
    <t>Asphalt concrete layer/ Sloj asfaltnog betona 2 left side/ lijeva strana 2500-3000m</t>
  </si>
  <si>
    <t>Asphalt concrete layer/ Sloj asfaltnog betona 2 right side/ desna strana 3000-3500m</t>
  </si>
  <si>
    <t>Asphalt concrete layer/ Sloj asfaltnog betona 2 left side/ lijeva strana 3000-3500m</t>
  </si>
  <si>
    <t>Asphalt concrete layer/ Sloj asfaltnog betona 2 right side/ desna strana 3500-3750m</t>
  </si>
  <si>
    <t>Asphalt concrete layer/ Sloj asfaltnog betona 2 left side/ lijeva strana 3500-3750m</t>
  </si>
  <si>
    <t>Asphalt concrete layer/ Sloj asfaltnog betona 3 right side/ desna strana 0-500m</t>
  </si>
  <si>
    <t>Asphalt concrete layer/ Sloj asfaltnog betona 3 left side/ lijeva strana 0-500m</t>
  </si>
  <si>
    <t>Asphalt concrete layer/ Sloj asfaltnog betona 3 right side/ desna strana 500-1000m</t>
  </si>
  <si>
    <t>Asphalt concrete layer/ Sloj asfaltnog betona 3 left side/ lijeva strana 500-1000m</t>
  </si>
  <si>
    <t>Asphalt concrete layer/ Sloj asfaltnog betona 3 right side/ desna strana 1000-1500m</t>
  </si>
  <si>
    <t>Asphalt concrete layer/ Sloj asfaltnog betona 3 left side/ lijeva strana 1000-1500m</t>
  </si>
  <si>
    <t>Asphalt concrete layer/ Sloj asfaltnog betona 3 right side/ desna strana 1500-2000m</t>
  </si>
  <si>
    <t>Asphalt concrete layer/ Sloj asfaltnog betona 3 left side/ lijeva strana 1500-2000m</t>
  </si>
  <si>
    <t>Asphalt concrete layer/ Sloj asfaltnog betona 3 right side/ desna strana 2000-2500m</t>
  </si>
  <si>
    <t>Asphalt concrete layer/ Sloj asfaltnog betona 3 left side/ lijeva strana 2000-2500m</t>
  </si>
  <si>
    <t>Asphalt concrete layer/ Sloj asfaltnog betona 3 right side/ desna strana 2500-3000m</t>
  </si>
  <si>
    <t>Asphalt concrete layer/ Sloj asfaltnog betona 3 left side/ lijeva strana 2500-3000m</t>
  </si>
  <si>
    <t>Asphalt concrete layer/ Sloj asfaltnog betona 3 right side/ desna strana 3000-3500m</t>
  </si>
  <si>
    <t>Asphalt concrete layer/ Sloj asfaltnog betona 3 left side/ lijeva strana 3000-3500m</t>
  </si>
  <si>
    <t>Underpasses/ Podvožnjak</t>
  </si>
  <si>
    <t>Foundation (excavation and concreting)/ Temelj (iskopavanje i betoniranje)</t>
  </si>
  <si>
    <t>Box culvert/Kutijasti propust (100% complete/završen)</t>
  </si>
  <si>
    <t>Remaining works/ Preostali radovi</t>
  </si>
  <si>
    <t>Sub Total / Suma stavke 4.1</t>
  </si>
  <si>
    <t>TOTAL COST CENTER / UKUPNO TROSKOVNO MJESTO 04</t>
  </si>
  <si>
    <r>
      <t xml:space="preserve">Cost Center/ </t>
    </r>
    <r>
      <rPr>
        <b/>
        <i/>
        <sz val="11"/>
        <color rgb="FFFF0000"/>
        <rFont val="Arial"/>
        <family val="2"/>
      </rPr>
      <t xml:space="preserve">Troškovno mjesto </t>
    </r>
    <r>
      <rPr>
        <b/>
        <sz val="11"/>
        <color rgb="FFFF0000"/>
        <rFont val="Arial"/>
        <family val="2"/>
        <charset val="238"/>
      </rPr>
      <t xml:space="preserve">5.1 </t>
    </r>
  </si>
  <si>
    <r>
      <t>Engineering structures/</t>
    </r>
    <r>
      <rPr>
        <b/>
        <i/>
        <sz val="11"/>
        <color theme="1"/>
        <rFont val="Arial"/>
        <family val="2"/>
        <charset val="238"/>
      </rPr>
      <t xml:space="preserve"> Inženjerske konstrukcije</t>
    </r>
  </si>
  <si>
    <r>
      <t xml:space="preserve">Asphalt concrete layer/ 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1 right side/ </t>
    </r>
    <r>
      <rPr>
        <i/>
        <sz val="11"/>
        <color theme="1"/>
        <rFont val="Arial"/>
        <family val="2"/>
        <charset val="238"/>
      </rPr>
      <t>desna strana</t>
    </r>
  </si>
  <si>
    <r>
      <t xml:space="preserve">Asphalt concrete layer/ 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1 left side/</t>
    </r>
    <r>
      <rPr>
        <i/>
        <sz val="11"/>
        <color theme="1"/>
        <rFont val="Arial"/>
        <family val="2"/>
        <charset val="238"/>
      </rPr>
      <t xml:space="preserve"> lijeva strana</t>
    </r>
  </si>
  <si>
    <r>
      <t>Asphalt concrete layer/</t>
    </r>
    <r>
      <rPr>
        <i/>
        <sz val="11"/>
        <color theme="1"/>
        <rFont val="Arial"/>
        <family val="2"/>
        <charset val="238"/>
      </rPr>
      <t xml:space="preserve"> Sloj asfaltnog betona</t>
    </r>
    <r>
      <rPr>
        <sz val="11"/>
        <color theme="1"/>
        <rFont val="Arial"/>
        <family val="2"/>
        <charset val="238"/>
      </rPr>
      <t xml:space="preserve"> 2 right side/ </t>
    </r>
    <r>
      <rPr>
        <i/>
        <sz val="11"/>
        <color theme="1"/>
        <rFont val="Arial"/>
        <family val="2"/>
        <charset val="238"/>
      </rPr>
      <t>desna strana</t>
    </r>
  </si>
  <si>
    <r>
      <t xml:space="preserve">Asphalt concrete layer/ 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2 left side/ </t>
    </r>
    <r>
      <rPr>
        <i/>
        <sz val="11"/>
        <color theme="1"/>
        <rFont val="Arial"/>
        <family val="2"/>
        <charset val="238"/>
      </rPr>
      <t>lijeva strana</t>
    </r>
  </si>
  <si>
    <r>
      <t xml:space="preserve">Asphalt concrete layer/ 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3 right side/ </t>
    </r>
    <r>
      <rPr>
        <i/>
        <sz val="11"/>
        <color theme="1"/>
        <rFont val="Arial"/>
        <family val="2"/>
        <charset val="238"/>
      </rPr>
      <t>desna strana</t>
    </r>
  </si>
  <si>
    <r>
      <t>Asphalt concrete layer/</t>
    </r>
    <r>
      <rPr>
        <i/>
        <sz val="11"/>
        <color theme="1"/>
        <rFont val="Arial"/>
        <family val="2"/>
        <charset val="238"/>
      </rPr>
      <t xml:space="preserve"> Sloj asfaltnog betona</t>
    </r>
    <r>
      <rPr>
        <sz val="11"/>
        <color theme="1"/>
        <rFont val="Arial"/>
        <family val="2"/>
        <charset val="238"/>
      </rPr>
      <t xml:space="preserve"> 3 left side/</t>
    </r>
    <r>
      <rPr>
        <i/>
        <sz val="11"/>
        <color theme="1"/>
        <rFont val="Arial"/>
        <family val="2"/>
        <charset val="238"/>
      </rPr>
      <t xml:space="preserve"> lijeva strana</t>
    </r>
  </si>
  <si>
    <t>Sub Total / Suma stavke 5.1</t>
  </si>
  <si>
    <r>
      <t xml:space="preserve">Cost Center/ </t>
    </r>
    <r>
      <rPr>
        <b/>
        <i/>
        <sz val="11"/>
        <color rgb="FFFF0000"/>
        <rFont val="Arial"/>
        <family val="2"/>
      </rPr>
      <t xml:space="preserve">Troškovno mjesto </t>
    </r>
    <r>
      <rPr>
        <b/>
        <sz val="11"/>
        <color rgb="FFFF0000"/>
        <rFont val="Arial"/>
        <family val="2"/>
        <charset val="238"/>
      </rPr>
      <t xml:space="preserve">5.2 </t>
    </r>
  </si>
  <si>
    <r>
      <t xml:space="preserve">Layer/ </t>
    </r>
    <r>
      <rPr>
        <i/>
        <sz val="11"/>
        <color theme="1"/>
        <rFont val="Arial"/>
        <family val="2"/>
        <charset val="238"/>
      </rPr>
      <t>Sloj</t>
    </r>
    <r>
      <rPr>
        <sz val="11"/>
        <color theme="1"/>
        <rFont val="Arial"/>
        <family val="2"/>
        <charset val="238"/>
      </rPr>
      <t xml:space="preserve"> 1</t>
    </r>
  </si>
  <si>
    <r>
      <t xml:space="preserve">Layer/ </t>
    </r>
    <r>
      <rPr>
        <i/>
        <sz val="11"/>
        <color theme="1"/>
        <rFont val="Arial"/>
        <family val="2"/>
        <charset val="238"/>
      </rPr>
      <t>Sloj</t>
    </r>
    <r>
      <rPr>
        <sz val="11"/>
        <color theme="1"/>
        <rFont val="Arial"/>
        <family val="2"/>
        <charset val="238"/>
      </rPr>
      <t xml:space="preserve"> 2</t>
    </r>
  </si>
  <si>
    <r>
      <t xml:space="preserve">Layer/ </t>
    </r>
    <r>
      <rPr>
        <i/>
        <sz val="11"/>
        <color theme="1"/>
        <rFont val="Arial"/>
        <family val="2"/>
        <charset val="238"/>
      </rPr>
      <t>Sloj</t>
    </r>
    <r>
      <rPr>
        <sz val="11"/>
        <color theme="1"/>
        <rFont val="Arial"/>
        <family val="2"/>
        <charset val="238"/>
      </rPr>
      <t xml:space="preserve"> 3</t>
    </r>
  </si>
  <si>
    <r>
      <t>Construction of Power Station/</t>
    </r>
    <r>
      <rPr>
        <i/>
        <sz val="11"/>
        <color theme="1"/>
        <rFont val="Arial"/>
        <family val="2"/>
        <charset val="238"/>
      </rPr>
      <t xml:space="preserve"> Izgradnja elektro-stanice</t>
    </r>
  </si>
  <si>
    <r>
      <t>Construction of antifire reservoir/</t>
    </r>
    <r>
      <rPr>
        <i/>
        <sz val="11"/>
        <color theme="1"/>
        <rFont val="Arial"/>
        <family val="2"/>
        <charset val="238"/>
      </rPr>
      <t xml:space="preserve"> Izgradnja protivpožarnog rezervoara</t>
    </r>
  </si>
  <si>
    <r>
      <t xml:space="preserve">10% (Equipment tested/ </t>
    </r>
    <r>
      <rPr>
        <i/>
        <sz val="11"/>
        <color theme="1"/>
        <rFont val="Arial"/>
        <family val="2"/>
        <charset val="238"/>
      </rPr>
      <t>Oprema ispitana</t>
    </r>
    <r>
      <rPr>
        <sz val="11"/>
        <color theme="1"/>
        <rFont val="Arial"/>
        <family val="2"/>
        <charset val="238"/>
      </rPr>
      <t>)</t>
    </r>
  </si>
  <si>
    <t>Sub Total / Suma stavke 5.2</t>
  </si>
  <si>
    <r>
      <t xml:space="preserve">Cost Center/ </t>
    </r>
    <r>
      <rPr>
        <b/>
        <i/>
        <sz val="11"/>
        <color rgb="FFFF0000"/>
        <rFont val="Arial"/>
        <family val="2"/>
      </rPr>
      <t>Troškovno mjesto</t>
    </r>
    <r>
      <rPr>
        <b/>
        <sz val="11"/>
        <color rgb="FFFF0000"/>
        <rFont val="Arial"/>
        <family val="2"/>
        <charset val="238"/>
      </rPr>
      <t xml:space="preserve"> 5.3</t>
    </r>
  </si>
  <si>
    <r>
      <t>Top soil removal/</t>
    </r>
    <r>
      <rPr>
        <i/>
        <sz val="11"/>
        <color theme="1"/>
        <rFont val="Arial"/>
        <family val="2"/>
        <charset val="238"/>
      </rPr>
      <t xml:space="preserve"> Uklanjanje humusa</t>
    </r>
  </si>
  <si>
    <r>
      <t xml:space="preserve">Engineering structures/ </t>
    </r>
    <r>
      <rPr>
        <b/>
        <i/>
        <sz val="11"/>
        <color theme="1"/>
        <rFont val="Arial"/>
        <family val="2"/>
        <charset val="238"/>
      </rPr>
      <t>Inženjerske konstrukcije</t>
    </r>
  </si>
  <si>
    <r>
      <t xml:space="preserve">Asphalt concrete layer/ 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1 right side/ </t>
    </r>
    <r>
      <rPr>
        <i/>
        <sz val="11"/>
        <color theme="1"/>
        <rFont val="Arial"/>
        <family val="2"/>
        <charset val="238"/>
      </rPr>
      <t>desna strana</t>
    </r>
    <r>
      <rPr>
        <sz val="11"/>
        <color theme="1"/>
        <rFont val="Arial"/>
        <family val="2"/>
        <charset val="238"/>
      </rPr>
      <t xml:space="preserve"> 0-500m</t>
    </r>
  </si>
  <si>
    <r>
      <t xml:space="preserve">Asphalt concrete layer/ 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1 left side/ </t>
    </r>
    <r>
      <rPr>
        <i/>
        <sz val="11"/>
        <color theme="1"/>
        <rFont val="Arial"/>
        <family val="2"/>
        <charset val="238"/>
      </rPr>
      <t>lijeva strana</t>
    </r>
    <r>
      <rPr>
        <sz val="11"/>
        <color theme="1"/>
        <rFont val="Arial"/>
        <family val="2"/>
        <charset val="238"/>
      </rPr>
      <t xml:space="preserve"> 0-500m</t>
    </r>
  </si>
  <si>
    <r>
      <t xml:space="preserve">Asphalt concrete layer/ 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1 right side/ </t>
    </r>
    <r>
      <rPr>
        <i/>
        <sz val="11"/>
        <color theme="1"/>
        <rFont val="Arial"/>
        <family val="2"/>
        <charset val="238"/>
      </rPr>
      <t>desna strana</t>
    </r>
    <r>
      <rPr>
        <sz val="11"/>
        <color theme="1"/>
        <rFont val="Arial"/>
        <family val="2"/>
        <charset val="238"/>
      </rPr>
      <t xml:space="preserve"> 500-1000m</t>
    </r>
  </si>
  <si>
    <r>
      <t xml:space="preserve">Asphalt concrete layer/ 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1 left side/ </t>
    </r>
    <r>
      <rPr>
        <i/>
        <sz val="11"/>
        <color theme="1"/>
        <rFont val="Arial"/>
        <family val="2"/>
        <charset val="238"/>
      </rPr>
      <t>lijeva strana</t>
    </r>
    <r>
      <rPr>
        <sz val="11"/>
        <color theme="1"/>
        <rFont val="Arial"/>
        <family val="2"/>
        <charset val="238"/>
      </rPr>
      <t xml:space="preserve"> 500-1000m</t>
    </r>
  </si>
  <si>
    <r>
      <t xml:space="preserve">Asphalt concrete layer/ 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1 right side/ </t>
    </r>
    <r>
      <rPr>
        <i/>
        <sz val="11"/>
        <color theme="1"/>
        <rFont val="Arial"/>
        <family val="2"/>
        <charset val="238"/>
      </rPr>
      <t>desna strana</t>
    </r>
    <r>
      <rPr>
        <sz val="11"/>
        <color theme="1"/>
        <rFont val="Arial"/>
        <family val="2"/>
        <charset val="238"/>
      </rPr>
      <t xml:space="preserve"> 1000-1335m</t>
    </r>
  </si>
  <si>
    <r>
      <t xml:space="preserve">Asphalt concrete layer/ 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1 left side/ </t>
    </r>
    <r>
      <rPr>
        <i/>
        <sz val="11"/>
        <color theme="1"/>
        <rFont val="Arial"/>
        <family val="2"/>
        <charset val="238"/>
      </rPr>
      <t>lijeva strana</t>
    </r>
    <r>
      <rPr>
        <sz val="11"/>
        <color theme="1"/>
        <rFont val="Arial"/>
        <family val="2"/>
        <charset val="238"/>
      </rPr>
      <t xml:space="preserve"> 1000-1335m</t>
    </r>
  </si>
  <si>
    <r>
      <t xml:space="preserve">Asphalt concrete layer/ 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2 right side/ </t>
    </r>
    <r>
      <rPr>
        <i/>
        <sz val="11"/>
        <color theme="1"/>
        <rFont val="Arial"/>
        <family val="2"/>
        <charset val="238"/>
      </rPr>
      <t>desna strana</t>
    </r>
    <r>
      <rPr>
        <sz val="11"/>
        <color theme="1"/>
        <rFont val="Arial"/>
        <family val="2"/>
        <charset val="238"/>
      </rPr>
      <t xml:space="preserve"> 0-500m</t>
    </r>
  </si>
  <si>
    <r>
      <t xml:space="preserve">Asphalt concrete layer/ 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2 left side/ </t>
    </r>
    <r>
      <rPr>
        <i/>
        <sz val="11"/>
        <color theme="1"/>
        <rFont val="Arial"/>
        <family val="2"/>
        <charset val="238"/>
      </rPr>
      <t>lijeva strana</t>
    </r>
    <r>
      <rPr>
        <sz val="11"/>
        <color theme="1"/>
        <rFont val="Arial"/>
        <family val="2"/>
        <charset val="238"/>
      </rPr>
      <t xml:space="preserve"> 0-500m</t>
    </r>
  </si>
  <si>
    <r>
      <t xml:space="preserve">Asphalt concrete layer/ 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2 right side/ </t>
    </r>
    <r>
      <rPr>
        <i/>
        <sz val="11"/>
        <color theme="1"/>
        <rFont val="Arial"/>
        <family val="2"/>
        <charset val="238"/>
      </rPr>
      <t>desna strana</t>
    </r>
    <r>
      <rPr>
        <sz val="11"/>
        <color theme="1"/>
        <rFont val="Arial"/>
        <family val="2"/>
        <charset val="238"/>
      </rPr>
      <t xml:space="preserve"> 500-1000m</t>
    </r>
  </si>
  <si>
    <r>
      <t xml:space="preserve">Asphalt concrete layer/ 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2 left side/ </t>
    </r>
    <r>
      <rPr>
        <i/>
        <sz val="11"/>
        <color theme="1"/>
        <rFont val="Arial"/>
        <family val="2"/>
        <charset val="238"/>
      </rPr>
      <t>lijeva strana</t>
    </r>
    <r>
      <rPr>
        <sz val="11"/>
        <color theme="1"/>
        <rFont val="Arial"/>
        <family val="2"/>
        <charset val="238"/>
      </rPr>
      <t xml:space="preserve"> 500-1000m</t>
    </r>
  </si>
  <si>
    <r>
      <t xml:space="preserve">Asphalt concrete layer/ 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2 right side/ </t>
    </r>
    <r>
      <rPr>
        <i/>
        <sz val="11"/>
        <color theme="1"/>
        <rFont val="Arial"/>
        <family val="2"/>
        <charset val="238"/>
      </rPr>
      <t>desna strana</t>
    </r>
    <r>
      <rPr>
        <sz val="11"/>
        <color theme="1"/>
        <rFont val="Arial"/>
        <family val="2"/>
        <charset val="238"/>
      </rPr>
      <t xml:space="preserve"> 1000-1335m</t>
    </r>
  </si>
  <si>
    <r>
      <t xml:space="preserve">Asphalt concrete layer/ 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2 left side/ </t>
    </r>
    <r>
      <rPr>
        <i/>
        <sz val="11"/>
        <color theme="1"/>
        <rFont val="Arial"/>
        <family val="2"/>
        <charset val="238"/>
      </rPr>
      <t>lijeva strana</t>
    </r>
    <r>
      <rPr>
        <sz val="11"/>
        <color theme="1"/>
        <rFont val="Arial"/>
        <family val="2"/>
        <charset val="238"/>
      </rPr>
      <t xml:space="preserve"> 1000-1335m</t>
    </r>
  </si>
  <si>
    <r>
      <t xml:space="preserve">Asphalt concrete layer/ 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3 right side/ </t>
    </r>
    <r>
      <rPr>
        <i/>
        <sz val="11"/>
        <color theme="1"/>
        <rFont val="Arial"/>
        <family val="2"/>
        <charset val="238"/>
      </rPr>
      <t>desna strana</t>
    </r>
    <r>
      <rPr>
        <sz val="11"/>
        <color theme="1"/>
        <rFont val="Arial"/>
        <family val="2"/>
        <charset val="238"/>
      </rPr>
      <t xml:space="preserve"> 0-500m</t>
    </r>
  </si>
  <si>
    <r>
      <t xml:space="preserve">Asphalt concrete layer/ 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3 left side/ </t>
    </r>
    <r>
      <rPr>
        <i/>
        <sz val="11"/>
        <color theme="1"/>
        <rFont val="Arial"/>
        <family val="2"/>
        <charset val="238"/>
      </rPr>
      <t>lijeva strana</t>
    </r>
    <r>
      <rPr>
        <sz val="11"/>
        <color theme="1"/>
        <rFont val="Arial"/>
        <family val="2"/>
        <charset val="238"/>
      </rPr>
      <t xml:space="preserve"> 0-500m</t>
    </r>
  </si>
  <si>
    <r>
      <t xml:space="preserve">Asphalt concrete layer/ 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3 right side/ </t>
    </r>
    <r>
      <rPr>
        <i/>
        <sz val="11"/>
        <color theme="1"/>
        <rFont val="Arial"/>
        <family val="2"/>
        <charset val="238"/>
      </rPr>
      <t>desna strana</t>
    </r>
    <r>
      <rPr>
        <sz val="11"/>
        <color theme="1"/>
        <rFont val="Arial"/>
        <family val="2"/>
        <charset val="238"/>
      </rPr>
      <t xml:space="preserve"> 500-1000m</t>
    </r>
  </si>
  <si>
    <r>
      <t xml:space="preserve">Asphalt concrete layer/ 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3 left side/ </t>
    </r>
    <r>
      <rPr>
        <i/>
        <sz val="11"/>
        <color theme="1"/>
        <rFont val="Arial"/>
        <family val="2"/>
        <charset val="238"/>
      </rPr>
      <t>lijeva strana</t>
    </r>
    <r>
      <rPr>
        <sz val="11"/>
        <color theme="1"/>
        <rFont val="Arial"/>
        <family val="2"/>
        <charset val="238"/>
      </rPr>
      <t xml:space="preserve"> 500-1000m</t>
    </r>
  </si>
  <si>
    <r>
      <t xml:space="preserve">Asphalt concrete layer/ 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3 right side/ </t>
    </r>
    <r>
      <rPr>
        <i/>
        <sz val="11"/>
        <color theme="1"/>
        <rFont val="Arial"/>
        <family val="2"/>
        <charset val="238"/>
      </rPr>
      <t>desna strana</t>
    </r>
    <r>
      <rPr>
        <sz val="11"/>
        <color theme="1"/>
        <rFont val="Arial"/>
        <family val="2"/>
        <charset val="238"/>
      </rPr>
      <t xml:space="preserve"> 1000-1335m</t>
    </r>
  </si>
  <si>
    <r>
      <t xml:space="preserve">Asphalt concrete layer/ 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3 left side/ </t>
    </r>
    <r>
      <rPr>
        <i/>
        <sz val="11"/>
        <color theme="1"/>
        <rFont val="Arial"/>
        <family val="2"/>
        <charset val="238"/>
      </rPr>
      <t>lijeva strana</t>
    </r>
    <r>
      <rPr>
        <sz val="11"/>
        <color theme="1"/>
        <rFont val="Arial"/>
        <family val="2"/>
        <charset val="238"/>
      </rPr>
      <t xml:space="preserve"> 1000-1335m</t>
    </r>
  </si>
  <si>
    <r>
      <t>Overbridge/</t>
    </r>
    <r>
      <rPr>
        <b/>
        <i/>
        <sz val="11"/>
        <color theme="1"/>
        <rFont val="Arial"/>
        <family val="2"/>
        <charset val="238"/>
      </rPr>
      <t>Nadvožnjak</t>
    </r>
    <r>
      <rPr>
        <b/>
        <sz val="11"/>
        <color theme="1"/>
        <rFont val="Arial"/>
        <family val="2"/>
        <charset val="238"/>
      </rPr>
      <t xml:space="preserve"> PRELJUBOVICA</t>
    </r>
  </si>
  <si>
    <r>
      <t xml:space="preserve">Bridge deck superstructure/ </t>
    </r>
    <r>
      <rPr>
        <b/>
        <i/>
        <sz val="11"/>
        <color theme="1"/>
        <rFont val="Arial"/>
        <family val="2"/>
        <charset val="238"/>
      </rPr>
      <t>Gornji stroj mosne ploče</t>
    </r>
  </si>
  <si>
    <r>
      <t xml:space="preserve">Bridge Furniture/ </t>
    </r>
    <r>
      <rPr>
        <b/>
        <i/>
        <sz val="11"/>
        <color theme="1"/>
        <rFont val="Arial"/>
        <family val="2"/>
        <charset val="238"/>
      </rPr>
      <t>Mosna</t>
    </r>
    <r>
      <rPr>
        <b/>
        <sz val="11"/>
        <color theme="1"/>
        <rFont val="Arial"/>
        <family val="2"/>
        <charset val="238"/>
      </rPr>
      <t xml:space="preserve"> </t>
    </r>
    <r>
      <rPr>
        <b/>
        <i/>
        <sz val="11"/>
        <color theme="1"/>
        <rFont val="Arial"/>
        <family val="2"/>
        <charset val="238"/>
      </rPr>
      <t>estetika</t>
    </r>
  </si>
  <si>
    <r>
      <t xml:space="preserve">Asphalt layer/ </t>
    </r>
    <r>
      <rPr>
        <i/>
        <sz val="11"/>
        <color theme="1"/>
        <rFont val="Arial"/>
        <family val="2"/>
        <charset val="238"/>
      </rPr>
      <t>Sloj asfalta</t>
    </r>
    <r>
      <rPr>
        <sz val="11"/>
        <color theme="1"/>
        <rFont val="Arial"/>
        <family val="2"/>
        <charset val="238"/>
      </rPr>
      <t xml:space="preserve"> 1 + waterproofing/ </t>
    </r>
    <r>
      <rPr>
        <i/>
        <sz val="11"/>
        <color theme="1"/>
        <rFont val="Arial"/>
        <family val="2"/>
        <charset val="238"/>
      </rPr>
      <t>hidroizolacija</t>
    </r>
  </si>
  <si>
    <r>
      <t xml:space="preserve">Asphalt layer/ </t>
    </r>
    <r>
      <rPr>
        <i/>
        <sz val="11"/>
        <color theme="1"/>
        <rFont val="Arial"/>
        <family val="2"/>
        <charset val="238"/>
      </rPr>
      <t>Sloj asfalta</t>
    </r>
    <r>
      <rPr>
        <sz val="11"/>
        <color theme="1"/>
        <rFont val="Arial"/>
        <family val="2"/>
        <charset val="238"/>
      </rPr>
      <t xml:space="preserve"> 2 + joints/ </t>
    </r>
    <r>
      <rPr>
        <i/>
        <sz val="11"/>
        <color theme="1"/>
        <rFont val="Arial"/>
        <family val="2"/>
        <charset val="238"/>
      </rPr>
      <t>spojnice</t>
    </r>
  </si>
  <si>
    <t>Sub Total / Suma stavke 5.3</t>
  </si>
  <si>
    <r>
      <t xml:space="preserve">Cost Center/ </t>
    </r>
    <r>
      <rPr>
        <b/>
        <i/>
        <sz val="11"/>
        <color rgb="FFFF0000"/>
        <rFont val="Arial"/>
        <family val="2"/>
      </rPr>
      <t>Troškovno mjesto</t>
    </r>
    <r>
      <rPr>
        <b/>
        <sz val="11"/>
        <color rgb="FFFF0000"/>
        <rFont val="Arial"/>
        <family val="2"/>
        <charset val="238"/>
      </rPr>
      <t xml:space="preserve"> 5.4</t>
    </r>
  </si>
  <si>
    <r>
      <t>Portal construction/</t>
    </r>
    <r>
      <rPr>
        <b/>
        <i/>
        <sz val="11"/>
        <color theme="1"/>
        <rFont val="Arial"/>
        <family val="2"/>
        <charset val="238"/>
      </rPr>
      <t xml:space="preserve"> Izgradnja portala</t>
    </r>
  </si>
  <si>
    <r>
      <t>85% (portal 1 complete</t>
    </r>
    <r>
      <rPr>
        <i/>
        <sz val="11"/>
        <color theme="1"/>
        <rFont val="Arial"/>
        <family val="2"/>
        <charset val="238"/>
      </rPr>
      <t>/završen</t>
    </r>
    <r>
      <rPr>
        <sz val="11"/>
        <color theme="1"/>
        <rFont val="Arial"/>
        <family val="2"/>
        <charset val="238"/>
      </rPr>
      <t>)</t>
    </r>
  </si>
  <si>
    <r>
      <t>Construction of pavement/</t>
    </r>
    <r>
      <rPr>
        <b/>
        <i/>
        <sz val="11"/>
        <color theme="1"/>
        <rFont val="Arial"/>
        <family val="2"/>
        <charset val="238"/>
      </rPr>
      <t xml:space="preserve"> Izgradnja kolovoza</t>
    </r>
  </si>
  <si>
    <r>
      <t>Right tube/</t>
    </r>
    <r>
      <rPr>
        <b/>
        <i/>
        <sz val="11"/>
        <color rgb="FFFF0000"/>
        <rFont val="Arial"/>
        <family val="2"/>
      </rPr>
      <t xml:space="preserve"> Desna cijev</t>
    </r>
  </si>
  <si>
    <r>
      <t>Left tube/</t>
    </r>
    <r>
      <rPr>
        <b/>
        <i/>
        <sz val="11"/>
        <color theme="1"/>
        <rFont val="Arial"/>
        <family val="2"/>
        <charset val="238"/>
      </rPr>
      <t xml:space="preserve"> Lijeva cijev</t>
    </r>
  </si>
  <si>
    <t>Sub Total / Suma stavke 5.4</t>
  </si>
  <si>
    <t>TOTAL COST CENTER / UKUPNO TROSKOVNO MJESTO 05</t>
  </si>
  <si>
    <r>
      <t xml:space="preserve">Cost Center/ </t>
    </r>
    <r>
      <rPr>
        <b/>
        <i/>
        <sz val="11"/>
        <color rgb="FFFF0000"/>
        <rFont val="Arial"/>
        <family val="2"/>
      </rPr>
      <t>Troškovno mjesto</t>
    </r>
    <r>
      <rPr>
        <b/>
        <sz val="11"/>
        <color rgb="FFFF0000"/>
        <rFont val="Arial"/>
        <family val="2"/>
        <charset val="238"/>
      </rPr>
      <t xml:space="preserve"> 6.1</t>
    </r>
  </si>
  <si>
    <r>
      <t xml:space="preserve">Asphalt concrete layer/ 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1 left side/ </t>
    </r>
    <r>
      <rPr>
        <i/>
        <sz val="11"/>
        <color theme="1"/>
        <rFont val="Arial"/>
        <family val="2"/>
        <charset val="238"/>
      </rPr>
      <t>lijeva strana</t>
    </r>
  </si>
  <si>
    <r>
      <t xml:space="preserve">Asphalt concrete layer/ 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2 right side/ </t>
    </r>
    <r>
      <rPr>
        <i/>
        <sz val="11"/>
        <color theme="1"/>
        <rFont val="Arial"/>
        <family val="2"/>
        <charset val="238"/>
      </rPr>
      <t>desna strana</t>
    </r>
  </si>
  <si>
    <r>
      <t xml:space="preserve">Asphalt concrete layer/ 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3 left side/</t>
    </r>
    <r>
      <rPr>
        <i/>
        <sz val="11"/>
        <color theme="1"/>
        <rFont val="Arial"/>
        <family val="2"/>
        <charset val="238"/>
      </rPr>
      <t xml:space="preserve"> lijeva strana</t>
    </r>
  </si>
  <si>
    <t>Sub Total / Suma stavke 6.1</t>
  </si>
  <si>
    <r>
      <t xml:space="preserve">Cost Center/ </t>
    </r>
    <r>
      <rPr>
        <b/>
        <i/>
        <sz val="11"/>
        <color rgb="FFFF0000"/>
        <rFont val="Arial"/>
        <family val="2"/>
      </rPr>
      <t>Troškovno mjesto</t>
    </r>
    <r>
      <rPr>
        <b/>
        <sz val="11"/>
        <color rgb="FFFF0000"/>
        <rFont val="Arial"/>
        <family val="2"/>
        <charset val="238"/>
      </rPr>
      <t xml:space="preserve"> 6.2</t>
    </r>
  </si>
  <si>
    <r>
      <t xml:space="preserve">Asphalt concrete layer/ 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1 left side/</t>
    </r>
    <r>
      <rPr>
        <i/>
        <sz val="11"/>
        <color theme="1"/>
        <rFont val="Arial"/>
        <family val="2"/>
        <charset val="238"/>
      </rPr>
      <t xml:space="preserve"> lijeva strana</t>
    </r>
    <r>
      <rPr>
        <sz val="11"/>
        <color theme="1"/>
        <rFont val="Arial"/>
        <family val="2"/>
        <charset val="238"/>
      </rPr>
      <t xml:space="preserve"> 0-500m</t>
    </r>
  </si>
  <si>
    <r>
      <t>Abutments and Piers elevation/</t>
    </r>
    <r>
      <rPr>
        <b/>
        <i/>
        <sz val="11"/>
        <color theme="1"/>
        <rFont val="Arial"/>
        <family val="2"/>
        <charset val="238"/>
      </rPr>
      <t xml:space="preserve"> Elevacija mosnih stubova</t>
    </r>
  </si>
  <si>
    <r>
      <t>Bridge deck superstructure/</t>
    </r>
    <r>
      <rPr>
        <b/>
        <i/>
        <sz val="11"/>
        <color theme="1"/>
        <rFont val="Arial"/>
        <family val="2"/>
        <charset val="238"/>
      </rPr>
      <t xml:space="preserve"> Gornji stroj mosne ploče</t>
    </r>
  </si>
  <si>
    <r>
      <t>Bridge deck prestressing/</t>
    </r>
    <r>
      <rPr>
        <b/>
        <i/>
        <sz val="11"/>
        <color theme="1"/>
        <rFont val="Arial"/>
        <family val="2"/>
        <charset val="238"/>
      </rPr>
      <t xml:space="preserve"> Prednaprezanje mosne ploče</t>
    </r>
  </si>
  <si>
    <r>
      <t>Asphalt layer/</t>
    </r>
    <r>
      <rPr>
        <i/>
        <sz val="11"/>
        <color theme="1"/>
        <rFont val="Arial"/>
        <family val="2"/>
        <charset val="238"/>
      </rPr>
      <t>Sloj asfalta</t>
    </r>
    <r>
      <rPr>
        <sz val="11"/>
        <color theme="1"/>
        <rFont val="Arial"/>
        <family val="2"/>
        <charset val="238"/>
      </rPr>
      <t xml:space="preserve"> 1 + waterproofing/</t>
    </r>
    <r>
      <rPr>
        <i/>
        <sz val="11"/>
        <color theme="1"/>
        <rFont val="Arial"/>
        <family val="2"/>
        <charset val="238"/>
      </rPr>
      <t>hidroizolacija</t>
    </r>
  </si>
  <si>
    <r>
      <t>Asphalt layer/</t>
    </r>
    <r>
      <rPr>
        <i/>
        <sz val="11"/>
        <color theme="1"/>
        <rFont val="Arial"/>
        <family val="2"/>
        <charset val="238"/>
      </rPr>
      <t>Sloj asfalta</t>
    </r>
    <r>
      <rPr>
        <sz val="11"/>
        <color theme="1"/>
        <rFont val="Arial"/>
        <family val="2"/>
        <charset val="238"/>
      </rPr>
      <t xml:space="preserve"> 2 + joints/</t>
    </r>
    <r>
      <rPr>
        <i/>
        <sz val="11"/>
        <color theme="1"/>
        <rFont val="Arial"/>
        <family val="2"/>
        <charset val="238"/>
      </rPr>
      <t>Spojnice</t>
    </r>
  </si>
  <si>
    <t>6.2.5</t>
  </si>
  <si>
    <t>6.2.5.1</t>
  </si>
  <si>
    <t>6.2.5.2</t>
  </si>
  <si>
    <t>6.2.5.3</t>
  </si>
  <si>
    <t>6.2.5.4</t>
  </si>
  <si>
    <t>6.2.5.5</t>
  </si>
  <si>
    <t>6.2.5.6</t>
  </si>
  <si>
    <t>6.2.5.7</t>
  </si>
  <si>
    <t>6.2.5.8</t>
  </si>
  <si>
    <t>6.2.5.9</t>
  </si>
  <si>
    <t>6.2.5.10</t>
  </si>
  <si>
    <t>6.2.5.11</t>
  </si>
  <si>
    <t>6.2.5.12</t>
  </si>
  <si>
    <t>6.2.5.13</t>
  </si>
  <si>
    <r>
      <t>Completion of/</t>
    </r>
    <r>
      <rPr>
        <i/>
        <sz val="11"/>
        <rFont val="Arial"/>
        <family val="2"/>
      </rPr>
      <t>Završetak</t>
    </r>
    <r>
      <rPr>
        <sz val="11"/>
        <rFont val="Arial"/>
        <family val="2"/>
        <charset val="238"/>
      </rPr>
      <t>:</t>
    </r>
  </si>
  <si>
    <r>
      <t>Pavement structure/</t>
    </r>
    <r>
      <rPr>
        <b/>
        <i/>
        <sz val="11"/>
        <color theme="1"/>
        <rFont val="Arial"/>
        <family val="2"/>
        <charset val="238"/>
      </rPr>
      <t xml:space="preserve"> Kolovozna konstrukcija</t>
    </r>
  </si>
  <si>
    <r>
      <t xml:space="preserve">Asphalt concrete layer/ 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1 right side/</t>
    </r>
    <r>
      <rPr>
        <i/>
        <sz val="11"/>
        <color theme="1"/>
        <rFont val="Arial"/>
        <family val="2"/>
        <charset val="238"/>
      </rPr>
      <t xml:space="preserve"> desna strana</t>
    </r>
    <r>
      <rPr>
        <sz val="11"/>
        <color theme="1"/>
        <rFont val="Arial"/>
        <family val="2"/>
        <charset val="238"/>
      </rPr>
      <t xml:space="preserve"> 0-500m</t>
    </r>
  </si>
  <si>
    <r>
      <t xml:space="preserve">Asphalt concrete layer/ 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1 right side/ </t>
    </r>
    <r>
      <rPr>
        <i/>
        <sz val="11"/>
        <color theme="1"/>
        <rFont val="Arial"/>
        <family val="2"/>
        <charset val="238"/>
      </rPr>
      <t>desna strana</t>
    </r>
    <r>
      <rPr>
        <sz val="11"/>
        <color theme="1"/>
        <rFont val="Arial"/>
        <family val="2"/>
        <charset val="238"/>
      </rPr>
      <t xml:space="preserve"> 500-835m</t>
    </r>
  </si>
  <si>
    <r>
      <t xml:space="preserve">Asphalt concrete layer/ 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1 left side/ </t>
    </r>
    <r>
      <rPr>
        <i/>
        <sz val="11"/>
        <color theme="1"/>
        <rFont val="Arial"/>
        <family val="2"/>
        <charset val="238"/>
      </rPr>
      <t>lijeva strana</t>
    </r>
    <r>
      <rPr>
        <sz val="11"/>
        <color theme="1"/>
        <rFont val="Arial"/>
        <family val="2"/>
        <charset val="238"/>
      </rPr>
      <t xml:space="preserve"> 500-835m</t>
    </r>
  </si>
  <si>
    <r>
      <t xml:space="preserve">Asphalt concrete layer/ 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2 right side/ </t>
    </r>
    <r>
      <rPr>
        <i/>
        <sz val="11"/>
        <color theme="1"/>
        <rFont val="Arial"/>
        <family val="2"/>
        <charset val="238"/>
      </rPr>
      <t>desna strana</t>
    </r>
    <r>
      <rPr>
        <sz val="11"/>
        <color theme="1"/>
        <rFont val="Arial"/>
        <family val="2"/>
        <charset val="238"/>
      </rPr>
      <t xml:space="preserve"> 500-835m</t>
    </r>
  </si>
  <si>
    <r>
      <t xml:space="preserve">Asphalt concrete layer/ 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2 left side/</t>
    </r>
    <r>
      <rPr>
        <i/>
        <sz val="11"/>
        <color theme="1"/>
        <rFont val="Arial"/>
        <family val="2"/>
        <charset val="238"/>
      </rPr>
      <t xml:space="preserve"> lijeva strana</t>
    </r>
    <r>
      <rPr>
        <sz val="11"/>
        <color theme="1"/>
        <rFont val="Arial"/>
        <family val="2"/>
        <charset val="238"/>
      </rPr>
      <t xml:space="preserve"> 500-835m</t>
    </r>
  </si>
  <si>
    <r>
      <t xml:space="preserve">Asphalt concrete layer/ 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3 right side/</t>
    </r>
    <r>
      <rPr>
        <i/>
        <sz val="11"/>
        <color theme="1"/>
        <rFont val="Arial"/>
        <family val="2"/>
        <charset val="238"/>
      </rPr>
      <t xml:space="preserve"> desna strana</t>
    </r>
    <r>
      <rPr>
        <sz val="11"/>
        <color theme="1"/>
        <rFont val="Arial"/>
        <family val="2"/>
        <charset val="238"/>
      </rPr>
      <t xml:space="preserve"> 0-500m</t>
    </r>
  </si>
  <si>
    <r>
      <t xml:space="preserve">Asphalt concrete layer/ 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3 left side/ </t>
    </r>
    <r>
      <rPr>
        <i/>
        <sz val="11"/>
        <color theme="1"/>
        <rFont val="Arial"/>
        <family val="2"/>
        <charset val="238"/>
      </rPr>
      <t xml:space="preserve">lijeva strana </t>
    </r>
    <r>
      <rPr>
        <sz val="11"/>
        <color theme="1"/>
        <rFont val="Arial"/>
        <family val="2"/>
        <charset val="238"/>
      </rPr>
      <t>0-500m</t>
    </r>
  </si>
  <si>
    <r>
      <t xml:space="preserve">Asphalt concrete layer/ 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3 right side/ </t>
    </r>
    <r>
      <rPr>
        <i/>
        <sz val="11"/>
        <color theme="1"/>
        <rFont val="Arial"/>
        <family val="2"/>
        <charset val="238"/>
      </rPr>
      <t>desna strana</t>
    </r>
    <r>
      <rPr>
        <sz val="11"/>
        <color theme="1"/>
        <rFont val="Arial"/>
        <family val="2"/>
        <charset val="238"/>
      </rPr>
      <t xml:space="preserve"> 500-835m</t>
    </r>
  </si>
  <si>
    <r>
      <t xml:space="preserve">Asphalt concrete layer/ 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3 left side/</t>
    </r>
    <r>
      <rPr>
        <i/>
        <sz val="11"/>
        <color theme="1"/>
        <rFont val="Arial"/>
        <family val="2"/>
        <charset val="238"/>
      </rPr>
      <t xml:space="preserve"> lijeva strana</t>
    </r>
    <r>
      <rPr>
        <sz val="11"/>
        <color theme="1"/>
        <rFont val="Arial"/>
        <family val="2"/>
        <charset val="238"/>
      </rPr>
      <t xml:space="preserve"> 500-835m</t>
    </r>
  </si>
  <si>
    <r>
      <t xml:space="preserve">Interchange bridge/ </t>
    </r>
    <r>
      <rPr>
        <b/>
        <i/>
        <sz val="11"/>
        <color theme="1"/>
        <rFont val="Arial"/>
        <family val="2"/>
        <charset val="238"/>
      </rPr>
      <t>Mosna petlja</t>
    </r>
  </si>
  <si>
    <r>
      <t xml:space="preserve">Concrete wall (it will be splitted after MD approval)/ </t>
    </r>
    <r>
      <rPr>
        <i/>
        <sz val="11"/>
        <color theme="1"/>
        <rFont val="Arial"/>
        <family val="2"/>
        <charset val="238"/>
      </rPr>
      <t>Betonski zid (biće podijeljen nakon odobrenja GP)</t>
    </r>
  </si>
  <si>
    <r>
      <t xml:space="preserve">Cost Center/ </t>
    </r>
    <r>
      <rPr>
        <b/>
        <i/>
        <sz val="11"/>
        <color rgb="FFFF0000"/>
        <rFont val="Arial"/>
        <family val="2"/>
      </rPr>
      <t>Troškovno mjesto</t>
    </r>
    <r>
      <rPr>
        <b/>
        <sz val="11"/>
        <color rgb="FFFF0000"/>
        <rFont val="Arial"/>
        <family val="2"/>
        <charset val="238"/>
      </rPr>
      <t xml:space="preserve"> 6.5</t>
    </r>
  </si>
  <si>
    <r>
      <t xml:space="preserve">Left bridge/ </t>
    </r>
    <r>
      <rPr>
        <b/>
        <i/>
        <sz val="11"/>
        <color rgb="FFFF0000"/>
        <rFont val="Arial"/>
        <family val="2"/>
      </rPr>
      <t>Lijevi most</t>
    </r>
  </si>
  <si>
    <r>
      <t>Right Bridge/</t>
    </r>
    <r>
      <rPr>
        <b/>
        <i/>
        <sz val="11"/>
        <color rgb="FFFF0000"/>
        <rFont val="Arial"/>
        <family val="2"/>
      </rPr>
      <t xml:space="preserve"> Desni most</t>
    </r>
  </si>
  <si>
    <t>Sub Total / Suma stavke 6.5</t>
  </si>
  <si>
    <t xml:space="preserve">Culvert/ Propust </t>
  </si>
  <si>
    <r>
      <t>Left bridge/</t>
    </r>
    <r>
      <rPr>
        <b/>
        <i/>
        <sz val="11"/>
        <color rgb="FFFF0000"/>
        <rFont val="Arial"/>
        <family val="2"/>
      </rPr>
      <t xml:space="preserve"> Lijevi most</t>
    </r>
  </si>
  <si>
    <t>Sub Total / Suma stavke 6.7</t>
  </si>
  <si>
    <t>Sub Total / Suma stavke 6.8</t>
  </si>
  <si>
    <r>
      <t xml:space="preserve">Cost Center/ </t>
    </r>
    <r>
      <rPr>
        <b/>
        <i/>
        <sz val="11"/>
        <color rgb="FFFF0000"/>
        <rFont val="Arial"/>
        <family val="2"/>
      </rPr>
      <t>Troškovno mjesto</t>
    </r>
    <r>
      <rPr>
        <b/>
        <sz val="11"/>
        <color rgb="FFFF0000"/>
        <rFont val="Arial"/>
        <family val="2"/>
        <charset val="238"/>
      </rPr>
      <t xml:space="preserve"> 6.9</t>
    </r>
  </si>
  <si>
    <t>Sub Total / Suma stavke 6.9</t>
  </si>
  <si>
    <t>TOTAL COST CENTER / UKUPNO TROSKOVNO MJESTO 06</t>
  </si>
  <si>
    <r>
      <t xml:space="preserve">Cost Center/ </t>
    </r>
    <r>
      <rPr>
        <b/>
        <i/>
        <sz val="11"/>
        <color rgb="FFFF0000"/>
        <rFont val="Arial"/>
        <family val="2"/>
      </rPr>
      <t>Troškovno mjesto</t>
    </r>
    <r>
      <rPr>
        <b/>
        <sz val="11"/>
        <color rgb="FFFF0000"/>
        <rFont val="Arial"/>
        <family val="2"/>
        <charset val="238"/>
      </rPr>
      <t xml:space="preserve"> 7.1 </t>
    </r>
  </si>
  <si>
    <r>
      <t xml:space="preserve">Subgrade/ </t>
    </r>
    <r>
      <rPr>
        <b/>
        <i/>
        <sz val="11"/>
        <color theme="1"/>
        <rFont val="Arial"/>
        <family val="2"/>
        <charset val="238"/>
      </rPr>
      <t>Posteljica</t>
    </r>
  </si>
  <si>
    <r>
      <t xml:space="preserve">Asphalt concrete layer/ </t>
    </r>
    <r>
      <rPr>
        <i/>
        <sz val="11"/>
        <color theme="1"/>
        <rFont val="Arial"/>
        <family val="2"/>
        <charset val="238"/>
      </rPr>
      <t xml:space="preserve">Sloj asfaltnog betona </t>
    </r>
    <r>
      <rPr>
        <sz val="11"/>
        <color theme="1"/>
        <rFont val="Arial"/>
        <family val="2"/>
        <charset val="238"/>
      </rPr>
      <t>1 right side/</t>
    </r>
    <r>
      <rPr>
        <i/>
        <sz val="11"/>
        <color theme="1"/>
        <rFont val="Arial"/>
        <family val="2"/>
        <charset val="238"/>
      </rPr>
      <t xml:space="preserve"> desna strana</t>
    </r>
  </si>
  <si>
    <r>
      <t xml:space="preserve">Asphalt concrete layer/ 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3 left side/ </t>
    </r>
    <r>
      <rPr>
        <i/>
        <sz val="11"/>
        <color theme="1"/>
        <rFont val="Arial"/>
        <family val="2"/>
        <charset val="238"/>
      </rPr>
      <t>lijeva strana</t>
    </r>
  </si>
  <si>
    <t>Sub Total / Suma stavke 7.1</t>
  </si>
  <si>
    <r>
      <t xml:space="preserve">Cost Center/ </t>
    </r>
    <r>
      <rPr>
        <b/>
        <i/>
        <sz val="11"/>
        <color rgb="FFFF0000"/>
        <rFont val="Arial"/>
        <family val="2"/>
      </rPr>
      <t>Troškovno mjesto</t>
    </r>
    <r>
      <rPr>
        <b/>
        <sz val="11"/>
        <color rgb="FFFF0000"/>
        <rFont val="Arial"/>
        <family val="2"/>
        <charset val="238"/>
      </rPr>
      <t xml:space="preserve"> 7.2 </t>
    </r>
  </si>
  <si>
    <r>
      <t xml:space="preserve">20% complete/ </t>
    </r>
    <r>
      <rPr>
        <i/>
        <sz val="11"/>
        <color theme="1"/>
        <rFont val="Arial"/>
        <family val="2"/>
        <charset val="238"/>
      </rPr>
      <t>završeno</t>
    </r>
    <r>
      <rPr>
        <sz val="11"/>
        <color theme="1"/>
        <rFont val="Arial"/>
        <family val="2"/>
        <charset val="238"/>
      </rPr>
      <t xml:space="preserve"> (portal 1)</t>
    </r>
  </si>
  <si>
    <r>
      <t xml:space="preserve">40% complete/ </t>
    </r>
    <r>
      <rPr>
        <i/>
        <sz val="11"/>
        <color theme="1"/>
        <rFont val="Arial"/>
        <family val="2"/>
        <charset val="238"/>
      </rPr>
      <t>završeno</t>
    </r>
    <r>
      <rPr>
        <sz val="11"/>
        <color theme="1"/>
        <rFont val="Arial"/>
        <family val="2"/>
        <charset val="238"/>
      </rPr>
      <t xml:space="preserve"> (portal 2)</t>
    </r>
  </si>
  <si>
    <r>
      <t xml:space="preserve">60% complete/ </t>
    </r>
    <r>
      <rPr>
        <i/>
        <sz val="11"/>
        <color theme="1"/>
        <rFont val="Arial"/>
        <family val="2"/>
        <charset val="238"/>
      </rPr>
      <t>završeno</t>
    </r>
    <r>
      <rPr>
        <sz val="11"/>
        <color theme="1"/>
        <rFont val="Arial"/>
        <family val="2"/>
        <charset val="238"/>
      </rPr>
      <t xml:space="preserve"> (portal 3)</t>
    </r>
  </si>
  <si>
    <r>
      <t xml:space="preserve">80% complete/ </t>
    </r>
    <r>
      <rPr>
        <i/>
        <sz val="11"/>
        <color theme="1"/>
        <rFont val="Arial"/>
        <family val="2"/>
        <charset val="238"/>
      </rPr>
      <t>završeno</t>
    </r>
    <r>
      <rPr>
        <sz val="11"/>
        <color theme="1"/>
        <rFont val="Arial"/>
        <family val="2"/>
        <charset val="238"/>
      </rPr>
      <t xml:space="preserve"> (portal 4)</t>
    </r>
  </si>
  <si>
    <r>
      <t xml:space="preserve">85% (portal 1 complete/ </t>
    </r>
    <r>
      <rPr>
        <i/>
        <sz val="11"/>
        <color theme="1"/>
        <rFont val="Arial"/>
        <family val="2"/>
        <charset val="238"/>
      </rPr>
      <t>završen)</t>
    </r>
  </si>
  <si>
    <r>
      <t xml:space="preserve">90% (portal 2 complete/ </t>
    </r>
    <r>
      <rPr>
        <i/>
        <sz val="11"/>
        <color theme="1"/>
        <rFont val="Arial"/>
        <family val="2"/>
        <charset val="238"/>
      </rPr>
      <t>završen)</t>
    </r>
  </si>
  <si>
    <r>
      <t xml:space="preserve">95% (portal 3 complete/ </t>
    </r>
    <r>
      <rPr>
        <i/>
        <sz val="11"/>
        <color theme="1"/>
        <rFont val="Arial"/>
        <family val="2"/>
        <charset val="238"/>
      </rPr>
      <t>završen)</t>
    </r>
  </si>
  <si>
    <r>
      <t xml:space="preserve">100% (portal 4 complete/ </t>
    </r>
    <r>
      <rPr>
        <i/>
        <sz val="11"/>
        <color theme="1"/>
        <rFont val="Arial"/>
        <family val="2"/>
        <charset val="238"/>
      </rPr>
      <t>završen)</t>
    </r>
  </si>
  <si>
    <r>
      <t xml:space="preserve">Construction of Power Station/ </t>
    </r>
    <r>
      <rPr>
        <i/>
        <sz val="11"/>
        <color theme="1"/>
        <rFont val="Arial"/>
        <family val="2"/>
        <charset val="238"/>
      </rPr>
      <t>Izgradnja elektro-stanice</t>
    </r>
    <r>
      <rPr>
        <sz val="11"/>
        <color theme="1"/>
        <rFont val="Arial"/>
        <family val="2"/>
        <charset val="238"/>
      </rPr>
      <t xml:space="preserve"> (1)</t>
    </r>
  </si>
  <si>
    <r>
      <t xml:space="preserve">Construction of Power Station/ </t>
    </r>
    <r>
      <rPr>
        <i/>
        <sz val="11"/>
        <color theme="1"/>
        <rFont val="Arial"/>
        <family val="2"/>
        <charset val="238"/>
      </rPr>
      <t>Izgradnja elektro-stanice</t>
    </r>
    <r>
      <rPr>
        <sz val="11"/>
        <color theme="1"/>
        <rFont val="Arial"/>
        <family val="2"/>
        <charset val="238"/>
      </rPr>
      <t xml:space="preserve"> (2)</t>
    </r>
  </si>
  <si>
    <r>
      <t xml:space="preserve">Tunnel Equipment/ </t>
    </r>
    <r>
      <rPr>
        <b/>
        <i/>
        <sz val="11"/>
        <color theme="1"/>
        <rFont val="Arial"/>
        <family val="2"/>
        <charset val="238"/>
      </rPr>
      <t xml:space="preserve">Tunelska oprema </t>
    </r>
  </si>
  <si>
    <r>
      <t xml:space="preserve">90% (Equipment installed/ </t>
    </r>
    <r>
      <rPr>
        <i/>
        <sz val="11"/>
        <color theme="1"/>
        <rFont val="Arial"/>
        <family val="2"/>
        <charset val="238"/>
      </rPr>
      <t>Oprema postavljena</t>
    </r>
    <r>
      <rPr>
        <sz val="11"/>
        <color theme="1"/>
        <rFont val="Arial"/>
        <family val="2"/>
        <charset val="238"/>
      </rPr>
      <t>)</t>
    </r>
  </si>
  <si>
    <t>Sub Total / Suma stavke 7.2</t>
  </si>
  <si>
    <t>TOTAL COST CENTER / UKUPNO TROSKOVNO MJESTO 07</t>
  </si>
  <si>
    <r>
      <t xml:space="preserve">Cost Center/ </t>
    </r>
    <r>
      <rPr>
        <b/>
        <i/>
        <sz val="11"/>
        <color rgb="FFFF0000"/>
        <rFont val="Arial"/>
        <family val="2"/>
      </rPr>
      <t>Troškovno mjesto</t>
    </r>
    <r>
      <rPr>
        <b/>
        <sz val="11"/>
        <color rgb="FFFF0000"/>
        <rFont val="Arial"/>
        <family val="2"/>
        <charset val="238"/>
      </rPr>
      <t xml:space="preserve"> 8.1 </t>
    </r>
  </si>
  <si>
    <r>
      <t xml:space="preserve">Water drainage/ </t>
    </r>
    <r>
      <rPr>
        <b/>
        <i/>
        <sz val="11"/>
        <color rgb="FF000000"/>
        <rFont val="Arial"/>
        <family val="2"/>
      </rPr>
      <t>Drenaža vode</t>
    </r>
  </si>
  <si>
    <r>
      <t xml:space="preserve">Pavement structure/ </t>
    </r>
    <r>
      <rPr>
        <b/>
        <i/>
        <sz val="11"/>
        <color rgb="FF000000"/>
        <rFont val="Arial"/>
        <family val="2"/>
      </rPr>
      <t>Kolovozna konstrukcija</t>
    </r>
  </si>
  <si>
    <t>Sub Total / Suma stavke 8.1</t>
  </si>
  <si>
    <r>
      <t xml:space="preserve">Cost Center/ </t>
    </r>
    <r>
      <rPr>
        <b/>
        <i/>
        <sz val="11"/>
        <color rgb="FFFF0000"/>
        <rFont val="Arial"/>
        <family val="2"/>
      </rPr>
      <t>Troškovno mjesto</t>
    </r>
    <r>
      <rPr>
        <b/>
        <sz val="11"/>
        <color rgb="FFFF0000"/>
        <rFont val="Arial"/>
        <family val="2"/>
        <charset val="238"/>
      </rPr>
      <t xml:space="preserve"> 8.2</t>
    </r>
  </si>
  <si>
    <r>
      <t xml:space="preserve">Abutments and Piers elevation/ </t>
    </r>
    <r>
      <rPr>
        <b/>
        <i/>
        <sz val="11"/>
        <color rgb="FF000000"/>
        <rFont val="Arial"/>
        <family val="2"/>
      </rPr>
      <t>Elevacija mosnih stubova</t>
    </r>
  </si>
  <si>
    <r>
      <t xml:space="preserve">Bridge deck superstructure/ </t>
    </r>
    <r>
      <rPr>
        <b/>
        <i/>
        <sz val="11"/>
        <color rgb="FF000000"/>
        <rFont val="Arial"/>
        <family val="2"/>
      </rPr>
      <t>Gornji stroj mosne ploče</t>
    </r>
  </si>
  <si>
    <r>
      <t xml:space="preserve">Bridge deck prestressing/ </t>
    </r>
    <r>
      <rPr>
        <b/>
        <i/>
        <sz val="11"/>
        <color rgb="FF000000"/>
        <rFont val="Arial"/>
        <family val="2"/>
      </rPr>
      <t>Prednaprezanje mosne ploče</t>
    </r>
  </si>
  <si>
    <r>
      <t xml:space="preserve">Waterproofing, joints and Asphalt Works/ </t>
    </r>
    <r>
      <rPr>
        <b/>
        <i/>
        <sz val="11"/>
        <color rgb="FF000000"/>
        <rFont val="Arial"/>
        <family val="2"/>
      </rPr>
      <t>Hidroizolacija, spojnice i asfaltni radovi</t>
    </r>
  </si>
  <si>
    <r>
      <t xml:space="preserve">Asphalt layer/ </t>
    </r>
    <r>
      <rPr>
        <i/>
        <sz val="11"/>
        <color theme="1"/>
        <rFont val="Arial"/>
        <family val="2"/>
        <charset val="238"/>
      </rPr>
      <t>Sloj asfalta</t>
    </r>
    <r>
      <rPr>
        <sz val="11"/>
        <color theme="1"/>
        <rFont val="Arial"/>
        <family val="2"/>
        <charset val="238"/>
      </rPr>
      <t xml:space="preserve"> 1 + waterproofing/ </t>
    </r>
    <r>
      <rPr>
        <i/>
        <sz val="11"/>
        <color theme="1"/>
        <rFont val="Arial"/>
        <family val="2"/>
        <charset val="238"/>
      </rPr>
      <t>hidroizolacija</t>
    </r>
  </si>
  <si>
    <r>
      <t xml:space="preserve">Asphalt layer/ </t>
    </r>
    <r>
      <rPr>
        <i/>
        <sz val="11"/>
        <color theme="1"/>
        <rFont val="Arial"/>
        <family val="2"/>
        <charset val="238"/>
      </rPr>
      <t>Sloj asfalta</t>
    </r>
    <r>
      <rPr>
        <sz val="11"/>
        <color theme="1"/>
        <rFont val="Arial"/>
        <family val="2"/>
        <charset val="238"/>
      </rPr>
      <t xml:space="preserve"> 2 + joints/</t>
    </r>
    <r>
      <rPr>
        <i/>
        <sz val="11"/>
        <color theme="1"/>
        <rFont val="Arial"/>
        <family val="2"/>
        <charset val="238"/>
      </rPr>
      <t xml:space="preserve"> spojnice</t>
    </r>
  </si>
  <si>
    <r>
      <t xml:space="preserve">Right bridge/ </t>
    </r>
    <r>
      <rPr>
        <b/>
        <i/>
        <sz val="11"/>
        <color rgb="FFFF0000"/>
        <rFont val="Arial"/>
        <family val="2"/>
      </rPr>
      <t>Desni most</t>
    </r>
  </si>
  <si>
    <r>
      <t xml:space="preserve">Asphalt layer/ </t>
    </r>
    <r>
      <rPr>
        <i/>
        <sz val="11"/>
        <color theme="1"/>
        <rFont val="Arial"/>
        <family val="2"/>
        <charset val="238"/>
      </rPr>
      <t xml:space="preserve">Sloj asfalta </t>
    </r>
    <r>
      <rPr>
        <sz val="11"/>
        <color theme="1"/>
        <rFont val="Arial"/>
        <family val="2"/>
        <charset val="238"/>
      </rPr>
      <t xml:space="preserve">1 + waterproofing/ </t>
    </r>
    <r>
      <rPr>
        <i/>
        <sz val="11"/>
        <color theme="1"/>
        <rFont val="Arial"/>
        <family val="2"/>
        <charset val="238"/>
      </rPr>
      <t>hidroizolacija</t>
    </r>
  </si>
  <si>
    <r>
      <t xml:space="preserve">Asphalt layer/ </t>
    </r>
    <r>
      <rPr>
        <i/>
        <sz val="11"/>
        <color theme="1"/>
        <rFont val="Arial"/>
        <family val="2"/>
        <charset val="238"/>
      </rPr>
      <t>Sloj asfalta</t>
    </r>
    <r>
      <rPr>
        <sz val="11"/>
        <color theme="1"/>
        <rFont val="Arial"/>
        <family val="2"/>
        <charset val="238"/>
      </rPr>
      <t xml:space="preserve"> 2 + joints/ </t>
    </r>
    <r>
      <rPr>
        <i/>
        <sz val="11"/>
        <color theme="1"/>
        <rFont val="Arial"/>
        <family val="2"/>
        <charset val="238"/>
      </rPr>
      <t>spojnice</t>
    </r>
  </si>
  <si>
    <t>Sub Total / Suma stavke 8.2</t>
  </si>
  <si>
    <r>
      <t xml:space="preserve">Cost Center/ </t>
    </r>
    <r>
      <rPr>
        <b/>
        <i/>
        <sz val="11"/>
        <color rgb="FFFF0000"/>
        <rFont val="Arial"/>
        <family val="2"/>
      </rPr>
      <t>Troškovno mjesto</t>
    </r>
    <r>
      <rPr>
        <b/>
        <sz val="11"/>
        <color rgb="FFFF0000"/>
        <rFont val="Arial"/>
        <family val="2"/>
        <charset val="238"/>
      </rPr>
      <t xml:space="preserve"> 8.3 </t>
    </r>
  </si>
  <si>
    <t>Sub Total / Suma stavke 8.3</t>
  </si>
  <si>
    <r>
      <t xml:space="preserve">Cost Center/ </t>
    </r>
    <r>
      <rPr>
        <b/>
        <i/>
        <sz val="11"/>
        <color rgb="FFFF0000"/>
        <rFont val="Arial"/>
        <family val="2"/>
      </rPr>
      <t>Troškovno mjesto</t>
    </r>
    <r>
      <rPr>
        <b/>
        <sz val="11"/>
        <color rgb="FFFF0000"/>
        <rFont val="Arial"/>
        <family val="2"/>
        <charset val="238"/>
      </rPr>
      <t xml:space="preserve"> 8.4</t>
    </r>
  </si>
  <si>
    <t>Sub Total / Suma stavke 8.4</t>
  </si>
  <si>
    <r>
      <t xml:space="preserve">Cost Center/ </t>
    </r>
    <r>
      <rPr>
        <b/>
        <i/>
        <sz val="11"/>
        <color rgb="FFFF0000"/>
        <rFont val="Arial"/>
        <family val="2"/>
      </rPr>
      <t>Troškovno mjesto</t>
    </r>
    <r>
      <rPr>
        <b/>
        <sz val="11"/>
        <color rgb="FFFF0000"/>
        <rFont val="Arial"/>
        <family val="2"/>
        <charset val="238"/>
      </rPr>
      <t xml:space="preserve"> 8.5 </t>
    </r>
  </si>
  <si>
    <t>Sub Total / Suma stavke 8.5</t>
  </si>
  <si>
    <r>
      <t xml:space="preserve">Cost Center/ </t>
    </r>
    <r>
      <rPr>
        <b/>
        <i/>
        <sz val="11"/>
        <color rgb="FFFF0000"/>
        <rFont val="Arial"/>
        <family val="2"/>
      </rPr>
      <t>Troškovno mjesto</t>
    </r>
    <r>
      <rPr>
        <b/>
        <sz val="11"/>
        <color rgb="FFFF0000"/>
        <rFont val="Arial"/>
        <family val="2"/>
        <charset val="238"/>
      </rPr>
      <t xml:space="preserve"> 8.6 </t>
    </r>
  </si>
  <si>
    <r>
      <t xml:space="preserve">Culvert (it will be splitted after MD approval)/ </t>
    </r>
    <r>
      <rPr>
        <i/>
        <sz val="11"/>
        <color theme="1"/>
        <rFont val="Arial"/>
        <family val="2"/>
        <charset val="238"/>
      </rPr>
      <t>Propust (biće podijeljen nakon odobrenja GP)</t>
    </r>
  </si>
  <si>
    <r>
      <t xml:space="preserve">Interchange bridges/ </t>
    </r>
    <r>
      <rPr>
        <b/>
        <i/>
        <sz val="11"/>
        <color theme="1"/>
        <rFont val="Arial"/>
        <family val="2"/>
        <charset val="238"/>
      </rPr>
      <t>Mosne petlje</t>
    </r>
  </si>
  <si>
    <r>
      <t>Viaduct/</t>
    </r>
    <r>
      <rPr>
        <b/>
        <i/>
        <sz val="11"/>
        <color rgb="FFFF0000"/>
        <rFont val="Arial"/>
        <family val="2"/>
      </rPr>
      <t>Vijadukt</t>
    </r>
    <r>
      <rPr>
        <b/>
        <sz val="11"/>
        <color rgb="FFFF0000"/>
        <rFont val="Arial"/>
        <family val="2"/>
        <charset val="238"/>
      </rPr>
      <t xml:space="preserve"> Podgorica Verusa</t>
    </r>
  </si>
  <si>
    <r>
      <t>Viaduct/</t>
    </r>
    <r>
      <rPr>
        <b/>
        <i/>
        <sz val="11"/>
        <color rgb="FFFF0000"/>
        <rFont val="Arial"/>
        <family val="2"/>
      </rPr>
      <t>Vijadukt</t>
    </r>
    <r>
      <rPr>
        <b/>
        <sz val="11"/>
        <color rgb="FFFF0000"/>
        <rFont val="Arial"/>
        <family val="2"/>
        <charset val="238"/>
      </rPr>
      <t xml:space="preserve"> Verusa Podgorica </t>
    </r>
  </si>
  <si>
    <r>
      <t>Bridge furniture/</t>
    </r>
    <r>
      <rPr>
        <b/>
        <i/>
        <sz val="11"/>
        <color theme="1"/>
        <rFont val="Arial"/>
        <family val="2"/>
        <charset val="238"/>
      </rPr>
      <t xml:space="preserve"> Mosna estetika</t>
    </r>
  </si>
  <si>
    <t>Sub Total / Suma stavke 8.6</t>
  </si>
  <si>
    <r>
      <t xml:space="preserve">Bridge deck </t>
    </r>
    <r>
      <rPr>
        <b/>
        <sz val="11"/>
        <color theme="8"/>
        <rFont val="Arial"/>
        <family val="2"/>
      </rPr>
      <t xml:space="preserve">prestressing/ </t>
    </r>
    <r>
      <rPr>
        <b/>
        <i/>
        <sz val="11"/>
        <color theme="8"/>
        <rFont val="Arial"/>
        <family val="2"/>
      </rPr>
      <t>Prednaprezanje</t>
    </r>
    <r>
      <rPr>
        <b/>
        <i/>
        <sz val="11"/>
        <color theme="1"/>
        <rFont val="Arial"/>
        <family val="2"/>
        <charset val="238"/>
      </rPr>
      <t xml:space="preserve"> mosne ploče</t>
    </r>
  </si>
  <si>
    <t>Sub Total / Suma stavke 8.7</t>
  </si>
  <si>
    <t>TOTAL COST CENTER / UKUPNO TROSKOVNO MJESTO 08</t>
  </si>
  <si>
    <t>Sub Total / Suma stavke 9.1</t>
  </si>
  <si>
    <r>
      <t xml:space="preserve">Cost center/ </t>
    </r>
    <r>
      <rPr>
        <b/>
        <i/>
        <sz val="11"/>
        <color rgb="FFFF0000"/>
        <rFont val="Arial"/>
        <family val="2"/>
      </rPr>
      <t>Troškovno mjesto</t>
    </r>
    <r>
      <rPr>
        <b/>
        <sz val="11"/>
        <color rgb="FFFF0000"/>
        <rFont val="Arial"/>
        <family val="2"/>
        <charset val="238"/>
      </rPr>
      <t xml:space="preserve"> 9.2 </t>
    </r>
  </si>
  <si>
    <r>
      <t xml:space="preserve">Completion of/ </t>
    </r>
    <r>
      <rPr>
        <i/>
        <sz val="11"/>
        <color theme="1"/>
        <rFont val="Arial"/>
        <family val="2"/>
        <charset val="238"/>
      </rPr>
      <t>Završetak:</t>
    </r>
  </si>
  <si>
    <r>
      <t>Tunnel Equipment/</t>
    </r>
    <r>
      <rPr>
        <b/>
        <i/>
        <sz val="11"/>
        <color theme="1"/>
        <rFont val="Arial"/>
        <family val="2"/>
        <charset val="238"/>
      </rPr>
      <t xml:space="preserve"> Tunelska oprema</t>
    </r>
  </si>
  <si>
    <t>Sub Total / Suma stavke 9.2</t>
  </si>
  <si>
    <r>
      <t>Water drainage/</t>
    </r>
    <r>
      <rPr>
        <b/>
        <i/>
        <sz val="11"/>
        <color theme="1"/>
        <rFont val="Arial"/>
        <family val="2"/>
        <charset val="238"/>
      </rPr>
      <t xml:space="preserve"> Drenaža vode</t>
    </r>
  </si>
  <si>
    <r>
      <t xml:space="preserve">Asphalt concrete layer/ </t>
    </r>
    <r>
      <rPr>
        <i/>
        <sz val="11"/>
        <color theme="1"/>
        <rFont val="Arial"/>
        <family val="2"/>
        <charset val="238"/>
      </rPr>
      <t xml:space="preserve">Sloj asfaltnog betona </t>
    </r>
    <r>
      <rPr>
        <sz val="11"/>
        <color theme="1"/>
        <rFont val="Arial"/>
        <family val="2"/>
        <charset val="238"/>
      </rPr>
      <t>2 right side/</t>
    </r>
    <r>
      <rPr>
        <i/>
        <sz val="11"/>
        <color theme="1"/>
        <rFont val="Arial"/>
        <family val="2"/>
        <charset val="238"/>
      </rPr>
      <t xml:space="preserve"> desna strana</t>
    </r>
  </si>
  <si>
    <t>Sub Total / Suma stavke 9.3</t>
  </si>
  <si>
    <r>
      <t xml:space="preserve">Cost center/ </t>
    </r>
    <r>
      <rPr>
        <b/>
        <i/>
        <sz val="11"/>
        <color rgb="FFFF0000"/>
        <rFont val="Arial"/>
        <family val="2"/>
      </rPr>
      <t>Troškovno mjesto</t>
    </r>
    <r>
      <rPr>
        <b/>
        <sz val="11"/>
        <color rgb="FFFF0000"/>
        <rFont val="Arial"/>
        <family val="2"/>
        <charset val="238"/>
      </rPr>
      <t xml:space="preserve"> 9.4</t>
    </r>
  </si>
  <si>
    <r>
      <t xml:space="preserve">Construction of waterproofing and drainage/ </t>
    </r>
    <r>
      <rPr>
        <b/>
        <i/>
        <sz val="11"/>
        <color rgb="FF000000"/>
        <rFont val="Arial"/>
        <family val="2"/>
      </rPr>
      <t>Konstrukcija hidroizolacije i drenaže</t>
    </r>
  </si>
  <si>
    <t>Sub Total / Suma stavke 9.4</t>
  </si>
  <si>
    <t>Sub Total / Suma stavke 9.6</t>
  </si>
  <si>
    <t>TOTAL COST CENTER / UKUPNO TROSKOVNO MJESTO 09</t>
  </si>
  <si>
    <r>
      <t xml:space="preserve">Cost center/ </t>
    </r>
    <r>
      <rPr>
        <b/>
        <i/>
        <sz val="11"/>
        <color rgb="FFFF0000"/>
        <rFont val="Arial"/>
        <family val="2"/>
      </rPr>
      <t>Troškovno mjesto</t>
    </r>
    <r>
      <rPr>
        <b/>
        <sz val="11"/>
        <color rgb="FFFF0000"/>
        <rFont val="Arial"/>
        <family val="2"/>
        <charset val="238"/>
      </rPr>
      <t xml:space="preserve"> 10.1 </t>
    </r>
  </si>
  <si>
    <r>
      <t xml:space="preserve">asphalt concrete layer/ 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1 right side/ </t>
    </r>
    <r>
      <rPr>
        <i/>
        <sz val="11"/>
        <color theme="1"/>
        <rFont val="Arial"/>
        <family val="2"/>
        <charset val="238"/>
      </rPr>
      <t>desna strana</t>
    </r>
  </si>
  <si>
    <r>
      <t xml:space="preserve">asphalt concrete layer/ 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3 right side/ </t>
    </r>
    <r>
      <rPr>
        <i/>
        <sz val="11"/>
        <color theme="1"/>
        <rFont val="Arial"/>
        <family val="2"/>
        <charset val="238"/>
      </rPr>
      <t>desna strana</t>
    </r>
  </si>
  <si>
    <t>Sub Total / Suma stavke 10.1</t>
  </si>
  <si>
    <r>
      <t xml:space="preserve">Cost center/ </t>
    </r>
    <r>
      <rPr>
        <b/>
        <i/>
        <sz val="11"/>
        <color rgb="FFFF0000"/>
        <rFont val="Arial"/>
        <family val="2"/>
      </rPr>
      <t>Troškovno mjesto</t>
    </r>
    <r>
      <rPr>
        <b/>
        <sz val="11"/>
        <color rgb="FFFF0000"/>
        <rFont val="Arial"/>
        <family val="2"/>
        <charset val="238"/>
      </rPr>
      <t xml:space="preserve"> 10.2 </t>
    </r>
  </si>
  <si>
    <r>
      <t>Completion of/</t>
    </r>
    <r>
      <rPr>
        <i/>
        <sz val="11"/>
        <color theme="1"/>
        <rFont val="Arial"/>
        <family val="2"/>
        <charset val="238"/>
      </rPr>
      <t>Završeno</t>
    </r>
    <r>
      <rPr>
        <sz val="11"/>
        <color theme="1"/>
        <rFont val="Arial"/>
        <family val="2"/>
        <charset val="238"/>
      </rPr>
      <t>:</t>
    </r>
  </si>
  <si>
    <r>
      <t xml:space="preserve">Excavation and Construction of Preliminary Bracing/ </t>
    </r>
    <r>
      <rPr>
        <b/>
        <i/>
        <sz val="11"/>
        <color rgb="FF000000"/>
        <rFont val="Arial"/>
        <family val="2"/>
      </rPr>
      <t>Iskopavanje i konstrukcija preliminarne podgrade</t>
    </r>
  </si>
  <si>
    <r>
      <t>Construction of Power Station/ I</t>
    </r>
    <r>
      <rPr>
        <i/>
        <sz val="11"/>
        <color theme="1"/>
        <rFont val="Arial"/>
        <family val="2"/>
        <charset val="238"/>
      </rPr>
      <t xml:space="preserve">zgradnja elektro-stanice </t>
    </r>
    <r>
      <rPr>
        <sz val="11"/>
        <color theme="1"/>
        <rFont val="Arial"/>
        <family val="2"/>
        <charset val="238"/>
      </rPr>
      <t>(1)</t>
    </r>
  </si>
  <si>
    <r>
      <t>Construction of antifire reservoir/</t>
    </r>
    <r>
      <rPr>
        <i/>
        <sz val="11"/>
        <color theme="1"/>
        <rFont val="Arial"/>
        <family val="2"/>
        <charset val="238"/>
      </rPr>
      <t>Izgradnja protivpožarnog rezervoara</t>
    </r>
  </si>
  <si>
    <t>Sub Total / Suma stavke 10.2</t>
  </si>
  <si>
    <r>
      <t xml:space="preserve">Cost center/ </t>
    </r>
    <r>
      <rPr>
        <b/>
        <i/>
        <sz val="11"/>
        <color rgb="FFFF0000"/>
        <rFont val="Arial"/>
        <family val="2"/>
      </rPr>
      <t>Troškovno mjesto</t>
    </r>
    <r>
      <rPr>
        <b/>
        <sz val="11"/>
        <color rgb="FFFF0000"/>
        <rFont val="Arial"/>
        <family val="2"/>
        <charset val="238"/>
      </rPr>
      <t xml:space="preserve"> 10.3 </t>
    </r>
  </si>
  <si>
    <r>
      <rPr>
        <sz val="11"/>
        <color theme="1"/>
        <rFont val="Arial"/>
        <family val="2"/>
        <charset val="238"/>
      </rPr>
      <t xml:space="preserve">Earthworks/ </t>
    </r>
    <r>
      <rPr>
        <i/>
        <sz val="11"/>
        <color theme="1"/>
        <rFont val="Arial"/>
        <family val="2"/>
        <charset val="238"/>
      </rPr>
      <t>Zemljani radovi</t>
    </r>
  </si>
  <si>
    <r>
      <t xml:space="preserve">asphalt concrete layer/ 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1 left side/ </t>
    </r>
    <r>
      <rPr>
        <i/>
        <sz val="11"/>
        <color theme="1"/>
        <rFont val="Arial"/>
        <family val="2"/>
        <charset val="238"/>
      </rPr>
      <t>lijeva strana</t>
    </r>
  </si>
  <si>
    <r>
      <t xml:space="preserve">asphalt concrete layer/ </t>
    </r>
    <r>
      <rPr>
        <i/>
        <sz val="11"/>
        <color theme="1"/>
        <rFont val="Arial"/>
        <family val="2"/>
        <charset val="238"/>
      </rPr>
      <t xml:space="preserve">sloj asfaltnog betona </t>
    </r>
    <r>
      <rPr>
        <sz val="11"/>
        <color theme="1"/>
        <rFont val="Arial"/>
        <family val="2"/>
        <charset val="238"/>
      </rPr>
      <t xml:space="preserve">2 right side/ </t>
    </r>
    <r>
      <rPr>
        <i/>
        <sz val="11"/>
        <color theme="1"/>
        <rFont val="Arial"/>
        <family val="2"/>
        <charset val="238"/>
      </rPr>
      <t>desna strana</t>
    </r>
  </si>
  <si>
    <r>
      <t xml:space="preserve">asphalt concrete layer/ 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2 left side/ </t>
    </r>
    <r>
      <rPr>
        <i/>
        <sz val="11"/>
        <color theme="1"/>
        <rFont val="Arial"/>
        <family val="2"/>
        <charset val="238"/>
      </rPr>
      <t>lijeva strana</t>
    </r>
  </si>
  <si>
    <r>
      <t xml:space="preserve">asphalt concrete layer/ 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3 left side/</t>
    </r>
    <r>
      <rPr>
        <i/>
        <sz val="11"/>
        <color theme="1"/>
        <rFont val="Arial"/>
        <family val="2"/>
        <charset val="238"/>
      </rPr>
      <t xml:space="preserve"> lijeva strana</t>
    </r>
  </si>
  <si>
    <t>Sub Total / Suma stavke 10.3</t>
  </si>
  <si>
    <t>TOTAL COST CENTER / UKUPNO TROSKOVNO MJESTO 10</t>
  </si>
  <si>
    <r>
      <t xml:space="preserve">Cost center/ </t>
    </r>
    <r>
      <rPr>
        <b/>
        <i/>
        <sz val="11"/>
        <color rgb="FFFF0000"/>
        <rFont val="Arial"/>
        <family val="2"/>
      </rPr>
      <t>Troškovno mjesto</t>
    </r>
    <r>
      <rPr>
        <b/>
        <sz val="11"/>
        <color rgb="FFFF0000"/>
        <rFont val="Arial"/>
        <family val="2"/>
        <charset val="238"/>
      </rPr>
      <t xml:space="preserve"> 11.1 </t>
    </r>
  </si>
  <si>
    <t>Earthworks/ Zemljani radovi</t>
  </si>
  <si>
    <t>Sub Total / Suma stavke 11.1</t>
  </si>
  <si>
    <r>
      <t xml:space="preserve">Cost center/ </t>
    </r>
    <r>
      <rPr>
        <b/>
        <i/>
        <sz val="11"/>
        <color rgb="FFFF0000"/>
        <rFont val="Arial"/>
        <family val="2"/>
      </rPr>
      <t>Troškovno mjesto</t>
    </r>
    <r>
      <rPr>
        <b/>
        <sz val="11"/>
        <color rgb="FFFF0000"/>
        <rFont val="Arial"/>
        <family val="2"/>
        <charset val="238"/>
      </rPr>
      <t xml:space="preserve"> 11.2</t>
    </r>
  </si>
  <si>
    <r>
      <t xml:space="preserve">Construction of secondary lining/ </t>
    </r>
    <r>
      <rPr>
        <b/>
        <i/>
        <sz val="11"/>
        <color rgb="FF000000"/>
        <rFont val="Arial"/>
        <family val="2"/>
      </rPr>
      <t>Konstrukcija sekundarne obloge</t>
    </r>
  </si>
  <si>
    <r>
      <t>Left tube/</t>
    </r>
    <r>
      <rPr>
        <b/>
        <i/>
        <sz val="11"/>
        <color rgb="FFFF0000"/>
        <rFont val="Arial"/>
        <family val="2"/>
      </rPr>
      <t xml:space="preserve"> Lijeva cijev</t>
    </r>
  </si>
  <si>
    <t>Layer/ Sloj 3</t>
  </si>
  <si>
    <t>Sub Total / Suma stavke 11.2</t>
  </si>
  <si>
    <t>TOTAL COST CENTER / UKUPUNO TROSKOVNO MJESTO 11</t>
  </si>
  <si>
    <r>
      <t xml:space="preserve">Cost center/ </t>
    </r>
    <r>
      <rPr>
        <b/>
        <i/>
        <sz val="11"/>
        <color rgb="FFFF0000"/>
        <rFont val="Arial"/>
        <family val="2"/>
      </rPr>
      <t xml:space="preserve">Troškovno mjesto </t>
    </r>
    <r>
      <rPr>
        <b/>
        <sz val="11"/>
        <color rgb="FFFF0000"/>
        <rFont val="Arial"/>
        <family val="2"/>
        <charset val="238"/>
      </rPr>
      <t xml:space="preserve">12.1 </t>
    </r>
  </si>
  <si>
    <t>Sub Total / Suma stavke 12.1</t>
  </si>
  <si>
    <r>
      <t xml:space="preserve">Cost center/ </t>
    </r>
    <r>
      <rPr>
        <b/>
        <i/>
        <sz val="11"/>
        <color rgb="FFFF0000"/>
        <rFont val="Arial"/>
        <family val="2"/>
      </rPr>
      <t xml:space="preserve">Troškovno mjesto </t>
    </r>
    <r>
      <rPr>
        <b/>
        <sz val="11"/>
        <color rgb="FFFF0000"/>
        <rFont val="Arial"/>
        <family val="2"/>
        <charset val="238"/>
      </rPr>
      <t>12.2</t>
    </r>
  </si>
  <si>
    <t>Sub Total / Suma stavke 12.2</t>
  </si>
  <si>
    <r>
      <t xml:space="preserve">Cost center/ </t>
    </r>
    <r>
      <rPr>
        <b/>
        <i/>
        <sz val="11"/>
        <color rgb="FFFF0000"/>
        <rFont val="Arial"/>
        <family val="2"/>
      </rPr>
      <t xml:space="preserve">Troškovno mjesto </t>
    </r>
    <r>
      <rPr>
        <b/>
        <sz val="11"/>
        <color rgb="FFFF0000"/>
        <rFont val="Arial"/>
        <family val="2"/>
        <charset val="238"/>
      </rPr>
      <t xml:space="preserve">12.3 </t>
    </r>
  </si>
  <si>
    <r>
      <t>per one direction of 500m (after MD approval)/</t>
    </r>
    <r>
      <rPr>
        <i/>
        <sz val="11"/>
        <color rgb="FF000000"/>
        <rFont val="Arial"/>
        <family val="2"/>
      </rPr>
      <t>Na 500m dužine u jednom pravcu (nakon odobrenja GP</t>
    </r>
    <r>
      <rPr>
        <sz val="11"/>
        <color rgb="FF000000"/>
        <rFont val="Arial"/>
        <family val="2"/>
        <charset val="238"/>
      </rPr>
      <t>)</t>
    </r>
  </si>
  <si>
    <t>Sub Total / Suma stavke 12.3</t>
  </si>
  <si>
    <t>Sub Total / Suma stavke 12.4</t>
  </si>
  <si>
    <r>
      <t xml:space="preserve">Spans/ </t>
    </r>
    <r>
      <rPr>
        <b/>
        <i/>
        <sz val="11"/>
        <color theme="1"/>
        <rFont val="Arial"/>
        <family val="2"/>
        <charset val="238"/>
      </rPr>
      <t>Rasponi</t>
    </r>
  </si>
  <si>
    <t>12.6.4</t>
  </si>
  <si>
    <t>Sub Total / Suma stavke 12.6</t>
  </si>
  <si>
    <t>Right tube/ Desna cijev</t>
  </si>
  <si>
    <t>Sub Total / Suma stavke 12.7</t>
  </si>
  <si>
    <t>asphalt concrete layer/ sloj asfaltnog betona 1 right side/ desna strana</t>
  </si>
  <si>
    <t>Sub Total / Suma stavke 12.8</t>
  </si>
  <si>
    <t>Sub Total / Suma stavke 12.9</t>
  </si>
  <si>
    <t>Sub Total / Suma stavke 12.10</t>
  </si>
  <si>
    <r>
      <t>Excavation and Construction of Preliminary Bracing/</t>
    </r>
    <r>
      <rPr>
        <b/>
        <i/>
        <sz val="11"/>
        <color rgb="FF000000"/>
        <rFont val="Arial"/>
        <family val="2"/>
      </rPr>
      <t xml:space="preserve"> Iskopavanje i konstrukcija preliminarne podgrade</t>
    </r>
  </si>
  <si>
    <t>Sub Total / Suma stavke 12.11</t>
  </si>
  <si>
    <t>Sub Total / Suma stavke 12.12</t>
  </si>
  <si>
    <t>Sub Total / Suma stavke 12.13</t>
  </si>
  <si>
    <t>Sub Total / Suma stavke 12.15</t>
  </si>
  <si>
    <t>Sub Total / Suma stavke 12.16</t>
  </si>
  <si>
    <t>Sub Total / Suma stavke 12.17</t>
  </si>
  <si>
    <r>
      <t xml:space="preserve">Cost center/ </t>
    </r>
    <r>
      <rPr>
        <b/>
        <i/>
        <sz val="11"/>
        <color rgb="FFFF0000"/>
        <rFont val="Arial"/>
        <family val="2"/>
      </rPr>
      <t xml:space="preserve">Troškovno mjesto </t>
    </r>
    <r>
      <rPr>
        <b/>
        <sz val="11"/>
        <color rgb="FFFF0000"/>
        <rFont val="Arial"/>
        <family val="2"/>
        <charset val="238"/>
      </rPr>
      <t>12.18</t>
    </r>
  </si>
  <si>
    <t>Sub Total / Suma stavke 12.18</t>
  </si>
  <si>
    <t>Sub Total / Suma stavke 12.19</t>
  </si>
  <si>
    <t>Portal construction/ Izgradnja portala</t>
  </si>
  <si>
    <t>Left tube/ Lijeva cijev</t>
  </si>
  <si>
    <t>Sub Total / Suma stavke 12.20</t>
  </si>
  <si>
    <t>TOTAL COST CENTER / UKUPNO TROSKOVNO MJESTO 12</t>
  </si>
  <si>
    <r>
      <t xml:space="preserve">Cost center/ </t>
    </r>
    <r>
      <rPr>
        <b/>
        <i/>
        <sz val="11"/>
        <color rgb="FFFF0000"/>
        <rFont val="Arial"/>
        <family val="2"/>
      </rPr>
      <t>Troškovno mjesto</t>
    </r>
    <r>
      <rPr>
        <b/>
        <sz val="11"/>
        <color rgb="FFFF0000"/>
        <rFont val="Arial"/>
        <family val="2"/>
        <charset val="238"/>
      </rPr>
      <t xml:space="preserve"> 13.1</t>
    </r>
  </si>
  <si>
    <r>
      <t xml:space="preserve">asphalt concrete layer/ 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1 right side/ </t>
    </r>
    <r>
      <rPr>
        <i/>
        <sz val="11"/>
        <color theme="1"/>
        <rFont val="Arial"/>
        <family val="2"/>
        <charset val="238"/>
      </rPr>
      <t xml:space="preserve">desna strana </t>
    </r>
    <r>
      <rPr>
        <sz val="11"/>
        <color theme="1"/>
        <rFont val="Arial"/>
        <family val="2"/>
        <charset val="238"/>
      </rPr>
      <t>0-500m</t>
    </r>
  </si>
  <si>
    <r>
      <t xml:space="preserve">asphalt concrete layer/ 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1 left side/ </t>
    </r>
    <r>
      <rPr>
        <i/>
        <sz val="11"/>
        <color theme="1"/>
        <rFont val="Arial"/>
        <family val="2"/>
        <charset val="238"/>
      </rPr>
      <t>lijeva strana</t>
    </r>
    <r>
      <rPr>
        <sz val="11"/>
        <color theme="1"/>
        <rFont val="Arial"/>
        <family val="2"/>
        <charset val="238"/>
      </rPr>
      <t xml:space="preserve"> 0-500m</t>
    </r>
  </si>
  <si>
    <r>
      <t xml:space="preserve">asphalt concrete layer/ 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1 right side/ </t>
    </r>
    <r>
      <rPr>
        <i/>
        <sz val="11"/>
        <color theme="1"/>
        <rFont val="Arial"/>
        <family val="2"/>
        <charset val="238"/>
      </rPr>
      <t>desna strana</t>
    </r>
    <r>
      <rPr>
        <sz val="11"/>
        <color theme="1"/>
        <rFont val="Arial"/>
        <family val="2"/>
        <charset val="238"/>
      </rPr>
      <t xml:space="preserve"> 500-1030m</t>
    </r>
  </si>
  <si>
    <r>
      <t xml:space="preserve">asphalt concrete layer/ 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1 left side/</t>
    </r>
    <r>
      <rPr>
        <i/>
        <sz val="11"/>
        <color theme="1"/>
        <rFont val="Arial"/>
        <family val="2"/>
        <charset val="238"/>
      </rPr>
      <t xml:space="preserve"> lijeva strana</t>
    </r>
    <r>
      <rPr>
        <sz val="11"/>
        <color theme="1"/>
        <rFont val="Arial"/>
        <family val="2"/>
        <charset val="238"/>
      </rPr>
      <t xml:space="preserve"> 500-1030m</t>
    </r>
  </si>
  <si>
    <r>
      <t xml:space="preserve">asphalt concrete layer/ 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2 right side/ </t>
    </r>
    <r>
      <rPr>
        <i/>
        <sz val="11"/>
        <color theme="1"/>
        <rFont val="Arial"/>
        <family val="2"/>
        <charset val="238"/>
      </rPr>
      <t>desna strana</t>
    </r>
    <r>
      <rPr>
        <sz val="11"/>
        <color theme="1"/>
        <rFont val="Arial"/>
        <family val="2"/>
        <charset val="238"/>
      </rPr>
      <t xml:space="preserve"> 0-500m</t>
    </r>
  </si>
  <si>
    <r>
      <t>asphalt concrete layer/</t>
    </r>
    <r>
      <rPr>
        <i/>
        <sz val="11"/>
        <color theme="1"/>
        <rFont val="Arial"/>
        <family val="2"/>
        <charset val="238"/>
      </rPr>
      <t xml:space="preserve"> sloj asfaltnog betona</t>
    </r>
    <r>
      <rPr>
        <sz val="11"/>
        <color theme="1"/>
        <rFont val="Arial"/>
        <family val="2"/>
        <charset val="238"/>
      </rPr>
      <t xml:space="preserve"> 2 left side/ </t>
    </r>
    <r>
      <rPr>
        <i/>
        <sz val="11"/>
        <color theme="1"/>
        <rFont val="Arial"/>
        <family val="2"/>
        <charset val="238"/>
      </rPr>
      <t>lijeva strana</t>
    </r>
    <r>
      <rPr>
        <sz val="11"/>
        <color theme="1"/>
        <rFont val="Arial"/>
        <family val="2"/>
        <charset val="238"/>
      </rPr>
      <t xml:space="preserve"> 0-500m</t>
    </r>
  </si>
  <si>
    <t>Sub Total / Suma stavke 13.1</t>
  </si>
  <si>
    <r>
      <t xml:space="preserve">Cost center/ </t>
    </r>
    <r>
      <rPr>
        <b/>
        <i/>
        <sz val="11"/>
        <color rgb="FFFF0000"/>
        <rFont val="Arial"/>
        <family val="2"/>
      </rPr>
      <t xml:space="preserve">Troškovno mjesto </t>
    </r>
    <r>
      <rPr>
        <b/>
        <sz val="11"/>
        <color rgb="FFFF0000"/>
        <rFont val="Arial"/>
        <family val="2"/>
        <charset val="238"/>
      </rPr>
      <t xml:space="preserve">13.2 </t>
    </r>
  </si>
  <si>
    <t>Sub Total / Suma stavke 13.2</t>
  </si>
  <si>
    <t xml:space="preserve">Cost center/ Troškovno mjesto 14.1 </t>
  </si>
  <si>
    <t>Subgrade/ Posteljica</t>
  </si>
  <si>
    <t>Top soil removal/ Uklanjanje humusa</t>
  </si>
  <si>
    <t>At every 250 m and certain high  (after MD approval)/Na svakih 250m i određenoj visini (nakon odobrenja GP)</t>
  </si>
  <si>
    <t>Road Foundation/ Temelj puta</t>
  </si>
  <si>
    <t>right side/ desna strana</t>
  </si>
  <si>
    <t>left side/ lijeva strana</t>
  </si>
  <si>
    <t>per one direction of 500m (after MD approval)/Na 500m dužine u jednom pravcu (nakon odobrenja GP)</t>
  </si>
  <si>
    <t>asphalt concrete layer/ sloj asfaltnog betona 1 left side/ lijeva strana</t>
  </si>
  <si>
    <t>asphalt concrete layer/ sloj asfaltnog betona 2 right side/ desna strana</t>
  </si>
  <si>
    <t>asphalt concrete layer/ sloj asfaltnog betona 2 left side/ lijeva strana</t>
  </si>
  <si>
    <t>asphalt concrete layer/ sloj asfaltnog betona 3 right side/ desna strana</t>
  </si>
  <si>
    <t>asphalt concrete layer/ sloj asfaltnog betona 3 left side/ lijeva strana</t>
  </si>
  <si>
    <t>Underpass/Podvožnjak km 36+930,55</t>
  </si>
  <si>
    <t>Box culvert/Kutijasti propust (100% complete/ završeno)</t>
  </si>
  <si>
    <t>Sub Total / Suma stavke 14.1</t>
  </si>
  <si>
    <t>Cost center/ Troškovno mjesto 14.2</t>
  </si>
  <si>
    <t>Right bridge/ Desni most</t>
  </si>
  <si>
    <t>Foundation concrete/ Temeljni beton</t>
  </si>
  <si>
    <t>Spans/ Rasponi</t>
  </si>
  <si>
    <t>Bridge superstructure/ Gornji stroj mosta</t>
  </si>
  <si>
    <t>Superstructure prestressing/ Prednaprezanje gornjeg stroja</t>
  </si>
  <si>
    <t>Bridge furniture/ Mosna estetika</t>
  </si>
  <si>
    <t>Waterproofing, joints and Asphalt Works/ Hidroizolacija, spojnice i asfaltni radovi</t>
  </si>
  <si>
    <t>Asphalt/Asfalt 1 + waterproofing/ hidroizolacija</t>
  </si>
  <si>
    <t>Asphalt/Asfalt 2 + joints/ spojnice</t>
  </si>
  <si>
    <t>Sub Total / Suma stavke 14.2</t>
  </si>
  <si>
    <t>Cost center/ Troškovno mjesto 14.3</t>
  </si>
  <si>
    <t>Sub Total / Suma stavke 14.3</t>
  </si>
  <si>
    <t xml:space="preserve">Cost center/ Troškovno mjesto 14.4 </t>
  </si>
  <si>
    <t>20% complete/ završeno (portal 1)</t>
  </si>
  <si>
    <t>40% complete/ završeno (portal 2)</t>
  </si>
  <si>
    <t>60% complete/ završeno (portal 3)</t>
  </si>
  <si>
    <t>80% complete/ završeno (portal 4)</t>
  </si>
  <si>
    <t>85% (portal 1 complete/ završen)</t>
  </si>
  <si>
    <t>90% (portal 2 complete/ završen)</t>
  </si>
  <si>
    <t>95% (portal 3 complete/ završen)</t>
  </si>
  <si>
    <t>100% (portal 4 complete/ završen)</t>
  </si>
  <si>
    <t>Excavation and Construction of Preliminary Bracing/ Iskopavanje i konstrukcija preliminarne podgrade</t>
  </si>
  <si>
    <t>Construction of pavement/ Izgradnja kolovoza</t>
  </si>
  <si>
    <t>Layer/ Sloj 1</t>
  </si>
  <si>
    <t>Layer/ Sloj 2</t>
  </si>
  <si>
    <t>Tunnel Equipment/ Tunelska oprema</t>
  </si>
  <si>
    <t>90% (Equipment installed/Oprema postavljena)</t>
  </si>
  <si>
    <t>10% (Equipment tested/Oprema ispitana)</t>
  </si>
  <si>
    <t>Sub Total / Suma stavke 14.4</t>
  </si>
  <si>
    <t xml:space="preserve">Cost center/ Troškovno mjesto 14.5 </t>
  </si>
  <si>
    <t>Sub Total / Suma stavke 14.5</t>
  </si>
  <si>
    <t>Cost center/ Troškovno mjesto 14.6</t>
  </si>
  <si>
    <t>Left bridge/ Lijevi most</t>
  </si>
  <si>
    <t>Foundation piles/ Temeljni šipovi</t>
  </si>
  <si>
    <t>Waterproofing and asphalt works/ Hidroizolacija i asfaltni radovi</t>
  </si>
  <si>
    <t>asphalt layer 1 including waterproofing/sloj asfalta 1 uključujući hidroizolaciju</t>
  </si>
  <si>
    <t>asphalt layer 2 including joints/sloj asfalta 2 uključujući spojnice</t>
  </si>
  <si>
    <t>Sub Total / Suma stavke 14.6</t>
  </si>
  <si>
    <t xml:space="preserve">Cost center/ Troškovno mjesto 14.7 </t>
  </si>
  <si>
    <t>Sub Total / Suma stavke 14.7</t>
  </si>
  <si>
    <t>TOTAL COST CENTER / UKUPNO TROSKOVNI CENTAR 14</t>
  </si>
  <si>
    <t xml:space="preserve">Cost center/ Troškovno mjesto 15.1 </t>
  </si>
  <si>
    <t>Earthworks/Zemljani radovi</t>
  </si>
  <si>
    <t>Road Foundation/Temelj puta</t>
  </si>
  <si>
    <t>Engineering structures/Inženjerske konstrukcije</t>
  </si>
  <si>
    <t>Sub Total / Suma stavke 15.1</t>
  </si>
  <si>
    <t xml:space="preserve">Cost center/ Troškovno mjesto 15.2 </t>
  </si>
  <si>
    <t xml:space="preserve"> 0 - 250 m right side/ desna strana</t>
  </si>
  <si>
    <t xml:space="preserve"> 0 - 250 m left side/ lijeva strana</t>
  </si>
  <si>
    <t>asphalt concrete layer/ sloj asfaltnog betona 1 right side/ desna strana 0-500m</t>
  </si>
  <si>
    <t>asphalt concrete layer/ sloj asfaltnog betona 1 left side/ lijeva strana 0-500m</t>
  </si>
  <si>
    <t>asphalt concrete layer/ sloj asfaltnog betona 2 right side/ desna strana 0-500m</t>
  </si>
  <si>
    <t>asphalt concrete layer/ sloj asfaltnog betona 2 left side/ lijeva strana 0-500m</t>
  </si>
  <si>
    <t>asphalt concrete layer/ sloj asfaltnog betona 3 right side/ desna strana 0-500m</t>
  </si>
  <si>
    <t>asphalt concrete layer/ sloj asfaltnog betona 3 left side/ lijeva strana 0-500m</t>
  </si>
  <si>
    <t>Overpasses/ Nadvožnjaci</t>
  </si>
  <si>
    <t>asphalt layer/ asfaltni sloj 1 + waterproofing/ hidroizolacija</t>
  </si>
  <si>
    <t>asphalt layer/ asfaltni sloj 2 + joints/ spojnice</t>
  </si>
  <si>
    <t xml:space="preserve">Sub Total / Suma stavke 15.2 </t>
  </si>
  <si>
    <t>Cost center/ Troškovno mjesto 15.3</t>
  </si>
  <si>
    <t>Sub Total / Suma stavke 15.3</t>
  </si>
  <si>
    <t>Cost center/ Troškovno mjesto 15.4</t>
  </si>
  <si>
    <t>Sub Total / Suma stavke 15.4</t>
  </si>
  <si>
    <t>Cost center/ Troškovno mjesto 15.5</t>
  </si>
  <si>
    <t>Sub Total / Suma stavke 15.5</t>
  </si>
  <si>
    <t xml:space="preserve">Cost center/ Troškovno mjesto 15.6 </t>
  </si>
  <si>
    <t>Sub Total / Suma stavke 15.6</t>
  </si>
  <si>
    <t>Cost center/ Troškovno mjesto 15.7</t>
  </si>
  <si>
    <t>Sub Total / Suma stavke 15.7</t>
  </si>
  <si>
    <t>Cost center/ Troškovno mjesto 15.8</t>
  </si>
  <si>
    <t>Underpass/ Podvožnjak km 40+735,79</t>
  </si>
  <si>
    <t>Foundation (excavation and concreting)/ Temelji (iskopavanje i betoniranje)</t>
  </si>
  <si>
    <t>Box culvert/ Kutijasti propust (100% complete/ završeno)</t>
  </si>
  <si>
    <t>Sub Total / Suma stavke 15.8</t>
  </si>
  <si>
    <t>TOTAL COST CENTER / UKUPNO TROSKOVNO MJESTO 15</t>
  </si>
  <si>
    <t>Cost center/ Troškovno mjesto C.1</t>
  </si>
  <si>
    <t>Guardrails /Zaštitne ograde</t>
  </si>
  <si>
    <t>Right/ Desno 1</t>
  </si>
  <si>
    <t>Right/ Desno 2</t>
  </si>
  <si>
    <t>Left/ Lijevo 1</t>
  </si>
  <si>
    <t>Left/ Lijevo 2</t>
  </si>
  <si>
    <t>Sub Total / Suma stavke C.1</t>
  </si>
  <si>
    <t>Cost center/ Troškovno mjesto C.2</t>
  </si>
  <si>
    <t>Road marking and signalization/ Oznake i signalizacija na putu</t>
  </si>
  <si>
    <t>0 - 5000 Right/ Desno</t>
  </si>
  <si>
    <t>0 - 5000 Left/ Lijevo</t>
  </si>
  <si>
    <t>5000 - 11200 Right/ Desno</t>
  </si>
  <si>
    <t>5000 - 11200 Left/ Lijevo</t>
  </si>
  <si>
    <t>11200 - 16200 Right/ Desno</t>
  </si>
  <si>
    <t>11200 - 16200 Left/ Lijevo</t>
  </si>
  <si>
    <t>16200 - 22692 Right/ Desno</t>
  </si>
  <si>
    <t>16200 - 22692 Left/ Lijevo</t>
  </si>
  <si>
    <t>22692 - 27692 Right/ Desno</t>
  </si>
  <si>
    <t>22692 - 27692 Left/ Lijevo</t>
  </si>
  <si>
    <t>27692 - 31550 Right/ Desno</t>
  </si>
  <si>
    <t>27692 - 31550 Left/ Lijevo</t>
  </si>
  <si>
    <t>31550 - 36550 Right/ Desno</t>
  </si>
  <si>
    <t>31550 - 36550 Left/ Lijevo</t>
  </si>
  <si>
    <t>36550 - 40871 Right/ Desno</t>
  </si>
  <si>
    <t>36550 - 40871 Left/ Lijevo</t>
  </si>
  <si>
    <t>Sub Total / Suma stavke C.2</t>
  </si>
  <si>
    <t>Cost center/ Troškovno mjesto C.3</t>
  </si>
  <si>
    <t>Traffic control equipment/ Oprema za kontrolu saobraćaja</t>
  </si>
  <si>
    <t>Right - installation/ Desno - postavljanje</t>
  </si>
  <si>
    <t>Right - commissioning/ Desno - puštanje u rad</t>
  </si>
  <si>
    <t>Left - installation/ Lijevo - postavljanje</t>
  </si>
  <si>
    <t>Left - commissioning/ Lijevo - puštanje u rad</t>
  </si>
  <si>
    <t>Sub Total / Suma stavke C.3</t>
  </si>
  <si>
    <t>Cost center/ Troškovno mjesto C.4</t>
  </si>
  <si>
    <t>Low voltage equipment/ Niskonaponska oprema</t>
  </si>
  <si>
    <t>Sub Total / Suma stavke C.4</t>
  </si>
  <si>
    <t>Cost center/ Troškovno mjesto C.5</t>
  </si>
  <si>
    <t>Tolling system and station/ Sistem i stanice za naplatu putarine</t>
  </si>
  <si>
    <t>100% complete/završeno (it will be splitted by location/biće podijeljeno prema lokaciji)</t>
  </si>
  <si>
    <t>Sub Total / Suma stavke C.5</t>
  </si>
  <si>
    <t xml:space="preserve">Cost center No./ Troškovno mjesto Br. </t>
  </si>
  <si>
    <r>
      <t>Parts/</t>
    </r>
    <r>
      <rPr>
        <b/>
        <i/>
        <sz val="11"/>
        <color rgb="FFFF0000"/>
        <rFont val="Arial"/>
        <family val="2"/>
      </rPr>
      <t>Dijelovi</t>
    </r>
    <r>
      <rPr>
        <b/>
        <sz val="11"/>
        <color rgb="FFFF0000"/>
        <rFont val="Arial"/>
        <family val="2"/>
        <charset val="238"/>
      </rPr>
      <t xml:space="preserve"> 1-4</t>
    </r>
  </si>
  <si>
    <t xml:space="preserve">Cost Center No./ Troškovno mjesto Br. </t>
  </si>
  <si>
    <r>
      <t xml:space="preserve">Cost Center/ </t>
    </r>
    <r>
      <rPr>
        <b/>
        <i/>
        <sz val="11"/>
        <color rgb="FFFF0000"/>
        <rFont val="Arial"/>
        <family val="2"/>
      </rPr>
      <t>Troškovni centar</t>
    </r>
    <r>
      <rPr>
        <b/>
        <sz val="11"/>
        <color rgb="FFFF0000"/>
        <rFont val="Arial"/>
        <family val="2"/>
        <charset val="238"/>
      </rPr>
      <t xml:space="preserve"> A</t>
    </r>
  </si>
  <si>
    <r>
      <t xml:space="preserve">Completion of Main Design/ </t>
    </r>
    <r>
      <rPr>
        <b/>
        <i/>
        <sz val="11"/>
        <color rgb="FFFF0000"/>
        <rFont val="Arial"/>
        <family val="2"/>
      </rPr>
      <t>Završetak Glavnog projekta</t>
    </r>
  </si>
  <si>
    <r>
      <t xml:space="preserve">Parts/ </t>
    </r>
    <r>
      <rPr>
        <b/>
        <i/>
        <sz val="11"/>
        <color rgb="FFFF0000"/>
        <rFont val="Arial"/>
        <family val="2"/>
      </rPr>
      <t>Dijelovi</t>
    </r>
    <r>
      <rPr>
        <b/>
        <sz val="11"/>
        <color rgb="FFFF0000"/>
        <rFont val="Arial"/>
        <family val="2"/>
        <charset val="238"/>
      </rPr>
      <t xml:space="preserve"> 1-4</t>
    </r>
  </si>
  <si>
    <r>
      <t xml:space="preserve">Main design/ </t>
    </r>
    <r>
      <rPr>
        <b/>
        <i/>
        <sz val="11"/>
        <color theme="1"/>
        <rFont val="Arial"/>
        <family val="2"/>
        <charset val="238"/>
      </rPr>
      <t>Glavni projekat</t>
    </r>
  </si>
  <si>
    <r>
      <t xml:space="preserve">Subsection/ </t>
    </r>
    <r>
      <rPr>
        <i/>
        <sz val="11"/>
        <color theme="1"/>
        <rFont val="Arial"/>
        <family val="2"/>
        <charset val="238"/>
      </rPr>
      <t>Podsekcija</t>
    </r>
    <r>
      <rPr>
        <sz val="11"/>
        <color theme="1"/>
        <rFont val="Arial"/>
        <family val="2"/>
        <charset val="238"/>
      </rPr>
      <t xml:space="preserve"> 1.2 (Construction works/ </t>
    </r>
    <r>
      <rPr>
        <i/>
        <sz val="11"/>
        <color theme="1"/>
        <rFont val="Arial"/>
        <family val="2"/>
        <charset val="238"/>
      </rPr>
      <t>Građevinski radovi)</t>
    </r>
  </si>
  <si>
    <r>
      <t xml:space="preserve">Subsection/ </t>
    </r>
    <r>
      <rPr>
        <i/>
        <sz val="11"/>
        <color theme="1"/>
        <rFont val="Arial"/>
        <family val="2"/>
        <charset val="238"/>
      </rPr>
      <t>Podsekcija</t>
    </r>
    <r>
      <rPr>
        <sz val="11"/>
        <color theme="1"/>
        <rFont val="Arial"/>
        <family val="2"/>
        <charset val="238"/>
      </rPr>
      <t xml:space="preserve"> 1.3 (Construction works/ </t>
    </r>
    <r>
      <rPr>
        <i/>
        <sz val="11"/>
        <color theme="1"/>
        <rFont val="Arial"/>
        <family val="2"/>
        <charset val="238"/>
      </rPr>
      <t>Građevinski radovi</t>
    </r>
    <r>
      <rPr>
        <sz val="11"/>
        <color theme="1"/>
        <rFont val="Arial"/>
        <family val="2"/>
        <charset val="238"/>
      </rPr>
      <t>)</t>
    </r>
  </si>
  <si>
    <r>
      <t xml:space="preserve">Subsection/ </t>
    </r>
    <r>
      <rPr>
        <i/>
        <sz val="11"/>
        <color theme="1"/>
        <rFont val="Arial"/>
        <family val="2"/>
        <charset val="238"/>
      </rPr>
      <t>Podsekcija</t>
    </r>
    <r>
      <rPr>
        <sz val="11"/>
        <color theme="1"/>
        <rFont val="Arial"/>
        <family val="2"/>
        <charset val="238"/>
      </rPr>
      <t xml:space="preserve"> 1.4 (Construction works/</t>
    </r>
    <r>
      <rPr>
        <i/>
        <sz val="11"/>
        <color theme="1"/>
        <rFont val="Arial"/>
        <family val="2"/>
        <charset val="238"/>
      </rPr>
      <t xml:space="preserve"> Građevinski radovi</t>
    </r>
    <r>
      <rPr>
        <sz val="11"/>
        <color theme="1"/>
        <rFont val="Arial"/>
        <family val="2"/>
        <charset val="238"/>
      </rPr>
      <t>)</t>
    </r>
  </si>
  <si>
    <r>
      <t xml:space="preserve">Subsection/ </t>
    </r>
    <r>
      <rPr>
        <i/>
        <sz val="11"/>
        <color theme="1"/>
        <rFont val="Arial"/>
        <family val="2"/>
        <charset val="238"/>
      </rPr>
      <t>Podsekcija</t>
    </r>
    <r>
      <rPr>
        <sz val="11"/>
        <color theme="1"/>
        <rFont val="Arial"/>
        <family val="2"/>
        <charset val="238"/>
      </rPr>
      <t xml:space="preserve"> 2.1 (Construction works/ </t>
    </r>
    <r>
      <rPr>
        <i/>
        <sz val="11"/>
        <color theme="1"/>
        <rFont val="Arial"/>
        <family val="2"/>
        <charset val="238"/>
      </rPr>
      <t>Građevinski radovi</t>
    </r>
    <r>
      <rPr>
        <sz val="11"/>
        <color theme="1"/>
        <rFont val="Arial"/>
        <family val="2"/>
        <charset val="238"/>
      </rPr>
      <t>)</t>
    </r>
  </si>
  <si>
    <r>
      <t xml:space="preserve">Subsection/ </t>
    </r>
    <r>
      <rPr>
        <i/>
        <sz val="11"/>
        <color theme="1"/>
        <rFont val="Arial"/>
        <family val="2"/>
        <charset val="238"/>
      </rPr>
      <t>Podsekcija</t>
    </r>
    <r>
      <rPr>
        <sz val="11"/>
        <color theme="1"/>
        <rFont val="Arial"/>
        <family val="2"/>
        <charset val="238"/>
      </rPr>
      <t xml:space="preserve"> 2.2 (Construction works/ </t>
    </r>
    <r>
      <rPr>
        <i/>
        <sz val="11"/>
        <color theme="1"/>
        <rFont val="Arial"/>
        <family val="2"/>
        <charset val="238"/>
      </rPr>
      <t>Građevinski radovi</t>
    </r>
    <r>
      <rPr>
        <sz val="11"/>
        <color theme="1"/>
        <rFont val="Arial"/>
        <family val="2"/>
        <charset val="238"/>
      </rPr>
      <t>)</t>
    </r>
  </si>
  <si>
    <r>
      <t xml:space="preserve">Subsection/ </t>
    </r>
    <r>
      <rPr>
        <i/>
        <sz val="11"/>
        <color theme="1"/>
        <rFont val="Arial"/>
        <family val="2"/>
        <charset val="238"/>
      </rPr>
      <t>Podsekcija</t>
    </r>
    <r>
      <rPr>
        <sz val="11"/>
        <color theme="1"/>
        <rFont val="Arial"/>
        <family val="2"/>
        <charset val="238"/>
      </rPr>
      <t xml:space="preserve"> 2.3 (Construction works/ </t>
    </r>
    <r>
      <rPr>
        <i/>
        <sz val="11"/>
        <color theme="1"/>
        <rFont val="Arial"/>
        <family val="2"/>
        <charset val="238"/>
      </rPr>
      <t>Građevinski radovi</t>
    </r>
    <r>
      <rPr>
        <sz val="11"/>
        <color theme="1"/>
        <rFont val="Arial"/>
        <family val="2"/>
        <charset val="238"/>
      </rPr>
      <t>)</t>
    </r>
  </si>
  <si>
    <r>
      <t xml:space="preserve">Subsection/ </t>
    </r>
    <r>
      <rPr>
        <i/>
        <sz val="11"/>
        <color theme="1"/>
        <rFont val="Arial"/>
        <family val="2"/>
        <charset val="238"/>
      </rPr>
      <t>Podsekcija</t>
    </r>
    <r>
      <rPr>
        <sz val="11"/>
        <color theme="1"/>
        <rFont val="Arial"/>
        <family val="2"/>
        <charset val="238"/>
      </rPr>
      <t xml:space="preserve"> 3.1 (Construction works/ </t>
    </r>
    <r>
      <rPr>
        <i/>
        <sz val="11"/>
        <color theme="1"/>
        <rFont val="Arial"/>
        <family val="2"/>
        <charset val="238"/>
      </rPr>
      <t>Građevinski radovi</t>
    </r>
    <r>
      <rPr>
        <sz val="11"/>
        <color theme="1"/>
        <rFont val="Arial"/>
        <family val="2"/>
        <charset val="238"/>
      </rPr>
      <t>)</t>
    </r>
  </si>
  <si>
    <r>
      <t xml:space="preserve">Subsection/ </t>
    </r>
    <r>
      <rPr>
        <i/>
        <sz val="11"/>
        <color theme="1"/>
        <rFont val="Arial"/>
        <family val="2"/>
        <charset val="238"/>
      </rPr>
      <t>Podsekcija</t>
    </r>
    <r>
      <rPr>
        <sz val="11"/>
        <color theme="1"/>
        <rFont val="Arial"/>
        <family val="2"/>
        <charset val="238"/>
      </rPr>
      <t xml:space="preserve"> 3.2 (Construction works/ </t>
    </r>
    <r>
      <rPr>
        <i/>
        <sz val="11"/>
        <color theme="1"/>
        <rFont val="Arial"/>
        <family val="2"/>
        <charset val="238"/>
      </rPr>
      <t>Građevinski radovi</t>
    </r>
    <r>
      <rPr>
        <sz val="11"/>
        <color theme="1"/>
        <rFont val="Arial"/>
        <family val="2"/>
        <charset val="238"/>
      </rPr>
      <t>)</t>
    </r>
  </si>
  <si>
    <r>
      <t xml:space="preserve">Subsection/ </t>
    </r>
    <r>
      <rPr>
        <i/>
        <sz val="11"/>
        <color theme="1"/>
        <rFont val="Arial"/>
        <family val="2"/>
        <charset val="238"/>
      </rPr>
      <t>Podsekcija</t>
    </r>
    <r>
      <rPr>
        <sz val="11"/>
        <color theme="1"/>
        <rFont val="Arial"/>
        <family val="2"/>
        <charset val="238"/>
      </rPr>
      <t xml:space="preserve"> 3.3 (Construction works/ </t>
    </r>
    <r>
      <rPr>
        <i/>
        <sz val="11"/>
        <color theme="1"/>
        <rFont val="Arial"/>
        <family val="2"/>
        <charset val="238"/>
      </rPr>
      <t>Građevinski radovi)</t>
    </r>
  </si>
  <si>
    <r>
      <t xml:space="preserve">Subsection/ </t>
    </r>
    <r>
      <rPr>
        <i/>
        <sz val="11"/>
        <color theme="1"/>
        <rFont val="Arial"/>
        <family val="2"/>
        <charset val="238"/>
      </rPr>
      <t>Podsekcija</t>
    </r>
    <r>
      <rPr>
        <sz val="11"/>
        <color theme="1"/>
        <rFont val="Arial"/>
        <family val="2"/>
        <charset val="238"/>
      </rPr>
      <t xml:space="preserve"> 4.1 (Construction works/ </t>
    </r>
    <r>
      <rPr>
        <i/>
        <sz val="11"/>
        <color theme="1"/>
        <rFont val="Arial"/>
        <family val="2"/>
        <charset val="238"/>
      </rPr>
      <t>Građevinski radovi)</t>
    </r>
  </si>
  <si>
    <r>
      <t xml:space="preserve">Subsection/ </t>
    </r>
    <r>
      <rPr>
        <i/>
        <sz val="11"/>
        <color theme="1"/>
        <rFont val="Arial"/>
        <family val="2"/>
        <charset val="238"/>
      </rPr>
      <t>Podsekcija</t>
    </r>
    <r>
      <rPr>
        <sz val="11"/>
        <color theme="1"/>
        <rFont val="Arial"/>
        <family val="2"/>
        <charset val="238"/>
      </rPr>
      <t xml:space="preserve"> 4.2 (Construction works/ </t>
    </r>
    <r>
      <rPr>
        <i/>
        <sz val="11"/>
        <color theme="1"/>
        <rFont val="Arial"/>
        <family val="2"/>
        <charset val="238"/>
      </rPr>
      <t>Građevinski radovi)</t>
    </r>
  </si>
  <si>
    <r>
      <t xml:space="preserve">Subsection/ </t>
    </r>
    <r>
      <rPr>
        <i/>
        <sz val="11"/>
        <color theme="1"/>
        <rFont val="Arial"/>
        <family val="2"/>
        <charset val="238"/>
      </rPr>
      <t>Podsekcija</t>
    </r>
    <r>
      <rPr>
        <sz val="11"/>
        <color theme="1"/>
        <rFont val="Arial"/>
        <family val="2"/>
        <charset val="238"/>
      </rPr>
      <t xml:space="preserve"> 4.3 (Construction works/ </t>
    </r>
    <r>
      <rPr>
        <i/>
        <sz val="11"/>
        <color theme="1"/>
        <rFont val="Arial"/>
        <family val="2"/>
        <charset val="238"/>
      </rPr>
      <t>Građevinski radovi)</t>
    </r>
  </si>
  <si>
    <r>
      <t xml:space="preserve">Various designs (signalization, facilities, landscaping, etc.)/ </t>
    </r>
    <r>
      <rPr>
        <i/>
        <sz val="11"/>
        <color theme="1"/>
        <rFont val="Arial"/>
        <family val="2"/>
        <charset val="238"/>
      </rPr>
      <t>Razni projekti (signalizacija, objekti, uređenje pejzaža, itd.)</t>
    </r>
  </si>
  <si>
    <r>
      <t>TOTAL/</t>
    </r>
    <r>
      <rPr>
        <b/>
        <i/>
        <sz val="11"/>
        <color theme="1"/>
        <rFont val="Arial"/>
        <family val="2"/>
        <charset val="238"/>
      </rPr>
      <t>UKUPNO</t>
    </r>
  </si>
  <si>
    <r>
      <t>Subsection/</t>
    </r>
    <r>
      <rPr>
        <b/>
        <i/>
        <sz val="11"/>
        <color rgb="FFFF0000"/>
        <rFont val="Arial"/>
        <family val="2"/>
      </rPr>
      <t>Podsekcija</t>
    </r>
    <r>
      <rPr>
        <b/>
        <sz val="11"/>
        <color rgb="FFFF0000"/>
        <rFont val="Arial"/>
        <family val="2"/>
        <charset val="238"/>
      </rPr>
      <t xml:space="preserve"> 1.2 (LK4+760.00 - LK6+440, RK4+751.60 - RK6+435)</t>
    </r>
  </si>
  <si>
    <r>
      <t>Contract (Design and Build)/</t>
    </r>
    <r>
      <rPr>
        <b/>
        <i/>
        <sz val="11"/>
        <color theme="1"/>
        <rFont val="Arial"/>
        <family val="2"/>
        <charset val="238"/>
      </rPr>
      <t>Ugovor (Projektovanje i izgradnja)</t>
    </r>
  </si>
  <si>
    <r>
      <t>Contractor/</t>
    </r>
    <r>
      <rPr>
        <b/>
        <i/>
        <sz val="11"/>
        <color theme="1"/>
        <rFont val="Arial"/>
        <family val="2"/>
        <charset val="238"/>
      </rPr>
      <t>Izvođač</t>
    </r>
  </si>
  <si>
    <r>
      <t>Engineer/</t>
    </r>
    <r>
      <rPr>
        <b/>
        <i/>
        <sz val="11"/>
        <color theme="1"/>
        <rFont val="Arial"/>
        <family val="2"/>
        <charset val="238"/>
      </rPr>
      <t>Inženjer</t>
    </r>
  </si>
  <si>
    <r>
      <t>Accepted Contract Amount (A.C.A.)/</t>
    </r>
    <r>
      <rPr>
        <b/>
        <i/>
        <sz val="11"/>
        <color theme="1"/>
        <rFont val="Arial"/>
        <family val="2"/>
        <charset val="238"/>
      </rPr>
      <t>Prihvaćeni ugovorni iznos (P.U.I.) (Sub Clause/ Potklauzula 1.1.4.1)</t>
    </r>
  </si>
  <si>
    <r>
      <t>Advance Payment Total Amount/</t>
    </r>
    <r>
      <rPr>
        <b/>
        <i/>
        <sz val="11"/>
        <color theme="1"/>
        <rFont val="Arial"/>
        <family val="2"/>
        <charset val="238"/>
      </rPr>
      <t xml:space="preserve">Ukupan iznos avansa (Sub Clause/ </t>
    </r>
    <r>
      <rPr>
        <b/>
        <sz val="11"/>
        <color theme="1"/>
        <rFont val="Arial"/>
        <family val="2"/>
        <charset val="238"/>
      </rPr>
      <t>Potklauzula</t>
    </r>
    <r>
      <rPr>
        <b/>
        <i/>
        <sz val="11"/>
        <color theme="1"/>
        <rFont val="Arial"/>
        <family val="2"/>
        <charset val="238"/>
      </rPr>
      <t xml:space="preserve"> 14.2)</t>
    </r>
  </si>
  <si>
    <r>
      <t>Amount of agreed Variations</t>
    </r>
    <r>
      <rPr>
        <b/>
        <i/>
        <sz val="11"/>
        <color theme="1"/>
        <rFont val="Arial"/>
        <family val="2"/>
        <charset val="238"/>
      </rPr>
      <t>/Iznos dogovorenih izmjena</t>
    </r>
  </si>
  <si>
    <r>
      <t>Amount of agreed Contractor's Claims</t>
    </r>
    <r>
      <rPr>
        <b/>
        <i/>
        <sz val="11"/>
        <color theme="1"/>
        <rFont val="Arial"/>
        <family val="2"/>
        <charset val="238"/>
      </rPr>
      <t>/Iznos dogovorenih potraživanja Izvođača  (</t>
    </r>
    <r>
      <rPr>
        <b/>
        <sz val="11"/>
        <color theme="1"/>
        <rFont val="Arial"/>
        <family val="2"/>
        <charset val="238"/>
      </rPr>
      <t>Sub Clause/</t>
    </r>
    <r>
      <rPr>
        <b/>
        <i/>
        <sz val="11"/>
        <color theme="1"/>
        <rFont val="Arial"/>
        <family val="2"/>
        <charset val="238"/>
      </rPr>
      <t xml:space="preserve"> Potklauzula 20.1)</t>
    </r>
  </si>
  <si>
    <r>
      <t>Minimum Amount of Interim Payment Certificate/</t>
    </r>
    <r>
      <rPr>
        <b/>
        <i/>
        <sz val="11"/>
        <color theme="1"/>
        <rFont val="Arial"/>
        <family val="2"/>
        <charset val="238"/>
      </rPr>
      <t>Minimalni iznos privremene situacije (</t>
    </r>
    <r>
      <rPr>
        <b/>
        <sz val="11"/>
        <color theme="1"/>
        <rFont val="Arial"/>
        <family val="2"/>
        <charset val="238"/>
      </rPr>
      <t>Sub Clause</t>
    </r>
    <r>
      <rPr>
        <b/>
        <i/>
        <sz val="11"/>
        <color theme="1"/>
        <rFont val="Arial"/>
        <family val="2"/>
        <charset val="238"/>
      </rPr>
      <t>/ Potklauzula 14.6)</t>
    </r>
  </si>
  <si>
    <r>
      <t>A - Contractor's payments/</t>
    </r>
    <r>
      <rPr>
        <b/>
        <i/>
        <sz val="11"/>
        <color theme="1"/>
        <rFont val="Arial"/>
        <family val="2"/>
        <charset val="238"/>
      </rPr>
      <t>Plaćanja Izvođača</t>
    </r>
  </si>
  <si>
    <r>
      <t>Contracted Works/</t>
    </r>
    <r>
      <rPr>
        <i/>
        <sz val="11"/>
        <color theme="1"/>
        <rFont val="Arial"/>
        <family val="2"/>
        <charset val="238"/>
      </rPr>
      <t>Ugovorni radovi</t>
    </r>
  </si>
  <si>
    <r>
      <t>Variations/</t>
    </r>
    <r>
      <rPr>
        <i/>
        <sz val="11"/>
        <color theme="1"/>
        <rFont val="Arial"/>
        <family val="2"/>
        <charset val="238"/>
      </rPr>
      <t>Izmjene</t>
    </r>
    <r>
      <rPr>
        <sz val="11"/>
        <color theme="1"/>
        <rFont val="Arial"/>
        <family val="2"/>
        <charset val="238"/>
      </rPr>
      <t xml:space="preserve"> (Clause/</t>
    </r>
    <r>
      <rPr>
        <i/>
        <sz val="11"/>
        <color theme="1"/>
        <rFont val="Arial"/>
        <family val="2"/>
        <charset val="238"/>
      </rPr>
      <t>Klauzula</t>
    </r>
    <r>
      <rPr>
        <sz val="11"/>
        <color theme="1"/>
        <rFont val="Arial"/>
        <family val="2"/>
        <charset val="238"/>
      </rPr>
      <t xml:space="preserve"> 13)</t>
    </r>
  </si>
  <si>
    <r>
      <t>Substantiated Contractor's Claims/</t>
    </r>
    <r>
      <rPr>
        <i/>
        <sz val="11"/>
        <color theme="1"/>
        <rFont val="Arial"/>
        <family val="2"/>
        <charset val="238"/>
      </rPr>
      <t>Potkrijepljena potraživanja Izvođača</t>
    </r>
    <r>
      <rPr>
        <sz val="11"/>
        <color theme="1"/>
        <rFont val="Arial"/>
        <family val="2"/>
        <charset val="238"/>
      </rPr>
      <t xml:space="preserve"> (Sub-clause/</t>
    </r>
    <r>
      <rPr>
        <i/>
        <sz val="11"/>
        <color theme="1"/>
        <rFont val="Arial"/>
        <family val="2"/>
        <charset val="238"/>
      </rPr>
      <t>Potklauzula</t>
    </r>
    <r>
      <rPr>
        <sz val="11"/>
        <color theme="1"/>
        <rFont val="Arial"/>
        <family val="2"/>
        <charset val="238"/>
      </rPr>
      <t xml:space="preserve"> 20.1)</t>
    </r>
  </si>
  <si>
    <r>
      <t>Total/</t>
    </r>
    <r>
      <rPr>
        <b/>
        <i/>
        <sz val="11"/>
        <color theme="1"/>
        <rFont val="Arial"/>
        <family val="2"/>
        <charset val="238"/>
      </rPr>
      <t>Ukupno</t>
    </r>
    <r>
      <rPr>
        <b/>
        <sz val="11"/>
        <color theme="1"/>
        <rFont val="Arial"/>
        <family val="2"/>
        <charset val="238"/>
      </rPr>
      <t xml:space="preserve"> A</t>
    </r>
  </si>
  <si>
    <r>
      <t>Cumulative Previous /</t>
    </r>
    <r>
      <rPr>
        <b/>
        <i/>
        <sz val="11"/>
        <color theme="1"/>
        <rFont val="Arial"/>
        <family val="2"/>
        <charset val="238"/>
      </rPr>
      <t>Kumulativno prethodno</t>
    </r>
  </si>
  <si>
    <r>
      <t xml:space="preserve">Current Cumulative/ </t>
    </r>
    <r>
      <rPr>
        <b/>
        <i/>
        <sz val="11"/>
        <color theme="1"/>
        <rFont val="Arial"/>
        <family val="2"/>
        <charset val="238"/>
      </rPr>
      <t>Kumulativno tekuće</t>
    </r>
  </si>
  <si>
    <r>
      <t>Value for Payment/</t>
    </r>
    <r>
      <rPr>
        <b/>
        <i/>
        <sz val="11"/>
        <color theme="1"/>
        <rFont val="Arial"/>
        <family val="2"/>
        <charset val="238"/>
      </rPr>
      <t>Iznos za plaćanje</t>
    </r>
  </si>
  <si>
    <r>
      <t>B - Retention Money/</t>
    </r>
    <r>
      <rPr>
        <b/>
        <i/>
        <sz val="11"/>
        <color theme="1"/>
        <rFont val="Arial"/>
        <family val="2"/>
        <charset val="238"/>
      </rPr>
      <t>Garantni depozit</t>
    </r>
  </si>
  <si>
    <r>
      <t>Total/</t>
    </r>
    <r>
      <rPr>
        <b/>
        <i/>
        <sz val="11"/>
        <color theme="1"/>
        <rFont val="Arial"/>
        <family val="2"/>
        <charset val="238"/>
      </rPr>
      <t>Ukupno</t>
    </r>
    <r>
      <rPr>
        <b/>
        <sz val="11"/>
        <color theme="1"/>
        <rFont val="Arial"/>
        <family val="2"/>
        <charset val="238"/>
      </rPr>
      <t xml:space="preserve"> B</t>
    </r>
  </si>
  <si>
    <r>
      <t>Total/</t>
    </r>
    <r>
      <rPr>
        <b/>
        <i/>
        <sz val="11"/>
        <color theme="1"/>
        <rFont val="Arial"/>
        <family val="2"/>
        <charset val="238"/>
      </rPr>
      <t>Ukupno</t>
    </r>
    <r>
      <rPr>
        <b/>
        <sz val="11"/>
        <color theme="1"/>
        <rFont val="Arial"/>
        <family val="2"/>
        <charset val="238"/>
      </rPr>
      <t xml:space="preserve"> C</t>
    </r>
  </si>
  <si>
    <r>
      <t>D - Non Conformity/</t>
    </r>
    <r>
      <rPr>
        <b/>
        <i/>
        <sz val="11"/>
        <color theme="1"/>
        <rFont val="Arial"/>
        <family val="2"/>
        <charset val="238"/>
      </rPr>
      <t>Neusaglašenost</t>
    </r>
  </si>
  <si>
    <r>
      <rPr>
        <sz val="11"/>
        <color theme="1"/>
        <rFont val="Arial"/>
        <family val="2"/>
        <charset val="238"/>
      </rPr>
      <t>Value of Non Conformity and closing of NCN's</t>
    </r>
    <r>
      <rPr>
        <i/>
        <sz val="11"/>
        <color theme="1"/>
        <rFont val="Arial"/>
        <family val="2"/>
        <charset val="238"/>
      </rPr>
      <t>/</t>
    </r>
    <r>
      <rPr>
        <i/>
        <sz val="11"/>
        <color theme="1"/>
        <rFont val="Arial"/>
        <family val="2"/>
        <charset val="238"/>
      </rPr>
      <t>Vrijednost Neusaglašenosti i zatvaranje OoN</t>
    </r>
  </si>
  <si>
    <r>
      <t>E - Deductions/</t>
    </r>
    <r>
      <rPr>
        <b/>
        <i/>
        <sz val="11"/>
        <color theme="1"/>
        <rFont val="Arial"/>
        <family val="2"/>
        <charset val="238"/>
      </rPr>
      <t>Odbici</t>
    </r>
  </si>
  <si>
    <r>
      <t>Amount withheld based on Sub-clause 14.6 a/b /</t>
    </r>
    <r>
      <rPr>
        <i/>
        <sz val="11"/>
        <color theme="1"/>
        <rFont val="Arial"/>
        <family val="2"/>
        <charset val="238"/>
      </rPr>
      <t>Iznos zadržan na osnovu Potklauzule 14.6 a/b</t>
    </r>
  </si>
  <si>
    <r>
      <t>Delay Damages/</t>
    </r>
    <r>
      <rPr>
        <i/>
        <sz val="11"/>
        <color theme="1"/>
        <rFont val="Arial"/>
        <family val="2"/>
        <charset val="238"/>
      </rPr>
      <t>obeštećenja za kašnjenje</t>
    </r>
    <r>
      <rPr>
        <sz val="11"/>
        <color theme="1"/>
        <rFont val="Arial"/>
        <family val="2"/>
        <charset val="238"/>
      </rPr>
      <t xml:space="preserve"> (Sub-clause/</t>
    </r>
    <r>
      <rPr>
        <i/>
        <sz val="11"/>
        <color theme="1"/>
        <rFont val="Arial"/>
        <family val="2"/>
        <charset val="238"/>
      </rPr>
      <t>Potklauzula</t>
    </r>
    <r>
      <rPr>
        <sz val="11"/>
        <color theme="1"/>
        <rFont val="Arial"/>
        <family val="2"/>
        <charset val="238"/>
      </rPr>
      <t xml:space="preserve"> 8.7)</t>
    </r>
  </si>
  <si>
    <r>
      <t>Agreed Employer's Claims/</t>
    </r>
    <r>
      <rPr>
        <i/>
        <sz val="11"/>
        <color theme="1"/>
        <rFont val="Arial"/>
        <family val="2"/>
        <charset val="238"/>
      </rPr>
      <t>Dogovorena potraživanja Investitora</t>
    </r>
    <r>
      <rPr>
        <sz val="11"/>
        <color theme="1"/>
        <rFont val="Arial"/>
        <family val="2"/>
        <charset val="238"/>
      </rPr>
      <t xml:space="preserve"> (Sub-clause/</t>
    </r>
    <r>
      <rPr>
        <i/>
        <sz val="11"/>
        <color theme="1"/>
        <rFont val="Arial"/>
        <family val="2"/>
        <charset val="238"/>
      </rPr>
      <t>Potklauzula</t>
    </r>
    <r>
      <rPr>
        <sz val="11"/>
        <color theme="1"/>
        <rFont val="Arial"/>
        <family val="2"/>
        <charset val="238"/>
      </rPr>
      <t xml:space="preserve"> 2.5)</t>
    </r>
  </si>
  <si>
    <r>
      <t>Total/</t>
    </r>
    <r>
      <rPr>
        <b/>
        <i/>
        <sz val="11"/>
        <color theme="1"/>
        <rFont val="Arial"/>
        <family val="2"/>
        <charset val="238"/>
      </rPr>
      <t>Ukupno</t>
    </r>
    <r>
      <rPr>
        <b/>
        <sz val="11"/>
        <color theme="1"/>
        <rFont val="Arial"/>
        <family val="2"/>
        <charset val="238"/>
      </rPr>
      <t xml:space="preserve"> E</t>
    </r>
  </si>
  <si>
    <r>
      <t>Execution progress/</t>
    </r>
    <r>
      <rPr>
        <b/>
        <i/>
        <sz val="11"/>
        <color theme="1"/>
        <rFont val="Arial"/>
        <family val="2"/>
        <charset val="238"/>
      </rPr>
      <t>Napredak izvođenja</t>
    </r>
    <r>
      <rPr>
        <b/>
        <sz val="11"/>
        <color theme="1"/>
        <rFont val="Arial"/>
        <family val="2"/>
        <charset val="238"/>
      </rPr>
      <t xml:space="preserve"> </t>
    </r>
    <r>
      <rPr>
        <i/>
        <sz val="11"/>
        <color theme="1"/>
        <rFont val="Arial"/>
        <family val="2"/>
        <charset val="238"/>
      </rPr>
      <t>(</t>
    </r>
    <r>
      <rPr>
        <sz val="11"/>
        <color theme="1"/>
        <rFont val="Arial"/>
        <family val="2"/>
        <charset val="238"/>
      </rPr>
      <t>Executed Contracted Works/ A.C.A.</t>
    </r>
    <r>
      <rPr>
        <i/>
        <sz val="11"/>
        <color theme="1"/>
        <rFont val="Arial"/>
        <family val="2"/>
        <charset val="238"/>
      </rPr>
      <t xml:space="preserve"> / </t>
    </r>
    <r>
      <rPr>
        <i/>
        <sz val="11"/>
        <color theme="1"/>
        <rFont val="Arial"/>
        <family val="2"/>
        <charset val="238"/>
      </rPr>
      <t>Izvedeni ugovorni radovi/P.U.I.</t>
    </r>
    <r>
      <rPr>
        <i/>
        <sz val="11"/>
        <color theme="1"/>
        <rFont val="Arial"/>
        <family val="2"/>
        <charset val="238"/>
      </rPr>
      <t>)</t>
    </r>
  </si>
  <si>
    <r>
      <t>Item/</t>
    </r>
    <r>
      <rPr>
        <b/>
        <i/>
        <sz val="11"/>
        <color theme="1"/>
        <rFont val="Arial"/>
        <family val="2"/>
        <charset val="238"/>
      </rPr>
      <t>Stavka</t>
    </r>
  </si>
  <si>
    <r>
      <t xml:space="preserve"> Value/</t>
    </r>
    <r>
      <rPr>
        <b/>
        <i/>
        <sz val="11"/>
        <color theme="1"/>
        <rFont val="Arial"/>
        <family val="2"/>
        <charset val="238"/>
      </rPr>
      <t>Iznos</t>
    </r>
  </si>
  <si>
    <r>
      <t>Contracted Works(A.C.A)/</t>
    </r>
    <r>
      <rPr>
        <i/>
        <sz val="11"/>
        <color theme="1"/>
        <rFont val="Arial"/>
        <family val="2"/>
        <charset val="238"/>
      </rPr>
      <t>Ugovorni radovi (P.U.I.)</t>
    </r>
  </si>
  <si>
    <r>
      <t>Variations/</t>
    </r>
    <r>
      <rPr>
        <i/>
        <sz val="11"/>
        <color theme="1"/>
        <rFont val="Arial"/>
        <family val="2"/>
        <charset val="238"/>
      </rPr>
      <t>Izmjene</t>
    </r>
  </si>
  <si>
    <r>
      <t xml:space="preserve">Non Conformity/ </t>
    </r>
    <r>
      <rPr>
        <i/>
        <sz val="11"/>
        <color theme="1"/>
        <rFont val="Arial"/>
        <family val="2"/>
        <charset val="238"/>
      </rPr>
      <t xml:space="preserve">Neusaglasenost </t>
    </r>
  </si>
  <si>
    <r>
      <t>Repayment of Advance/</t>
    </r>
    <r>
      <rPr>
        <b/>
        <i/>
        <sz val="11"/>
        <color theme="1"/>
        <rFont val="Arial"/>
        <family val="2"/>
        <charset val="238"/>
      </rPr>
      <t>Isplata avansa</t>
    </r>
  </si>
  <si>
    <r>
      <t>Advance/</t>
    </r>
    <r>
      <rPr>
        <i/>
        <sz val="11"/>
        <color theme="1"/>
        <rFont val="Arial"/>
        <family val="2"/>
        <charset val="238"/>
      </rPr>
      <t>Avans</t>
    </r>
  </si>
  <si>
    <r>
      <t>Total/</t>
    </r>
    <r>
      <rPr>
        <b/>
        <i/>
        <sz val="11"/>
        <color theme="1"/>
        <rFont val="Arial"/>
        <family val="2"/>
        <charset val="238"/>
      </rPr>
      <t>Ukupno</t>
    </r>
  </si>
  <si>
    <r>
      <t>Value of remaining advance/</t>
    </r>
    <r>
      <rPr>
        <b/>
        <i/>
        <sz val="11"/>
        <color theme="1"/>
        <rFont val="Arial"/>
        <family val="2"/>
        <charset val="238"/>
      </rPr>
      <t>Iznos preostalog avansa</t>
    </r>
  </si>
  <si>
    <r>
      <t xml:space="preserve">Value of Advance Repayment based on Value of  Current Contracted works / </t>
    </r>
    <r>
      <rPr>
        <b/>
        <i/>
        <sz val="11"/>
        <color theme="1"/>
        <rFont val="Arial"/>
        <family val="2"/>
        <charset val="238"/>
      </rPr>
      <t>Iznos avansa na osnovu Vrijednosti tekucih Ugovorenih radova</t>
    </r>
  </si>
  <si>
    <r>
      <t>Balance/</t>
    </r>
    <r>
      <rPr>
        <b/>
        <i/>
        <sz val="11"/>
        <color theme="1"/>
        <rFont val="Arial"/>
        <family val="2"/>
        <charset val="238"/>
      </rPr>
      <t>Saldo</t>
    </r>
  </si>
  <si>
    <r>
      <t>BAR-BOLJARE HIGHWAY/</t>
    </r>
    <r>
      <rPr>
        <b/>
        <i/>
        <sz val="14"/>
        <color rgb="FFFF0000"/>
        <rFont val="Arial"/>
        <family val="2"/>
      </rPr>
      <t>AUTOPUT</t>
    </r>
    <r>
      <rPr>
        <b/>
        <sz val="14"/>
        <color rgb="FFFF0000"/>
        <rFont val="Arial"/>
        <family val="2"/>
        <charset val="238"/>
      </rPr>
      <t>, SECTION/</t>
    </r>
    <r>
      <rPr>
        <b/>
        <i/>
        <sz val="14"/>
        <color rgb="FFFF0000"/>
        <rFont val="Arial"/>
        <family val="2"/>
      </rPr>
      <t>DIONICA</t>
    </r>
    <r>
      <rPr>
        <b/>
        <sz val="14"/>
        <color rgb="FFFF0000"/>
        <rFont val="Arial"/>
        <family val="2"/>
        <charset val="238"/>
      </rPr>
      <t xml:space="preserve"> SMOKOVAC-UVAC-MATESEVO</t>
    </r>
  </si>
  <si>
    <r>
      <rPr>
        <b/>
        <sz val="11"/>
        <color theme="1"/>
        <rFont val="Arial"/>
        <family val="2"/>
        <charset val="238"/>
      </rPr>
      <t>DESIGN AND BUILT CONTRACT</t>
    </r>
    <r>
      <rPr>
        <b/>
        <i/>
        <sz val="11"/>
        <color theme="1"/>
        <rFont val="Arial"/>
        <family val="2"/>
        <charset val="238"/>
      </rPr>
      <t>/UGOVOR ZA PROJEKTOVANJE I IZGRADNJU</t>
    </r>
  </si>
  <si>
    <r>
      <rPr>
        <b/>
        <sz val="11"/>
        <color theme="1"/>
        <rFont val="Arial"/>
        <family val="2"/>
        <charset val="238"/>
      </rPr>
      <t>EMPLOYER/</t>
    </r>
    <r>
      <rPr>
        <b/>
        <i/>
        <sz val="11"/>
        <color theme="1"/>
        <rFont val="Arial"/>
        <family val="2"/>
        <charset val="238"/>
      </rPr>
      <t>INVESTITOR</t>
    </r>
    <r>
      <rPr>
        <b/>
        <i/>
        <sz val="11"/>
        <color theme="1"/>
        <rFont val="Arial"/>
        <family val="2"/>
        <charset val="238"/>
      </rPr>
      <t>:</t>
    </r>
  </si>
  <si>
    <r>
      <rPr>
        <b/>
        <sz val="11"/>
        <color theme="1"/>
        <rFont val="Arial"/>
        <family val="2"/>
        <charset val="238"/>
      </rPr>
      <t>The Government of Montenegro, Ministry of Transport and Maritime Affairs</t>
    </r>
    <r>
      <rPr>
        <b/>
        <i/>
        <sz val="11"/>
        <color theme="1"/>
        <rFont val="Arial"/>
        <family val="2"/>
        <charset val="238"/>
      </rPr>
      <t>/Vlada Crne Gore, Ministarstvo saobraćaja i pomorstva</t>
    </r>
  </si>
  <si>
    <r>
      <rPr>
        <b/>
        <sz val="11"/>
        <color theme="1"/>
        <rFont val="Arial"/>
        <family val="2"/>
        <charset val="238"/>
      </rPr>
      <t>CONTRACTOR</t>
    </r>
    <r>
      <rPr>
        <b/>
        <i/>
        <sz val="11"/>
        <color theme="1"/>
        <rFont val="Arial"/>
        <family val="2"/>
        <charset val="238"/>
      </rPr>
      <t>/IZVOĐAČ:</t>
    </r>
  </si>
  <si>
    <r>
      <rPr>
        <b/>
        <sz val="11"/>
        <color theme="1"/>
        <rFont val="Arial"/>
        <family val="2"/>
        <charset val="238"/>
      </rPr>
      <t>ENGINEER</t>
    </r>
    <r>
      <rPr>
        <b/>
        <i/>
        <sz val="11"/>
        <color theme="1"/>
        <rFont val="Arial"/>
        <family val="2"/>
        <charset val="238"/>
      </rPr>
      <t>/INŽENJER:</t>
    </r>
  </si>
  <si>
    <r>
      <t>VARIATIONS CALCULATION/</t>
    </r>
    <r>
      <rPr>
        <b/>
        <i/>
        <sz val="14"/>
        <color rgb="FFFF0000"/>
        <rFont val="Arial"/>
        <family val="2"/>
      </rPr>
      <t>PRORAČUN IZMJENA</t>
    </r>
  </si>
  <si>
    <r>
      <t>VARIATION NO/</t>
    </r>
    <r>
      <rPr>
        <b/>
        <i/>
        <sz val="11"/>
        <color theme="1"/>
        <rFont val="Arial"/>
        <family val="2"/>
        <charset val="238"/>
      </rPr>
      <t>IZMJENA BR</t>
    </r>
  </si>
  <si>
    <r>
      <t xml:space="preserve">VARIATION BASIS/ </t>
    </r>
    <r>
      <rPr>
        <b/>
        <i/>
        <sz val="11"/>
        <color theme="1"/>
        <rFont val="Arial"/>
        <family val="2"/>
        <charset val="238"/>
      </rPr>
      <t>OSNOVA ZA IZMJENU</t>
    </r>
  </si>
  <si>
    <r>
      <t xml:space="preserve">VARIATION AMOUNT AGREED WITH ENGINEER/ </t>
    </r>
    <r>
      <rPr>
        <b/>
        <i/>
        <sz val="11"/>
        <color theme="1"/>
        <rFont val="Arial"/>
        <family val="2"/>
        <charset val="238"/>
      </rPr>
      <t xml:space="preserve">IZNOS IZMJENE DOGOVOREN SA INŽENJEROM </t>
    </r>
  </si>
  <si>
    <r>
      <t>Adjustments for Changes in Legislation/</t>
    </r>
    <r>
      <rPr>
        <i/>
        <sz val="11"/>
        <color theme="1"/>
        <rFont val="Arial"/>
        <family val="2"/>
        <charset val="238"/>
      </rPr>
      <t>Prilagođavanja zbog izmjena u zakonu</t>
    </r>
    <r>
      <rPr>
        <sz val="11"/>
        <color theme="1"/>
        <rFont val="Arial"/>
        <family val="2"/>
        <charset val="238"/>
      </rPr>
      <t xml:space="preserve"> (Sub-Clause/</t>
    </r>
    <r>
      <rPr>
        <i/>
        <sz val="11"/>
        <color theme="1"/>
        <rFont val="Arial"/>
        <family val="2"/>
        <charset val="238"/>
      </rPr>
      <t>Potklauzula</t>
    </r>
    <r>
      <rPr>
        <sz val="11"/>
        <color theme="1"/>
        <rFont val="Arial"/>
        <family val="2"/>
        <charset val="238"/>
      </rPr>
      <t xml:space="preserve"> 13.7)</t>
    </r>
  </si>
  <si>
    <r>
      <t>Unforeseeable/</t>
    </r>
    <r>
      <rPr>
        <i/>
        <sz val="11"/>
        <color theme="1"/>
        <rFont val="Arial"/>
        <family val="2"/>
        <charset val="238"/>
      </rPr>
      <t>Nepredvidljivo</t>
    </r>
    <r>
      <rPr>
        <sz val="11"/>
        <color theme="1"/>
        <rFont val="Arial"/>
        <family val="2"/>
        <charset val="238"/>
      </rPr>
      <t xml:space="preserve"> (Sub-Clause/</t>
    </r>
    <r>
      <rPr>
        <i/>
        <sz val="11"/>
        <color theme="1"/>
        <rFont val="Arial"/>
        <family val="2"/>
        <charset val="238"/>
      </rPr>
      <t>Potklauzula</t>
    </r>
    <r>
      <rPr>
        <sz val="11"/>
        <color theme="1"/>
        <rFont val="Arial"/>
        <family val="2"/>
        <charset val="238"/>
      </rPr>
      <t xml:space="preserve"> 13.9)</t>
    </r>
  </si>
  <si>
    <r>
      <t>Other Variations/</t>
    </r>
    <r>
      <rPr>
        <i/>
        <sz val="11"/>
        <color theme="1"/>
        <rFont val="Arial"/>
        <family val="2"/>
        <charset val="238"/>
      </rPr>
      <t>Ostale izmjene</t>
    </r>
  </si>
  <si>
    <r>
      <t xml:space="preserve">Cumulative Current / </t>
    </r>
    <r>
      <rPr>
        <b/>
        <i/>
        <sz val="11"/>
        <color theme="1"/>
        <rFont val="Arial"/>
        <family val="2"/>
        <charset val="238"/>
      </rPr>
      <t>Kumulativno trenutno</t>
    </r>
  </si>
  <si>
    <t>EMPLOYER/ INVESTITOR:</t>
  </si>
  <si>
    <t>DESIGN AND BUILT CONTRACT/UGOVOR ZA PROJEKTOVANJE I IZGRADNJU</t>
  </si>
  <si>
    <r>
      <rPr>
        <b/>
        <sz val="11"/>
        <color theme="1"/>
        <rFont val="Arial"/>
        <family val="2"/>
        <charset val="238"/>
      </rPr>
      <t>EMPLOYER</t>
    </r>
    <r>
      <rPr>
        <b/>
        <i/>
        <sz val="11"/>
        <color theme="1"/>
        <rFont val="Arial"/>
        <family val="2"/>
        <charset val="238"/>
      </rPr>
      <t>/</t>
    </r>
    <r>
      <rPr>
        <b/>
        <i/>
        <sz val="11"/>
        <color theme="1"/>
        <rFont val="Arial"/>
        <family val="2"/>
        <charset val="238"/>
      </rPr>
      <t>INVESTITOR</t>
    </r>
    <r>
      <rPr>
        <b/>
        <i/>
        <sz val="11"/>
        <color theme="1"/>
        <rFont val="Arial"/>
        <family val="2"/>
        <charset val="238"/>
      </rPr>
      <t>:</t>
    </r>
  </si>
  <si>
    <r>
      <t>NON CONFORMITY/</t>
    </r>
    <r>
      <rPr>
        <b/>
        <i/>
        <sz val="14"/>
        <color rgb="FFFF0000"/>
        <rFont val="Arial"/>
        <family val="2"/>
      </rPr>
      <t>NEUSAGLAŠENOST (</t>
    </r>
    <r>
      <rPr>
        <b/>
        <sz val="14"/>
        <color rgb="FFFF0000"/>
        <rFont val="Arial"/>
        <family val="2"/>
        <charset val="238"/>
      </rPr>
      <t>Sub Clause</t>
    </r>
    <r>
      <rPr>
        <b/>
        <i/>
        <sz val="14"/>
        <color rgb="FFFF0000"/>
        <rFont val="Arial"/>
        <family val="2"/>
      </rPr>
      <t>/ Potklauzula 7.1)</t>
    </r>
  </si>
  <si>
    <r>
      <t>NCN No/</t>
    </r>
    <r>
      <rPr>
        <b/>
        <i/>
        <sz val="11"/>
        <color theme="1"/>
        <rFont val="Arial"/>
        <family val="2"/>
        <charset val="238"/>
      </rPr>
      <t>OoN br.</t>
    </r>
  </si>
  <si>
    <r>
      <t>Description/</t>
    </r>
    <r>
      <rPr>
        <b/>
        <i/>
        <sz val="11"/>
        <color theme="1"/>
        <rFont val="Arial"/>
        <family val="2"/>
        <charset val="238"/>
      </rPr>
      <t>Opis</t>
    </r>
  </si>
  <si>
    <r>
      <t xml:space="preserve">Value Previous Cumulative/ </t>
    </r>
    <r>
      <rPr>
        <b/>
        <i/>
        <sz val="11"/>
        <color theme="1"/>
        <rFont val="Arial"/>
        <family val="2"/>
        <charset val="238"/>
      </rPr>
      <t>Prethodni iznos kumulativno</t>
    </r>
  </si>
  <si>
    <r>
      <t>This period/</t>
    </r>
    <r>
      <rPr>
        <b/>
        <i/>
        <sz val="11"/>
        <color theme="1"/>
        <rFont val="Arial"/>
        <family val="2"/>
        <charset val="238"/>
      </rPr>
      <t xml:space="preserve"> Ovaj period</t>
    </r>
  </si>
  <si>
    <r>
      <t xml:space="preserve">Total to date/ </t>
    </r>
    <r>
      <rPr>
        <b/>
        <i/>
        <sz val="11"/>
        <color theme="1"/>
        <rFont val="Arial"/>
        <family val="2"/>
        <charset val="238"/>
      </rPr>
      <t>Ukupno do danas</t>
    </r>
  </si>
  <si>
    <r>
      <t>Subtotal/</t>
    </r>
    <r>
      <rPr>
        <b/>
        <i/>
        <sz val="11"/>
        <color theme="1"/>
        <rFont val="Arial"/>
        <family val="2"/>
        <charset val="238"/>
      </rPr>
      <t>suma stavke</t>
    </r>
    <r>
      <rPr>
        <b/>
        <sz val="11"/>
        <color theme="1"/>
        <rFont val="Arial"/>
        <family val="2"/>
        <charset val="238"/>
      </rPr>
      <t xml:space="preserve"> Cost Center/</t>
    </r>
    <r>
      <rPr>
        <b/>
        <i/>
        <sz val="11"/>
        <color theme="1"/>
        <rFont val="Arial"/>
        <family val="2"/>
        <charset val="238"/>
      </rPr>
      <t xml:space="preserve"> Troškovno mjesto</t>
    </r>
    <r>
      <rPr>
        <b/>
        <sz val="11"/>
        <color theme="1"/>
        <rFont val="Arial"/>
        <family val="2"/>
        <charset val="238"/>
      </rPr>
      <t xml:space="preserve"> C</t>
    </r>
  </si>
  <si>
    <r>
      <t>Tolling system and station/</t>
    </r>
    <r>
      <rPr>
        <i/>
        <sz val="11"/>
        <color theme="1"/>
        <rFont val="Arial"/>
        <family val="2"/>
        <charset val="238"/>
      </rPr>
      <t>Sistem i stanica za naplatu putarine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</si>
  <si>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C.5</t>
    </r>
  </si>
  <si>
    <r>
      <t>Low voltage equipment/</t>
    </r>
    <r>
      <rPr>
        <i/>
        <sz val="11"/>
        <color theme="1"/>
        <rFont val="Arial"/>
        <family val="2"/>
        <charset val="238"/>
      </rPr>
      <t>Niskonaponska oprema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</si>
  <si>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C.4</t>
    </r>
  </si>
  <si>
    <r>
      <t>Traffic control equipment/</t>
    </r>
    <r>
      <rPr>
        <i/>
        <sz val="11"/>
        <color theme="1"/>
        <rFont val="Arial"/>
        <family val="2"/>
        <charset val="238"/>
      </rPr>
      <t>Oprema za  kontrolu saobraćaja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</si>
  <si>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C.3</t>
    </r>
  </si>
  <si>
    <r>
      <t>Road marking and signalisation/</t>
    </r>
    <r>
      <rPr>
        <i/>
        <sz val="11"/>
        <color theme="1"/>
        <rFont val="Arial"/>
        <family val="2"/>
        <charset val="238"/>
      </rPr>
      <t>Oznake i signalizacija na putu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</si>
  <si>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C.2</t>
    </r>
  </si>
  <si>
    <r>
      <t xml:space="preserve">Guardrails/ </t>
    </r>
    <r>
      <rPr>
        <i/>
        <sz val="11"/>
        <color theme="1"/>
        <rFont val="Arial"/>
        <family val="2"/>
        <charset val="238"/>
      </rPr>
      <t>Zaštitne ograde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</si>
  <si>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C.1</t>
    </r>
  </si>
  <si>
    <r>
      <t xml:space="preserve">General Costs/ </t>
    </r>
    <r>
      <rPr>
        <b/>
        <i/>
        <sz val="11"/>
        <color rgb="FFFF0000"/>
        <rFont val="Arial"/>
        <family val="2"/>
      </rPr>
      <t>Opšti troškovi</t>
    </r>
  </si>
  <si>
    <r>
      <rPr>
        <sz val="11"/>
        <color rgb="FFFF0000"/>
        <rFont val="Arial"/>
        <family val="2"/>
        <charset val="238"/>
      </rPr>
      <t>Cost Center</t>
    </r>
    <r>
      <rPr>
        <i/>
        <sz val="11"/>
        <color rgb="FFFF0000"/>
        <rFont val="Arial"/>
        <family val="2"/>
        <charset val="238"/>
      </rPr>
      <t>/ Troškovno mjesto C</t>
    </r>
  </si>
  <si>
    <r>
      <t>Subtotal/</t>
    </r>
    <r>
      <rPr>
        <b/>
        <i/>
        <sz val="11"/>
        <color theme="1"/>
        <rFont val="Arial"/>
        <family val="2"/>
        <charset val="238"/>
      </rPr>
      <t>suma stavke</t>
    </r>
    <r>
      <rPr>
        <b/>
        <sz val="11"/>
        <color theme="1"/>
        <rFont val="Arial"/>
        <family val="2"/>
        <charset val="238"/>
      </rPr>
      <t xml:space="preserve"> Cost Center/ </t>
    </r>
    <r>
      <rPr>
        <b/>
        <i/>
        <sz val="11"/>
        <color theme="1"/>
        <rFont val="Arial"/>
        <family val="2"/>
        <charset val="238"/>
      </rPr>
      <t>Troškovno mjesto</t>
    </r>
    <r>
      <rPr>
        <b/>
        <sz val="11"/>
        <color theme="1"/>
        <rFont val="Arial"/>
        <family val="2"/>
        <charset val="238"/>
      </rPr>
      <t xml:space="preserve"> 15</t>
    </r>
  </si>
  <si>
    <r>
      <rPr>
        <sz val="11"/>
        <color theme="1"/>
        <rFont val="Arial"/>
        <family val="2"/>
        <charset val="238"/>
      </rPr>
      <t>Cost Center/</t>
    </r>
    <r>
      <rPr>
        <i/>
        <sz val="11"/>
        <color theme="1"/>
        <rFont val="Arial"/>
        <family val="2"/>
        <charset val="238"/>
      </rPr>
      <t xml:space="preserve"> Troškovno mjesto 15.8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</si>
  <si>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15.7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</si>
  <si>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15.6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</si>
  <si>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15.5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</si>
  <si>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15.4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</si>
  <si>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15.3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</si>
  <si>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15.2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</si>
  <si>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15.1</t>
    </r>
  </si>
  <si>
    <r>
      <rPr>
        <sz val="11"/>
        <color rgb="FFFF0000"/>
        <rFont val="Arial"/>
        <family val="2"/>
        <charset val="238"/>
      </rPr>
      <t>Cost Center</t>
    </r>
    <r>
      <rPr>
        <i/>
        <sz val="11"/>
        <color rgb="FFFF0000"/>
        <rFont val="Arial"/>
        <family val="2"/>
        <charset val="238"/>
      </rPr>
      <t>/ Troškovno mjesto 15</t>
    </r>
  </si>
  <si>
    <r>
      <t>Subtotal/</t>
    </r>
    <r>
      <rPr>
        <b/>
        <i/>
        <sz val="11"/>
        <color theme="1"/>
        <rFont val="Arial"/>
        <family val="2"/>
        <charset val="238"/>
      </rPr>
      <t>suma stavke</t>
    </r>
    <r>
      <rPr>
        <b/>
        <sz val="11"/>
        <color theme="1"/>
        <rFont val="Arial"/>
        <family val="2"/>
        <charset val="238"/>
      </rPr>
      <t xml:space="preserve"> Cost Center/ </t>
    </r>
    <r>
      <rPr>
        <b/>
        <i/>
        <sz val="11"/>
        <color theme="1"/>
        <rFont val="Arial"/>
        <family val="2"/>
        <charset val="238"/>
      </rPr>
      <t>Troškovno mjesto</t>
    </r>
    <r>
      <rPr>
        <b/>
        <sz val="11"/>
        <color theme="1"/>
        <rFont val="Arial"/>
        <family val="2"/>
        <charset val="238"/>
      </rPr>
      <t xml:space="preserve"> 14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</si>
  <si>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14.7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</si>
  <si>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14.6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</si>
  <si>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14.5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</si>
  <si>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14.4</t>
    </r>
  </si>
  <si>
    <r>
      <rPr>
        <sz val="11"/>
        <color theme="1"/>
        <rFont val="Arial"/>
        <family val="2"/>
        <charset val="238"/>
      </rPr>
      <t>Cost Center/</t>
    </r>
    <r>
      <rPr>
        <i/>
        <sz val="11"/>
        <color theme="1"/>
        <rFont val="Arial"/>
        <family val="2"/>
        <charset val="238"/>
      </rPr>
      <t xml:space="preserve"> Troškovno mjesto 14.3</t>
    </r>
  </si>
  <si>
    <r>
      <rPr>
        <sz val="11"/>
        <color theme="1"/>
        <rFont val="Arial"/>
        <family val="2"/>
        <charset val="238"/>
      </rPr>
      <t>Cost Center/</t>
    </r>
    <r>
      <rPr>
        <i/>
        <sz val="11"/>
        <color theme="1"/>
        <rFont val="Arial"/>
        <family val="2"/>
        <charset val="238"/>
      </rPr>
      <t xml:space="preserve"> Troškovno mjesto 14.2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</si>
  <si>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14.1</t>
    </r>
  </si>
  <si>
    <r>
      <rPr>
        <sz val="11"/>
        <color rgb="FFFF0000"/>
        <rFont val="Arial"/>
        <family val="2"/>
        <charset val="238"/>
      </rPr>
      <t>Cost Center</t>
    </r>
    <r>
      <rPr>
        <i/>
        <sz val="11"/>
        <color rgb="FFFF0000"/>
        <rFont val="Arial"/>
        <family val="2"/>
        <charset val="238"/>
      </rPr>
      <t>/ Troškovno mjesto 14</t>
    </r>
  </si>
  <si>
    <r>
      <t>Subtotal/</t>
    </r>
    <r>
      <rPr>
        <b/>
        <i/>
        <sz val="11"/>
        <color theme="1"/>
        <rFont val="Arial"/>
        <family val="2"/>
        <charset val="238"/>
      </rPr>
      <t>suma stavke</t>
    </r>
    <r>
      <rPr>
        <b/>
        <sz val="11"/>
        <color theme="1"/>
        <rFont val="Arial"/>
        <family val="2"/>
        <charset val="238"/>
      </rPr>
      <t xml:space="preserve"> Cost Center/ </t>
    </r>
    <r>
      <rPr>
        <b/>
        <i/>
        <sz val="11"/>
        <color theme="1"/>
        <rFont val="Arial"/>
        <family val="2"/>
        <charset val="238"/>
      </rPr>
      <t>Troškovno mjesto</t>
    </r>
    <r>
      <rPr>
        <b/>
        <sz val="11"/>
        <color theme="1"/>
        <rFont val="Arial"/>
        <family val="2"/>
        <charset val="238"/>
      </rPr>
      <t xml:space="preserve"> 13</t>
    </r>
  </si>
  <si>
    <r>
      <rPr>
        <sz val="11"/>
        <color theme="1"/>
        <rFont val="Arial"/>
        <family val="2"/>
        <charset val="238"/>
      </rPr>
      <t>Cost Center/</t>
    </r>
    <r>
      <rPr>
        <i/>
        <sz val="11"/>
        <color theme="1"/>
        <rFont val="Arial"/>
        <family val="2"/>
        <charset val="238"/>
      </rPr>
      <t xml:space="preserve"> Troškovno mjesto 13.2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</si>
  <si>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13.1</t>
    </r>
  </si>
  <si>
    <r>
      <rPr>
        <sz val="11"/>
        <color rgb="FFFF0000"/>
        <rFont val="Arial"/>
        <family val="2"/>
        <charset val="238"/>
      </rPr>
      <t>Cost Center</t>
    </r>
    <r>
      <rPr>
        <i/>
        <sz val="11"/>
        <color rgb="FFFF0000"/>
        <rFont val="Arial"/>
        <family val="2"/>
        <charset val="238"/>
      </rPr>
      <t>/ Troškovno mjesto 13</t>
    </r>
  </si>
  <si>
    <r>
      <t>Subtotal/</t>
    </r>
    <r>
      <rPr>
        <b/>
        <i/>
        <sz val="11"/>
        <color theme="1"/>
        <rFont val="Arial"/>
        <family val="2"/>
        <charset val="238"/>
      </rPr>
      <t>suma stavke</t>
    </r>
    <r>
      <rPr>
        <b/>
        <sz val="11"/>
        <color theme="1"/>
        <rFont val="Arial"/>
        <family val="2"/>
        <charset val="238"/>
      </rPr>
      <t xml:space="preserve"> Cost Center/ </t>
    </r>
    <r>
      <rPr>
        <b/>
        <i/>
        <sz val="11"/>
        <color theme="1"/>
        <rFont val="Arial"/>
        <family val="2"/>
        <charset val="238"/>
      </rPr>
      <t>Troškovno mjesto</t>
    </r>
    <r>
      <rPr>
        <b/>
        <sz val="11"/>
        <color theme="1"/>
        <rFont val="Arial"/>
        <family val="2"/>
        <charset val="238"/>
      </rPr>
      <t xml:space="preserve"> 12</t>
    </r>
  </si>
  <si>
    <r>
      <rPr>
        <sz val="11"/>
        <color theme="1"/>
        <rFont val="Arial"/>
        <family val="2"/>
        <charset val="238"/>
      </rPr>
      <t>Cost Center/</t>
    </r>
    <r>
      <rPr>
        <i/>
        <sz val="11"/>
        <color theme="1"/>
        <rFont val="Arial"/>
        <family val="2"/>
        <charset val="238"/>
      </rPr>
      <t xml:space="preserve"> Troškovno mjesto 12.20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</si>
  <si>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12.19</t>
    </r>
  </si>
  <si>
    <r>
      <t xml:space="preserve">Cost Center/ </t>
    </r>
    <r>
      <rPr>
        <i/>
        <sz val="11"/>
        <color theme="1"/>
        <rFont val="Arial"/>
        <family val="2"/>
        <charset val="238"/>
      </rPr>
      <t>Troškovno mjesto</t>
    </r>
    <r>
      <rPr>
        <sz val="11"/>
        <color theme="1"/>
        <rFont val="Arial"/>
        <family val="2"/>
        <charset val="238"/>
      </rPr>
      <t xml:space="preserve"> 12.18</t>
    </r>
  </si>
  <si>
    <r>
      <rPr>
        <sz val="11"/>
        <color theme="1"/>
        <rFont val="Arial"/>
        <family val="2"/>
        <charset val="238"/>
      </rPr>
      <t>Cost Center/</t>
    </r>
    <r>
      <rPr>
        <i/>
        <sz val="11"/>
        <color theme="1"/>
        <rFont val="Arial"/>
        <family val="2"/>
        <charset val="238"/>
      </rPr>
      <t xml:space="preserve"> Troškovno mjesto 12.17</t>
    </r>
  </si>
  <si>
    <r>
      <t xml:space="preserve">Cost Center/ </t>
    </r>
    <r>
      <rPr>
        <i/>
        <sz val="11"/>
        <color theme="1"/>
        <rFont val="Arial"/>
        <family val="2"/>
        <charset val="238"/>
      </rPr>
      <t>Troškovno mjesto</t>
    </r>
    <r>
      <rPr>
        <sz val="11"/>
        <color theme="1"/>
        <rFont val="Arial"/>
        <family val="2"/>
        <charset val="238"/>
      </rPr>
      <t xml:space="preserve"> 12.16</t>
    </r>
  </si>
  <si>
    <r>
      <rPr>
        <sz val="11"/>
        <color theme="1"/>
        <rFont val="Arial"/>
        <family val="2"/>
        <charset val="238"/>
      </rPr>
      <t>Cost Center/</t>
    </r>
    <r>
      <rPr>
        <i/>
        <sz val="11"/>
        <color theme="1"/>
        <rFont val="Arial"/>
        <family val="2"/>
        <charset val="238"/>
      </rPr>
      <t xml:space="preserve"> Troškovno mjesto 12.15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</si>
  <si>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12.14</t>
    </r>
  </si>
  <si>
    <r>
      <rPr>
        <sz val="11"/>
        <color theme="1"/>
        <rFont val="Arial"/>
        <family val="2"/>
        <charset val="238"/>
      </rPr>
      <t>Cost Center/</t>
    </r>
    <r>
      <rPr>
        <i/>
        <sz val="11"/>
        <color theme="1"/>
        <rFont val="Arial"/>
        <family val="2"/>
        <charset val="238"/>
      </rPr>
      <t xml:space="preserve"> Troškovno mjesto 12.13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</si>
  <si>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12.12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</si>
  <si>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12.11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</si>
  <si>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12.10</t>
    </r>
  </si>
  <si>
    <r>
      <rPr>
        <sz val="11"/>
        <color theme="1"/>
        <rFont val="Arial"/>
        <family val="2"/>
        <charset val="238"/>
      </rPr>
      <t>Cost Center/</t>
    </r>
    <r>
      <rPr>
        <i/>
        <sz val="11"/>
        <color theme="1"/>
        <rFont val="Arial"/>
        <family val="2"/>
        <charset val="238"/>
      </rPr>
      <t xml:space="preserve"> Troškovno mjesto 12.9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</si>
  <si>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12.8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</si>
  <si>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12.7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</si>
  <si>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12.6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</si>
  <si>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12.5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</si>
  <si>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12.4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</si>
  <si>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12.3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</si>
  <si>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12.2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</si>
  <si>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12.1</t>
    </r>
  </si>
  <si>
    <r>
      <rPr>
        <sz val="11"/>
        <color rgb="FFFF0000"/>
        <rFont val="Arial"/>
        <family val="2"/>
        <charset val="238"/>
      </rPr>
      <t>Cost Center/</t>
    </r>
    <r>
      <rPr>
        <i/>
        <sz val="11"/>
        <color rgb="FFFF0000"/>
        <rFont val="Arial"/>
        <family val="2"/>
        <charset val="238"/>
      </rPr>
      <t xml:space="preserve"> Troškovno mjesto 12</t>
    </r>
  </si>
  <si>
    <r>
      <t>Subtotal/</t>
    </r>
    <r>
      <rPr>
        <b/>
        <i/>
        <sz val="11"/>
        <color theme="1"/>
        <rFont val="Arial"/>
        <family val="2"/>
        <charset val="238"/>
      </rPr>
      <t xml:space="preserve">suma stavke </t>
    </r>
    <r>
      <rPr>
        <b/>
        <sz val="11"/>
        <color theme="1"/>
        <rFont val="Arial"/>
        <family val="2"/>
        <charset val="238"/>
      </rPr>
      <t xml:space="preserve">Cost Center/ </t>
    </r>
    <r>
      <rPr>
        <b/>
        <i/>
        <sz val="11"/>
        <color theme="1"/>
        <rFont val="Arial"/>
        <family val="2"/>
        <charset val="238"/>
      </rPr>
      <t>Troškovno mjesto</t>
    </r>
    <r>
      <rPr>
        <b/>
        <sz val="11"/>
        <color theme="1"/>
        <rFont val="Arial"/>
        <family val="2"/>
        <charset val="238"/>
      </rPr>
      <t xml:space="preserve"> 11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</si>
  <si>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11.2</t>
    </r>
  </si>
  <si>
    <r>
      <rPr>
        <sz val="11"/>
        <color theme="1"/>
        <rFont val="Arial"/>
        <family val="2"/>
        <charset val="238"/>
      </rPr>
      <t>Cost Center/</t>
    </r>
    <r>
      <rPr>
        <i/>
        <sz val="11"/>
        <color theme="1"/>
        <rFont val="Arial"/>
        <family val="2"/>
        <charset val="238"/>
      </rPr>
      <t xml:space="preserve"> Troškovno mjesto 11.1</t>
    </r>
  </si>
  <si>
    <r>
      <rPr>
        <sz val="11"/>
        <color rgb="FFFF0000"/>
        <rFont val="Arial"/>
        <family val="2"/>
        <charset val="238"/>
      </rPr>
      <t>Cost Center</t>
    </r>
    <r>
      <rPr>
        <i/>
        <sz val="11"/>
        <color rgb="FFFF0000"/>
        <rFont val="Arial"/>
        <family val="2"/>
        <charset val="238"/>
      </rPr>
      <t>/ Troškovno mjesto 11</t>
    </r>
  </si>
  <si>
    <r>
      <t>Subtotal/</t>
    </r>
    <r>
      <rPr>
        <b/>
        <i/>
        <sz val="11"/>
        <color theme="1"/>
        <rFont val="Arial"/>
        <family val="2"/>
        <charset val="238"/>
      </rPr>
      <t>suma stavke</t>
    </r>
    <r>
      <rPr>
        <b/>
        <sz val="11"/>
        <color theme="1"/>
        <rFont val="Arial"/>
        <family val="2"/>
        <charset val="238"/>
      </rPr>
      <t xml:space="preserve"> Cost Center/ </t>
    </r>
    <r>
      <rPr>
        <b/>
        <i/>
        <sz val="11"/>
        <color theme="1"/>
        <rFont val="Arial"/>
        <family val="2"/>
        <charset val="238"/>
      </rPr>
      <t>Troškovno mjesto</t>
    </r>
    <r>
      <rPr>
        <b/>
        <sz val="11"/>
        <color theme="1"/>
        <rFont val="Arial"/>
        <family val="2"/>
        <charset val="238"/>
      </rPr>
      <t xml:space="preserve"> 10</t>
    </r>
  </si>
  <si>
    <r>
      <rPr>
        <sz val="11"/>
        <color theme="1"/>
        <rFont val="Arial"/>
        <family val="2"/>
        <charset val="238"/>
      </rPr>
      <t>Cost Center/</t>
    </r>
    <r>
      <rPr>
        <i/>
        <sz val="11"/>
        <color theme="1"/>
        <rFont val="Arial"/>
        <family val="2"/>
        <charset val="238"/>
      </rPr>
      <t xml:space="preserve"> Troškovno mjesto 10.3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</si>
  <si>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10.2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</si>
  <si>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10.1</t>
    </r>
  </si>
  <si>
    <r>
      <rPr>
        <sz val="11"/>
        <color rgb="FFFF0000"/>
        <rFont val="Arial"/>
        <family val="2"/>
        <charset val="238"/>
      </rPr>
      <t>Cost Center</t>
    </r>
    <r>
      <rPr>
        <i/>
        <sz val="11"/>
        <color rgb="FFFF0000"/>
        <rFont val="Arial"/>
        <family val="2"/>
        <charset val="238"/>
      </rPr>
      <t>/ Troškovno mjesto 10</t>
    </r>
  </si>
  <si>
    <r>
      <t>Subtotal/</t>
    </r>
    <r>
      <rPr>
        <b/>
        <i/>
        <sz val="11"/>
        <color theme="1"/>
        <rFont val="Arial"/>
        <family val="2"/>
        <charset val="238"/>
      </rPr>
      <t>suma stavke</t>
    </r>
    <r>
      <rPr>
        <b/>
        <sz val="11"/>
        <color theme="1"/>
        <rFont val="Arial"/>
        <family val="2"/>
        <charset val="238"/>
      </rPr>
      <t xml:space="preserve"> Cost Center/ </t>
    </r>
    <r>
      <rPr>
        <b/>
        <i/>
        <sz val="11"/>
        <color theme="1"/>
        <rFont val="Arial"/>
        <family val="2"/>
        <charset val="238"/>
      </rPr>
      <t>Troškovno mjesto</t>
    </r>
    <r>
      <rPr>
        <b/>
        <sz val="11"/>
        <color theme="1"/>
        <rFont val="Arial"/>
        <family val="2"/>
        <charset val="238"/>
      </rPr>
      <t xml:space="preserve"> 09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</si>
  <si>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9.6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</si>
  <si>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9.5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</si>
  <si>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9.4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</si>
  <si>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9.3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</si>
  <si>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9.2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</si>
  <si>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9.1</t>
    </r>
  </si>
  <si>
    <r>
      <rPr>
        <sz val="11"/>
        <color rgb="FFFF0000"/>
        <rFont val="Arial"/>
        <family val="2"/>
        <charset val="238"/>
      </rPr>
      <t>Cost Center</t>
    </r>
    <r>
      <rPr>
        <i/>
        <sz val="11"/>
        <color rgb="FFFF0000"/>
        <rFont val="Arial"/>
        <family val="2"/>
        <charset val="238"/>
      </rPr>
      <t>/ Troškovno mjesto 09</t>
    </r>
  </si>
  <si>
    <r>
      <t>Subtotal/</t>
    </r>
    <r>
      <rPr>
        <b/>
        <i/>
        <sz val="11"/>
        <color theme="1"/>
        <rFont val="Arial"/>
        <family val="2"/>
        <charset val="238"/>
      </rPr>
      <t>suma stavke</t>
    </r>
    <r>
      <rPr>
        <b/>
        <sz val="11"/>
        <color theme="1"/>
        <rFont val="Arial"/>
        <family val="2"/>
        <charset val="238"/>
      </rPr>
      <t xml:space="preserve"> Cost Center/ </t>
    </r>
    <r>
      <rPr>
        <b/>
        <i/>
        <sz val="11"/>
        <color theme="1"/>
        <rFont val="Arial"/>
        <family val="2"/>
        <charset val="238"/>
      </rPr>
      <t>Troškovno mjesto</t>
    </r>
    <r>
      <rPr>
        <b/>
        <sz val="11"/>
        <color theme="1"/>
        <rFont val="Arial"/>
        <family val="2"/>
        <charset val="238"/>
      </rPr>
      <t xml:space="preserve"> 08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</si>
  <si>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8.7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</si>
  <si>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8.6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</si>
  <si>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8.5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</si>
  <si>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8.4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</si>
  <si>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8.3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</si>
  <si>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8.2</t>
    </r>
  </si>
  <si>
    <r>
      <rPr>
        <sz val="11"/>
        <color theme="1"/>
        <rFont val="Arial"/>
        <family val="2"/>
        <charset val="238"/>
      </rPr>
      <t>Cost Center/</t>
    </r>
    <r>
      <rPr>
        <i/>
        <sz val="11"/>
        <color theme="1"/>
        <rFont val="Arial"/>
        <family val="2"/>
        <charset val="238"/>
      </rPr>
      <t xml:space="preserve"> Troškovno mjesto 8.1</t>
    </r>
  </si>
  <si>
    <r>
      <rPr>
        <sz val="11"/>
        <color rgb="FFFF0000"/>
        <rFont val="Arial"/>
        <family val="2"/>
        <charset val="238"/>
      </rPr>
      <t>Cost Center</t>
    </r>
    <r>
      <rPr>
        <i/>
        <sz val="11"/>
        <color rgb="FFFF0000"/>
        <rFont val="Arial"/>
        <family val="2"/>
        <charset val="238"/>
      </rPr>
      <t>/ Troškovno mjesto 08</t>
    </r>
  </si>
  <si>
    <r>
      <t>Subtotal/</t>
    </r>
    <r>
      <rPr>
        <b/>
        <i/>
        <sz val="11"/>
        <color theme="1"/>
        <rFont val="Arial"/>
        <family val="2"/>
        <charset val="238"/>
      </rPr>
      <t>suma stavke</t>
    </r>
    <r>
      <rPr>
        <b/>
        <sz val="11"/>
        <color theme="1"/>
        <rFont val="Arial"/>
        <family val="2"/>
        <charset val="238"/>
      </rPr>
      <t xml:space="preserve"> Cost Center/ </t>
    </r>
    <r>
      <rPr>
        <b/>
        <i/>
        <sz val="11"/>
        <color theme="1"/>
        <rFont val="Arial"/>
        <family val="2"/>
        <charset val="238"/>
      </rPr>
      <t>Troškovno mjesto</t>
    </r>
    <r>
      <rPr>
        <b/>
        <sz val="11"/>
        <color theme="1"/>
        <rFont val="Arial"/>
        <family val="2"/>
        <charset val="238"/>
      </rPr>
      <t xml:space="preserve"> 07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</si>
  <si>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7.2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</si>
  <si>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7.1</t>
    </r>
  </si>
  <si>
    <r>
      <rPr>
        <sz val="11"/>
        <color rgb="FFFF0000"/>
        <rFont val="Arial"/>
        <family val="2"/>
        <charset val="238"/>
      </rPr>
      <t>Cost Center</t>
    </r>
    <r>
      <rPr>
        <i/>
        <sz val="11"/>
        <color rgb="FFFF0000"/>
        <rFont val="Arial"/>
        <family val="2"/>
        <charset val="238"/>
      </rPr>
      <t>/ Troškovno mjesto 07</t>
    </r>
  </si>
  <si>
    <r>
      <t>Subtotal/</t>
    </r>
    <r>
      <rPr>
        <b/>
        <i/>
        <sz val="11"/>
        <color theme="1"/>
        <rFont val="Arial"/>
        <family val="2"/>
        <charset val="238"/>
      </rPr>
      <t xml:space="preserve">suma stavke </t>
    </r>
    <r>
      <rPr>
        <b/>
        <sz val="11"/>
        <color theme="1"/>
        <rFont val="Arial"/>
        <family val="2"/>
        <charset val="238"/>
      </rPr>
      <t xml:space="preserve">Cost Center/ </t>
    </r>
    <r>
      <rPr>
        <b/>
        <i/>
        <sz val="11"/>
        <color theme="1"/>
        <rFont val="Arial"/>
        <family val="2"/>
        <charset val="238"/>
      </rPr>
      <t>Troškovno mjesto</t>
    </r>
    <r>
      <rPr>
        <b/>
        <sz val="11"/>
        <color theme="1"/>
        <rFont val="Arial"/>
        <family val="2"/>
        <charset val="238"/>
      </rPr>
      <t xml:space="preserve"> 06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</si>
  <si>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6.9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</si>
  <si>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6.8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</si>
  <si>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6.7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</si>
  <si>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6.6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</si>
  <si>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6.5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</si>
  <si>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6.4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</si>
  <si>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6.3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</si>
  <si>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6.2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</si>
  <si>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6.1</t>
    </r>
  </si>
  <si>
    <r>
      <rPr>
        <sz val="11"/>
        <color rgb="FFFF0000"/>
        <rFont val="Arial"/>
        <family val="2"/>
        <charset val="238"/>
      </rPr>
      <t>Cost Center</t>
    </r>
    <r>
      <rPr>
        <i/>
        <sz val="11"/>
        <color rgb="FFFF0000"/>
        <rFont val="Arial"/>
        <family val="2"/>
        <charset val="238"/>
      </rPr>
      <t>/ Troškovno mjesto 06</t>
    </r>
  </si>
  <si>
    <r>
      <t>Subtotal/</t>
    </r>
    <r>
      <rPr>
        <b/>
        <i/>
        <sz val="11"/>
        <color theme="1"/>
        <rFont val="Arial"/>
        <family val="2"/>
        <charset val="238"/>
      </rPr>
      <t>suma stavke</t>
    </r>
    <r>
      <rPr>
        <b/>
        <sz val="11"/>
        <color theme="1"/>
        <rFont val="Arial"/>
        <family val="2"/>
        <charset val="238"/>
      </rPr>
      <t xml:space="preserve"> Cost Center/ </t>
    </r>
    <r>
      <rPr>
        <b/>
        <i/>
        <sz val="11"/>
        <color theme="1"/>
        <rFont val="Arial"/>
        <family val="2"/>
        <charset val="238"/>
      </rPr>
      <t>Troškovno mjesto</t>
    </r>
    <r>
      <rPr>
        <b/>
        <sz val="11"/>
        <color theme="1"/>
        <rFont val="Arial"/>
        <family val="2"/>
        <charset val="238"/>
      </rPr>
      <t xml:space="preserve"> 05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</si>
  <si>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5.4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</si>
  <si>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5.3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</si>
  <si>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5.2</t>
    </r>
  </si>
  <si>
    <r>
      <rPr>
        <sz val="11"/>
        <color theme="1"/>
        <rFont val="Arial"/>
        <family val="2"/>
        <charset val="238"/>
      </rPr>
      <t>Cost Center/</t>
    </r>
    <r>
      <rPr>
        <i/>
        <sz val="11"/>
        <color theme="1"/>
        <rFont val="Arial"/>
        <family val="2"/>
        <charset val="238"/>
      </rPr>
      <t xml:space="preserve"> Troškovno mjesto 5.1</t>
    </r>
  </si>
  <si>
    <r>
      <rPr>
        <sz val="11"/>
        <color rgb="FFFF0000"/>
        <rFont val="Arial"/>
        <family val="2"/>
        <charset val="238"/>
      </rPr>
      <t>Cost Center</t>
    </r>
    <r>
      <rPr>
        <i/>
        <sz val="11"/>
        <color rgb="FFFF0000"/>
        <rFont val="Arial"/>
        <family val="2"/>
        <charset val="238"/>
      </rPr>
      <t>/ Troškovno mjesto 05</t>
    </r>
  </si>
  <si>
    <r>
      <t>Subtotal/</t>
    </r>
    <r>
      <rPr>
        <b/>
        <i/>
        <sz val="11"/>
        <color theme="1"/>
        <rFont val="Arial"/>
        <family val="2"/>
        <charset val="238"/>
      </rPr>
      <t>suma stavke</t>
    </r>
    <r>
      <rPr>
        <b/>
        <sz val="11"/>
        <color theme="1"/>
        <rFont val="Arial"/>
        <family val="2"/>
        <charset val="238"/>
      </rPr>
      <t xml:space="preserve"> Cost Center/ </t>
    </r>
    <r>
      <rPr>
        <b/>
        <i/>
        <sz val="11"/>
        <color theme="1"/>
        <rFont val="Arial"/>
        <family val="2"/>
        <charset val="238"/>
      </rPr>
      <t>Troškovno mjesto</t>
    </r>
    <r>
      <rPr>
        <b/>
        <sz val="11"/>
        <color theme="1"/>
        <rFont val="Arial"/>
        <family val="2"/>
        <charset val="238"/>
      </rPr>
      <t xml:space="preserve"> 04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</si>
  <si>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4.1</t>
    </r>
  </si>
  <si>
    <r>
      <rPr>
        <sz val="11"/>
        <color rgb="FFFF0000"/>
        <rFont val="Arial"/>
        <family val="2"/>
        <charset val="238"/>
      </rPr>
      <t>Cost Center</t>
    </r>
    <r>
      <rPr>
        <i/>
        <sz val="11"/>
        <color rgb="FFFF0000"/>
        <rFont val="Arial"/>
        <family val="2"/>
        <charset val="238"/>
      </rPr>
      <t>/ Troškovno mjesto 04</t>
    </r>
  </si>
  <si>
    <r>
      <t>Subtotal/</t>
    </r>
    <r>
      <rPr>
        <b/>
        <i/>
        <sz val="11"/>
        <color theme="1"/>
        <rFont val="Arial"/>
        <family val="2"/>
        <charset val="238"/>
      </rPr>
      <t>suma stavke</t>
    </r>
    <r>
      <rPr>
        <b/>
        <sz val="11"/>
        <color theme="1"/>
        <rFont val="Arial"/>
        <family val="2"/>
        <charset val="238"/>
      </rPr>
      <t xml:space="preserve"> Cost Center/ </t>
    </r>
    <r>
      <rPr>
        <b/>
        <i/>
        <sz val="11"/>
        <color theme="1"/>
        <rFont val="Arial"/>
        <family val="2"/>
        <charset val="238"/>
      </rPr>
      <t>Troškovno mjesto</t>
    </r>
    <r>
      <rPr>
        <b/>
        <sz val="11"/>
        <color theme="1"/>
        <rFont val="Arial"/>
        <family val="2"/>
        <charset val="238"/>
      </rPr>
      <t xml:space="preserve"> 03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</si>
  <si>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3.2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</si>
  <si>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3.1</t>
    </r>
  </si>
  <si>
    <r>
      <rPr>
        <sz val="11"/>
        <color rgb="FFFF0000"/>
        <rFont val="Arial"/>
        <family val="2"/>
        <charset val="238"/>
      </rPr>
      <t>Cost Center/</t>
    </r>
    <r>
      <rPr>
        <i/>
        <sz val="11"/>
        <color rgb="FFFF0000"/>
        <rFont val="Arial"/>
        <family val="2"/>
        <charset val="238"/>
      </rPr>
      <t xml:space="preserve"> Troškovno mjesto 03</t>
    </r>
  </si>
  <si>
    <r>
      <t>Subtotal/</t>
    </r>
    <r>
      <rPr>
        <b/>
        <i/>
        <sz val="11"/>
        <color theme="1"/>
        <rFont val="Arial"/>
        <family val="2"/>
        <charset val="238"/>
      </rPr>
      <t>suma stavke</t>
    </r>
    <r>
      <rPr>
        <b/>
        <sz val="11"/>
        <color theme="1"/>
        <rFont val="Arial"/>
        <family val="2"/>
        <charset val="238"/>
      </rPr>
      <t xml:space="preserve"> Cost Center/ </t>
    </r>
    <r>
      <rPr>
        <b/>
        <i/>
        <sz val="11"/>
        <color theme="1"/>
        <rFont val="Arial"/>
        <family val="2"/>
        <charset val="238"/>
      </rPr>
      <t>Troškovno mjesto</t>
    </r>
    <r>
      <rPr>
        <b/>
        <sz val="11"/>
        <color theme="1"/>
        <rFont val="Arial"/>
        <family val="2"/>
        <charset val="238"/>
      </rPr>
      <t xml:space="preserve"> 02</t>
    </r>
  </si>
  <si>
    <r>
      <rPr>
        <sz val="11"/>
        <color theme="1"/>
        <rFont val="Arial"/>
        <family val="2"/>
        <charset val="238"/>
      </rPr>
      <t xml:space="preserve">Cost Center/ </t>
    </r>
    <r>
      <rPr>
        <i/>
        <sz val="11"/>
        <color theme="1"/>
        <rFont val="Arial"/>
        <family val="2"/>
        <charset val="238"/>
      </rPr>
      <t>Troškovno mjesto 2.5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</si>
  <si>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2.4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</si>
  <si>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2.3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</si>
  <si>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2.2</t>
    </r>
  </si>
  <si>
    <r>
      <rPr>
        <sz val="11"/>
        <color theme="1"/>
        <rFont val="Arial"/>
        <family val="2"/>
        <charset val="238"/>
      </rPr>
      <t>Cost Center/</t>
    </r>
    <r>
      <rPr>
        <i/>
        <sz val="11"/>
        <color theme="1"/>
        <rFont val="Arial"/>
        <family val="2"/>
        <charset val="238"/>
      </rPr>
      <t xml:space="preserve"> Troškovno mjesto 2.1</t>
    </r>
  </si>
  <si>
    <r>
      <rPr>
        <sz val="11"/>
        <color rgb="FFFF0000"/>
        <rFont val="Arial"/>
        <family val="2"/>
        <charset val="238"/>
      </rPr>
      <t>Cost Center</t>
    </r>
    <r>
      <rPr>
        <i/>
        <sz val="11"/>
        <color rgb="FFFF0000"/>
        <rFont val="Arial"/>
        <family val="2"/>
        <charset val="238"/>
      </rPr>
      <t>/ Troškovno mjesto 02</t>
    </r>
  </si>
  <si>
    <r>
      <t>Subtotal/</t>
    </r>
    <r>
      <rPr>
        <b/>
        <i/>
        <sz val="11"/>
        <color theme="1"/>
        <rFont val="Arial"/>
        <family val="2"/>
        <charset val="238"/>
      </rPr>
      <t>suma stavke</t>
    </r>
    <r>
      <rPr>
        <b/>
        <sz val="11"/>
        <color theme="1"/>
        <rFont val="Arial"/>
        <family val="2"/>
        <charset val="238"/>
      </rPr>
      <t xml:space="preserve"> Cost Center/ </t>
    </r>
    <r>
      <rPr>
        <b/>
        <i/>
        <sz val="11"/>
        <color theme="1"/>
        <rFont val="Arial"/>
        <family val="2"/>
        <charset val="238"/>
      </rPr>
      <t>Troškovno mjesto</t>
    </r>
    <r>
      <rPr>
        <b/>
        <sz val="11"/>
        <color theme="1"/>
        <rFont val="Arial"/>
        <family val="2"/>
        <charset val="238"/>
      </rPr>
      <t xml:space="preserve"> 01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</si>
  <si>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1.7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</si>
  <si>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1.6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</si>
  <si>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1.5</t>
    </r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</si>
  <si>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1.4</t>
    </r>
  </si>
  <si>
    <r>
      <rPr>
        <sz val="11"/>
        <color theme="1"/>
        <rFont val="Arial"/>
        <family val="2"/>
        <charset val="238"/>
      </rPr>
      <t>Cost Center/</t>
    </r>
    <r>
      <rPr>
        <i/>
        <sz val="11"/>
        <color theme="1"/>
        <rFont val="Arial"/>
        <family val="2"/>
        <charset val="238"/>
      </rPr>
      <t xml:space="preserve"> Troškovno mjesto 1.3</t>
    </r>
  </si>
  <si>
    <r>
      <rPr>
        <sz val="11"/>
        <color theme="1"/>
        <rFont val="Arial"/>
        <family val="2"/>
        <charset val="238"/>
      </rPr>
      <t>Cost Center/</t>
    </r>
    <r>
      <rPr>
        <i/>
        <sz val="11"/>
        <color theme="1"/>
        <rFont val="Arial"/>
        <family val="2"/>
        <charset val="238"/>
      </rPr>
      <t xml:space="preserve"> Troškovno mjesto 1.2</t>
    </r>
  </si>
  <si>
    <r>
      <rPr>
        <sz val="11"/>
        <color theme="1"/>
        <rFont val="Arial"/>
        <family val="2"/>
        <charset val="238"/>
      </rPr>
      <t>Cost Center/</t>
    </r>
    <r>
      <rPr>
        <i/>
        <sz val="11"/>
        <color theme="1"/>
        <rFont val="Arial"/>
        <family val="2"/>
        <charset val="238"/>
      </rPr>
      <t xml:space="preserve"> Troškovno mjesto 1.1</t>
    </r>
  </si>
  <si>
    <r>
      <rPr>
        <sz val="11"/>
        <color rgb="FFFF0000"/>
        <rFont val="Arial"/>
        <family val="2"/>
        <charset val="238"/>
      </rPr>
      <t xml:space="preserve">Cost Center/ </t>
    </r>
    <r>
      <rPr>
        <i/>
        <sz val="11"/>
        <color rgb="FFFF0000"/>
        <rFont val="Arial"/>
        <family val="2"/>
        <charset val="238"/>
      </rPr>
      <t>Troškovno mjesto 01</t>
    </r>
  </si>
  <si>
    <r>
      <t xml:space="preserve">Construction Works/ </t>
    </r>
    <r>
      <rPr>
        <b/>
        <i/>
        <sz val="11"/>
        <color rgb="FFFF0000"/>
        <rFont val="Arial"/>
        <family val="2"/>
      </rPr>
      <t>Građevinski radovi</t>
    </r>
  </si>
  <si>
    <r>
      <rPr>
        <sz val="11"/>
        <color rgb="FFFF0000"/>
        <rFont val="Arial"/>
        <family val="2"/>
        <charset val="238"/>
      </rPr>
      <t>Cost Center/</t>
    </r>
    <r>
      <rPr>
        <i/>
        <sz val="11"/>
        <color rgb="FFFF0000"/>
        <rFont val="Arial"/>
        <family val="2"/>
        <charset val="238"/>
      </rPr>
      <t xml:space="preserve"> Troškovno mjesto B</t>
    </r>
  </si>
  <si>
    <r>
      <t>Subtotal/</t>
    </r>
    <r>
      <rPr>
        <b/>
        <i/>
        <sz val="11"/>
        <color theme="1"/>
        <rFont val="Arial"/>
        <family val="2"/>
        <charset val="238"/>
      </rPr>
      <t>suma stavke</t>
    </r>
    <r>
      <rPr>
        <b/>
        <sz val="11"/>
        <color theme="1"/>
        <rFont val="Arial"/>
        <family val="2"/>
        <charset val="238"/>
      </rPr>
      <t xml:space="preserve"> Cost Center/ </t>
    </r>
    <r>
      <rPr>
        <b/>
        <i/>
        <sz val="11"/>
        <color theme="1"/>
        <rFont val="Arial"/>
        <family val="2"/>
        <charset val="238"/>
      </rPr>
      <t>Troškovno mjesto</t>
    </r>
    <r>
      <rPr>
        <b/>
        <sz val="11"/>
        <color theme="1"/>
        <rFont val="Arial"/>
        <family val="2"/>
        <charset val="238"/>
      </rPr>
      <t xml:space="preserve"> A</t>
    </r>
  </si>
  <si>
    <r>
      <t>Main design/</t>
    </r>
    <r>
      <rPr>
        <i/>
        <sz val="11"/>
        <color theme="1"/>
        <rFont val="Arial"/>
        <family val="2"/>
        <charset val="238"/>
      </rPr>
      <t>Glavni projekat</t>
    </r>
  </si>
  <si>
    <r>
      <t xml:space="preserve">Design Costs/ </t>
    </r>
    <r>
      <rPr>
        <b/>
        <i/>
        <sz val="11"/>
        <color rgb="FFFF0000"/>
        <rFont val="Arial"/>
        <family val="2"/>
      </rPr>
      <t>Projektni troškovi</t>
    </r>
  </si>
  <si>
    <r>
      <rPr>
        <sz val="11"/>
        <color rgb="FFFF0000"/>
        <rFont val="Arial"/>
        <family val="2"/>
        <charset val="238"/>
      </rPr>
      <t>Cost Center/</t>
    </r>
    <r>
      <rPr>
        <sz val="11"/>
        <color rgb="FFFF0000"/>
        <rFont val="Arial"/>
        <family val="2"/>
        <charset val="238"/>
      </rPr>
      <t xml:space="preserve"> Troškovno mjesto A</t>
    </r>
  </si>
  <si>
    <t>5=1-4</t>
  </si>
  <si>
    <t>4=2+3</t>
  </si>
  <si>
    <r>
      <t xml:space="preserve">Balance/ </t>
    </r>
    <r>
      <rPr>
        <b/>
        <i/>
        <sz val="11"/>
        <color rgb="FFFF0000"/>
        <rFont val="Arial"/>
        <family val="2"/>
      </rPr>
      <t>Saldo</t>
    </r>
  </si>
  <si>
    <r>
      <t xml:space="preserve">Total Value to date/ </t>
    </r>
    <r>
      <rPr>
        <b/>
        <i/>
        <sz val="11"/>
        <color rgb="FFFF0000"/>
        <rFont val="Arial"/>
        <family val="2"/>
      </rPr>
      <t>Ukupan iznos do danas</t>
    </r>
  </si>
  <si>
    <r>
      <t xml:space="preserve">This period/ </t>
    </r>
    <r>
      <rPr>
        <b/>
        <i/>
        <sz val="11"/>
        <color rgb="FFFF0000"/>
        <rFont val="Arial"/>
        <family val="2"/>
      </rPr>
      <t>Ovaj period</t>
    </r>
  </si>
  <si>
    <r>
      <t xml:space="preserve">Previous Cumulative/ </t>
    </r>
    <r>
      <rPr>
        <b/>
        <i/>
        <sz val="11"/>
        <color rgb="FFFF0000"/>
        <rFont val="Arial"/>
        <family val="2"/>
      </rPr>
      <t>Prethodno kumulativno</t>
    </r>
  </si>
  <si>
    <r>
      <t>Value of Works/</t>
    </r>
    <r>
      <rPr>
        <b/>
        <i/>
        <sz val="11"/>
        <color rgb="FFFF0000"/>
        <rFont val="Arial"/>
        <family val="2"/>
      </rPr>
      <t>Vrijednost radova</t>
    </r>
  </si>
  <si>
    <r>
      <t>Description/</t>
    </r>
    <r>
      <rPr>
        <b/>
        <i/>
        <sz val="11"/>
        <color rgb="FFFF0000"/>
        <rFont val="Arial"/>
        <family val="2"/>
      </rPr>
      <t>Opis</t>
    </r>
  </si>
  <si>
    <r>
      <rPr>
        <sz val="11"/>
        <color rgb="FFFF0000"/>
        <rFont val="Arial"/>
        <family val="2"/>
        <charset val="238"/>
      </rPr>
      <t>Cost Center No</t>
    </r>
    <r>
      <rPr>
        <i/>
        <sz val="11"/>
        <color rgb="FFFF0000"/>
        <rFont val="Arial"/>
        <family val="2"/>
        <charset val="238"/>
      </rPr>
      <t xml:space="preserve">./ Troškovno mjesto Br. </t>
    </r>
  </si>
  <si>
    <r>
      <t>SUMMARY OF PAYMENT FOR DESIGN AND BUILD (CONTRACTED WORKS)/</t>
    </r>
    <r>
      <rPr>
        <b/>
        <i/>
        <sz val="12"/>
        <color theme="1"/>
        <rFont val="Arial"/>
        <family val="2"/>
      </rPr>
      <t>REZIME PLAĆANJA ZA PROJEKTOVANJE I IZGRADNJU (UGOVORNI RADOVI)</t>
    </r>
  </si>
  <si>
    <r>
      <t>Highway/</t>
    </r>
    <r>
      <rPr>
        <b/>
        <i/>
        <sz val="11"/>
        <color theme="1"/>
        <rFont val="Arial"/>
        <family val="2"/>
        <charset val="238"/>
      </rPr>
      <t>Autoput</t>
    </r>
    <r>
      <rPr>
        <b/>
        <sz val="11"/>
        <color theme="1"/>
        <rFont val="Arial"/>
        <family val="2"/>
        <charset val="238"/>
      </rPr>
      <t xml:space="preserve"> Bar-Boljare, Section/</t>
    </r>
    <r>
      <rPr>
        <b/>
        <i/>
        <sz val="11"/>
        <color theme="1"/>
        <rFont val="Arial"/>
        <family val="2"/>
        <charset val="238"/>
      </rPr>
      <t>Dionica</t>
    </r>
    <r>
      <rPr>
        <b/>
        <sz val="11"/>
        <color theme="1"/>
        <rFont val="Arial"/>
        <family val="2"/>
        <charset val="238"/>
      </rPr>
      <t xml:space="preserve"> Smokovac-Uvac-Matesevo</t>
    </r>
  </si>
  <si>
    <r>
      <t>Schedule of Payments/</t>
    </r>
    <r>
      <rPr>
        <b/>
        <i/>
        <sz val="11"/>
        <color theme="1"/>
        <rFont val="Arial"/>
        <family val="2"/>
        <charset val="238"/>
      </rPr>
      <t>Raspored plaćanja</t>
    </r>
  </si>
  <si>
    <r>
      <t>Schedule of Milestone Payments/</t>
    </r>
    <r>
      <rPr>
        <b/>
        <i/>
        <sz val="11"/>
        <color theme="1"/>
        <rFont val="Arial"/>
        <family val="2"/>
        <charset val="238"/>
      </rPr>
      <t>Raspored repera plaćanja</t>
    </r>
  </si>
  <si>
    <r>
      <t xml:space="preserve">Exim Bank portion-Payable in USD (85%) expressed in Euro/ </t>
    </r>
    <r>
      <rPr>
        <b/>
        <i/>
        <sz val="11"/>
        <color rgb="FFFF0000"/>
        <rFont val="Arial"/>
        <family val="2"/>
      </rPr>
      <t>Dio Exim banke - plativo u USD (85%) izraženo u EUR</t>
    </r>
    <r>
      <rPr>
        <b/>
        <sz val="11"/>
        <color rgb="FFFF0000"/>
        <rFont val="Arial"/>
        <family val="2"/>
        <charset val="238"/>
      </rPr>
      <t xml:space="preserve"> </t>
    </r>
  </si>
  <si>
    <r>
      <t xml:space="preserve">MTMA  Portion-Payable in Euro (15%)/ </t>
    </r>
    <r>
      <rPr>
        <b/>
        <i/>
        <sz val="11"/>
        <color rgb="FFFF0000"/>
        <rFont val="Arial"/>
        <family val="2"/>
      </rPr>
      <t>Dio MSiP-a - plativo u EUR (15%)</t>
    </r>
    <r>
      <rPr>
        <b/>
        <sz val="11"/>
        <color rgb="FFFF0000"/>
        <rFont val="Arial"/>
        <family val="2"/>
        <charset val="238"/>
      </rPr>
      <t xml:space="preserve">  </t>
    </r>
  </si>
  <si>
    <r>
      <t>Total/</t>
    </r>
    <r>
      <rPr>
        <b/>
        <i/>
        <sz val="11"/>
        <color theme="1"/>
        <rFont val="Arial"/>
        <family val="2"/>
        <charset val="238"/>
      </rPr>
      <t>Ukupno</t>
    </r>
    <r>
      <rPr>
        <b/>
        <sz val="11"/>
        <color theme="1"/>
        <rFont val="Arial"/>
        <family val="2"/>
        <charset val="238"/>
      </rPr>
      <t xml:space="preserve"> D</t>
    </r>
  </si>
  <si>
    <r>
      <t>C - Advance payment amortization/</t>
    </r>
    <r>
      <rPr>
        <b/>
        <i/>
        <sz val="11"/>
        <color theme="1"/>
        <rFont val="Arial"/>
        <family val="2"/>
        <charset val="238"/>
      </rPr>
      <t>Amortizacija avansnog plaćanja</t>
    </r>
  </si>
  <si>
    <r>
      <t xml:space="preserve">Maximum Amount of Retention Money/ </t>
    </r>
    <r>
      <rPr>
        <b/>
        <i/>
        <sz val="11"/>
        <color theme="1"/>
        <rFont val="Arial"/>
        <family val="2"/>
        <charset val="238"/>
      </rPr>
      <t>Maksimalni iznos garantnog depozita (</t>
    </r>
    <r>
      <rPr>
        <b/>
        <sz val="11"/>
        <color theme="1"/>
        <rFont val="Arial"/>
        <family val="2"/>
        <charset val="238"/>
      </rPr>
      <t>Sub Clause</t>
    </r>
    <r>
      <rPr>
        <b/>
        <i/>
        <sz val="11"/>
        <color theme="1"/>
        <rFont val="Arial"/>
        <family val="2"/>
        <charset val="238"/>
      </rPr>
      <t>/ Potklauzula 14.3)</t>
    </r>
  </si>
  <si>
    <t>EUR 0.00</t>
  </si>
  <si>
    <r>
      <t xml:space="preserve">Amount of agreed Employers Claims/ </t>
    </r>
    <r>
      <rPr>
        <b/>
        <i/>
        <sz val="11"/>
        <color theme="1"/>
        <rFont val="Arial"/>
        <family val="2"/>
        <charset val="238"/>
      </rPr>
      <t>Iznos dogovorenih potraživanja Investitora</t>
    </r>
    <r>
      <rPr>
        <b/>
        <sz val="11"/>
        <color theme="1"/>
        <rFont val="Arial"/>
        <family val="2"/>
        <charset val="238"/>
      </rPr>
      <t xml:space="preserve"> (Sub Clause/</t>
    </r>
    <r>
      <rPr>
        <b/>
        <i/>
        <sz val="11"/>
        <color theme="1"/>
        <rFont val="Arial"/>
        <family val="2"/>
        <charset val="238"/>
      </rPr>
      <t>Potklauzula</t>
    </r>
    <r>
      <rPr>
        <b/>
        <sz val="11"/>
        <color theme="1"/>
        <rFont val="Arial"/>
        <family val="2"/>
        <charset val="238"/>
      </rPr>
      <t xml:space="preserve"> 2.5)</t>
    </r>
  </si>
  <si>
    <r>
      <t>China Road and Bridge Corporation ltd. Bejing, PR China, Part of foreign company Podgorica/</t>
    </r>
    <r>
      <rPr>
        <i/>
        <sz val="11"/>
        <color theme="1"/>
        <rFont val="Arial"/>
        <family val="2"/>
        <charset val="238"/>
      </rPr>
      <t>China Road and Bridge Corporation d.o.o. Peking, NR Kina, Dio stranog društva Podgorica</t>
    </r>
  </si>
  <si>
    <r>
      <t>Bar-Boljare Highway, Section Smokovac-Uvac-Matesevo/</t>
    </r>
    <r>
      <rPr>
        <i/>
        <sz val="11"/>
        <color theme="1"/>
        <rFont val="Arial"/>
        <family val="2"/>
        <charset val="238"/>
      </rPr>
      <t>Autoput Bar-Boljare, dionica Smokovac-Uvač-Mateševo</t>
    </r>
  </si>
  <si>
    <r>
      <t>BAR-BOLJARE HIGHWAY/</t>
    </r>
    <r>
      <rPr>
        <b/>
        <i/>
        <sz val="14"/>
        <color rgb="FFFF0000"/>
        <rFont val="Arial"/>
        <family val="2"/>
      </rPr>
      <t>AUTOPUT</t>
    </r>
    <r>
      <rPr>
        <b/>
        <sz val="14"/>
        <color rgb="FFFF0000"/>
        <rFont val="Arial"/>
        <family val="2"/>
        <charset val="238"/>
      </rPr>
      <t>, SECTION/</t>
    </r>
    <r>
      <rPr>
        <b/>
        <i/>
        <sz val="14"/>
        <color rgb="FFFF0000"/>
        <rFont val="Arial"/>
        <family val="2"/>
      </rPr>
      <t>DIONICA</t>
    </r>
    <r>
      <rPr>
        <b/>
        <sz val="14"/>
        <color rgb="FFFF0000"/>
        <rFont val="Arial"/>
        <family val="2"/>
        <charset val="238"/>
      </rPr>
      <t xml:space="preserve"> SMOKOVAC-UVAC-MATESEVO</t>
    </r>
  </si>
  <si>
    <r>
      <rPr>
        <b/>
        <sz val="11"/>
        <color theme="1"/>
        <rFont val="Arial"/>
        <family val="2"/>
        <charset val="238"/>
      </rPr>
      <t>DESIGN AND BUILT CONTRACT/</t>
    </r>
    <r>
      <rPr>
        <b/>
        <i/>
        <sz val="11"/>
        <color theme="1"/>
        <rFont val="Arial"/>
        <family val="2"/>
        <charset val="238"/>
      </rPr>
      <t>UGOVOR ZA PROJEKTOVANJE I IZGRADNJU</t>
    </r>
  </si>
  <si>
    <r>
      <rPr>
        <b/>
        <sz val="11"/>
        <color theme="1"/>
        <rFont val="Arial"/>
        <family val="2"/>
        <charset val="238"/>
      </rPr>
      <t>EMPLOYER</t>
    </r>
    <r>
      <rPr>
        <b/>
        <i/>
        <sz val="11"/>
        <color theme="1"/>
        <rFont val="Arial"/>
        <family val="2"/>
        <charset val="238"/>
      </rPr>
      <t>/INVESTITOR:</t>
    </r>
  </si>
  <si>
    <r>
      <rPr>
        <b/>
        <sz val="11"/>
        <color theme="1"/>
        <rFont val="Arial"/>
        <family val="2"/>
        <charset val="238"/>
      </rPr>
      <t>The Government of Montenegro, Ministry of Transport and Maritime Affairs</t>
    </r>
    <r>
      <rPr>
        <b/>
        <i/>
        <sz val="11"/>
        <color theme="1"/>
        <rFont val="Arial"/>
        <family val="2"/>
        <charset val="238"/>
      </rPr>
      <t>/ Vlada Crne Gore, Ministarstvo saobraćaja i pomorstva</t>
    </r>
  </si>
  <si>
    <r>
      <rPr>
        <b/>
        <sz val="11"/>
        <color theme="1"/>
        <rFont val="Arial"/>
        <family val="2"/>
        <charset val="238"/>
      </rPr>
      <t>CONTRACTOR</t>
    </r>
    <r>
      <rPr>
        <b/>
        <i/>
        <sz val="11"/>
        <color theme="1"/>
        <rFont val="Arial"/>
        <family val="2"/>
        <charset val="238"/>
      </rPr>
      <t>/IZVOĐAČ:</t>
    </r>
  </si>
  <si>
    <r>
      <rPr>
        <b/>
        <sz val="11"/>
        <color theme="1"/>
        <rFont val="Arial"/>
        <family val="2"/>
        <charset val="238"/>
      </rPr>
      <t xml:space="preserve">China Road and Bridge Corporation l.t.d. Beijing, PR China, part of foreign company Podgorica/ </t>
    </r>
    <r>
      <rPr>
        <b/>
        <i/>
        <sz val="11"/>
        <color theme="1"/>
        <rFont val="Arial"/>
        <family val="2"/>
        <charset val="238"/>
      </rPr>
      <t>China Road and Bridge Corporation, d.o.o. Peking, NR Kina, Dio stranog društva Podgorica</t>
    </r>
  </si>
  <si>
    <r>
      <rPr>
        <b/>
        <sz val="11"/>
        <color theme="1"/>
        <rFont val="Arial"/>
        <family val="2"/>
        <charset val="238"/>
      </rPr>
      <t>ENGINEER</t>
    </r>
    <r>
      <rPr>
        <b/>
        <i/>
        <sz val="11"/>
        <color theme="1"/>
        <rFont val="Arial"/>
        <family val="2"/>
        <charset val="238"/>
      </rPr>
      <t>/INŽENJER:</t>
    </r>
  </si>
  <si>
    <r>
      <t xml:space="preserve">EMPLOYER'S CLAIMS/ </t>
    </r>
    <r>
      <rPr>
        <b/>
        <i/>
        <sz val="14"/>
        <color rgb="FFFF0000"/>
        <rFont val="Arial"/>
        <family val="2"/>
      </rPr>
      <t>POTRAŽIVANJA INVESTITORA (</t>
    </r>
    <r>
      <rPr>
        <b/>
        <sz val="14"/>
        <color rgb="FFFF0000"/>
        <rFont val="Arial"/>
        <family val="2"/>
        <charset val="238"/>
      </rPr>
      <t xml:space="preserve">SUBCLAUSE/ </t>
    </r>
    <r>
      <rPr>
        <b/>
        <i/>
        <sz val="14"/>
        <color rgb="FFFF0000"/>
        <rFont val="Arial"/>
        <family val="2"/>
      </rPr>
      <t>POTKLAUZULA 2.5)</t>
    </r>
  </si>
  <si>
    <r>
      <t xml:space="preserve">CLAIM NO/ </t>
    </r>
    <r>
      <rPr>
        <b/>
        <i/>
        <sz val="11"/>
        <color theme="1"/>
        <rFont val="Arial"/>
        <family val="2"/>
        <charset val="238"/>
      </rPr>
      <t>POTRAŽIVANJE BR.</t>
    </r>
  </si>
  <si>
    <r>
      <t>TOTAL/</t>
    </r>
    <r>
      <rPr>
        <b/>
        <i/>
        <sz val="11"/>
        <color theme="1"/>
        <rFont val="Arial"/>
        <family val="2"/>
        <charset val="238"/>
      </rPr>
      <t>UKUPNO</t>
    </r>
  </si>
  <si>
    <r>
      <t xml:space="preserve">BAR-BOLJARE HIGHWAY/ </t>
    </r>
    <r>
      <rPr>
        <b/>
        <i/>
        <sz val="14"/>
        <color rgb="FFFF0000"/>
        <rFont val="Arial"/>
        <family val="2"/>
      </rPr>
      <t>AUTOPUT</t>
    </r>
    <r>
      <rPr>
        <b/>
        <sz val="14"/>
        <color rgb="FFFF0000"/>
        <rFont val="Arial"/>
        <family val="2"/>
        <charset val="238"/>
      </rPr>
      <t xml:space="preserve">, SECTION/ </t>
    </r>
    <r>
      <rPr>
        <b/>
        <i/>
        <sz val="14"/>
        <color rgb="FFFF0000"/>
        <rFont val="Arial"/>
        <family val="2"/>
      </rPr>
      <t>DIONICA</t>
    </r>
    <r>
      <rPr>
        <b/>
        <sz val="14"/>
        <color rgb="FFFF0000"/>
        <rFont val="Arial"/>
        <family val="2"/>
        <charset val="238"/>
      </rPr>
      <t xml:space="preserve"> SMOKOVAC-UVAC-MATESEVO</t>
    </r>
  </si>
  <si>
    <r>
      <t>DESIGN AND BUILT CONTRACT/</t>
    </r>
    <r>
      <rPr>
        <b/>
        <i/>
        <sz val="11"/>
        <color rgb="FF000000"/>
        <rFont val="Arial"/>
        <family val="2"/>
      </rPr>
      <t>UGOVOR ZA PROJEKTOVANJE I IZGRADNJU</t>
    </r>
  </si>
  <si>
    <r>
      <t>The Government of Montenegro, Ministry of Transport and Maritime Affairs</t>
    </r>
    <r>
      <rPr>
        <b/>
        <i/>
        <sz val="11"/>
        <color rgb="FF000000"/>
        <rFont val="Arial"/>
        <family val="2"/>
      </rPr>
      <t>/ Vlada Crne Gore, Ministarstvo saobraćaja i pomorstva</t>
    </r>
  </si>
  <si>
    <r>
      <t xml:space="preserve">CONTRACTOR/ </t>
    </r>
    <r>
      <rPr>
        <b/>
        <sz val="11"/>
        <color theme="1"/>
        <rFont val="Arial"/>
        <family val="2"/>
        <charset val="238"/>
      </rPr>
      <t>IZVOĐAČ</t>
    </r>
  </si>
  <si>
    <r>
      <t xml:space="preserve">China Road and Bridge Corporation l.t.d. Beijing, PR China, part of foreign company Podgorica/ </t>
    </r>
    <r>
      <rPr>
        <b/>
        <i/>
        <sz val="11"/>
        <color rgb="FF000000"/>
        <rFont val="Arial"/>
        <family val="2"/>
      </rPr>
      <t>China Road and Bridge Corporation, d.o.o. Peking, NR Kina, Dio stranog društva Podgorica</t>
    </r>
  </si>
  <si>
    <r>
      <t xml:space="preserve">ENGINEER/ </t>
    </r>
    <r>
      <rPr>
        <b/>
        <sz val="11"/>
        <color theme="1"/>
        <rFont val="Arial"/>
        <family val="2"/>
        <charset val="238"/>
      </rPr>
      <t>INŽENJER</t>
    </r>
    <r>
      <rPr>
        <b/>
        <i/>
        <sz val="11"/>
        <color theme="1"/>
        <rFont val="Arial"/>
        <family val="2"/>
        <charset val="238"/>
      </rPr>
      <t>:</t>
    </r>
  </si>
  <si>
    <r>
      <t xml:space="preserve">CONTRACTOR'S CLAIMS-ADDITIONAL PAYMENT CALCULATION/ </t>
    </r>
    <r>
      <rPr>
        <b/>
        <i/>
        <sz val="14"/>
        <color rgb="FFFF0000"/>
        <rFont val="Arial"/>
        <family val="2"/>
      </rPr>
      <t>POTRAŽIVANJA IZVOĐAČA-PRORAČUN DODATNOG PLAĆANJA</t>
    </r>
    <r>
      <rPr>
        <b/>
        <sz val="14"/>
        <color rgb="FFFF0000"/>
        <rFont val="Arial"/>
        <family val="2"/>
        <charset val="238"/>
      </rPr>
      <t xml:space="preserve"> (Sub Clause/ </t>
    </r>
    <r>
      <rPr>
        <b/>
        <i/>
        <sz val="14"/>
        <color rgb="FFFF0000"/>
        <rFont val="Arial"/>
        <family val="2"/>
      </rPr>
      <t>Potklauzula</t>
    </r>
    <r>
      <rPr>
        <b/>
        <sz val="14"/>
        <color rgb="FFFF0000"/>
        <rFont val="Arial"/>
        <family val="2"/>
        <charset val="238"/>
      </rPr>
      <t xml:space="preserve"> 20.1)</t>
    </r>
  </si>
  <si>
    <r>
      <t xml:space="preserve">CLAIM NO/ </t>
    </r>
    <r>
      <rPr>
        <b/>
        <i/>
        <sz val="11"/>
        <color rgb="FF000000"/>
        <rFont val="Arial"/>
        <family val="2"/>
      </rPr>
      <t>POTRAŽIVANJE BR.</t>
    </r>
  </si>
  <si>
    <r>
      <t xml:space="preserve">Cumulative previous/ </t>
    </r>
    <r>
      <rPr>
        <b/>
        <i/>
        <sz val="11"/>
        <color rgb="FF000000"/>
        <rFont val="Arial"/>
        <family val="2"/>
      </rPr>
      <t>Kumulativno prethodno</t>
    </r>
  </si>
  <si>
    <r>
      <t xml:space="preserve">This period/ </t>
    </r>
    <r>
      <rPr>
        <b/>
        <i/>
        <sz val="11"/>
        <color theme="1"/>
        <rFont val="Arial"/>
        <family val="2"/>
        <charset val="238"/>
      </rPr>
      <t>Ovaj period</t>
    </r>
  </si>
  <si>
    <r>
      <t xml:space="preserve">Total Value to date/ </t>
    </r>
    <r>
      <rPr>
        <b/>
        <i/>
        <sz val="11"/>
        <color theme="1"/>
        <rFont val="Arial"/>
        <family val="2"/>
        <charset val="238"/>
      </rPr>
      <t>Ukupan iznos do danas</t>
    </r>
  </si>
  <si>
    <r>
      <t xml:space="preserve">TOTAL/ </t>
    </r>
    <r>
      <rPr>
        <b/>
        <i/>
        <sz val="11"/>
        <color theme="1"/>
        <rFont val="Arial"/>
        <family val="2"/>
        <charset val="238"/>
      </rPr>
      <t>UKUPNO</t>
    </r>
  </si>
  <si>
    <r>
      <t xml:space="preserve">Subtotal/ 
</t>
    </r>
    <r>
      <rPr>
        <i/>
        <sz val="11"/>
        <color theme="1"/>
        <rFont val="Arial"/>
        <family val="2"/>
        <charset val="238"/>
      </rPr>
      <t>suma stavke</t>
    </r>
    <r>
      <rPr>
        <sz val="11"/>
        <color theme="1"/>
        <rFont val="Arial"/>
        <family val="2"/>
        <charset val="238"/>
      </rPr>
      <t xml:space="preserve"> 1</t>
    </r>
  </si>
  <si>
    <r>
      <t xml:space="preserve">Subtotal/ 
</t>
    </r>
    <r>
      <rPr>
        <i/>
        <sz val="11"/>
        <color theme="1"/>
        <rFont val="Arial"/>
        <family val="2"/>
        <charset val="238"/>
      </rPr>
      <t>suma stavke</t>
    </r>
    <r>
      <rPr>
        <sz val="11"/>
        <color theme="1"/>
        <rFont val="Arial"/>
        <family val="2"/>
        <charset val="238"/>
      </rPr>
      <t xml:space="preserve"> 2</t>
    </r>
  </si>
  <si>
    <r>
      <t xml:space="preserve">Subtotal/ 
</t>
    </r>
    <r>
      <rPr>
        <i/>
        <sz val="11"/>
        <color theme="1"/>
        <rFont val="Arial"/>
        <family val="2"/>
        <charset val="238"/>
      </rPr>
      <t>suma stavke</t>
    </r>
    <r>
      <rPr>
        <sz val="11"/>
        <color theme="1"/>
        <rFont val="Arial"/>
        <family val="2"/>
        <charset val="238"/>
      </rPr>
      <t xml:space="preserve"> 3</t>
    </r>
  </si>
  <si>
    <r>
      <t xml:space="preserve">Subtotal/ 
</t>
    </r>
    <r>
      <rPr>
        <i/>
        <sz val="11"/>
        <color theme="1"/>
        <rFont val="Arial"/>
        <family val="2"/>
        <charset val="238"/>
      </rPr>
      <t>suma stavke</t>
    </r>
    <r>
      <rPr>
        <sz val="11"/>
        <color theme="1"/>
        <rFont val="Arial"/>
        <family val="2"/>
        <charset val="238"/>
      </rPr>
      <t xml:space="preserve"> 4</t>
    </r>
  </si>
  <si>
    <r>
      <t xml:space="preserve">Subtotal/ 
</t>
    </r>
    <r>
      <rPr>
        <i/>
        <sz val="11"/>
        <color theme="1"/>
        <rFont val="Arial"/>
        <family val="2"/>
        <charset val="238"/>
      </rPr>
      <t>suma stavke</t>
    </r>
    <r>
      <rPr>
        <sz val="11"/>
        <color theme="1"/>
        <rFont val="Arial"/>
        <family val="2"/>
        <charset val="238"/>
      </rPr>
      <t xml:space="preserve"> 5</t>
    </r>
  </si>
  <si>
    <r>
      <t xml:space="preserve">Value Engineering/
</t>
    </r>
    <r>
      <rPr>
        <i/>
        <sz val="11"/>
        <color theme="1"/>
        <rFont val="Arial"/>
        <family val="2"/>
        <charset val="238"/>
      </rPr>
      <t>Tehnika vrednovanja</t>
    </r>
    <r>
      <rPr>
        <sz val="11"/>
        <color theme="1"/>
        <rFont val="Arial"/>
        <family val="2"/>
        <charset val="238"/>
      </rPr>
      <t xml:space="preserve"> (Sub-Clause/</t>
    </r>
    <r>
      <rPr>
        <i/>
        <sz val="11"/>
        <color theme="1"/>
        <rFont val="Arial"/>
        <family val="2"/>
        <charset val="238"/>
      </rPr>
      <t>Potklauzula</t>
    </r>
    <r>
      <rPr>
        <sz val="11"/>
        <color theme="1"/>
        <rFont val="Arial"/>
        <family val="2"/>
        <charset val="238"/>
      </rPr>
      <t xml:space="preserve"> 13.2)</t>
    </r>
  </si>
  <si>
    <r>
      <t xml:space="preserve">Subsequent/
</t>
    </r>
    <r>
      <rPr>
        <i/>
        <sz val="11"/>
        <color theme="1"/>
        <rFont val="Arial"/>
        <family val="2"/>
        <charset val="238"/>
      </rPr>
      <t>Naknadno</t>
    </r>
    <r>
      <rPr>
        <sz val="11"/>
        <color theme="1"/>
        <rFont val="Arial"/>
        <family val="2"/>
        <charset val="238"/>
      </rPr>
      <t xml:space="preserve"> (Sub-Clause/</t>
    </r>
    <r>
      <rPr>
        <i/>
        <sz val="11"/>
        <color theme="1"/>
        <rFont val="Arial"/>
        <family val="2"/>
        <charset val="238"/>
      </rPr>
      <t>Potklauzula</t>
    </r>
    <r>
      <rPr>
        <sz val="11"/>
        <color theme="1"/>
        <rFont val="Arial"/>
        <family val="2"/>
        <charset val="238"/>
      </rPr>
      <t xml:space="preserve"> 13.9)</t>
    </r>
  </si>
  <si>
    <r>
      <t xml:space="preserve">Value of Previous Cumulative / </t>
    </r>
    <r>
      <rPr>
        <b/>
        <i/>
        <sz val="11"/>
        <color theme="1"/>
        <rFont val="Arial"/>
        <family val="2"/>
        <charset val="238"/>
      </rPr>
      <t>Prethodni iznos kumulativno</t>
    </r>
    <r>
      <rPr>
        <b/>
        <sz val="11"/>
        <color theme="1"/>
        <rFont val="Arial"/>
        <family val="2"/>
        <charset val="238"/>
      </rPr>
      <t/>
    </r>
  </si>
  <si>
    <r>
      <t xml:space="preserve">Cumulative previous/
</t>
    </r>
    <r>
      <rPr>
        <b/>
        <i/>
        <sz val="11"/>
        <color theme="1"/>
        <rFont val="Arial"/>
        <family val="2"/>
        <charset val="238"/>
      </rPr>
      <t xml:space="preserve">Kumulativno prethodno </t>
    </r>
  </si>
  <si>
    <r>
      <t>Employers Claims/</t>
    </r>
    <r>
      <rPr>
        <i/>
        <sz val="11"/>
        <color theme="1"/>
        <rFont val="Arial"/>
        <family val="2"/>
        <charset val="238"/>
      </rPr>
      <t>Potrazivanja</t>
    </r>
  </si>
  <si>
    <r>
      <t>Contractor Claims/</t>
    </r>
    <r>
      <rPr>
        <i/>
        <sz val="11"/>
        <color theme="1"/>
        <rFont val="Arial"/>
        <family val="2"/>
        <charset val="238"/>
      </rPr>
      <t>Potrazivanja</t>
    </r>
  </si>
  <si>
    <t>3 = 2 + 1</t>
  </si>
  <si>
    <r>
      <t xml:space="preserve">Cumulative previous/ </t>
    </r>
    <r>
      <rPr>
        <b/>
        <i/>
        <sz val="11"/>
        <color rgb="FF000000"/>
        <rFont val="Arial"/>
        <family val="2"/>
      </rPr>
      <t xml:space="preserve">Kumulativno prethodno </t>
    </r>
  </si>
  <si>
    <r>
      <t xml:space="preserve">This Period/ </t>
    </r>
    <r>
      <rPr>
        <b/>
        <i/>
        <sz val="11"/>
        <color rgb="FF000000"/>
        <rFont val="Arial"/>
        <family val="2"/>
      </rPr>
      <t xml:space="preserve">Ovaj period                 </t>
    </r>
  </si>
  <si>
    <r>
      <t xml:space="preserve">Total Value to Date/ </t>
    </r>
    <r>
      <rPr>
        <b/>
        <i/>
        <sz val="11"/>
        <color rgb="FF000000"/>
        <rFont val="Arial"/>
        <family val="2"/>
      </rPr>
      <t xml:space="preserve">Ukupan iznos do danas </t>
    </r>
  </si>
  <si>
    <r>
      <t>Date of IPS submission/</t>
    </r>
    <r>
      <rPr>
        <i/>
        <sz val="11"/>
        <color theme="1"/>
        <rFont val="Arial"/>
        <family val="2"/>
        <charset val="238"/>
      </rPr>
      <t>Datum predavanja ZPS-a</t>
    </r>
  </si>
  <si>
    <r>
      <t>Payment Due Date</t>
    </r>
    <r>
      <rPr>
        <sz val="11"/>
        <color theme="1"/>
        <rFont val="Arial"/>
        <family val="2"/>
        <charset val="238"/>
      </rPr>
      <t xml:space="preserve"> (42 days after IPS Submission)</t>
    </r>
    <r>
      <rPr>
        <i/>
        <sz val="11"/>
        <color theme="1"/>
        <rFont val="Arial"/>
        <family val="2"/>
        <charset val="238"/>
      </rPr>
      <t>/Datum dospijeća naplate (42 dana nakon izdavanja ZPS-a)</t>
    </r>
  </si>
  <si>
    <r>
      <t>4</t>
    </r>
    <r>
      <rPr>
        <sz val="11"/>
        <color theme="1"/>
        <rFont val="Calibri"/>
        <family val="2"/>
      </rPr>
      <t>=</t>
    </r>
    <r>
      <rPr>
        <sz val="9.9"/>
        <color theme="1"/>
        <rFont val="Arial"/>
        <family val="2"/>
        <charset val="238"/>
      </rPr>
      <t>2+3</t>
    </r>
  </si>
  <si>
    <t xml:space="preserve">Total Value to date/ Ukupan iznos </t>
  </si>
  <si>
    <t>The Government of Montenegro, Ministry of Transport and Maritime Affairs</t>
  </si>
  <si>
    <t>Employer/Poslodavac</t>
  </si>
  <si>
    <t>Status/Status</t>
  </si>
  <si>
    <r>
      <t xml:space="preserve">Exim Bank portion-Payable in USD (85%) expressed in USD/ </t>
    </r>
    <r>
      <rPr>
        <b/>
        <i/>
        <sz val="11"/>
        <color rgb="FFFF0000"/>
        <rFont val="Arial"/>
        <family val="2"/>
      </rPr>
      <t>Dio Exim banke - plativo u USD, izraženo u USD</t>
    </r>
    <r>
      <rPr>
        <b/>
        <sz val="11"/>
        <color rgb="FFFF0000"/>
        <rFont val="Arial"/>
        <family val="2"/>
        <charset val="238"/>
      </rPr>
      <t xml:space="preserve">, (exchange rate/ </t>
    </r>
    <r>
      <rPr>
        <b/>
        <i/>
        <sz val="11"/>
        <color rgb="FFFF0000"/>
        <rFont val="Arial"/>
        <family val="2"/>
      </rPr>
      <t>kurs</t>
    </r>
    <r>
      <rPr>
        <b/>
        <sz val="11"/>
        <color rgb="FFFF0000"/>
        <rFont val="Arial"/>
        <family val="2"/>
        <charset val="238"/>
      </rPr>
      <t xml:space="preserve"> 1 Eur= 1.3718 USD</t>
    </r>
  </si>
  <si>
    <t>46</t>
  </si>
  <si>
    <t>Acces Road C6, works without approval/Izvođenje radova na pristupnom putu C6</t>
    <phoneticPr fontId="1" type="noConversion"/>
  </si>
  <si>
    <t>55</t>
  </si>
  <si>
    <t>Quarry Lopate, Absence of Permanent Rescue Unit and Rescue Station/Nedostatak stalne službe spasavanja I stanice za spasavanje</t>
    <phoneticPr fontId="1" type="noConversion"/>
  </si>
  <si>
    <t>90</t>
  </si>
  <si>
    <t>113</t>
  </si>
  <si>
    <t>130</t>
  </si>
  <si>
    <t>164</t>
  </si>
  <si>
    <t>Landfill at location of Lopate. Non/Deponija na lokaciji Lopate</t>
    <phoneticPr fontId="1" type="noConversion"/>
  </si>
  <si>
    <t>176</t>
  </si>
  <si>
    <t>Works without approved Method Statement/Radovi bez odobrene Tehnologije izvođenja</t>
    <phoneticPr fontId="1" type="noConversion"/>
  </si>
  <si>
    <t>185</t>
  </si>
  <si>
    <r>
      <rPr>
        <sz val="11"/>
        <color theme="1"/>
        <rFont val="Arial"/>
        <family val="2"/>
        <charset val="238"/>
      </rPr>
      <t>5% of the amount of each Payment Certificate/</t>
    </r>
    <r>
      <rPr>
        <i/>
        <sz val="11"/>
        <color theme="1"/>
        <rFont val="Arial"/>
        <family val="2"/>
        <charset val="238"/>
      </rPr>
      <t xml:space="preserve"> 5% od iznosa svake Potvrde o plaćanju (Sub-Clause /Potklauzula 14.3)</t>
    </r>
  </si>
  <si>
    <r>
      <rPr>
        <sz val="11"/>
        <color theme="1"/>
        <rFont val="Arial"/>
        <family val="2"/>
        <charset val="238"/>
      </rPr>
      <t>20% of each Payment Certificate, when value of Executed Works has reached 20% of the A.C.A./</t>
    </r>
    <r>
      <rPr>
        <i/>
        <sz val="11"/>
        <color theme="1"/>
        <rFont val="Arial"/>
        <family val="2"/>
        <charset val="238"/>
      </rPr>
      <t>20% svake Potvrde o plaćanju, kada vrijednost Izvedenih radova dostigne 20% PUI  (</t>
    </r>
    <r>
      <rPr>
        <sz val="11"/>
        <color theme="1"/>
        <rFont val="Arial"/>
        <family val="2"/>
        <charset val="238"/>
      </rPr>
      <t>Sub Clause</t>
    </r>
    <r>
      <rPr>
        <i/>
        <sz val="11"/>
        <color theme="1"/>
        <rFont val="Arial"/>
        <family val="2"/>
        <charset val="238"/>
      </rPr>
      <t>/ Potklauzula 14.2)</t>
    </r>
  </si>
  <si>
    <t>Date/Datum</t>
  </si>
  <si>
    <t>Amount approved By Engineer/Iznos odobren od strane Inzenjera</t>
  </si>
  <si>
    <t>Amount approved by the Project Manager/Iznos odobren od strane Upravljaca projektom</t>
  </si>
  <si>
    <t>Approved Payment for Employer/ Iznos odobren od strane Investitora</t>
  </si>
  <si>
    <t>Name/ Ime</t>
  </si>
  <si>
    <t xml:space="preserve">Signature/ Potpis </t>
  </si>
  <si>
    <r>
      <t xml:space="preserve">CLAIMS AMOUNT AGREED WITH ENGINEER. VALUE OF CLAIM DETERMINED BY SUB CLAUSE 3.5 / </t>
    </r>
    <r>
      <rPr>
        <b/>
        <i/>
        <sz val="11"/>
        <color theme="1"/>
        <rFont val="Arial"/>
        <family val="2"/>
        <charset val="238"/>
      </rPr>
      <t>IZNOS POTRAŽIVANJA DOGOVOREN SA INŽENJEROM. VRIJEDNOST POTRAZIVANJA UTVRDJENA SHODNO POD-KLAUZULI 3.5</t>
    </r>
  </si>
  <si>
    <r>
      <t xml:space="preserve">CLAIMS AMOUNT AGREED WITH ENGINEER. VALUE OF CLAIM AS DETERMINED BY SUBCLAUSE 3.5 / </t>
    </r>
    <r>
      <rPr>
        <b/>
        <i/>
        <sz val="11"/>
        <color rgb="FF000000"/>
        <rFont val="Arial"/>
        <family val="2"/>
      </rPr>
      <t>IZNOS POTRAŽIVANJA DOGOVOREN SA INŽENJEROM. VRIJEDNOST POTRAZIVANJA UTVRDJENA SHODNO POD-KLAUZULI 3.5</t>
    </r>
  </si>
  <si>
    <t>218</t>
  </si>
  <si>
    <r>
      <t xml:space="preserve">Subsection/ </t>
    </r>
    <r>
      <rPr>
        <i/>
        <sz val="11"/>
        <color theme="1"/>
        <rFont val="Arial"/>
        <family val="2"/>
        <charset val="238"/>
      </rPr>
      <t>Podsekcija</t>
    </r>
    <r>
      <rPr>
        <sz val="11"/>
        <color theme="1"/>
        <rFont val="Arial"/>
        <family val="2"/>
        <charset val="238"/>
      </rPr>
      <t xml:space="preserve"> 3.4.1 (Construction works/ </t>
    </r>
    <r>
      <rPr>
        <i/>
        <sz val="11"/>
        <color theme="1"/>
        <rFont val="Arial"/>
        <family val="2"/>
        <charset val="238"/>
      </rPr>
      <t>Građevinski radovi</t>
    </r>
    <r>
      <rPr>
        <sz val="11"/>
        <color theme="1"/>
        <rFont val="Arial"/>
        <family val="2"/>
        <charset val="238"/>
      </rPr>
      <t>)</t>
    </r>
  </si>
  <si>
    <r>
      <t xml:space="preserve">Subsection/ </t>
    </r>
    <r>
      <rPr>
        <i/>
        <sz val="11"/>
        <color theme="1"/>
        <rFont val="Arial"/>
        <family val="2"/>
        <charset val="238"/>
      </rPr>
      <t>Podsekcija</t>
    </r>
    <r>
      <rPr>
        <sz val="11"/>
        <color theme="1"/>
        <rFont val="Arial"/>
        <family val="2"/>
        <charset val="238"/>
      </rPr>
      <t xml:space="preserve"> 3.4.2  (Construction works/ </t>
    </r>
    <r>
      <rPr>
        <i/>
        <sz val="11"/>
        <color theme="1"/>
        <rFont val="Arial"/>
        <family val="2"/>
        <charset val="238"/>
      </rPr>
      <t>Građevinski radovi</t>
    </r>
    <r>
      <rPr>
        <sz val="11"/>
        <color theme="1"/>
        <rFont val="Arial"/>
        <family val="2"/>
        <charset val="238"/>
      </rPr>
      <t>)</t>
    </r>
  </si>
  <si>
    <t>A0</t>
  </si>
  <si>
    <t>Open/ otvoreno</t>
  </si>
  <si>
    <r>
      <t xml:space="preserve">INTERIM PAYMENT CERTIFICATE (IPC) /  IZDAVANJE </t>
    </r>
    <r>
      <rPr>
        <b/>
        <i/>
        <sz val="11"/>
        <color theme="1"/>
        <rFont val="Arial"/>
        <family val="2"/>
        <charset val="238"/>
      </rPr>
      <t xml:space="preserve">PRIVREMENE SITUACIJE </t>
    </r>
    <r>
      <rPr>
        <b/>
        <sz val="11"/>
        <color theme="1"/>
        <rFont val="Arial"/>
        <family val="2"/>
        <charset val="238"/>
      </rPr>
      <t xml:space="preserve"> (IPS)                                                                                   </t>
    </r>
    <r>
      <rPr>
        <i/>
        <sz val="11"/>
        <color theme="1"/>
        <rFont val="Arial"/>
        <family val="2"/>
        <charset val="238"/>
      </rPr>
      <t xml:space="preserve">                                                                                                   </t>
    </r>
    <r>
      <rPr>
        <b/>
        <sz val="11"/>
        <color theme="1"/>
        <rFont val="Arial"/>
        <family val="2"/>
        <charset val="238"/>
      </rPr>
      <t xml:space="preserve">                                                                                                                                                                            </t>
    </r>
  </si>
  <si>
    <r>
      <t>Number of IPC/</t>
    </r>
    <r>
      <rPr>
        <i/>
        <sz val="11"/>
        <color theme="1"/>
        <rFont val="Arial"/>
        <family val="2"/>
        <charset val="238"/>
      </rPr>
      <t>Broj IPS-a</t>
    </r>
  </si>
  <si>
    <t>Referenced Period for IPC/Period na koji se odnosi IPS</t>
  </si>
  <si>
    <r>
      <t>Date of IPC (Interim Payment Certificate) issuance/</t>
    </r>
    <r>
      <rPr>
        <i/>
        <sz val="11"/>
        <color theme="1"/>
        <rFont val="Arial"/>
        <family val="2"/>
        <charset val="238"/>
      </rPr>
      <t>Datum izdavanja IPS-a (Privremene Situacije)</t>
    </r>
  </si>
  <si>
    <r>
      <t>Total amount due for this IPC/</t>
    </r>
    <r>
      <rPr>
        <b/>
        <i/>
        <sz val="11"/>
        <color rgb="FFFF0000"/>
        <rFont val="Arial"/>
        <family val="2"/>
      </rPr>
      <t>Ukupan dospijeli iznos za ovaj IPS-u</t>
    </r>
  </si>
  <si>
    <r>
      <t xml:space="preserve">We hereby confirm that this IPC is based on the actual and correct elements of works, performed by the Contractor in accordance with the agreed method of measurement , and that it is in full compliance with the Contract/ </t>
    </r>
    <r>
      <rPr>
        <i/>
        <sz val="11"/>
        <color theme="1"/>
        <rFont val="Arial"/>
        <family val="2"/>
        <charset val="238"/>
      </rPr>
      <t>Ovim potvrđujemo da se ova IPS temelji na tačnim i pravilnim elementima rada, izvedenim od strane Izvođača u skladu s dogovrenim metodama mjerenja, i da je potpuno u skladu sa Ugovorom.</t>
    </r>
  </si>
  <si>
    <r>
      <t xml:space="preserve">Value of Payment for this IPC / </t>
    </r>
    <r>
      <rPr>
        <b/>
        <i/>
        <sz val="11"/>
        <color theme="1"/>
        <rFont val="Arial"/>
        <family val="2"/>
        <charset val="238"/>
      </rPr>
      <t>Iznos placanja za ovaj IPS</t>
    </r>
  </si>
  <si>
    <r>
      <t>Repayment advance  Previous IPC/</t>
    </r>
    <r>
      <rPr>
        <b/>
        <i/>
        <sz val="11"/>
        <color theme="1"/>
        <rFont val="Arial"/>
        <family val="2"/>
        <charset val="238"/>
      </rPr>
      <t>Avansna isplata Prethodna IPS</t>
    </r>
  </si>
  <si>
    <r>
      <t xml:space="preserve">Value of Advance Repayment this IPC / </t>
    </r>
    <r>
      <rPr>
        <b/>
        <i/>
        <sz val="11"/>
        <color theme="1"/>
        <rFont val="Arial"/>
        <family val="2"/>
        <charset val="238"/>
      </rPr>
      <t>Iznos avansa u ovom IPS</t>
    </r>
  </si>
  <si>
    <r>
      <t>First included in IPC No/</t>
    </r>
    <r>
      <rPr>
        <b/>
        <i/>
        <sz val="11"/>
        <color theme="1"/>
        <rFont val="Arial"/>
        <family val="2"/>
        <charset val="238"/>
      </rPr>
      <t>Prvi put uključeno u IPS br.</t>
    </r>
  </si>
  <si>
    <r>
      <t xml:space="preserve">Value for Payment this IPC / 
</t>
    </r>
    <r>
      <rPr>
        <b/>
        <i/>
        <sz val="11"/>
        <color theme="1"/>
        <rFont val="Arial"/>
        <family val="2"/>
        <charset val="238"/>
      </rPr>
      <t>Iznos placanja za ovu IPS</t>
    </r>
  </si>
  <si>
    <r>
      <t>First included in IPC No/</t>
    </r>
    <r>
      <rPr>
        <b/>
        <i/>
        <sz val="11"/>
        <color rgb="FF000000"/>
        <rFont val="Arial"/>
        <family val="2"/>
      </rPr>
      <t>Prvi put uključeno u IPS br.</t>
    </r>
  </si>
  <si>
    <r>
      <t xml:space="preserve">First included in IPC No / </t>
    </r>
    <r>
      <rPr>
        <b/>
        <i/>
        <sz val="11"/>
        <color rgb="FF000000"/>
        <rFont val="Arial"/>
        <family val="2"/>
      </rPr>
      <t>Prvi put uključeno u IPS br.</t>
    </r>
  </si>
  <si>
    <r>
      <t>Status this IPC/</t>
    </r>
    <r>
      <rPr>
        <b/>
        <i/>
        <sz val="11"/>
        <color theme="1"/>
        <rFont val="Arial"/>
        <family val="2"/>
        <charset val="238"/>
      </rPr>
      <t>Status ove IPS</t>
    </r>
  </si>
  <si>
    <r>
      <t>IPC No/I</t>
    </r>
    <r>
      <rPr>
        <b/>
        <i/>
        <sz val="11"/>
        <color theme="1"/>
        <rFont val="Arial"/>
        <family val="2"/>
        <charset val="238"/>
      </rPr>
      <t>PS Br</t>
    </r>
    <r>
      <rPr>
        <b/>
        <sz val="11"/>
        <color theme="1"/>
        <rFont val="Arial"/>
        <family val="2"/>
        <charset val="238"/>
      </rPr>
      <t>.</t>
    </r>
  </si>
  <si>
    <r>
      <t>Value of this IPC/</t>
    </r>
    <r>
      <rPr>
        <b/>
        <i/>
        <sz val="11"/>
        <rFont val="Arial"/>
        <family val="2"/>
      </rPr>
      <t>Iznos ove IPS</t>
    </r>
    <r>
      <rPr>
        <b/>
        <sz val="11"/>
        <rFont val="Arial"/>
        <family val="2"/>
        <charset val="238"/>
      </rPr>
      <t xml:space="preserve">  (A-B-C-D-E)</t>
    </r>
  </si>
  <si>
    <t>COST CENTER A/TROŠKOVNI CENTAR A</t>
  </si>
  <si>
    <t>COST CENTER C//TROŠKOVNI CENTAR C</t>
  </si>
  <si>
    <t>COST CENTER 15//TROŠKOVNI CENTAR 15</t>
  </si>
  <si>
    <t>COST CENTER 12/TROŠKOVNI CENTAR 12</t>
  </si>
  <si>
    <t>COST CENTER 10/TROŠKOVNI CENTAR 10</t>
  </si>
  <si>
    <t>COST CENTER 08/TROŠKOVNI CENTAR 08</t>
  </si>
  <si>
    <t>COST CENTER 06/TROŠKOVNI CENTAR 06</t>
  </si>
  <si>
    <t>COST CENTER 05/TROŠKOVNI CENTAR 05</t>
  </si>
  <si>
    <t>231</t>
  </si>
  <si>
    <t>232</t>
  </si>
  <si>
    <t>250</t>
  </si>
  <si>
    <t>Jabučki krš-North. Steel structures work platform. Lack of safeguard measures .Jabučki krš – sjever. Nedostatak zaštitnih mjera na čeličnoj radnoj platformi</t>
  </si>
  <si>
    <t>278</t>
  </si>
  <si>
    <t>Tunnel Jabučki Krš. Lack of Rescue Station; / Tunel Jabučki Krš. Nedostatak Stanice za spasavanje</t>
  </si>
  <si>
    <t>Failure to implement adequate Fencing and Security of the Site, South portal tunnel Mrke, camp Mrke/Nesprovođenje adekvatnog obezbjeđenja
gradilišta, južni portal tunela Mrke, kamp Mrke</t>
  </si>
  <si>
    <t>Works on access road in private properties without approved design/Radovi na pristupnom putu na privatnoj imovini bez prihvaćenog projekta</t>
  </si>
  <si>
    <t>Performing Works on connections on road R19 without traffic management plan and consent of the State Traffic Directorate/Izvođenje radova na priključcima na put R19 bez plana upravljanja saobraćajem i saglasnosti Direkcije za saobraćaj</t>
  </si>
  <si>
    <t>Steel structures work platform. Lack of safeguard measures / Čelična radna platforma. Nedostatak zaštitnih mjera</t>
  </si>
  <si>
    <t>Drainage and waste water treatment at location of South portal of tunnel Jabučki krš.Odvodnjavanje i prečišćavanje otpadnih voda na lokaciji južni portal tunela Jabučki krš.</t>
  </si>
  <si>
    <t>Deficiency of waste water treatment at location of North portal of tunnel
Jabučki krš.</t>
  </si>
  <si>
    <r>
      <t xml:space="preserve">Earthworks/ </t>
    </r>
    <r>
      <rPr>
        <b/>
        <i/>
        <sz val="11"/>
        <color theme="1"/>
        <rFont val="Arial"/>
        <family val="2"/>
        <charset val="238"/>
      </rPr>
      <t>Zemljani radovi</t>
    </r>
  </si>
  <si>
    <r>
      <t xml:space="preserve">Road Foundation/ </t>
    </r>
    <r>
      <rPr>
        <b/>
        <i/>
        <sz val="11"/>
        <color theme="1"/>
        <rFont val="Arial"/>
        <family val="2"/>
        <charset val="238"/>
      </rPr>
      <t>Temelj puta</t>
    </r>
  </si>
  <si>
    <t>5.3.6</t>
  </si>
  <si>
    <t>5.3.6.1</t>
  </si>
  <si>
    <t>5.3.6.2</t>
  </si>
  <si>
    <t>5.3.6.3</t>
  </si>
  <si>
    <t>TOTAL COST CENTER / UKUPNO TROSKOVNO MJESTO 13</t>
  </si>
  <si>
    <t>Deviation of Existing Road</t>
  </si>
  <si>
    <t>314</t>
  </si>
  <si>
    <t>315</t>
  </si>
  <si>
    <t>316</t>
  </si>
  <si>
    <t>317</t>
  </si>
  <si>
    <t>321</t>
  </si>
  <si>
    <t>Maintenance of waste water treatment at location of North portal of tunnel Jabučki krš. / Održavanje tretman otpadnih voda I gradilišta na lokaciji sjeverni portal
tunela Jabučki krš.</t>
  </si>
  <si>
    <t>Interruption of stream at location of South portal of tunnel Kosman. / Prekid toka potoka na lokaciji južni portal tunela Kosman.</t>
  </si>
  <si>
    <t>Lack of maintenance of waste water treatment and housekeeping at location of North portal of tunnel Kosman.  / Nedostatak održavanje tretman otpadnih voda i gradilišta na lokaciji sjeverni portal tunela Kosman.</t>
  </si>
  <si>
    <t>Lack of waste water treatment and housekeeping at location of South portal of tunnel Mala Trava./  Nedostatak tretman otpadnih voda I održavanje gradilišta na lokaciji južni portal tunela Mala Trava.</t>
  </si>
  <si>
    <t>Interruption of stream at location of North portal of tunnel Mala trava. / Prekid toka potoka na lokaciji sjeverni portal tunela Mala Trava.</t>
  </si>
  <si>
    <r>
      <t xml:space="preserve">Subsection/ </t>
    </r>
    <r>
      <rPr>
        <i/>
        <sz val="11"/>
        <color theme="1"/>
        <rFont val="Arial"/>
        <family val="2"/>
        <charset val="238"/>
      </rPr>
      <t>Podsekcija</t>
    </r>
    <r>
      <rPr>
        <sz val="11"/>
        <color theme="1"/>
        <rFont val="Arial"/>
        <family val="2"/>
        <charset val="238"/>
      </rPr>
      <t xml:space="preserve"> 1.1.1 (Construction works/ </t>
    </r>
    <r>
      <rPr>
        <i/>
        <sz val="11"/>
        <color theme="1"/>
        <rFont val="Arial"/>
        <family val="2"/>
        <charset val="238"/>
      </rPr>
      <t>Građevinski radovi</t>
    </r>
    <r>
      <rPr>
        <sz val="11"/>
        <color theme="1"/>
        <rFont val="Arial"/>
        <family val="2"/>
        <charset val="238"/>
      </rPr>
      <t>)</t>
    </r>
  </si>
  <si>
    <r>
      <t xml:space="preserve">Subsection/ </t>
    </r>
    <r>
      <rPr>
        <i/>
        <sz val="11"/>
        <color theme="1"/>
        <rFont val="Arial"/>
        <family val="2"/>
        <charset val="238"/>
      </rPr>
      <t>Podsekcija</t>
    </r>
    <r>
      <rPr>
        <sz val="11"/>
        <color theme="1"/>
        <rFont val="Arial"/>
        <family val="2"/>
        <charset val="238"/>
      </rPr>
      <t xml:space="preserve"> 1.1.2 (Construction works/ </t>
    </r>
    <r>
      <rPr>
        <i/>
        <sz val="11"/>
        <color theme="1"/>
        <rFont val="Arial"/>
        <family val="2"/>
        <charset val="238"/>
      </rPr>
      <t>Građevinski radovi</t>
    </r>
    <r>
      <rPr>
        <sz val="11"/>
        <color theme="1"/>
        <rFont val="Arial"/>
        <family val="2"/>
        <charset val="238"/>
      </rPr>
      <t>)</t>
    </r>
  </si>
  <si>
    <r>
      <t xml:space="preserve">Subsection/ </t>
    </r>
    <r>
      <rPr>
        <i/>
        <sz val="11"/>
        <color theme="1"/>
        <rFont val="Arial"/>
        <family val="2"/>
        <charset val="238"/>
      </rPr>
      <t>Podsekcija</t>
    </r>
    <r>
      <rPr>
        <sz val="11"/>
        <color theme="1"/>
        <rFont val="Arial"/>
        <family val="2"/>
        <charset val="238"/>
      </rPr>
      <t xml:space="preserve"> 1.1.3 (Construction works/ </t>
    </r>
    <r>
      <rPr>
        <i/>
        <sz val="11"/>
        <color theme="1"/>
        <rFont val="Arial"/>
        <family val="2"/>
        <charset val="238"/>
      </rPr>
      <t>Građevinski radovi</t>
    </r>
    <r>
      <rPr>
        <sz val="11"/>
        <color theme="1"/>
        <rFont val="Arial"/>
        <family val="2"/>
        <charset val="238"/>
      </rPr>
      <t>)</t>
    </r>
  </si>
  <si>
    <t>Closed/zatvoren</t>
  </si>
  <si>
    <t>358</t>
  </si>
  <si>
    <t>387</t>
  </si>
  <si>
    <r>
      <t xml:space="preserve">Subsection/ </t>
    </r>
    <r>
      <rPr>
        <i/>
        <sz val="11"/>
        <color theme="1"/>
        <rFont val="Arial"/>
        <family val="2"/>
        <charset val="238"/>
      </rPr>
      <t>Podsekcija</t>
    </r>
    <r>
      <rPr>
        <sz val="11"/>
        <color theme="1"/>
        <rFont val="Arial"/>
        <family val="2"/>
        <charset val="238"/>
      </rPr>
      <t xml:space="preserve"> 4.4.1 (Construction works/ </t>
    </r>
    <r>
      <rPr>
        <i/>
        <sz val="11"/>
        <color theme="1"/>
        <rFont val="Arial"/>
        <family val="2"/>
        <charset val="238"/>
      </rPr>
      <t>Građevinski radovi)</t>
    </r>
  </si>
  <si>
    <r>
      <t xml:space="preserve">Subsection/ </t>
    </r>
    <r>
      <rPr>
        <i/>
        <sz val="11"/>
        <color theme="1"/>
        <rFont val="Arial"/>
        <family val="2"/>
        <charset val="238"/>
      </rPr>
      <t>Podsekcija</t>
    </r>
    <r>
      <rPr>
        <sz val="11"/>
        <color theme="1"/>
        <rFont val="Arial"/>
        <family val="2"/>
        <charset val="238"/>
      </rPr>
      <t xml:space="preserve"> 4.4.2 (Construction works/ </t>
    </r>
    <r>
      <rPr>
        <i/>
        <sz val="11"/>
        <color theme="1"/>
        <rFont val="Arial"/>
        <family val="2"/>
        <charset val="238"/>
      </rPr>
      <t>Građevinski radovi)</t>
    </r>
  </si>
  <si>
    <t>560 m(N-L,LK36+682.0—LK36+642.0)</t>
    <phoneticPr fontId="40" type="noConversion"/>
  </si>
  <si>
    <t>600 m(N-R,RK36+712.4—RK36+672.4)</t>
    <phoneticPr fontId="40" type="noConversion"/>
  </si>
  <si>
    <t>640 m(S-R,RK35+679.4—RK35+719.4)</t>
    <phoneticPr fontId="40" type="noConversion"/>
  </si>
  <si>
    <t>720 m (S-R,RK35+639.4—RK35+679.4)</t>
    <phoneticPr fontId="40" type="noConversion"/>
  </si>
  <si>
    <t>880 m (N-L,LK36+642.0—LK36+602.0)</t>
    <phoneticPr fontId="40" type="noConversion"/>
  </si>
  <si>
    <t>Performing Works on Access Road C7 not in accordance to approved design./Izvođenje radova na pristupnom putu C7 suprotno odobrenom projektu.</t>
  </si>
  <si>
    <t>Disturbance of Jabucki stream. / Poremećaj Jabučkog potoka.</t>
  </si>
  <si>
    <t>Disturbance of Jabsenicki steam/ Poremećaj Jabsenicki potoka.</t>
  </si>
  <si>
    <t>75 m (S-R, RK 5+161.2- RK 5+236.30)</t>
  </si>
  <si>
    <t>150 m (S-L, LK 5+168.80- LK 5+245.20)</t>
  </si>
  <si>
    <t>40 m(S-R,RK 19+731.6- RK 19+771.6)</t>
  </si>
  <si>
    <t>80 m(S-L,LK 19+667.9- LK 19+707.9)</t>
  </si>
  <si>
    <t>120 m(S-R,RK 19+771.6- RK 19+811.6)</t>
  </si>
  <si>
    <t>160 m(S-L,LK 19+707.9- LK 19+747.9)</t>
  </si>
  <si>
    <t>200 m(N-R,RK 22+517.84- RK 22+476.64)</t>
  </si>
  <si>
    <t>240 m(N-L, LK 22+683.00- LK22+643.00)</t>
  </si>
  <si>
    <t>280 m(N-R, RK 22+559.64- RK 22+517.64)</t>
  </si>
  <si>
    <t>320 m(N-L, LK 22+643.00- RK 22+602.02)</t>
  </si>
  <si>
    <t>360 m (S-R, RK 19+811.6 - RK 19+851.6)</t>
  </si>
  <si>
    <t>400 m (S-L, RK 19+747.9 - RK 19+787.9)</t>
  </si>
  <si>
    <t>440 m  (N-R, RK 22+476.84 - RK 22+439.00)</t>
  </si>
  <si>
    <t>480 m  (N-L, LK 22+602.20- LK 22+563.50)</t>
  </si>
  <si>
    <t>560 m  (N-L, LK 22+563.50- LK 22+522.80)</t>
  </si>
  <si>
    <t>600 m (S-R, RK 19+851.8 - RK 19+861.6)</t>
  </si>
  <si>
    <t>640 m (S-R, RK 19+891.6 - RK 19+931.6)</t>
  </si>
  <si>
    <t>760 m (S-L,  LK 19+787.9 - LK19+827.9)</t>
  </si>
  <si>
    <t>40 m (S-R, RK 26+736.6 - RK 26+776.6)</t>
  </si>
  <si>
    <t>80 m (S-R, RK 26+776.6 - RK 26+816.6)</t>
  </si>
  <si>
    <t>120 m (S-R, RK 26+816.6 - RK 26+856.6)</t>
  </si>
  <si>
    <t>160 m (S-R, RK 26+856.6 - RK 26+896.14)</t>
  </si>
  <si>
    <t>240 m (S-R, RK 26+896.6- RK 26+936.6)</t>
  </si>
  <si>
    <t>320 m  (S-L, LK 25+564.9 - LK 26+604.9)</t>
  </si>
  <si>
    <t>40 m (N-R, RK 31+612 - RK 31+772)</t>
  </si>
  <si>
    <t>80 m (N-L, LK 31+544 - LK31+504)</t>
  </si>
  <si>
    <t>120 m (N-R, RK 31+572 - RK 31+532)</t>
  </si>
  <si>
    <t>160 m (N-R, RK 31+504 - RK 31+642)</t>
  </si>
  <si>
    <t>200 m (N-R, RK31+520 - RK 31+492)</t>
  </si>
  <si>
    <t>240 m (N-L, LK 31+460- LK 31+424)</t>
  </si>
  <si>
    <t>280 m, (N-R, RK 31+492 - RK 31+452)</t>
  </si>
  <si>
    <t>40 m(S-L,LK 35+451.0 - LK 35+491.0)</t>
  </si>
  <si>
    <t>80 m(N-L,LK 36+882.0 - LK 36+842.0)</t>
  </si>
  <si>
    <t>120 m(S-L,LK 35+491.0 - LK 35+531.0)</t>
  </si>
  <si>
    <t>160 m(N-R,RK 36+832.4 - RK 36+792.4)</t>
  </si>
  <si>
    <t>200 m(N-R,RK 36+872.4 - RK 36+832.4)</t>
  </si>
  <si>
    <t>240 m(N-L,LK 36+842.0 - LK 36+802.0)</t>
  </si>
  <si>
    <t>280 m(S-L,LK 35+531.0 - LK 35+571.0)</t>
  </si>
  <si>
    <t>320 m(N-L, LK 36+802.0 - LK 36+762.0)</t>
  </si>
  <si>
    <t>360 m(N-L, LK 36+762.0 - LK 36+722.0)</t>
  </si>
  <si>
    <t>400 m (N-R, RK 36+792.4 - RK 36+752.4)</t>
  </si>
  <si>
    <t>440 m (S-L, LK35+571.0 - LK 35+611)</t>
  </si>
  <si>
    <t>480 m (N-L, LK 36+772.0 - LK 36+862.0)</t>
  </si>
  <si>
    <r>
      <t>At every 250 m and 4m height /</t>
    </r>
    <r>
      <rPr>
        <i/>
        <sz val="11"/>
        <color rgb="FF000000"/>
        <rFont val="Arial"/>
        <family val="2"/>
      </rPr>
      <t>Na svakih 250m i visini od 4m</t>
    </r>
  </si>
  <si>
    <t>5.1.5</t>
  </si>
  <si>
    <t>Deviation of local Road/</t>
  </si>
  <si>
    <t>5.1.5.1</t>
  </si>
  <si>
    <t>Trimojevici</t>
  </si>
  <si>
    <r>
      <t xml:space="preserve">P1 - stage/ </t>
    </r>
    <r>
      <rPr>
        <b/>
        <i/>
        <sz val="11"/>
        <color theme="1"/>
        <rFont val="Arial"/>
        <family val="2"/>
        <charset val="238"/>
      </rPr>
      <t>faza</t>
    </r>
    <r>
      <rPr>
        <b/>
        <sz val="11"/>
        <color theme="1"/>
        <rFont val="Arial"/>
        <family val="2"/>
        <charset val="238"/>
      </rPr>
      <t xml:space="preserve"> 1</t>
    </r>
  </si>
  <si>
    <t>3.2.3.2/1</t>
  </si>
  <si>
    <t>P1- stage 1 - first segment (6.1m)</t>
  </si>
  <si>
    <t>3.2.3.2/2</t>
  </si>
  <si>
    <t>P1- stage 1 - second segment (6.0 m)</t>
  </si>
  <si>
    <r>
      <t xml:space="preserve">P1 - stage/ </t>
    </r>
    <r>
      <rPr>
        <b/>
        <i/>
        <sz val="11"/>
        <color theme="1"/>
        <rFont val="Arial"/>
        <family val="2"/>
        <charset val="238"/>
      </rPr>
      <t>faza</t>
    </r>
    <r>
      <rPr>
        <b/>
        <sz val="11"/>
        <color theme="1"/>
        <rFont val="Arial"/>
        <family val="2"/>
        <charset val="238"/>
      </rPr>
      <t xml:space="preserve"> 2</t>
    </r>
  </si>
  <si>
    <t>3.2.3.3/1</t>
  </si>
  <si>
    <t>P1- stage 2 - first segment (6.0 m)</t>
  </si>
  <si>
    <t>3.2.3.3/2</t>
  </si>
  <si>
    <t>P1- stage 2 - second segment (6.0 m)</t>
  </si>
  <si>
    <r>
      <t xml:space="preserve">P1 - stage/ </t>
    </r>
    <r>
      <rPr>
        <b/>
        <i/>
        <sz val="11"/>
        <color theme="1"/>
        <rFont val="Arial"/>
        <family val="2"/>
        <charset val="238"/>
      </rPr>
      <t>faza</t>
    </r>
    <r>
      <rPr>
        <b/>
        <sz val="11"/>
        <color theme="1"/>
        <rFont val="Arial"/>
        <family val="2"/>
        <charset val="238"/>
      </rPr>
      <t xml:space="preserve"> 3 </t>
    </r>
  </si>
  <si>
    <t>3.2.3.4/1</t>
  </si>
  <si>
    <t>P1- stage 3 - first segment (6.0 m)</t>
  </si>
  <si>
    <t>3.2.3.4/2</t>
  </si>
  <si>
    <t>P1- stage 3 - second segment (6.0 m)</t>
  </si>
  <si>
    <r>
      <t xml:space="preserve">P1 - stage/ </t>
    </r>
    <r>
      <rPr>
        <b/>
        <i/>
        <sz val="11"/>
        <color theme="1"/>
        <rFont val="Arial"/>
        <family val="2"/>
        <charset val="238"/>
      </rPr>
      <t>faza</t>
    </r>
    <r>
      <rPr>
        <b/>
        <sz val="11"/>
        <color theme="1"/>
        <rFont val="Arial"/>
        <family val="2"/>
        <charset val="238"/>
      </rPr>
      <t xml:space="preserve"> 4 </t>
    </r>
  </si>
  <si>
    <t>3.2.3.5/1</t>
  </si>
  <si>
    <t>P1- stage 4 - first segment (6.0 m)</t>
  </si>
  <si>
    <t>3.2.3.5/2</t>
  </si>
  <si>
    <t>P1- stage 4 - second segment (2.9 m)</t>
  </si>
  <si>
    <t>3.2.3.5/3</t>
  </si>
  <si>
    <t>P1- stage 3 - diaphragm</t>
  </si>
  <si>
    <r>
      <t xml:space="preserve">P1 - stage/ </t>
    </r>
    <r>
      <rPr>
        <b/>
        <i/>
        <sz val="11"/>
        <color theme="1"/>
        <rFont val="Arial"/>
        <family val="2"/>
        <charset val="238"/>
      </rPr>
      <t>faza</t>
    </r>
    <r>
      <rPr>
        <b/>
        <sz val="11"/>
        <color theme="1"/>
        <rFont val="Arial"/>
        <family val="2"/>
        <charset val="238"/>
      </rPr>
      <t xml:space="preserve"> 5</t>
    </r>
    <r>
      <rPr>
        <sz val="11"/>
        <color theme="1"/>
        <rFont val="宋体"/>
        <family val="2"/>
        <scheme val="minor"/>
      </rPr>
      <t/>
    </r>
  </si>
  <si>
    <t>3.2.3.6/1-1</t>
  </si>
  <si>
    <t>P1- stage 5 - first segment (2.0 m)</t>
  </si>
  <si>
    <t>P1- stage 4 - third segment (4.0 m)</t>
  </si>
  <si>
    <t>3.2.3.7</t>
    <phoneticPr fontId="40" type="noConversion"/>
  </si>
  <si>
    <r>
      <t xml:space="preserve">P2 - stage/ </t>
    </r>
    <r>
      <rPr>
        <b/>
        <i/>
        <sz val="11"/>
        <color theme="1"/>
        <rFont val="Arial"/>
        <family val="2"/>
        <charset val="238"/>
      </rPr>
      <t>faza</t>
    </r>
    <r>
      <rPr>
        <b/>
        <sz val="11"/>
        <color theme="1"/>
        <rFont val="Arial"/>
        <family val="2"/>
        <charset val="238"/>
      </rPr>
      <t xml:space="preserve"> 1</t>
    </r>
  </si>
  <si>
    <t>P2- stage 1 - first segment (6.1 m)</t>
  </si>
  <si>
    <t>P2- stage 1 - second segment (6.0 m)</t>
  </si>
  <si>
    <t>3.2.3.8/1</t>
  </si>
  <si>
    <t>P2- stage 2 - first segment (6.0 m)</t>
  </si>
  <si>
    <t>3.2.3.8/2</t>
  </si>
  <si>
    <t>P2- stage 2 - second segment (6.0 m)</t>
  </si>
  <si>
    <t>3.2.3.9/1</t>
  </si>
  <si>
    <t>P2- stage 3 - first segment (6.0 m)</t>
  </si>
  <si>
    <t>3.2.3.9/2</t>
  </si>
  <si>
    <t>P2- stage 3 - second segment (6.0 m)</t>
  </si>
  <si>
    <t>3.2.3.10/1</t>
  </si>
  <si>
    <t>P2- stage 4 - first segment (6.0 m)</t>
  </si>
  <si>
    <t>3.2.3.10/2</t>
  </si>
  <si>
    <t>P2- stage 4 - second segment (6.0 m)</t>
  </si>
  <si>
    <t>3.2.3.9/3</t>
  </si>
  <si>
    <t>P2- stage 3 - diaphragm</t>
  </si>
  <si>
    <t>3.2.3.11/1</t>
  </si>
  <si>
    <t>P2- stage 5 - first segment (4.4 m)</t>
  </si>
  <si>
    <t>3.2.3.11/2</t>
  </si>
  <si>
    <t>P2- stage 5 - second segment (6.0 m)</t>
  </si>
  <si>
    <t>3.2.3.11/3</t>
  </si>
  <si>
    <r>
      <t xml:space="preserve">P2 - stage/ </t>
    </r>
    <r>
      <rPr>
        <b/>
        <i/>
        <sz val="11"/>
        <color theme="1"/>
        <rFont val="Arial"/>
        <family val="2"/>
        <charset val="238"/>
      </rPr>
      <t>faza</t>
    </r>
    <r>
      <rPr>
        <b/>
        <sz val="11"/>
        <color theme="1"/>
        <rFont val="Arial"/>
        <family val="2"/>
        <charset val="238"/>
      </rPr>
      <t xml:space="preserve"> 6</t>
    </r>
  </si>
  <si>
    <t>3.2.3.12/1</t>
  </si>
  <si>
    <t>P2- stage 6 - first segment (6.1 m)</t>
  </si>
  <si>
    <t>3.2.3.12/2</t>
  </si>
  <si>
    <t>P2- stage 6 - second segment (6.0 m)</t>
  </si>
  <si>
    <t>3.2.3.13/1</t>
  </si>
  <si>
    <t>P2- stage 7 - first segment (6.0 m)</t>
  </si>
  <si>
    <t>3.2.3.13/2</t>
  </si>
  <si>
    <t>P2- stage 7 - second segment (6.0 m)</t>
  </si>
  <si>
    <t>3.2.3.14/1</t>
  </si>
  <si>
    <t>P2- stage 8 - first segment (6.0 m)</t>
  </si>
  <si>
    <t>3.2.3.14/2</t>
  </si>
  <si>
    <t>P2- stage 8 - second segment (6.0 m)</t>
  </si>
  <si>
    <t>3.2.3.15/1</t>
  </si>
  <si>
    <t>P2- stage 9 - first segment (6.0 m)</t>
  </si>
  <si>
    <t>3.2.3.15/2</t>
  </si>
  <si>
    <t>P2- stage 9 - second segment (6.0 m)</t>
  </si>
  <si>
    <t>3.2.3.16/1</t>
  </si>
  <si>
    <t>P2- stage 10- first segment (6.0 m)</t>
  </si>
  <si>
    <t>3.2.3.16/2</t>
  </si>
  <si>
    <t>P2- stage 10 - second segment (6.0 m)</t>
  </si>
  <si>
    <t>3.2.3.15/3</t>
  </si>
  <si>
    <t>P2- stage 9 - diaphragm</t>
  </si>
  <si>
    <t>3.2.3.17/1</t>
  </si>
  <si>
    <t>P2- stage 11 - first segment (6.0 m)</t>
  </si>
  <si>
    <t>3.2.3.17/2</t>
  </si>
  <si>
    <t>P2- stage 11 - second segment (6.0 m)</t>
  </si>
  <si>
    <t>3.2.3.18/1-1</t>
  </si>
  <si>
    <t>P2- stage 12 - first segment (6.0 m)</t>
  </si>
  <si>
    <t>3.2.3.18/2-1</t>
  </si>
  <si>
    <t>P2- stage 12 - second segment (5.9 m)</t>
  </si>
  <si>
    <r>
      <t xml:space="preserve">P2 - stage/ </t>
    </r>
    <r>
      <rPr>
        <i/>
        <sz val="11"/>
        <color theme="1"/>
        <rFont val="Arial"/>
        <family val="2"/>
        <charset val="238"/>
      </rPr>
      <t>faza</t>
    </r>
    <r>
      <rPr>
        <sz val="11"/>
        <color theme="1"/>
        <rFont val="Arial"/>
        <family val="2"/>
        <charset val="238"/>
      </rPr>
      <t xml:space="preserve"> 13</t>
    </r>
  </si>
  <si>
    <t>3.2.3.19/1</t>
  </si>
  <si>
    <t>P2- stage 13 - first segment (4.0 m)</t>
  </si>
  <si>
    <t>3.2.3.19/2</t>
  </si>
  <si>
    <t>P2- stage 13 - second segment (2.0 m)</t>
  </si>
  <si>
    <r>
      <t xml:space="preserve">P3 - stage/ </t>
    </r>
    <r>
      <rPr>
        <b/>
        <i/>
        <sz val="11"/>
        <color theme="1"/>
        <rFont val="Arial"/>
        <family val="2"/>
        <charset val="238"/>
      </rPr>
      <t>faza</t>
    </r>
    <r>
      <rPr>
        <b/>
        <sz val="11"/>
        <color theme="1"/>
        <rFont val="Arial"/>
        <family val="2"/>
        <charset val="238"/>
      </rPr>
      <t xml:space="preserve"> 1</t>
    </r>
  </si>
  <si>
    <t>3.2.3.18/1</t>
  </si>
  <si>
    <t>P3- stage 1 - first segment (6.1 m)</t>
  </si>
  <si>
    <t>3.2.3.18/2</t>
  </si>
  <si>
    <t>P3- stage 1 - second segment (6.0 m)</t>
  </si>
  <si>
    <r>
      <t xml:space="preserve">P3 - stage/ </t>
    </r>
    <r>
      <rPr>
        <b/>
        <i/>
        <sz val="11"/>
        <color theme="1"/>
        <rFont val="Arial"/>
        <family val="2"/>
        <charset val="238"/>
      </rPr>
      <t>faza</t>
    </r>
    <r>
      <rPr>
        <b/>
        <sz val="11"/>
        <color theme="1"/>
        <rFont val="Arial"/>
        <family val="2"/>
        <charset val="238"/>
      </rPr>
      <t xml:space="preserve"> 2</t>
    </r>
  </si>
  <si>
    <t>3.2.3.21/1</t>
  </si>
  <si>
    <t>P3- stage 2 - first segment (6.0 m)</t>
  </si>
  <si>
    <t>3.2.3.21/2</t>
  </si>
  <si>
    <t>P3- stage 2 - second segment (6.0 m)</t>
  </si>
  <si>
    <r>
      <t xml:space="preserve">P3 - stage/ </t>
    </r>
    <r>
      <rPr>
        <b/>
        <i/>
        <sz val="11"/>
        <color theme="1"/>
        <rFont val="Arial"/>
        <family val="2"/>
        <charset val="238"/>
      </rPr>
      <t>faza</t>
    </r>
    <r>
      <rPr>
        <b/>
        <sz val="11"/>
        <color theme="1"/>
        <rFont val="Arial"/>
        <family val="2"/>
        <charset val="238"/>
      </rPr>
      <t xml:space="preserve"> 3</t>
    </r>
  </si>
  <si>
    <t>3.2.3.22/1</t>
  </si>
  <si>
    <t>P3- stage 3 - first segment (6.0 m)</t>
  </si>
  <si>
    <t>3.2.3.22/2</t>
  </si>
  <si>
    <t>P3- stage 3 - second segment (6.0 m)</t>
  </si>
  <si>
    <r>
      <t xml:space="preserve">P3 - stage/ </t>
    </r>
    <r>
      <rPr>
        <b/>
        <i/>
        <sz val="11"/>
        <color theme="1"/>
        <rFont val="Arial"/>
        <family val="2"/>
        <charset val="238"/>
      </rPr>
      <t>faza</t>
    </r>
    <r>
      <rPr>
        <b/>
        <sz val="11"/>
        <color theme="1"/>
        <rFont val="Arial"/>
        <family val="2"/>
        <charset val="238"/>
      </rPr>
      <t xml:space="preserve"> 4</t>
    </r>
  </si>
  <si>
    <t>3.2.3.23/1</t>
  </si>
  <si>
    <t>P3- stage 4 - first segment (6.0 m)</t>
  </si>
  <si>
    <t>3.2.3.23/2</t>
  </si>
  <si>
    <t>P3- stage 4 - second segment (6.0 m)</t>
  </si>
  <si>
    <t>3.2.3.22/3</t>
  </si>
  <si>
    <t>P3- stage 3 diaphragm</t>
  </si>
  <si>
    <r>
      <t xml:space="preserve">P3 - stage/ </t>
    </r>
    <r>
      <rPr>
        <b/>
        <i/>
        <sz val="11"/>
        <color theme="1"/>
        <rFont val="Arial"/>
        <family val="2"/>
        <charset val="238"/>
      </rPr>
      <t>faza</t>
    </r>
    <r>
      <rPr>
        <b/>
        <sz val="11"/>
        <color theme="1"/>
        <rFont val="Arial"/>
        <family val="2"/>
        <charset val="238"/>
      </rPr>
      <t xml:space="preserve"> 5</t>
    </r>
  </si>
  <si>
    <t>3.2.3.24/1</t>
  </si>
  <si>
    <t>P3- stage 5 - first segment (6.0 m)</t>
  </si>
  <si>
    <t>3.2.3.24/2</t>
  </si>
  <si>
    <t>P3- stage 5 - second segment (6.0 m)</t>
  </si>
  <si>
    <r>
      <t xml:space="preserve">P3 - stage/ </t>
    </r>
    <r>
      <rPr>
        <b/>
        <i/>
        <sz val="11"/>
        <color theme="1"/>
        <rFont val="Arial"/>
        <family val="2"/>
        <charset val="238"/>
      </rPr>
      <t>faza</t>
    </r>
    <r>
      <rPr>
        <b/>
        <sz val="11"/>
        <color theme="1"/>
        <rFont val="Arial"/>
        <family val="2"/>
        <charset val="238"/>
      </rPr>
      <t xml:space="preserve"> 6</t>
    </r>
  </si>
  <si>
    <t>3.2.3.25/1</t>
  </si>
  <si>
    <t>P3- stage 6 - first segment (2.9 m)</t>
  </si>
  <si>
    <t>3.2.3.25/2</t>
  </si>
  <si>
    <t>P3- stage 6 - second segment (6.0 m)</t>
  </si>
  <si>
    <t>P3- stage 6 - thired segment (2.0 m)</t>
  </si>
  <si>
    <t>3.2.3.26/1</t>
  </si>
  <si>
    <t>P3- stage 7 - first segment (6.1 m)</t>
  </si>
  <si>
    <t>3.2.3.26/2</t>
  </si>
  <si>
    <t>P3- stage 7 - second segment (6.0 m)</t>
  </si>
  <si>
    <t>3.2.3.27/1</t>
  </si>
  <si>
    <t>P3- stage 8 - first segment (6.0 m)</t>
  </si>
  <si>
    <t>3.2.3.27/2</t>
  </si>
  <si>
    <t>P3- stage 8 - second segment (6.0 m)</t>
  </si>
  <si>
    <t>3.2.3.28/1</t>
  </si>
  <si>
    <t>P3- stage 9 - first segment (6.0 m)</t>
  </si>
  <si>
    <t>3.2.3.28/2</t>
  </si>
  <si>
    <t>P3- stage 9 - second segment (6.0 m)</t>
  </si>
  <si>
    <t>3.2.3.29/1</t>
  </si>
  <si>
    <t>P3- stage 10 - first segment (6.0 m)</t>
  </si>
  <si>
    <t>3.2.3.29/2</t>
  </si>
  <si>
    <t>P3- stage 10 - second segment (6.0 m)</t>
  </si>
  <si>
    <t>3.2.3.30/1</t>
  </si>
  <si>
    <t>P3- stage 11 - first segment (6.0 m)</t>
  </si>
  <si>
    <t>3.2.3.30/2</t>
  </si>
  <si>
    <t>P3- stage 11 - second segment (6.0 m)</t>
  </si>
  <si>
    <t>3.2.3.29/3</t>
  </si>
  <si>
    <t>P3- stage 10 diaphragm</t>
  </si>
  <si>
    <t>3.2.3.31/1</t>
  </si>
  <si>
    <t>P3- stage 12 - first segment (6.0 m)</t>
  </si>
  <si>
    <t>3.2.3.31/2</t>
  </si>
  <si>
    <t>P3- stage 12 - second segment (6.0 m)</t>
  </si>
  <si>
    <t>3.2.3.32/1</t>
  </si>
  <si>
    <t>P3- stage 13 - first segment (6.0 m)</t>
  </si>
  <si>
    <t>3.2.3.32/2</t>
  </si>
  <si>
    <t>P3- stage 13 - second segment (5.9 m)</t>
  </si>
  <si>
    <t>3.2.3.33/1</t>
  </si>
  <si>
    <t>P3- stage 14 - first segment (4.0 m)</t>
  </si>
  <si>
    <t>3.2.3.33/2</t>
  </si>
  <si>
    <t>P3- stage 14 - second segment (2.0 m)</t>
  </si>
  <si>
    <r>
      <t xml:space="preserve">P4 - stage/ </t>
    </r>
    <r>
      <rPr>
        <b/>
        <i/>
        <sz val="11"/>
        <color theme="1"/>
        <rFont val="Arial"/>
        <family val="2"/>
        <charset val="238"/>
      </rPr>
      <t>faza</t>
    </r>
    <r>
      <rPr>
        <b/>
        <sz val="11"/>
        <color theme="1"/>
        <rFont val="Arial"/>
        <family val="2"/>
        <charset val="238"/>
      </rPr>
      <t xml:space="preserve"> 1</t>
    </r>
  </si>
  <si>
    <t>3.2.3.34/1</t>
  </si>
  <si>
    <t>P4- stage 1 - first segment (6.1m)</t>
  </si>
  <si>
    <t>3.2.3.34/2</t>
  </si>
  <si>
    <t>P4- stage 1 - second segment (6.0 m)</t>
  </si>
  <si>
    <r>
      <t xml:space="preserve">P4 - stage/ </t>
    </r>
    <r>
      <rPr>
        <b/>
        <i/>
        <sz val="11"/>
        <color theme="1"/>
        <rFont val="Arial"/>
        <family val="2"/>
        <charset val="238"/>
      </rPr>
      <t>faza</t>
    </r>
    <r>
      <rPr>
        <b/>
        <sz val="11"/>
        <color theme="1"/>
        <rFont val="Arial"/>
        <family val="2"/>
        <charset val="238"/>
      </rPr>
      <t xml:space="preserve"> 2</t>
    </r>
  </si>
  <si>
    <t>3.2.3.35/1</t>
  </si>
  <si>
    <t>P4- stage 2 - first segment (6.0 m)</t>
  </si>
  <si>
    <t>3.2.3.35/2</t>
  </si>
  <si>
    <t>P4- stage 2 - second segment (6.0 m)</t>
  </si>
  <si>
    <r>
      <t xml:space="preserve">P4 - stage/ </t>
    </r>
    <r>
      <rPr>
        <b/>
        <i/>
        <sz val="11"/>
        <color theme="1"/>
        <rFont val="Arial"/>
        <family val="2"/>
        <charset val="238"/>
      </rPr>
      <t>faza</t>
    </r>
    <r>
      <rPr>
        <b/>
        <sz val="11"/>
        <color theme="1"/>
        <rFont val="Arial"/>
        <family val="2"/>
        <charset val="238"/>
      </rPr>
      <t xml:space="preserve"> 3</t>
    </r>
  </si>
  <si>
    <t>3.2.3.36/1</t>
  </si>
  <si>
    <t>P4- stage 3 - first segment (6.0 m)</t>
  </si>
  <si>
    <t>3.2.3.36/2</t>
  </si>
  <si>
    <t>P4- stage 3 - second segment (6.0 m)</t>
  </si>
  <si>
    <r>
      <t xml:space="preserve">P4 - stage/ </t>
    </r>
    <r>
      <rPr>
        <b/>
        <i/>
        <sz val="11"/>
        <color theme="1"/>
        <rFont val="Arial"/>
        <family val="2"/>
        <charset val="238"/>
      </rPr>
      <t>faza</t>
    </r>
    <r>
      <rPr>
        <b/>
        <sz val="11"/>
        <color theme="1"/>
        <rFont val="Arial"/>
        <family val="2"/>
        <charset val="238"/>
      </rPr>
      <t xml:space="preserve"> 4</t>
    </r>
  </si>
  <si>
    <t>3.2.3.37/1</t>
  </si>
  <si>
    <t>P4- stage 4 - first segment (6.0 m)</t>
  </si>
  <si>
    <t>3.2.3.37/2</t>
  </si>
  <si>
    <t>P4- stage 4 - second segment (6.0 m)</t>
  </si>
  <si>
    <t>3.2.3.36/3</t>
  </si>
  <si>
    <t>P4- stage 3 diaphragm</t>
  </si>
  <si>
    <r>
      <t xml:space="preserve">P4 - stage/ </t>
    </r>
    <r>
      <rPr>
        <b/>
        <i/>
        <sz val="11"/>
        <color theme="1"/>
        <rFont val="Arial"/>
        <family val="2"/>
        <charset val="238"/>
      </rPr>
      <t>faza</t>
    </r>
    <r>
      <rPr>
        <b/>
        <sz val="11"/>
        <color theme="1"/>
        <rFont val="Arial"/>
        <family val="2"/>
        <charset val="238"/>
      </rPr>
      <t xml:space="preserve"> 5</t>
    </r>
  </si>
  <si>
    <t>3.2.3.38/1</t>
  </si>
  <si>
    <t>P4- stage 5 - first segment (5.9 m)</t>
  </si>
  <si>
    <t>3.2.3.38/2</t>
  </si>
  <si>
    <t>P4- stage 5 - second segment (6.0 m)</t>
  </si>
  <si>
    <t>3.2.3.38/3</t>
  </si>
  <si>
    <t>3.2.3.39/1</t>
  </si>
  <si>
    <t>P4- stage 6 - first segment (6.1 m)</t>
  </si>
  <si>
    <t>3.2.3.39/2</t>
  </si>
  <si>
    <t>P4- stage 6 - second segment (6.0 m)</t>
  </si>
  <si>
    <t>3.2.3.40/1</t>
  </si>
  <si>
    <t>P4- stage 7 - first segment (6.0 m)</t>
  </si>
  <si>
    <t>3.2.3.40/2</t>
  </si>
  <si>
    <t>P4- stage 7 - second segment (6.0 m)</t>
  </si>
  <si>
    <t>3.2.3.41/1</t>
  </si>
  <si>
    <t>P4- stage 8 - first segment (6.0 m)</t>
  </si>
  <si>
    <t>3.2.3.41/2</t>
  </si>
  <si>
    <t>P4- stage 8 - second segment (6.0 m)</t>
  </si>
  <si>
    <t>3.2.3.42/1</t>
  </si>
  <si>
    <t>P4- stage 9 - first segment (6.0 m)</t>
  </si>
  <si>
    <t>3.2.3.42/2</t>
  </si>
  <si>
    <t>P4- stage 9 - second segment (6.0 m)</t>
  </si>
  <si>
    <t>3.2.3.43/1</t>
  </si>
  <si>
    <t>P4- stage 10 - first segment (6.0 m)</t>
  </si>
  <si>
    <t>3.2.3.43/2</t>
  </si>
  <si>
    <t>P4- stage 10 - second segment (6.0 m)</t>
  </si>
  <si>
    <t>3.2.3.42/3</t>
  </si>
  <si>
    <t>P4- stage 9 diaphragm</t>
  </si>
  <si>
    <t>3.2.3.44/1</t>
  </si>
  <si>
    <t>P4- stage 11 - first segment (6.0 m)</t>
  </si>
  <si>
    <t>3.2.3.44/2</t>
  </si>
  <si>
    <t>P4- stage 11 - second segment (6.0 m)</t>
  </si>
  <si>
    <t>3.2.3.45/1</t>
  </si>
  <si>
    <t>P4- stage 12 - first segment (6.0 m)</t>
  </si>
  <si>
    <t>3.2.3.45/2</t>
  </si>
  <si>
    <t>P4- stage 12 - second segment (5.9 m)</t>
  </si>
  <si>
    <r>
      <t xml:space="preserve">P4 - stage/ </t>
    </r>
    <r>
      <rPr>
        <b/>
        <i/>
        <sz val="11"/>
        <color theme="1"/>
        <rFont val="Arial"/>
        <family val="2"/>
        <charset val="238"/>
      </rPr>
      <t>faza</t>
    </r>
    <r>
      <rPr>
        <b/>
        <sz val="11"/>
        <color theme="1"/>
        <rFont val="Arial"/>
        <family val="2"/>
        <charset val="238"/>
      </rPr>
      <t xml:space="preserve"> 13</t>
    </r>
  </si>
  <si>
    <t>3.2.3.46/1</t>
  </si>
  <si>
    <t>P4- stage 13 - first segment (4.0 m)</t>
  </si>
  <si>
    <t>3.2.3.46/2</t>
  </si>
  <si>
    <t>P4- stage 13 - second segment (2.0 m)</t>
  </si>
  <si>
    <r>
      <t xml:space="preserve">P5 - stage/ </t>
    </r>
    <r>
      <rPr>
        <b/>
        <i/>
        <sz val="11"/>
        <color theme="1"/>
        <rFont val="Arial"/>
        <family val="2"/>
        <charset val="238"/>
      </rPr>
      <t>faza</t>
    </r>
    <r>
      <rPr>
        <b/>
        <sz val="11"/>
        <color theme="1"/>
        <rFont val="Arial"/>
        <family val="2"/>
        <charset val="238"/>
      </rPr>
      <t xml:space="preserve"> 1</t>
    </r>
  </si>
  <si>
    <t>3.2.3.47/1</t>
  </si>
  <si>
    <t>P5- stage 1 - first segment (6.1 m)</t>
  </si>
  <si>
    <t>3.2.3.47/2</t>
  </si>
  <si>
    <t>P5- stage 1- second segment (6.0 m)</t>
  </si>
  <si>
    <t>3.2.3.48/1</t>
  </si>
  <si>
    <t>P5- stage 2 - first segment (6.0 m)</t>
  </si>
  <si>
    <t>3.2.3.48/2</t>
  </si>
  <si>
    <t>P5- stage 2- second segment (6.0 m)</t>
  </si>
  <si>
    <t>3.2.3.49/1</t>
  </si>
  <si>
    <t>P5- stage 3 - first segment (6.0 m)</t>
  </si>
  <si>
    <t>3.2.3.49/2</t>
  </si>
  <si>
    <t>P5- stage 3- second segment (6.0 m)</t>
  </si>
  <si>
    <t>3.2.3.50/1</t>
  </si>
  <si>
    <t>P5- stage 4 - first segment (6.0 m)</t>
  </si>
  <si>
    <t>3.2.3.50/2</t>
  </si>
  <si>
    <t>P5- stage 4 - second segment (6.0 m)</t>
  </si>
  <si>
    <t>3.2.3.49/3</t>
  </si>
  <si>
    <t>P5- stage 3 diaphragm</t>
  </si>
  <si>
    <t>3.2.3.51</t>
  </si>
  <si>
    <t>3.2.3.51/1</t>
  </si>
  <si>
    <t>P5- stage 5 - first segment (6.0 m)</t>
  </si>
  <si>
    <t>3.2.3.51/2</t>
  </si>
  <si>
    <t>P5- stage 5 - second segment (6.0 m)</t>
  </si>
  <si>
    <t>3.2.3.52</t>
  </si>
  <si>
    <t>3.2.3.52/1</t>
  </si>
  <si>
    <t>P5- stage 6 - first segment (5.9 m)</t>
  </si>
  <si>
    <t>3.2.3.52/2</t>
  </si>
  <si>
    <t>P5- stage 6 - second segment (6.0 m)</t>
  </si>
  <si>
    <t>3.2.3.53</t>
  </si>
  <si>
    <r>
      <t xml:space="preserve">P5 - stage/ </t>
    </r>
    <r>
      <rPr>
        <b/>
        <i/>
        <sz val="11"/>
        <color theme="1"/>
        <rFont val="Arial"/>
        <family val="2"/>
        <charset val="238"/>
      </rPr>
      <t>faza</t>
    </r>
    <r>
      <rPr>
        <b/>
        <sz val="11"/>
        <color theme="1"/>
        <rFont val="Arial"/>
        <family val="2"/>
        <charset val="238"/>
      </rPr>
      <t xml:space="preserve"> 7</t>
    </r>
    <r>
      <rPr>
        <sz val="11"/>
        <color theme="1"/>
        <rFont val="宋体"/>
        <family val="2"/>
        <scheme val="minor"/>
      </rPr>
      <t/>
    </r>
  </si>
  <si>
    <t>3.2.3.53/1</t>
  </si>
  <si>
    <t>P5- stage 7 - first segment (4.0 m)</t>
  </si>
  <si>
    <t>3.2.3.53/2</t>
  </si>
  <si>
    <t>P5- stage 7 - second segment (2.0 m)</t>
  </si>
  <si>
    <r>
      <t>Cost Center/</t>
    </r>
    <r>
      <rPr>
        <b/>
        <i/>
        <sz val="11"/>
        <color rgb="FFFF0000"/>
        <rFont val="Arial"/>
        <family val="2"/>
      </rPr>
      <t>Troškovno mjesto</t>
    </r>
    <r>
      <rPr>
        <b/>
        <sz val="11"/>
        <color rgb="FFFF0000"/>
        <rFont val="Arial"/>
        <family val="2"/>
        <charset val="238"/>
      </rPr>
      <t xml:space="preserve"> 3.3</t>
    </r>
  </si>
  <si>
    <t>Road Works/Radovi na putevima (LK7+442.333—LK7+445.350        RK7+436.377—RK7+440.630)</t>
  </si>
  <si>
    <t>3.3.1</t>
  </si>
  <si>
    <t>3.3.1.1</t>
  </si>
  <si>
    <t>3.3.1.2</t>
  </si>
  <si>
    <t>3.3.1.3</t>
  </si>
  <si>
    <t>3.3.1.3.1</t>
  </si>
  <si>
    <t>3.3.1.3.2</t>
  </si>
  <si>
    <t>3.3.2</t>
  </si>
  <si>
    <t>3.3.2.1</t>
  </si>
  <si>
    <t>3.3.3</t>
  </si>
  <si>
    <t>3.3.3.1</t>
  </si>
  <si>
    <t>3.3.3.2</t>
  </si>
  <si>
    <t>3.3.3.3</t>
  </si>
  <si>
    <t>3.3.3.4</t>
  </si>
  <si>
    <t>3.3.3.5</t>
  </si>
  <si>
    <t>3.3.3.6</t>
  </si>
  <si>
    <t>Sub Total / Suma stavke 3.3</t>
  </si>
  <si>
    <t>3.2.3.7/1</t>
  </si>
  <si>
    <t>3.2.3.7/2</t>
  </si>
  <si>
    <t>Preljubovica 1</t>
  </si>
  <si>
    <t>Preljubovica 2</t>
  </si>
  <si>
    <t>Preljubovica 3</t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</si>
  <si>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3.3</t>
    </r>
  </si>
  <si>
    <t>400</t>
  </si>
  <si>
    <t>390</t>
  </si>
  <si>
    <t>Lack of maintenance of washing area at location of North portal of tunnel Mala Trava./  Nedostatak održavanje prostor za pranje na lokaciji sjeverni portal tunela Mala Trava</t>
  </si>
  <si>
    <t>Casing of Lopatski stream/Ucjevljenje Lopatskog potoka</t>
  </si>
  <si>
    <t>363</t>
  </si>
  <si>
    <t>364</t>
  </si>
  <si>
    <t>377</t>
  </si>
  <si>
    <t>Moračica Bridge. Lack of Safety due to the use of an improvised platform / Most Moračica. Nedostatak bezbjednosti pri korištenju improvizirajuće platforme</t>
  </si>
  <si>
    <t>Moračica Bridge. Lack of Safety due to the use of
the improvised Ramp / Most Moračica. Nedostatak bezbjednosti pri korištenju improvizovane rampe</t>
  </si>
  <si>
    <t>Failure to implement adequate Fencing and Security of the Bridge Gornje Mrke construction site / Nesprovođenje adekvatnog ograđivanja I obezbjeđenja gradilišta mosta Gornje Mrke</t>
  </si>
  <si>
    <t>225 m (S-L, LK 5+245.20- LK5+320.20)</t>
  </si>
  <si>
    <t>P2- stage 5 - third segment (2.0 m)</t>
  </si>
  <si>
    <t>P4- stage 5 - third segment (2.0 m)</t>
  </si>
  <si>
    <t>225 m (N-R, RK 12+323.0 - RK 12+248.00)</t>
  </si>
  <si>
    <t>75 m  (N-R, RK 12+398.5 - RK 12+323.5)</t>
  </si>
  <si>
    <t>150 m(N-L, LK 12+468.0 - LK 12+393.0)</t>
  </si>
  <si>
    <t xml:space="preserve">880 m (N-L, LK 22+522.80- LK 22+481.50) </t>
  </si>
  <si>
    <t>960 m (N-L, LK 22+481.50 - LK 22+439.50)</t>
  </si>
  <si>
    <t>1080 m (N-L, LK 22+439.50- LK 22+400.30)</t>
  </si>
  <si>
    <t>520 m  (N-R, RK 22+439.00 - RK 22+398.00)</t>
  </si>
  <si>
    <t>840 m  (N-R, RK 22+398.80 - RK 22+359.30)</t>
  </si>
  <si>
    <t>920 m  (N-R, RK 22+359.30 - RK 22+319.70)</t>
  </si>
  <si>
    <t>1120 m  (N-R, RK 22+319.70 - RK 22+280.20)</t>
  </si>
  <si>
    <t>720 m  (S-L,  LK 19+867.9 - LK19+907.9)</t>
  </si>
  <si>
    <t>1000 m  (S-L,  LK 19+907.90 - LK19+947.9)</t>
  </si>
  <si>
    <t>1040 m  (S-L,  LK 19+971.6 - LK20+011.60)</t>
  </si>
  <si>
    <t>680 m (S-R, RK 19+931.6 - RK 19+971.6)</t>
  </si>
  <si>
    <t>800 m  (S-L,  LK 19+827.90 - LK19+867.9)</t>
  </si>
  <si>
    <t>680 m (N-R,RK36+912.4—RK36+872.4)</t>
  </si>
  <si>
    <t>1080 m  (N-R,RK36+632.4—RK36+592.4)</t>
  </si>
  <si>
    <t>1280 m (N-L, LK36+562.0—RK36+522.0)</t>
  </si>
  <si>
    <t>800 m (S-L,LK35+611.0—LK35+651.0)</t>
  </si>
  <si>
    <t>1120 m  (N-L, LK36+602.0—RK36+562.0)</t>
  </si>
  <si>
    <t>1040 m (S-L, LK35+691.0—LK35+731.0)</t>
  </si>
  <si>
    <t>1160 m (S-L, LK35+731.0—LK35+771.0)</t>
  </si>
  <si>
    <t>1000 m  (S-R, RK35+719.4—RK35+659.4)</t>
  </si>
  <si>
    <t>1200 m  (S-R, RK35+799.4—RK35+839.4)</t>
  </si>
  <si>
    <t>1240 m (S-R, RK35+839.4—RK35+879.4)</t>
  </si>
  <si>
    <t>760 m (N-R,RK36+672.4—RK36+632.4)</t>
  </si>
  <si>
    <t>920 m  (S-L,LK 35+651.0—LK35+691.0)</t>
  </si>
  <si>
    <t>840 m  (S-R, RK35+599.4—RK35+639.4)</t>
  </si>
  <si>
    <t>960 m (S-R, RK35+759.4—RK35+799.4)</t>
  </si>
  <si>
    <t>375 m (N-L, LK 12+393.0 - LK 12+318.00)</t>
  </si>
  <si>
    <t>300 m  (N-R, RK 12+248.0 - RK 12+173.00)</t>
  </si>
  <si>
    <t>450 m (N-L, LK 12+318 - LK 12+243.00)</t>
  </si>
  <si>
    <t>280 m (S-R, RK 26+976.6- RK 27+016.6)</t>
  </si>
  <si>
    <t>360 m  (S-R, RK 26+936.6- RK 26+976.6)</t>
  </si>
  <si>
    <t>360 m (N-L, LK 31+424- LK31+384)</t>
  </si>
  <si>
    <t>320 m (N-L, LK 31+464 - LK31+424)</t>
  </si>
  <si>
    <t xml:space="preserve"> 600 m (N-R, RK 31+412- LK31+372)</t>
  </si>
  <si>
    <t>640 m (N-L, LK 31+384- LK31+344)</t>
  </si>
  <si>
    <t>400 m  (S-L, LK 29+695.0- LK29+735.0)</t>
  </si>
  <si>
    <t>440 m (S-R, RK 29+734.0- RK29+774.0)</t>
  </si>
  <si>
    <t>480 m (S-L, LK 29+735- LK29+775.0)</t>
  </si>
  <si>
    <t>520 m  (S-R, RK 29+774.0- RK29+814.0)</t>
  </si>
  <si>
    <t>560 m (S-R, RK 29+814.0- RK29+854.0)</t>
  </si>
  <si>
    <r>
      <t>Subsection/</t>
    </r>
    <r>
      <rPr>
        <b/>
        <i/>
        <sz val="11"/>
        <color rgb="FFFF0000"/>
        <rFont val="Arial"/>
        <family val="2"/>
      </rPr>
      <t>Podsekcija</t>
    </r>
    <r>
      <rPr>
        <b/>
        <sz val="11"/>
        <color rgb="FFFF0000"/>
        <rFont val="Arial"/>
        <family val="2"/>
        <charset val="238"/>
      </rPr>
      <t xml:space="preserve"> 1.1 (LK0- LK4+760.00, RK0-RK4+751.60)</t>
    </r>
  </si>
  <si>
    <r>
      <t xml:space="preserve">Road Works/ </t>
    </r>
    <r>
      <rPr>
        <b/>
        <i/>
        <sz val="11"/>
        <color rgb="FFFF0000"/>
        <rFont val="Arial"/>
        <family val="2"/>
      </rPr>
      <t xml:space="preserve">Radovi na putevima </t>
    </r>
    <r>
      <rPr>
        <b/>
        <sz val="11"/>
        <color rgb="FFFF0000"/>
        <rFont val="Arial"/>
        <family val="2"/>
        <charset val="238"/>
      </rPr>
      <t>(LK0—LK0+405.00, RK0—RK0+481.00)</t>
    </r>
  </si>
  <si>
    <r>
      <t>Construction of tunnel Suka</t>
    </r>
    <r>
      <rPr>
        <b/>
        <i/>
        <sz val="11"/>
        <color rgb="FFFF0000"/>
        <rFont val="Arial"/>
        <family val="2"/>
      </rPr>
      <t>/Izgradnja tunela Suka (LK0+405.000—LK1+125.000 , length 720m           RK0+481.000—RK1+085.000, length 604m)</t>
    </r>
  </si>
  <si>
    <t>1.2.2.18</t>
  </si>
  <si>
    <t>1.2.3.18</t>
  </si>
  <si>
    <t>500-720.00 m</t>
  </si>
  <si>
    <t>500-604.00 m</t>
  </si>
  <si>
    <r>
      <t>Left tube/</t>
    </r>
    <r>
      <rPr>
        <b/>
        <i/>
        <sz val="11"/>
        <color rgb="FFFF0000"/>
        <rFont val="Arial"/>
        <family val="2"/>
      </rPr>
      <t>Lijeva cijev (L 720 m)</t>
    </r>
  </si>
  <si>
    <r>
      <t>Right tube/</t>
    </r>
    <r>
      <rPr>
        <b/>
        <i/>
        <sz val="11"/>
        <color rgb="FFFF0000"/>
        <rFont val="Arial"/>
        <family val="2"/>
      </rPr>
      <t>Desna cijev (R 604 m)</t>
    </r>
  </si>
  <si>
    <r>
      <t>Road Works/</t>
    </r>
    <r>
      <rPr>
        <b/>
        <i/>
        <sz val="11"/>
        <color rgb="FFFF0000"/>
        <rFont val="Arial"/>
        <family val="2"/>
      </rPr>
      <t>Radovi na putevima</t>
    </r>
    <r>
      <rPr>
        <b/>
        <sz val="11"/>
        <color rgb="FFFF0000"/>
        <rFont val="Arial"/>
        <family val="2"/>
        <charset val="238"/>
      </rPr>
      <t xml:space="preserve"> (LK1+125.000—LK1+208.014            RK1+085.000—RK1+340.000</t>
    </r>
  </si>
  <si>
    <r>
      <t xml:space="preserve">Road Works/ </t>
    </r>
    <r>
      <rPr>
        <b/>
        <i/>
        <sz val="11"/>
        <color rgb="FFFF0000"/>
        <rFont val="Arial"/>
        <family val="2"/>
      </rPr>
      <t>Radovi na putevima (LK1+208.014—LK1+248.000
RK1+340.000—RK1+348.000)</t>
    </r>
  </si>
  <si>
    <t>1.4.1.1.1</t>
  </si>
  <si>
    <t>1.4.1.3.1</t>
  </si>
  <si>
    <t>1.4.1.3.2</t>
  </si>
  <si>
    <r>
      <t xml:space="preserve">Cost Center/ </t>
    </r>
    <r>
      <rPr>
        <b/>
        <i/>
        <sz val="11"/>
        <color rgb="FFFF0000"/>
        <rFont val="Arial"/>
        <family val="2"/>
      </rPr>
      <t xml:space="preserve">Troškovni centar </t>
    </r>
    <r>
      <rPr>
        <b/>
        <sz val="11"/>
        <color rgb="FFFF0000"/>
        <rFont val="Arial"/>
        <family val="2"/>
        <charset val="238"/>
      </rPr>
      <t>1.5</t>
    </r>
  </si>
  <si>
    <t>1.5.1.4</t>
  </si>
  <si>
    <t>1.5.1.5</t>
  </si>
  <si>
    <t>1.5.1.6</t>
  </si>
  <si>
    <t>1.5.1.7</t>
  </si>
  <si>
    <t>1.5.1.8</t>
  </si>
  <si>
    <t>1.5.2</t>
  </si>
  <si>
    <r>
      <t>Construction of tunnel/</t>
    </r>
    <r>
      <rPr>
        <b/>
        <i/>
        <sz val="11"/>
        <color rgb="FFFF0000"/>
        <rFont val="Arial"/>
        <family val="2"/>
      </rPr>
      <t>Izgradnja tunela</t>
    </r>
    <r>
      <rPr>
        <b/>
        <sz val="11"/>
        <color rgb="FFFF0000"/>
        <rFont val="Arial"/>
        <family val="2"/>
        <charset val="238"/>
      </rPr>
      <t xml:space="preserve"> Vezesnik                                    (LK1+248.000—LK3+722.000
RK1+348.000—RK3+762.000)</t>
    </r>
  </si>
  <si>
    <t>1.5.2.1</t>
  </si>
  <si>
    <t>1.5.2.2</t>
  </si>
  <si>
    <t>1.5.2.3</t>
  </si>
  <si>
    <t>1.5.2.4</t>
  </si>
  <si>
    <t>1.5.2.5</t>
  </si>
  <si>
    <t>1.5.2.6</t>
  </si>
  <si>
    <t>1.5.2.7</t>
  </si>
  <si>
    <t>1.5.2.8</t>
  </si>
  <si>
    <t>1.5.2.9</t>
  </si>
  <si>
    <t>1.5.2.10</t>
  </si>
  <si>
    <t>1.5.2.11</t>
  </si>
  <si>
    <t>1.5.2.12</t>
  </si>
  <si>
    <t>1.5.2.13</t>
  </si>
  <si>
    <t>1.5.2.14</t>
  </si>
  <si>
    <t>1.5.2.15</t>
  </si>
  <si>
    <t>1.5.2.16</t>
  </si>
  <si>
    <t>1.5.2.17</t>
  </si>
  <si>
    <t>1.5.2.18</t>
  </si>
  <si>
    <t>1.5.2.19</t>
  </si>
  <si>
    <t>1.5.2.20</t>
  </si>
  <si>
    <t>1.5.2.21</t>
  </si>
  <si>
    <t>1.5.2.22</t>
  </si>
  <si>
    <t>1.5.2.23</t>
  </si>
  <si>
    <t>1.5.2.24</t>
  </si>
  <si>
    <t>1.5.2.25</t>
  </si>
  <si>
    <t>1.5.2.26</t>
  </si>
  <si>
    <t>1.5.2.27</t>
  </si>
  <si>
    <t>1.5.2.28</t>
  </si>
  <si>
    <t>1.5.2.29</t>
  </si>
  <si>
    <t>1.5.2.30</t>
  </si>
  <si>
    <t>1.5.2.31</t>
  </si>
  <si>
    <t>1.5.2.32</t>
  </si>
  <si>
    <t>1.5.2.33</t>
  </si>
  <si>
    <t>1.5.2.34</t>
  </si>
  <si>
    <t>1.5.2.35</t>
  </si>
  <si>
    <t>1.5.2.36</t>
  </si>
  <si>
    <t>1.5.2.37</t>
  </si>
  <si>
    <t>1.5.2.38</t>
  </si>
  <si>
    <t>1.5.2.39</t>
  </si>
  <si>
    <t>1.5.2.40</t>
  </si>
  <si>
    <t>1.5.2.41</t>
  </si>
  <si>
    <t>1.5.2.42</t>
  </si>
  <si>
    <t>1.5.2.43</t>
  </si>
  <si>
    <t>1.5.2.44</t>
  </si>
  <si>
    <t>1.5.2.45</t>
  </si>
  <si>
    <t>1.5.2.46</t>
  </si>
  <si>
    <t>1.5.2.47</t>
  </si>
  <si>
    <t>1.5.2.48</t>
  </si>
  <si>
    <t>1.5.2.49</t>
  </si>
  <si>
    <t>1.5.2.50</t>
  </si>
  <si>
    <t>1.5.2.51</t>
  </si>
  <si>
    <t>1.5.2.52</t>
  </si>
  <si>
    <t>1.5.2.53</t>
  </si>
  <si>
    <t>1.5.2.54</t>
  </si>
  <si>
    <t>1.5.2.55</t>
  </si>
  <si>
    <t>1.5.2.56</t>
  </si>
  <si>
    <t>1.5.2.57</t>
  </si>
  <si>
    <t>1.5.2.58</t>
  </si>
  <si>
    <t>1.5.2.59</t>
  </si>
  <si>
    <t>1.5.2.60</t>
  </si>
  <si>
    <t>1.5.2.61</t>
  </si>
  <si>
    <t>1.5.2.62</t>
  </si>
  <si>
    <t>1.5.2.63</t>
  </si>
  <si>
    <t>1.5.2.64</t>
  </si>
  <si>
    <t>1.5.2.65</t>
  </si>
  <si>
    <t>1.5.2.66</t>
  </si>
  <si>
    <t>2700 m</t>
  </si>
  <si>
    <t>3300 m</t>
  </si>
  <si>
    <t>3900 m</t>
  </si>
  <si>
    <t>4500 m</t>
  </si>
  <si>
    <t>1.5.3.2</t>
  </si>
  <si>
    <t>1.5.3.3</t>
  </si>
  <si>
    <t>1.5.3.4</t>
  </si>
  <si>
    <t>1.5.3.5</t>
  </si>
  <si>
    <t>1.5.3.6</t>
  </si>
  <si>
    <t>1.5.3.7</t>
  </si>
  <si>
    <t>1.5.3.8</t>
  </si>
  <si>
    <t>1.5.3.9</t>
  </si>
  <si>
    <t>1.5.3.10</t>
  </si>
  <si>
    <t>1.5.3.11</t>
  </si>
  <si>
    <t>1.5.3.12</t>
  </si>
  <si>
    <t>1.5.3.13</t>
  </si>
  <si>
    <t>1.5.3.14</t>
  </si>
  <si>
    <t>1.5.3.15</t>
  </si>
  <si>
    <t>1.5.3.16</t>
  </si>
  <si>
    <t>1.5.3.17</t>
  </si>
  <si>
    <t>1.5.3.18</t>
  </si>
  <si>
    <t>1.5.3.19</t>
  </si>
  <si>
    <t>1.5.3.20</t>
  </si>
  <si>
    <t>1.5.3.21</t>
  </si>
  <si>
    <t>1.5.3.22</t>
  </si>
  <si>
    <t>1.5.3.23</t>
  </si>
  <si>
    <t>1.5.3.24</t>
  </si>
  <si>
    <t>1.5.3.25</t>
  </si>
  <si>
    <t>1.5.3.26</t>
  </si>
  <si>
    <t>1.5.3.27</t>
  </si>
  <si>
    <t>1.5.3.28</t>
  </si>
  <si>
    <t>1.5.3.29</t>
  </si>
  <si>
    <t>1.5.3.30</t>
  </si>
  <si>
    <t>1.5.3.31</t>
  </si>
  <si>
    <t>1.5.3.32</t>
  </si>
  <si>
    <t>1.5.3.33</t>
  </si>
  <si>
    <t>1.5.3.34</t>
  </si>
  <si>
    <t>1.5.3.35</t>
  </si>
  <si>
    <t>1.5.3.36</t>
  </si>
  <si>
    <t>1.5.3.37</t>
  </si>
  <si>
    <t>1.5.3.38</t>
  </si>
  <si>
    <t>1.5.3.39</t>
  </si>
  <si>
    <t>1.5.3.40</t>
  </si>
  <si>
    <t>1.5.3.41</t>
  </si>
  <si>
    <t>1.5.3.42</t>
  </si>
  <si>
    <t>1.5.3.43</t>
  </si>
  <si>
    <t>1.5.3.44</t>
  </si>
  <si>
    <t>1.5.3.45</t>
  </si>
  <si>
    <t>1.5.3.46</t>
  </si>
  <si>
    <t>1.5.3.47</t>
  </si>
  <si>
    <t>1.5.3.48</t>
  </si>
  <si>
    <t>1.5.3.49</t>
  </si>
  <si>
    <t>1.5.3.50</t>
  </si>
  <si>
    <t>1.5.3.51</t>
  </si>
  <si>
    <t>1.5.3.52</t>
  </si>
  <si>
    <t>1.5.3.53</t>
  </si>
  <si>
    <t>1.5.3.54</t>
  </si>
  <si>
    <t>1.5.3.55</t>
  </si>
  <si>
    <t>1.5.3.56</t>
  </si>
  <si>
    <t>1.5.3.57</t>
  </si>
  <si>
    <t>1.5.3.58</t>
  </si>
  <si>
    <t>1.5.3.59</t>
  </si>
  <si>
    <t>1.5.3.60</t>
  </si>
  <si>
    <t>1.5.3.61</t>
  </si>
  <si>
    <t>1.5.3.62</t>
  </si>
  <si>
    <t>1.5.3.63</t>
  </si>
  <si>
    <t>1.5.3.64</t>
  </si>
  <si>
    <t>1.5.3.65</t>
  </si>
  <si>
    <t>1.5.3.66</t>
  </si>
  <si>
    <t>1.5.4.7</t>
  </si>
  <si>
    <t>1.5.4.8</t>
  </si>
  <si>
    <t>1.5.4.9</t>
  </si>
  <si>
    <t>1.5.4.10</t>
  </si>
  <si>
    <t>1.5.4.11</t>
  </si>
  <si>
    <t>1.5.4.12</t>
  </si>
  <si>
    <t>1.5.4.13</t>
  </si>
  <si>
    <t>1.5.4.14</t>
  </si>
  <si>
    <t>1.5.4.15</t>
  </si>
  <si>
    <t>1.5.4.16</t>
  </si>
  <si>
    <t>1.5.4.17</t>
  </si>
  <si>
    <t>1.5.4.18</t>
  </si>
  <si>
    <t>1.5.4.19</t>
  </si>
  <si>
    <t>1.5.4.20</t>
  </si>
  <si>
    <t>1.5.4.21</t>
  </si>
  <si>
    <t>1.5.4.22</t>
  </si>
  <si>
    <t>1.5.4.23</t>
  </si>
  <si>
    <t>1.5.4.24</t>
  </si>
  <si>
    <t>1.5.4.25</t>
  </si>
  <si>
    <t>1.5.5</t>
  </si>
  <si>
    <t>1.5.5.1</t>
  </si>
  <si>
    <t>1.5.5.2</t>
  </si>
  <si>
    <t>1.5.5.3</t>
  </si>
  <si>
    <t>1.5.5.4</t>
  </si>
  <si>
    <t>1.5.5.5</t>
  </si>
  <si>
    <t>1.5.5.6</t>
  </si>
  <si>
    <t>1.5.5.7</t>
  </si>
  <si>
    <t>1.5.5.8</t>
  </si>
  <si>
    <t>1.5.5.9</t>
  </si>
  <si>
    <t>1.5.5.10</t>
  </si>
  <si>
    <t>1.5.5.11</t>
  </si>
  <si>
    <t>1.5.5.12</t>
  </si>
  <si>
    <t>1.5.5.13</t>
  </si>
  <si>
    <t>1.5.5.14</t>
  </si>
  <si>
    <t>1.5.5.15</t>
  </si>
  <si>
    <t>1.5.5.16</t>
  </si>
  <si>
    <t>1.5.5.17</t>
  </si>
  <si>
    <t>1.5.5.18</t>
  </si>
  <si>
    <t>2000-2474 m</t>
  </si>
  <si>
    <t>1.5.5.19</t>
  </si>
  <si>
    <t>1.5.5.20</t>
  </si>
  <si>
    <t>1.5.5.21</t>
  </si>
  <si>
    <t>1.5.5.22</t>
  </si>
  <si>
    <t>1.5.5.23</t>
  </si>
  <si>
    <t>1.5.5.24</t>
  </si>
  <si>
    <t>1.5.5.25</t>
  </si>
  <si>
    <t>1.5.5.26</t>
  </si>
  <si>
    <t>1.5.5.27</t>
  </si>
  <si>
    <t>1.5.5.28</t>
  </si>
  <si>
    <t>1.5.5.29</t>
  </si>
  <si>
    <t>1.5.5.30</t>
  </si>
  <si>
    <t>1.5.5.31</t>
  </si>
  <si>
    <t>1.5.5.32</t>
  </si>
  <si>
    <t>1.5.5.33</t>
  </si>
  <si>
    <t>1.5.5.34</t>
  </si>
  <si>
    <t>1.5.5.35</t>
  </si>
  <si>
    <t>1.5.5.36</t>
  </si>
  <si>
    <t>1.5.5.37</t>
  </si>
  <si>
    <t>1.5.5.38</t>
  </si>
  <si>
    <t>1.5.5.39</t>
  </si>
  <si>
    <t>2000-2414 m</t>
  </si>
  <si>
    <t>1.5.5.40</t>
  </si>
  <si>
    <t>1.5.5.41</t>
  </si>
  <si>
    <t>1.5.5.42</t>
  </si>
  <si>
    <t>1.5.6</t>
  </si>
  <si>
    <t>1.5.6.1</t>
  </si>
  <si>
    <t>1.5.6.2</t>
  </si>
  <si>
    <t>1.5.7</t>
  </si>
  <si>
    <t>1.5.7.1</t>
  </si>
  <si>
    <t>1.5.7.1.1</t>
  </si>
  <si>
    <t>1.5.7.1.2</t>
  </si>
  <si>
    <t>1.5.7.2</t>
  </si>
  <si>
    <t>1.5.7.2.1</t>
  </si>
  <si>
    <t>1.5.7.2.2</t>
  </si>
  <si>
    <t>Construction of antifire reservoir</t>
  </si>
  <si>
    <r>
      <t xml:space="preserve">Cost Center/ </t>
    </r>
    <r>
      <rPr>
        <b/>
        <i/>
        <sz val="11"/>
        <color rgb="FFFF0000"/>
        <rFont val="Arial"/>
        <family val="2"/>
      </rPr>
      <t>Troškovni centar</t>
    </r>
    <r>
      <rPr>
        <b/>
        <sz val="11"/>
        <color rgb="FFFF0000"/>
        <rFont val="Arial"/>
        <family val="2"/>
        <charset val="238"/>
      </rPr>
      <t xml:space="preserve"> 1.6</t>
    </r>
  </si>
  <si>
    <r>
      <t>Road Works/</t>
    </r>
    <r>
      <rPr>
        <b/>
        <i/>
        <sz val="11"/>
        <color rgb="FFFF0000"/>
        <rFont val="Arial"/>
        <family val="2"/>
      </rPr>
      <t>Radovi na putevima</t>
    </r>
    <r>
      <rPr>
        <b/>
        <sz val="11"/>
        <color rgb="FFFF0000"/>
        <rFont val="Arial"/>
        <family val="2"/>
        <charset val="238"/>
      </rPr>
      <t xml:space="preserve"> (LK3+722.000—LK3+847.873
RK3+762.000—RK3+840.000)</t>
    </r>
  </si>
  <si>
    <t>1.6.1.3.1</t>
  </si>
  <si>
    <t>1.6.1.3.2</t>
  </si>
  <si>
    <t>1.6.3.1</t>
  </si>
  <si>
    <r>
      <t>Road Works/</t>
    </r>
    <r>
      <rPr>
        <b/>
        <i/>
        <sz val="11"/>
        <color rgb="FFFF0000"/>
        <rFont val="Arial"/>
        <family val="2"/>
      </rPr>
      <t>Radovi na putevima</t>
    </r>
    <r>
      <rPr>
        <b/>
        <sz val="11"/>
        <color rgb="FFFF0000"/>
        <rFont val="Arial"/>
        <family val="2"/>
        <charset val="238"/>
      </rPr>
      <t xml:space="preserve"> (LK3+847.873—LK4+760.000
RK3+840.000—RK4+751.597)</t>
    </r>
  </si>
  <si>
    <t>400 m (N-L, LK 29+162.90 - LK 29+122.90)</t>
  </si>
  <si>
    <t>440 m  (N-R, RK 29+219.6- RK 29+179.6)</t>
  </si>
  <si>
    <t>480 m  (N-L, LK 29+122.90 - LK 29+082.90)</t>
  </si>
  <si>
    <t>520 m (N-R, RK 29+179.6- RK 29+139.6)</t>
  </si>
  <si>
    <r>
      <t xml:space="preserve">Road Works/ </t>
    </r>
    <r>
      <rPr>
        <b/>
        <i/>
        <sz val="11"/>
        <color rgb="FFFF0000"/>
        <rFont val="Arial"/>
        <family val="2"/>
      </rPr>
      <t>Radovi na putevima</t>
    </r>
    <r>
      <rPr>
        <b/>
        <sz val="11"/>
        <color rgb="FFFF0000"/>
        <rFont val="Arial"/>
        <family val="2"/>
        <charset val="238"/>
      </rPr>
      <t xml:space="preserve"> (LK19+305.000—LK19+655.919, RK19+349.000—RK19+719.643)</t>
    </r>
  </si>
  <si>
    <t>At every 250 m and 4m height /Na svakih 250m i visini od 4m</t>
  </si>
  <si>
    <t>7.1.4</t>
  </si>
  <si>
    <t>7.1.4.1</t>
  </si>
  <si>
    <t>Gusici</t>
  </si>
  <si>
    <r>
      <t xml:space="preserve">Cost Center/ </t>
    </r>
    <r>
      <rPr>
        <b/>
        <i/>
        <sz val="11"/>
        <color rgb="FFFF0000"/>
        <rFont val="Arial"/>
        <family val="2"/>
      </rPr>
      <t>Troškovno mjesto</t>
    </r>
    <r>
      <rPr>
        <b/>
        <sz val="11"/>
        <color rgb="FFFF0000"/>
        <rFont val="Arial"/>
        <family val="2"/>
        <charset val="238"/>
      </rPr>
      <t xml:space="preserve"> 7.3</t>
    </r>
  </si>
  <si>
    <r>
      <t xml:space="preserve">Road Works/ </t>
    </r>
    <r>
      <rPr>
        <b/>
        <i/>
        <sz val="11"/>
        <color rgb="FFFF0000"/>
        <rFont val="Arial"/>
        <family val="2"/>
      </rPr>
      <t>Radovi na putevima</t>
    </r>
    <r>
      <rPr>
        <b/>
        <sz val="11"/>
        <color rgb="FFFF0000"/>
        <rFont val="Arial"/>
        <family val="2"/>
        <charset val="238"/>
      </rPr>
      <t xml:space="preserve"> (LK22+694.920—LK22+730.000, RK22+571.640—RK22+735.000)</t>
    </r>
  </si>
  <si>
    <t>7.3.1</t>
  </si>
  <si>
    <t>7.3.1.1</t>
  </si>
  <si>
    <t>7.3.1.2</t>
  </si>
  <si>
    <t>7.3.1.3</t>
  </si>
  <si>
    <t>7.3.1.3.1</t>
  </si>
  <si>
    <t>7.3.1.3.2</t>
  </si>
  <si>
    <t>7.3.2</t>
  </si>
  <si>
    <t>7.3.2.1</t>
  </si>
  <si>
    <t>7.3.3</t>
  </si>
  <si>
    <t>7.3.3.1</t>
  </si>
  <si>
    <t>7.3.3.2</t>
  </si>
  <si>
    <t>7.3.3.3</t>
  </si>
  <si>
    <t>7.3.3.4</t>
  </si>
  <si>
    <t>7.3.3.5</t>
  </si>
  <si>
    <t>7.3.3.6</t>
  </si>
  <si>
    <t>Sub Total / Suma stavke 7.3</t>
  </si>
  <si>
    <r>
      <rPr>
        <sz val="11"/>
        <color theme="1"/>
        <rFont val="Arial"/>
        <family val="2"/>
        <charset val="238"/>
      </rPr>
      <t>Cost Center</t>
    </r>
    <r>
      <rPr>
        <i/>
        <sz val="11"/>
        <color theme="1"/>
        <rFont val="Arial"/>
        <family val="2"/>
        <charset val="238"/>
      </rPr>
      <t>/ Troškovno mjesto 7.3</t>
    </r>
  </si>
  <si>
    <r>
      <t>Subsection/</t>
    </r>
    <r>
      <rPr>
        <b/>
        <i/>
        <sz val="11"/>
        <color rgb="FFFF0000"/>
        <rFont val="Arial"/>
        <family val="2"/>
      </rPr>
      <t>Podsekcija</t>
    </r>
    <r>
      <rPr>
        <b/>
        <sz val="11"/>
        <color rgb="FFFF0000"/>
        <rFont val="Arial"/>
        <family val="2"/>
        <charset val="238"/>
      </rPr>
      <t xml:space="preserve"> 2.3 (LK19+305.00-LK22+730.00, RK19+349.00-RK22+735.00)</t>
    </r>
  </si>
  <si>
    <t>75 m  (N-L, LK 14+688.0- LK14+613.0)</t>
  </si>
  <si>
    <t>150 m  (N-R, RK 14+728.0 - RK 14+653.0)</t>
  </si>
  <si>
    <t>225 m (N-R, RK 14+653.0 - RK 14+578.0)</t>
  </si>
  <si>
    <r>
      <t>Subsection/</t>
    </r>
    <r>
      <rPr>
        <b/>
        <i/>
        <sz val="11"/>
        <color rgb="FFFF0000"/>
        <rFont val="Arial"/>
        <family val="2"/>
      </rPr>
      <t>Podsekcija</t>
    </r>
    <r>
      <rPr>
        <b/>
        <sz val="11"/>
        <color rgb="FFFF0000"/>
        <rFont val="Arial"/>
        <family val="2"/>
        <charset val="238"/>
      </rPr>
      <t xml:space="preserve"> 2.2 (LK14+700.00-LK19+305, RK14+740-RK19+349.00)</t>
    </r>
  </si>
  <si>
    <r>
      <t xml:space="preserve">Road Works/ </t>
    </r>
    <r>
      <rPr>
        <b/>
        <i/>
        <sz val="11"/>
        <color rgb="FFFF0000"/>
        <rFont val="Arial"/>
        <family val="2"/>
      </rPr>
      <t xml:space="preserve">Radovi na putevima </t>
    </r>
    <r>
      <rPr>
        <b/>
        <sz val="11"/>
        <color rgb="FFFF0000"/>
        <rFont val="Arial"/>
        <family val="2"/>
        <charset val="238"/>
      </rPr>
      <t>(LK14+700.00—LK16+241, RK14+740.00—RK15+993.453)</t>
    </r>
  </si>
  <si>
    <r>
      <t>At every 250 m and 4m height /</t>
    </r>
    <r>
      <rPr>
        <b/>
        <i/>
        <sz val="11"/>
        <color rgb="FF000000"/>
        <rFont val="Arial"/>
        <family val="2"/>
      </rPr>
      <t>Na svakih 250m i visini od 4m</t>
    </r>
  </si>
  <si>
    <t>6.1.5</t>
  </si>
  <si>
    <t>Deviation of local roads</t>
  </si>
  <si>
    <t>6.1.5.1</t>
  </si>
  <si>
    <t>Kisjelica 1 (K0+000.00 - K0+418.81, 418.81m)</t>
  </si>
  <si>
    <t>6.1.5.2</t>
  </si>
  <si>
    <t>Kisjelica 2 (K0+000.00 - K0+476.51,476.51m )</t>
  </si>
  <si>
    <r>
      <t>Construction of interchange/</t>
    </r>
    <r>
      <rPr>
        <b/>
        <i/>
        <sz val="11"/>
        <color rgb="FFFF0000"/>
        <rFont val="Arial"/>
        <family val="2"/>
      </rPr>
      <t xml:space="preserve">Izgradnja petlje </t>
    </r>
    <r>
      <rPr>
        <b/>
        <sz val="11"/>
        <color rgb="FFFF0000"/>
        <rFont val="Arial"/>
        <family val="2"/>
        <charset val="238"/>
      </rPr>
      <t>(LK16+241.111—LK16+937.953 RK15+993.453—RK16+787.903)</t>
    </r>
  </si>
  <si>
    <t>6.2.5.14</t>
  </si>
  <si>
    <t>6.2.5.15</t>
  </si>
  <si>
    <t>6.2.5.16</t>
  </si>
  <si>
    <t>6.2.5.17</t>
  </si>
  <si>
    <t>6.2.5.18</t>
  </si>
  <si>
    <t>6.2.5.19</t>
  </si>
  <si>
    <t>6.2.5.20</t>
  </si>
  <si>
    <t>6.2.5.21</t>
  </si>
  <si>
    <t>6.2.5.22</t>
  </si>
  <si>
    <t>6.2.5.23</t>
  </si>
  <si>
    <t>6.2.5.24</t>
  </si>
  <si>
    <t>Sub Total / Suma stavke 6.2</t>
  </si>
  <si>
    <t xml:space="preserve">Cost Center/ Troškovno mjesto 6.3 </t>
  </si>
  <si>
    <r>
      <t>Road Works/</t>
    </r>
    <r>
      <rPr>
        <b/>
        <i/>
        <sz val="11"/>
        <color rgb="FFFF0000"/>
        <rFont val="Arial"/>
        <family val="2"/>
      </rPr>
      <t xml:space="preserve">Radovi na putevima </t>
    </r>
    <r>
      <rPr>
        <b/>
        <sz val="11"/>
        <color rgb="FFFF0000"/>
        <rFont val="Arial"/>
        <family val="2"/>
        <charset val="238"/>
      </rPr>
      <t>(LK16+937.953—LK16+974.980                   RK16+787.903—RK17+022.056)</t>
    </r>
  </si>
  <si>
    <t>6.3.2.2</t>
  </si>
  <si>
    <t>Sub Total / Suma stavka 6.3</t>
  </si>
  <si>
    <r>
      <t xml:space="preserve">Cost Center/ </t>
    </r>
    <r>
      <rPr>
        <b/>
        <i/>
        <sz val="11"/>
        <color rgb="FFFF0000"/>
        <rFont val="Arial"/>
        <family val="2"/>
      </rPr>
      <t>Troškovno mjesto</t>
    </r>
    <r>
      <rPr>
        <b/>
        <sz val="11"/>
        <color rgb="FFFF0000"/>
        <rFont val="Arial"/>
        <family val="2"/>
        <charset val="238"/>
      </rPr>
      <t xml:space="preserve"> 6.4</t>
    </r>
  </si>
  <si>
    <r>
      <t>Construction of bridge/</t>
    </r>
    <r>
      <rPr>
        <b/>
        <i/>
        <sz val="11"/>
        <color rgb="FFFF0000"/>
        <rFont val="Arial"/>
        <family val="2"/>
      </rPr>
      <t xml:space="preserve">Izgradnja mosta </t>
    </r>
    <r>
      <rPr>
        <b/>
        <sz val="11"/>
        <color rgb="FFFF0000"/>
        <rFont val="Arial"/>
        <family val="2"/>
        <charset val="238"/>
      </rPr>
      <t>Djuricev Laz                                  (LK16+974.980—LK17+325.673   RK17+022.056—RK17+347.268)</t>
    </r>
  </si>
  <si>
    <t>6.4.1.4</t>
  </si>
  <si>
    <t>6.4.1.5</t>
  </si>
  <si>
    <t>6.4.1.6</t>
  </si>
  <si>
    <t>6.4.1.7</t>
  </si>
  <si>
    <t>6.4.1.8</t>
  </si>
  <si>
    <t>6.4.1.9</t>
  </si>
  <si>
    <t>6.4.1.10</t>
  </si>
  <si>
    <t>6.4.1.11</t>
  </si>
  <si>
    <t>6.4.1.12</t>
  </si>
  <si>
    <t>6.4.1.13</t>
  </si>
  <si>
    <t>6.4.1.14</t>
  </si>
  <si>
    <t>6.4.2.3</t>
  </si>
  <si>
    <t>6.4.2.4</t>
  </si>
  <si>
    <t>6.4.2.5</t>
  </si>
  <si>
    <t>6.4.2.6</t>
  </si>
  <si>
    <t>6.4.2.7</t>
  </si>
  <si>
    <t>6.4.2.8</t>
  </si>
  <si>
    <t>6.4.2.9</t>
  </si>
  <si>
    <t>6.4.2.10</t>
  </si>
  <si>
    <t>6.4.2.11</t>
  </si>
  <si>
    <t>6.4.2.12</t>
  </si>
  <si>
    <t>6.4.2.13</t>
  </si>
  <si>
    <t>6.4.2.14</t>
  </si>
  <si>
    <t>6.4.2.15</t>
  </si>
  <si>
    <t>6.4.2.16</t>
  </si>
  <si>
    <t>6.4.2.17</t>
  </si>
  <si>
    <t>6.4.2.18</t>
  </si>
  <si>
    <t>6.4.2.19</t>
  </si>
  <si>
    <t>6.4.2.20</t>
  </si>
  <si>
    <t>6.4.2.21</t>
  </si>
  <si>
    <t>6.4.2.22</t>
  </si>
  <si>
    <t>6.4.2.23</t>
  </si>
  <si>
    <t>6.4.2.24</t>
  </si>
  <si>
    <t>6.4.2.25</t>
  </si>
  <si>
    <t>6.4.2.26</t>
  </si>
  <si>
    <t>6.4.2.27</t>
  </si>
  <si>
    <t>6.4.2.28</t>
  </si>
  <si>
    <t>6.4.2.29</t>
  </si>
  <si>
    <t>6.4.2.30</t>
  </si>
  <si>
    <t>6.4.2.31</t>
  </si>
  <si>
    <t>6.4.2.32</t>
  </si>
  <si>
    <t>6.4.2.33</t>
  </si>
  <si>
    <t>6.4.2.34</t>
  </si>
  <si>
    <t>6.4.2.35</t>
  </si>
  <si>
    <t>6.4.2.36</t>
  </si>
  <si>
    <t>6.4.2.37</t>
  </si>
  <si>
    <t>6.4.2.38</t>
  </si>
  <si>
    <t>6.4.2.39</t>
  </si>
  <si>
    <t>6.4.2.41</t>
  </si>
  <si>
    <t>6.4.3.2</t>
  </si>
  <si>
    <t>6.4.3.3</t>
  </si>
  <si>
    <t>6.4.3.4</t>
  </si>
  <si>
    <t>6.4.3.5</t>
  </si>
  <si>
    <t>6.4.3.6</t>
  </si>
  <si>
    <t>6.4.3.7</t>
  </si>
  <si>
    <t>6.4.3.8</t>
  </si>
  <si>
    <t>6.4.3.9</t>
  </si>
  <si>
    <t>6.4.3.10</t>
  </si>
  <si>
    <t>6.4.3.11</t>
  </si>
  <si>
    <t>6.4.3.12</t>
  </si>
  <si>
    <t>6.4.3.13</t>
  </si>
  <si>
    <t>6.4.4.7</t>
  </si>
  <si>
    <t>6.4.4.8</t>
  </si>
  <si>
    <t>6.4.4.9</t>
  </si>
  <si>
    <t>6.4.4.10</t>
  </si>
  <si>
    <t>6.4.4.11</t>
  </si>
  <si>
    <t>6.4.4.12</t>
  </si>
  <si>
    <t>6.4.4.13</t>
  </si>
  <si>
    <t>6.4.5</t>
  </si>
  <si>
    <t>6.4.5.1</t>
  </si>
  <si>
    <t>6.4.5.2</t>
  </si>
  <si>
    <t>6.4.5.3</t>
  </si>
  <si>
    <t>6.4.5.4</t>
  </si>
  <si>
    <t>6.4.5.5</t>
  </si>
  <si>
    <t>6.4.5.6</t>
  </si>
  <si>
    <t>6.4.5.7</t>
  </si>
  <si>
    <t>6.4.6</t>
  </si>
  <si>
    <t>6.4.6.1</t>
  </si>
  <si>
    <t>6.4.6.2</t>
  </si>
  <si>
    <t>6.4.7</t>
  </si>
  <si>
    <t>6.4.7.1</t>
  </si>
  <si>
    <t>6.4.7.2</t>
  </si>
  <si>
    <t>6.4.7.3</t>
  </si>
  <si>
    <t>6.4.7.4</t>
  </si>
  <si>
    <t>6.4.7.5</t>
  </si>
  <si>
    <t>6.4.7.6</t>
  </si>
  <si>
    <t>6.4.7.7</t>
  </si>
  <si>
    <t>6.4.7.8</t>
  </si>
  <si>
    <t>6.4.7.9</t>
  </si>
  <si>
    <t>6.4.7.10</t>
  </si>
  <si>
    <t>6.4.7.11</t>
  </si>
  <si>
    <t>6.4.7.12</t>
  </si>
  <si>
    <t>6.4.7.13</t>
  </si>
  <si>
    <t>6.4.8</t>
  </si>
  <si>
    <t>6.4.8.1</t>
  </si>
  <si>
    <t>6.4.8.2</t>
  </si>
  <si>
    <t>6.4.8.3</t>
  </si>
  <si>
    <t>6.4.8.4</t>
  </si>
  <si>
    <t>6.4.8.5</t>
  </si>
  <si>
    <t>6.4.8.6</t>
  </si>
  <si>
    <t>6.4.8.7</t>
  </si>
  <si>
    <t>6.4.8.8</t>
  </si>
  <si>
    <t>6.4.8.9</t>
  </si>
  <si>
    <t>6.4.8.10</t>
  </si>
  <si>
    <t>6.4.8.11</t>
  </si>
  <si>
    <t>6.4.8.12</t>
  </si>
  <si>
    <t>6.4.8.13</t>
  </si>
  <si>
    <t>6.4.8.14</t>
  </si>
  <si>
    <t>6.4.8.15</t>
  </si>
  <si>
    <t>6.4.8.16</t>
  </si>
  <si>
    <t>6.4.8.17</t>
  </si>
  <si>
    <t>6.4.8.18</t>
  </si>
  <si>
    <t>6.4.8.19</t>
  </si>
  <si>
    <t>6.4.8.20</t>
  </si>
  <si>
    <t>6.4.8.21</t>
  </si>
  <si>
    <t>6.4.8.22</t>
  </si>
  <si>
    <t>6.4.8.23</t>
  </si>
  <si>
    <t>6.4.8.24</t>
  </si>
  <si>
    <t>6.4.8.25</t>
  </si>
  <si>
    <t>6.4.8.26</t>
  </si>
  <si>
    <t>6.4.8.27</t>
  </si>
  <si>
    <t>6.4.8.28</t>
  </si>
  <si>
    <t>6.4.8.29</t>
  </si>
  <si>
    <t>6.4.8.30</t>
  </si>
  <si>
    <t>6.4.8.31</t>
  </si>
  <si>
    <t>6.4.9</t>
  </si>
  <si>
    <t>6.4.9.1</t>
  </si>
  <si>
    <t>6.4.9.2</t>
  </si>
  <si>
    <t>6.4.9.3</t>
  </si>
  <si>
    <t>6.4.9.4</t>
  </si>
  <si>
    <t>6.4.9.5</t>
  </si>
  <si>
    <t>6.4.9.6</t>
  </si>
  <si>
    <t>6.4.9.7</t>
  </si>
  <si>
    <t>6.4.9.8</t>
  </si>
  <si>
    <t>6.4.9.9</t>
  </si>
  <si>
    <t>6.4.9.10</t>
  </si>
  <si>
    <t>6.4.9.11</t>
  </si>
  <si>
    <t>6.4.9.12</t>
  </si>
  <si>
    <t>6.4.10</t>
  </si>
  <si>
    <t>6.4.10.1</t>
  </si>
  <si>
    <t>6.4.10.2</t>
  </si>
  <si>
    <t>6.4.10.3</t>
  </si>
  <si>
    <t>6.4.10.4</t>
  </si>
  <si>
    <t>6.4.10.5</t>
  </si>
  <si>
    <t>6.4.10.6</t>
  </si>
  <si>
    <t>6.4.10.7</t>
  </si>
  <si>
    <t>6.4.10.8</t>
  </si>
  <si>
    <t>6.4.10.9</t>
  </si>
  <si>
    <t>6.4.10.10</t>
  </si>
  <si>
    <t>6.4.10.11</t>
  </si>
  <si>
    <t>6.4.10.12</t>
  </si>
  <si>
    <t>6.4.11</t>
  </si>
  <si>
    <t>6.4.11.1</t>
  </si>
  <si>
    <t>6.4.11.2</t>
  </si>
  <si>
    <t>6.4.11.3</t>
  </si>
  <si>
    <t>6.4.11.4</t>
  </si>
  <si>
    <t>6.4.11.5</t>
  </si>
  <si>
    <t>6.4.11.6</t>
  </si>
  <si>
    <t>6.4.11.7</t>
  </si>
  <si>
    <t>6.4.12</t>
  </si>
  <si>
    <t>6.4.12.1</t>
  </si>
  <si>
    <t>6.4.12.2</t>
  </si>
  <si>
    <t>Sub Total / Suma stavke 6.4</t>
  </si>
  <si>
    <r>
      <t xml:space="preserve">Road Works/ </t>
    </r>
    <r>
      <rPr>
        <b/>
        <i/>
        <sz val="11"/>
        <color rgb="FFFF0000"/>
        <rFont val="Arial"/>
        <family val="2"/>
      </rPr>
      <t xml:space="preserve">Radovi na putevima </t>
    </r>
    <r>
      <rPr>
        <b/>
        <sz val="11"/>
        <color rgb="FFFF0000"/>
        <rFont val="Arial"/>
        <family val="2"/>
        <charset val="238"/>
      </rPr>
      <t>(LK17+325.673 —LK17+895.654
RK17+347.268—RK17+946.301)</t>
    </r>
  </si>
  <si>
    <t>6.5.1.1.1</t>
  </si>
  <si>
    <t>6.5.1.1.2</t>
  </si>
  <si>
    <t>6.5.1.1.3</t>
  </si>
  <si>
    <t>6.5.1.3.1</t>
  </si>
  <si>
    <t>6.5.1.3.2</t>
  </si>
  <si>
    <t>6.5.1.3.3</t>
  </si>
  <si>
    <t>6.5.1.3.4</t>
  </si>
  <si>
    <t>6.5.1.3.5</t>
  </si>
  <si>
    <t>6.5.1.3.6</t>
  </si>
  <si>
    <t>Ratkov Laz (K0+000.00 - K0+05219, 52.19m )</t>
  </si>
  <si>
    <r>
      <t xml:space="preserve">Cost Center/ </t>
    </r>
    <r>
      <rPr>
        <b/>
        <i/>
        <sz val="11"/>
        <color rgb="FFFF0000"/>
        <rFont val="Arial"/>
        <family val="2"/>
      </rPr>
      <t>Troškovno mjesto</t>
    </r>
    <r>
      <rPr>
        <b/>
        <sz val="11"/>
        <color rgb="FFFF0000"/>
        <rFont val="Arial"/>
        <family val="2"/>
        <charset val="238"/>
      </rPr>
      <t xml:space="preserve"> 6.6</t>
    </r>
  </si>
  <si>
    <r>
      <t>Construction of bridge/</t>
    </r>
    <r>
      <rPr>
        <b/>
        <i/>
        <sz val="11"/>
        <color rgb="FFFF0000"/>
        <rFont val="Arial"/>
        <family val="2"/>
      </rPr>
      <t xml:space="preserve"> Izgradnja mosta </t>
    </r>
    <r>
      <rPr>
        <b/>
        <sz val="11"/>
        <color rgb="FFFF0000"/>
        <rFont val="Arial"/>
        <family val="2"/>
        <charset val="238"/>
      </rPr>
      <t>Ratkov Laz                                   (LK17+895.654—LK18+245.699      RK17+946.301—RK18+272.128)</t>
    </r>
  </si>
  <si>
    <t>6.6.1.4</t>
  </si>
  <si>
    <t>6.6.1.5</t>
  </si>
  <si>
    <t>6.6.1.6</t>
  </si>
  <si>
    <t>6.6.1.7</t>
  </si>
  <si>
    <t>6.6.1.8</t>
  </si>
  <si>
    <t>6.6.1.9</t>
  </si>
  <si>
    <t>6.6.1.10</t>
  </si>
  <si>
    <t>6.6.1.11</t>
  </si>
  <si>
    <t>6.6.1.12</t>
  </si>
  <si>
    <t>6.6.1.13</t>
  </si>
  <si>
    <t>6.6.1.14</t>
  </si>
  <si>
    <t>6.6.2.4</t>
  </si>
  <si>
    <t>6.6.2.5</t>
  </si>
  <si>
    <t>6.6.2.6</t>
  </si>
  <si>
    <t>6.6.2.7</t>
  </si>
  <si>
    <t>6.6.2.8</t>
  </si>
  <si>
    <t>6.6.2.9</t>
  </si>
  <si>
    <t>6.6.2.10</t>
  </si>
  <si>
    <t>6.6.2.11</t>
  </si>
  <si>
    <t>6.6.2.12</t>
  </si>
  <si>
    <t>6.6.2.13</t>
  </si>
  <si>
    <t>6.6.2.14</t>
  </si>
  <si>
    <t>6.6.2.15</t>
  </si>
  <si>
    <t>6.6.2.16</t>
  </si>
  <si>
    <t>6.6.2.17</t>
  </si>
  <si>
    <t>6.6.2.18</t>
  </si>
  <si>
    <t>6.6.2.19</t>
  </si>
  <si>
    <t>6.6.2.20</t>
  </si>
  <si>
    <t>6.6.2.21</t>
  </si>
  <si>
    <t>6.6.2.22</t>
  </si>
  <si>
    <t>6.6.2.23</t>
  </si>
  <si>
    <t>6.6.2.24</t>
  </si>
  <si>
    <t>6.6.2.25</t>
  </si>
  <si>
    <t>6.6.2.26</t>
  </si>
  <si>
    <t>6.6.2.27</t>
  </si>
  <si>
    <t>6.6.2.28</t>
  </si>
  <si>
    <t>6.6.2.29</t>
  </si>
  <si>
    <t>6.6.2.30</t>
  </si>
  <si>
    <t>6.6.2.31</t>
  </si>
  <si>
    <t>6.6.2.32</t>
  </si>
  <si>
    <t>6.6.2.33</t>
  </si>
  <si>
    <t>6.6.2.34</t>
  </si>
  <si>
    <t>6.6.2.35</t>
  </si>
  <si>
    <t>6.6.2.36</t>
  </si>
  <si>
    <t>6.6.2.37</t>
  </si>
  <si>
    <t>6.6.2.38</t>
  </si>
  <si>
    <t>6.6.3.2</t>
  </si>
  <si>
    <t>6.6.3.3</t>
  </si>
  <si>
    <t>6.6.3.4</t>
  </si>
  <si>
    <t>6.6.3.5</t>
  </si>
  <si>
    <t>6.6.3.6</t>
  </si>
  <si>
    <t>6.6.3.7</t>
  </si>
  <si>
    <t>6.6.3.8</t>
  </si>
  <si>
    <t>6.6.3.9</t>
  </si>
  <si>
    <t>6.6.3.10</t>
  </si>
  <si>
    <t>6.6.3.11</t>
  </si>
  <si>
    <t>6.6.3.12</t>
  </si>
  <si>
    <t>6.6.3.13</t>
  </si>
  <si>
    <t>6.6.4.13</t>
  </si>
  <si>
    <t>6.6.5</t>
  </si>
  <si>
    <t>6.6.5.1</t>
  </si>
  <si>
    <t>6.6.5.2</t>
  </si>
  <si>
    <t>6.6.5.3</t>
  </si>
  <si>
    <t>6.6.5.4</t>
  </si>
  <si>
    <t>6.6.5.5</t>
  </si>
  <si>
    <t>6.6.5.6</t>
  </si>
  <si>
    <t>6.6.5.7</t>
  </si>
  <si>
    <t>6.6.6</t>
  </si>
  <si>
    <t>6.6.6.1</t>
  </si>
  <si>
    <t>6.6.6.2</t>
  </si>
  <si>
    <t>6.6.7</t>
  </si>
  <si>
    <t>6.6.7.1</t>
  </si>
  <si>
    <t>6.6.7.2</t>
  </si>
  <si>
    <t>6.6.7.3</t>
  </si>
  <si>
    <t>6.6.7.4</t>
  </si>
  <si>
    <t>6.6.7.5</t>
  </si>
  <si>
    <t>6.6.7.6</t>
  </si>
  <si>
    <t>6.6.7.7</t>
  </si>
  <si>
    <t>6.6.7.8</t>
  </si>
  <si>
    <t>6.6.7.9</t>
  </si>
  <si>
    <t>6.6.7.10</t>
  </si>
  <si>
    <t>6.6.7.11</t>
  </si>
  <si>
    <t>6.6.7.12</t>
  </si>
  <si>
    <t>6.6.7.13</t>
  </si>
  <si>
    <t>6.6.8</t>
  </si>
  <si>
    <t>6.6.8.1</t>
  </si>
  <si>
    <t>6.6.8.2</t>
  </si>
  <si>
    <t>6.6.8.3</t>
  </si>
  <si>
    <t>6.6.8.4</t>
  </si>
  <si>
    <t>6.6.8.5</t>
  </si>
  <si>
    <t>6.6.8.6</t>
  </si>
  <si>
    <t>6.6.8.7</t>
  </si>
  <si>
    <t>6.6.8.8</t>
  </si>
  <si>
    <t>6.6.8.9</t>
  </si>
  <si>
    <t>6.6.8.10</t>
  </si>
  <si>
    <t>6.6.8.11</t>
  </si>
  <si>
    <t>6.6.8.12</t>
  </si>
  <si>
    <t>6.6.8.13</t>
  </si>
  <si>
    <t>6.6.8.14</t>
  </si>
  <si>
    <t>6.6.8.15</t>
  </si>
  <si>
    <t>6.6.8.16</t>
  </si>
  <si>
    <t>6.6.8.17</t>
  </si>
  <si>
    <t>6.6.8.18</t>
  </si>
  <si>
    <t>6.6.8.19</t>
  </si>
  <si>
    <t>6.6.8.20</t>
  </si>
  <si>
    <t>6.6.8.21</t>
  </si>
  <si>
    <t>6.6.8.22</t>
  </si>
  <si>
    <t>6.6.8.23</t>
  </si>
  <si>
    <t>6.6.8.24</t>
  </si>
  <si>
    <t>6.6.8.25</t>
  </si>
  <si>
    <t>6.6.8.26</t>
  </si>
  <si>
    <t>6.6.8.27</t>
  </si>
  <si>
    <t>6.6.8.28</t>
  </si>
  <si>
    <t>6.6.8.29</t>
  </si>
  <si>
    <t>6.6.8.30</t>
  </si>
  <si>
    <t>6.6.8.31</t>
  </si>
  <si>
    <t>6.6.8.32</t>
  </si>
  <si>
    <t>6.6.8.33</t>
  </si>
  <si>
    <t>6.6.8.34</t>
  </si>
  <si>
    <t>6.6.8.35</t>
  </si>
  <si>
    <t>6.6.8.36</t>
  </si>
  <si>
    <t>6.6.9</t>
  </si>
  <si>
    <t>6.6.9.1</t>
  </si>
  <si>
    <t>6.6.9.2</t>
  </si>
  <si>
    <t>6.6.9.3</t>
  </si>
  <si>
    <t>6.6.9.4</t>
  </si>
  <si>
    <t>6.6.9.5</t>
  </si>
  <si>
    <t>6.6.9.6</t>
  </si>
  <si>
    <t>6.6.9.7</t>
  </si>
  <si>
    <t>6.6.9.8</t>
  </si>
  <si>
    <t>6.6.9.9</t>
  </si>
  <si>
    <t>6.6.9.10</t>
  </si>
  <si>
    <t>6.6.9.11</t>
  </si>
  <si>
    <t>6.6.9.12</t>
  </si>
  <si>
    <t>6.6.10</t>
  </si>
  <si>
    <t>6.6.10.1</t>
  </si>
  <si>
    <t>6.6.10.2</t>
  </si>
  <si>
    <t>6.6.10.3</t>
  </si>
  <si>
    <t>6.6.10.4</t>
  </si>
  <si>
    <t>6.6.10.5</t>
  </si>
  <si>
    <t>6.6.10.6</t>
  </si>
  <si>
    <t>6.6.10.7</t>
  </si>
  <si>
    <t>6.6.10.8</t>
  </si>
  <si>
    <t>6.6.10.9</t>
  </si>
  <si>
    <t>6.6.10.10</t>
  </si>
  <si>
    <t>6.6.10.11</t>
  </si>
  <si>
    <t>6.6.10.12</t>
  </si>
  <si>
    <t>6.6.11</t>
  </si>
  <si>
    <t>6.6.11.1</t>
  </si>
  <si>
    <t>6.6.11.2</t>
  </si>
  <si>
    <t>6.6.11.3</t>
  </si>
  <si>
    <t>6.6.11.4</t>
  </si>
  <si>
    <t>6.6.11.5</t>
  </si>
  <si>
    <t>6.6.11.6</t>
  </si>
  <si>
    <t>6.6.11.7</t>
  </si>
  <si>
    <t>6.6.12</t>
  </si>
  <si>
    <t>6.6.12.1</t>
  </si>
  <si>
    <t>6.6.12.2</t>
  </si>
  <si>
    <r>
      <t xml:space="preserve">Cost Center/ </t>
    </r>
    <r>
      <rPr>
        <b/>
        <i/>
        <sz val="11"/>
        <color rgb="FFFF0000"/>
        <rFont val="Arial"/>
        <family val="2"/>
      </rPr>
      <t>Troškovno mjesto</t>
    </r>
    <r>
      <rPr>
        <b/>
        <sz val="11"/>
        <color rgb="FFFF0000"/>
        <rFont val="Arial"/>
        <family val="2"/>
        <charset val="238"/>
      </rPr>
      <t xml:space="preserve"> 6.7 </t>
    </r>
  </si>
  <si>
    <r>
      <t xml:space="preserve">Road Works/ </t>
    </r>
    <r>
      <rPr>
        <b/>
        <i/>
        <sz val="11"/>
        <color rgb="FFFF0000"/>
        <rFont val="Arial"/>
        <family val="2"/>
      </rPr>
      <t xml:space="preserve">Radovi na putevima </t>
    </r>
    <r>
      <rPr>
        <b/>
        <sz val="11"/>
        <color rgb="FFFF0000"/>
        <rFont val="Arial"/>
        <family val="2"/>
        <charset val="238"/>
      </rPr>
      <t>(LK18+245.699—LK18+551.474     RK18+272.128—RK18+642.024)</t>
    </r>
  </si>
  <si>
    <t>6.7.1.1.1</t>
  </si>
  <si>
    <t>6.7.1.1.2</t>
  </si>
  <si>
    <t>6.7.1.3.1</t>
  </si>
  <si>
    <t>6.7.1.3.2</t>
  </si>
  <si>
    <t>6.7.1.3.3</t>
  </si>
  <si>
    <r>
      <t xml:space="preserve">Cost Center/ </t>
    </r>
    <r>
      <rPr>
        <b/>
        <i/>
        <sz val="11"/>
        <color rgb="FFFF0000"/>
        <rFont val="Arial"/>
        <family val="2"/>
      </rPr>
      <t>Troškovno mjesto</t>
    </r>
    <r>
      <rPr>
        <b/>
        <sz val="11"/>
        <color rgb="FFFF0000"/>
        <rFont val="Arial"/>
        <family val="2"/>
        <charset val="238"/>
      </rPr>
      <t xml:space="preserve"> 6.8</t>
    </r>
  </si>
  <si>
    <r>
      <t>Construction of bridge/</t>
    </r>
    <r>
      <rPr>
        <b/>
        <i/>
        <sz val="11"/>
        <color rgb="FFFF0000"/>
        <rFont val="Arial"/>
        <family val="2"/>
      </rPr>
      <t xml:space="preserve"> Izgradnja mosta</t>
    </r>
    <r>
      <rPr>
        <b/>
        <sz val="11"/>
        <color rgb="FFFF0000"/>
        <rFont val="Arial"/>
        <family val="2"/>
        <charset val="238"/>
      </rPr>
      <t xml:space="preserve"> Lutovo                                                             (LK18+551.474 —LK18+763.474      RK18+642.024—RK18+770.024)</t>
    </r>
  </si>
  <si>
    <t>6.8.1.4</t>
  </si>
  <si>
    <t>6.8.1.5</t>
  </si>
  <si>
    <t>6.8.1.6</t>
  </si>
  <si>
    <t>6.8.1.7</t>
  </si>
  <si>
    <t>6.8.1.8</t>
  </si>
  <si>
    <t>6.8.1.9</t>
  </si>
  <si>
    <t>6.8.2.2</t>
  </si>
  <si>
    <t>6.8.2.3</t>
  </si>
  <si>
    <t>6.8.2.4</t>
  </si>
  <si>
    <t>6.8.2.5</t>
  </si>
  <si>
    <t>6.8.2.6</t>
  </si>
  <si>
    <t>6.8.2.7</t>
  </si>
  <si>
    <t>6.8.2.8</t>
  </si>
  <si>
    <t>6.8.2.9</t>
  </si>
  <si>
    <t>6.8.2.10</t>
  </si>
  <si>
    <t>6.8.2.11</t>
  </si>
  <si>
    <t>6.8.2.12</t>
  </si>
  <si>
    <t>6.8.2.13</t>
  </si>
  <si>
    <t>6.8.2.14</t>
  </si>
  <si>
    <t>6.8.2.15</t>
  </si>
  <si>
    <t>6.8.2.16</t>
  </si>
  <si>
    <t>6.8.2.17</t>
  </si>
  <si>
    <t>6.8.2.18</t>
  </si>
  <si>
    <t>6.8.2.19</t>
  </si>
  <si>
    <t>6.8.2.20</t>
  </si>
  <si>
    <t>6.8.2.21</t>
  </si>
  <si>
    <t>6.8.3.2</t>
  </si>
  <si>
    <t>6.8.3.3</t>
  </si>
  <si>
    <t>6.8.3.4</t>
  </si>
  <si>
    <t>6.8.3.5</t>
  </si>
  <si>
    <t>6.8.3.6</t>
  </si>
  <si>
    <t>6.8.3.7</t>
  </si>
  <si>
    <t>6.8.3.8</t>
  </si>
  <si>
    <t>6.8.4.7</t>
  </si>
  <si>
    <t>6.8.4.8</t>
  </si>
  <si>
    <t>6.8.5</t>
  </si>
  <si>
    <t>6.8.5.1</t>
  </si>
  <si>
    <t>6.8.5.2</t>
  </si>
  <si>
    <t>6.8.5.3</t>
  </si>
  <si>
    <t>6.8.5.4</t>
  </si>
  <si>
    <t>6.8.6</t>
  </si>
  <si>
    <t>6.8.6.1</t>
  </si>
  <si>
    <t>6.8.6.2</t>
  </si>
  <si>
    <t>6.8.7</t>
  </si>
  <si>
    <t>6.8.7.1</t>
  </si>
  <si>
    <t>6.8.7.2</t>
  </si>
  <si>
    <t>6.8.7.3</t>
  </si>
  <si>
    <t>6.8.7.4</t>
  </si>
  <si>
    <t>6.8.7.5</t>
  </si>
  <si>
    <t>6.8.7.6</t>
  </si>
  <si>
    <t>6.8.8</t>
  </si>
  <si>
    <t>6.8.8.1</t>
  </si>
  <si>
    <t>6.8.8.2</t>
  </si>
  <si>
    <t>6.8.8.3</t>
  </si>
  <si>
    <t>6.8.8.4</t>
  </si>
  <si>
    <t>6.8.8.5</t>
  </si>
  <si>
    <t>6.8.8.6</t>
  </si>
  <si>
    <t>6.8.8.7</t>
  </si>
  <si>
    <t>6.8.8.8</t>
  </si>
  <si>
    <t>6.8.8.9</t>
  </si>
  <si>
    <t>6.8.8.10</t>
  </si>
  <si>
    <t>6.8.8.11</t>
  </si>
  <si>
    <t>6.8.8.12</t>
  </si>
  <si>
    <t>6.8.8.13</t>
  </si>
  <si>
    <t>6.8.9</t>
  </si>
  <si>
    <t>6.8.9.1</t>
  </si>
  <si>
    <t>6.8.9.2</t>
  </si>
  <si>
    <t>6.8.9.3</t>
  </si>
  <si>
    <t>6.8.9.4</t>
  </si>
  <si>
    <t>6.8.9.5</t>
  </si>
  <si>
    <t>6.8.10</t>
  </si>
  <si>
    <t>6.8.10.1</t>
  </si>
  <si>
    <t>6.8.10.2</t>
  </si>
  <si>
    <t>6.8.10.3</t>
  </si>
  <si>
    <t>6.8.10.4</t>
  </si>
  <si>
    <t>6.8.10.5</t>
  </si>
  <si>
    <t>6.8.11</t>
  </si>
  <si>
    <t>6.8.11.1</t>
  </si>
  <si>
    <t>6.8.11.2</t>
  </si>
  <si>
    <t>6.8.11.3</t>
  </si>
  <si>
    <t>6.8.12</t>
  </si>
  <si>
    <t>6.8.12.1</t>
  </si>
  <si>
    <t>6.8.12.2</t>
  </si>
  <si>
    <t>6.9.1.1.1</t>
  </si>
  <si>
    <t>6.9.1.1.2</t>
  </si>
  <si>
    <t>6.9.1.1.3</t>
  </si>
  <si>
    <t>6.9.1.3.1</t>
  </si>
  <si>
    <t>6.9.1.3.2</t>
  </si>
  <si>
    <t>6.9.1.3.3</t>
  </si>
  <si>
    <t>6.9.1.3.4</t>
  </si>
  <si>
    <t>6.9.1.3.5</t>
  </si>
  <si>
    <t>6.9.1.3.6</t>
  </si>
  <si>
    <t>6.9.4.9</t>
  </si>
  <si>
    <t>6.9.4.10</t>
  </si>
  <si>
    <t>6.9.4.11</t>
  </si>
  <si>
    <t>6.9.4.12</t>
  </si>
  <si>
    <r>
      <t xml:space="preserve">Road Works/ </t>
    </r>
    <r>
      <rPr>
        <b/>
        <i/>
        <sz val="11"/>
        <color rgb="FFFF0000"/>
        <rFont val="Arial"/>
        <family val="2"/>
      </rPr>
      <t xml:space="preserve">Radovi na putevima </t>
    </r>
    <r>
      <rPr>
        <b/>
        <sz val="11"/>
        <color rgb="FFFF0000"/>
        <rFont val="Arial"/>
        <family val="2"/>
        <charset val="238"/>
      </rPr>
      <t>(LK18+763.474—LK19+305.000         RK18+770.024—RK19+349.000)</t>
    </r>
  </si>
  <si>
    <r>
      <t>Road Works/</t>
    </r>
    <r>
      <rPr>
        <b/>
        <i/>
        <sz val="11"/>
        <color rgb="FFFF0000"/>
        <rFont val="Arial"/>
        <family val="2"/>
      </rPr>
      <t>Radovi na putevima</t>
    </r>
    <r>
      <rPr>
        <b/>
        <sz val="11"/>
        <color rgb="FFFF0000"/>
        <rFont val="Arial"/>
        <family val="2"/>
        <charset val="238"/>
      </rPr>
      <t xml:space="preserve"> (LK4+760—LK4+843.115, RK4+751.60—RK4+830.54)</t>
    </r>
  </si>
  <si>
    <r>
      <t xml:space="preserve">Road Works/ </t>
    </r>
    <r>
      <rPr>
        <b/>
        <i/>
        <sz val="11"/>
        <color rgb="FFFF0000"/>
        <rFont val="Arial"/>
        <family val="2"/>
      </rPr>
      <t>Radovi na putevima</t>
    </r>
    <r>
      <rPr>
        <b/>
        <sz val="11"/>
        <color rgb="FFFF0000"/>
        <rFont val="Arial"/>
        <family val="2"/>
        <charset val="238"/>
      </rPr>
      <t xml:space="preserve"> (LK5+139.115—LK5+152.612, RK5+126.540—RK5+143.377)</t>
    </r>
  </si>
  <si>
    <r>
      <t xml:space="preserve">Road Works/ </t>
    </r>
    <r>
      <rPr>
        <b/>
        <i/>
        <sz val="11"/>
        <color rgb="FFFF0000"/>
        <rFont val="Arial"/>
        <family val="2"/>
      </rPr>
      <t>Radovi na putevima</t>
    </r>
    <r>
      <rPr>
        <b/>
        <sz val="11"/>
        <color rgb="FFFF0000"/>
        <rFont val="Arial"/>
        <family val="2"/>
        <charset val="238"/>
      </rPr>
      <t xml:space="preserve"> (LK5+991.612—LK6+440.00, RK5+949.377—RK6+435.000)</t>
    </r>
  </si>
  <si>
    <r>
      <t>Subsection/</t>
    </r>
    <r>
      <rPr>
        <b/>
        <i/>
        <sz val="11"/>
        <color rgb="FFFF0000"/>
        <rFont val="Arial"/>
        <family val="2"/>
      </rPr>
      <t>Podsekcija</t>
    </r>
    <r>
      <rPr>
        <b/>
        <sz val="11"/>
        <color rgb="FFFF0000"/>
        <rFont val="Arial"/>
        <family val="2"/>
        <charset val="238"/>
      </rPr>
      <t xml:space="preserve"> 1.3 (LK6+440.000-LK7+445.350, RK6+435.000 - RK7+440.63)</t>
    </r>
  </si>
  <si>
    <t>Road Works/Radovi na putevima (LK6+440.000 - LK6+482.138, RK6+435.000 - RK6+476.572)</t>
  </si>
  <si>
    <t>Subsection/Podsekcija 1.4 (LK7+445.35—LK11+200.00, RK7+440.63—RK11+194.958)</t>
  </si>
  <si>
    <r>
      <t xml:space="preserve">Road Works/ </t>
    </r>
    <r>
      <rPr>
        <b/>
        <sz val="11"/>
        <color rgb="FFFF0000"/>
        <rFont val="Arial"/>
        <family val="2"/>
        <charset val="238"/>
      </rPr>
      <t>Radovi na putevima</t>
    </r>
    <r>
      <rPr>
        <b/>
        <sz val="11"/>
        <color rgb="FFFF0000"/>
        <rFont val="Arial"/>
        <family val="2"/>
        <charset val="238"/>
      </rPr>
      <t xml:space="preserve"> (LK7+445.35—LK11+200.00, RK7+440.63—RK11+194.958)</t>
    </r>
  </si>
  <si>
    <r>
      <t>Subsection/</t>
    </r>
    <r>
      <rPr>
        <b/>
        <i/>
        <sz val="11"/>
        <color rgb="FFFF0000"/>
        <rFont val="Arial"/>
        <family val="2"/>
      </rPr>
      <t>Podsekcija</t>
    </r>
    <r>
      <rPr>
        <b/>
        <sz val="11"/>
        <color rgb="FFFF0000"/>
        <rFont val="Arial"/>
        <family val="2"/>
        <charset val="238"/>
      </rPr>
      <t xml:space="preserve"> 2.1 (LK11+200.00-LK14+700.000, RK11+194.958 - RK14+740.000)</t>
    </r>
  </si>
  <si>
    <r>
      <t>Road Works/</t>
    </r>
    <r>
      <rPr>
        <b/>
        <i/>
        <sz val="11"/>
        <color rgb="FFFF0000"/>
        <rFont val="Arial"/>
        <family val="2"/>
      </rPr>
      <t>Radovi na putevima</t>
    </r>
    <r>
      <rPr>
        <b/>
        <sz val="11"/>
        <color rgb="FFFF0000"/>
        <rFont val="Arial"/>
        <family val="2"/>
        <charset val="238"/>
      </rPr>
      <t xml:space="preserve"> (LK11+200.00 -LK11+495.000, RK11+194.958 - RK11+595.000)</t>
    </r>
  </si>
  <si>
    <r>
      <t xml:space="preserve">Road Works/ </t>
    </r>
    <r>
      <rPr>
        <b/>
        <i/>
        <sz val="11"/>
        <color rgb="FFFF0000"/>
        <rFont val="Arial"/>
        <family val="2"/>
      </rPr>
      <t xml:space="preserve">Radovi na putevima </t>
    </r>
    <r>
      <rPr>
        <b/>
        <sz val="11"/>
        <color rgb="FFFF0000"/>
        <rFont val="Arial"/>
        <family val="2"/>
        <charset val="238"/>
      </rPr>
      <t>(LK12+480.000—LK13+885.000, RK12+410.000—RK13+790.000)</t>
    </r>
  </si>
  <si>
    <r>
      <t xml:space="preserve">Construction of tunnel/ </t>
    </r>
    <r>
      <rPr>
        <b/>
        <i/>
        <sz val="11"/>
        <color rgb="FFFF0000"/>
        <rFont val="Arial"/>
        <family val="2"/>
      </rPr>
      <t>Izgradnja tunela</t>
    </r>
    <r>
      <rPr>
        <b/>
        <sz val="11"/>
        <color rgb="FFFF0000"/>
        <rFont val="Arial"/>
        <family val="2"/>
        <charset val="238"/>
      </rPr>
      <t xml:space="preserve"> Vjeternik                                                                  (LK 19+655.919- LK 22+649.920, RK 19+719.643- RK 22+571.640)</t>
    </r>
  </si>
  <si>
    <t>Subsection/ Podsekcija 3.1 (LK22+730.000-LK24+778.000, RK22+735.000-RK24+915.000)</t>
  </si>
  <si>
    <r>
      <t>Road Works/</t>
    </r>
    <r>
      <rPr>
        <b/>
        <i/>
        <sz val="11"/>
        <color rgb="FFFF0000"/>
        <rFont val="Arial"/>
        <family val="2"/>
      </rPr>
      <t>Radovi na putevima</t>
    </r>
    <r>
      <rPr>
        <b/>
        <sz val="11"/>
        <color rgb="FFFF0000"/>
        <rFont val="Arial"/>
        <family val="2"/>
        <charset val="238"/>
      </rPr>
      <t xml:space="preserve"> (LK22+730.000—LK22+747.790, RK22+735.000—RK22+751.640)</t>
    </r>
  </si>
  <si>
    <r>
      <t xml:space="preserve">Construction of bridge/ </t>
    </r>
    <r>
      <rPr>
        <b/>
        <i/>
        <sz val="11"/>
        <color rgb="FFFF0000"/>
        <rFont val="Arial"/>
        <family val="2"/>
      </rPr>
      <t>Izgradnja mosta Suvovara        (LK 22+747.790 - LK 22+931.790, RK 22+751.640- RK 22+991.640)</t>
    </r>
  </si>
  <si>
    <r>
      <t xml:space="preserve">Road Works/ </t>
    </r>
    <r>
      <rPr>
        <b/>
        <i/>
        <sz val="11"/>
        <color rgb="FFFF0000"/>
        <rFont val="Arial"/>
        <family val="2"/>
      </rPr>
      <t>Radovi na putevima</t>
    </r>
    <r>
      <rPr>
        <b/>
        <sz val="11"/>
        <color rgb="FFFF0000"/>
        <rFont val="Arial"/>
        <family val="2"/>
        <charset val="238"/>
      </rPr>
      <t xml:space="preserve"> (LK22+931.790—LK23+412.120, RK22+991.640—RK23+441.042)</t>
    </r>
  </si>
  <si>
    <t>429</t>
  </si>
  <si>
    <t>415</t>
  </si>
  <si>
    <t>443</t>
  </si>
  <si>
    <t>Most Moračica. Health and Safety implementation is missing/ Most Moračica. Nedostatak primjene mjera zaštite na radu</t>
  </si>
  <si>
    <t>Deficiency and Maintenance of waste water treatment at location of North portal of tunnel Mala trava.  /Nedostatak i održavanja za prečišćavanje otpadnih voda na lokaciji sjeverni portal tunela Mala trava.</t>
  </si>
  <si>
    <t>Tunnel Vjeternik - south portal. Lack of Health and Safety implementation measures /Tunel Vjeternik-južni portal. Nedostatak primjene mjera zaštite na radu</t>
  </si>
  <si>
    <r>
      <t xml:space="preserve">Construction of bridge/ </t>
    </r>
    <r>
      <rPr>
        <b/>
        <i/>
        <sz val="11"/>
        <color rgb="FFFF0000"/>
        <rFont val="Arial"/>
        <family val="2"/>
      </rPr>
      <t>Izgradnja mosta</t>
    </r>
    <r>
      <rPr>
        <b/>
        <sz val="11"/>
        <color rgb="FFFF0000"/>
        <rFont val="Arial"/>
        <family val="2"/>
        <charset val="238"/>
      </rPr>
      <t xml:space="preserve"> Krkor ( LK 23+412.12- LK 23+746.12, RK 23+441.042 - RK 23+731.042)</t>
    </r>
  </si>
  <si>
    <r>
      <t xml:space="preserve">Road Works/ </t>
    </r>
    <r>
      <rPr>
        <b/>
        <i/>
        <sz val="11"/>
        <color rgb="FFFF0000"/>
        <rFont val="Arial"/>
        <family val="2"/>
      </rPr>
      <t xml:space="preserve">Radovi na putevima </t>
    </r>
    <r>
      <rPr>
        <b/>
        <sz val="11"/>
        <color rgb="FFFF0000"/>
        <rFont val="Arial"/>
        <family val="2"/>
        <charset val="238"/>
      </rPr>
      <t>(LK23+746.12—LK23+752.474, RK23+731.042—RK23+806.016)</t>
    </r>
  </si>
  <si>
    <r>
      <t xml:space="preserve"> Construction of bridge Gornje Mrke/ </t>
    </r>
    <r>
      <rPr>
        <b/>
        <i/>
        <sz val="11"/>
        <color rgb="FFFF0000"/>
        <rFont val="Arial"/>
        <family val="2"/>
      </rPr>
      <t>Izgradnja mosta Gornje Mrke  Lk 4+843.115-LK 5+139.155, RK 4+834.540-RK 5+126.54</t>
    </r>
  </si>
  <si>
    <r>
      <t xml:space="preserve">Construction of tunnel Mrke/ </t>
    </r>
    <r>
      <rPr>
        <b/>
        <i/>
        <sz val="11"/>
        <color rgb="FFFF0000"/>
        <rFont val="Arial"/>
        <family val="2"/>
      </rPr>
      <t>Izgradnja tunela Mrke LK 5+152.612- LK 5+991.612, RK 5+143.377- RK 5+947.377</t>
    </r>
  </si>
  <si>
    <t>375 m  (S-L, LK 5+320.3- LK5+394.50)</t>
  </si>
  <si>
    <t>300 m   (S-R, RK 5+236.30- RK 5+313.40)</t>
  </si>
  <si>
    <t xml:space="preserve"> Construction of bridge Moracica/ Izgradnja mosta Moračica  LK6+482.138- LK 7+442.333, RK 6+476.572- RK 7+436.377</t>
  </si>
  <si>
    <t>3.2.3.25/3</t>
  </si>
  <si>
    <r>
      <t xml:space="preserve"> Construction of tunnel Klopot/ </t>
    </r>
    <r>
      <rPr>
        <b/>
        <i/>
        <sz val="11"/>
        <color rgb="FFFF0000"/>
        <rFont val="Arial"/>
        <family val="2"/>
      </rPr>
      <t>Izgradnja tunela Klopot LK 11+495.00- LK 12+480.000, RK 11+595.000, RK 11+595.000- 12+410.000</t>
    </r>
  </si>
  <si>
    <r>
      <t xml:space="preserve"> Construction of tunnel/ </t>
    </r>
    <r>
      <rPr>
        <b/>
        <i/>
        <sz val="11"/>
        <color rgb="FFFF0000"/>
        <rFont val="Arial"/>
        <family val="2"/>
      </rPr>
      <t>Izgradnja tunela</t>
    </r>
    <r>
      <rPr>
        <b/>
        <sz val="11"/>
        <color rgb="FFFF0000"/>
        <rFont val="Arial"/>
        <family val="2"/>
        <charset val="238"/>
      </rPr>
      <t xml:space="preserve"> Vilac LK 13+885.000 - LK 14+700.000, RK 13+790.000- RK 14+740.000</t>
    </r>
  </si>
  <si>
    <t>525 m  (N-R, RK 12+173.00 - RK 12+098.00)</t>
  </si>
  <si>
    <t>675 m  (N-R, RK 12+098.00 - RK 12+023.00)</t>
  </si>
  <si>
    <t>750 m   (N-L, LK 12+168 - LK 12+093.00)</t>
  </si>
  <si>
    <t>450 m  (N-L, LK 14+538.0- LK14+463.0)</t>
  </si>
  <si>
    <t>1400 m (N-R, RK 22+280.20 - RK 22+240.6)</t>
  </si>
  <si>
    <t>1480 m (N-R, RK 22+240.60 - RK 22+198.50)</t>
  </si>
  <si>
    <t>1200 m  (S-L,  LK 19+947.9 - LK19+987.90)</t>
  </si>
  <si>
    <t>1240 m  (S-R, RK 20.051.60- RK 20.091.60)</t>
  </si>
  <si>
    <t>560 m  (S-R, RK 27+016.60- RK 27+056.6)</t>
  </si>
  <si>
    <t>600 m (S-R, RK 27+056.60- RK 27+096.6)</t>
  </si>
  <si>
    <t>200 m (S-L, LK 26+524.9 - LK 26+564.9)</t>
  </si>
  <si>
    <t>640 m (S-L, LK 26+604.90 - LK 26+644.9)</t>
  </si>
  <si>
    <t>680 m (N-L, LK 29+082.90 - LK 29+042.90)</t>
  </si>
  <si>
    <t>760 m  (S-R, RK 27+096.60- RK 27+136.6)</t>
  </si>
  <si>
    <t>680 m  (S-L, LK 29+775- LK29+815.0)</t>
  </si>
  <si>
    <t>720 m (S-R, RK 29+854.0- RK29+894.0)</t>
  </si>
  <si>
    <t>760 m (S-L, LK 29+815- LK29+855.0)</t>
  </si>
  <si>
    <t>880 m  (N-R, RK 31+332.00- LK31+292.00)</t>
  </si>
  <si>
    <t>840 m  (N-R, RK 31+372.00- LK31+332.00)</t>
  </si>
  <si>
    <t>920 m (N-L, LK 31+344.00- LK31+304.00)</t>
  </si>
  <si>
    <t>960 m (N-L, LK 31+304.00- LK31+264.00)</t>
  </si>
  <si>
    <t>1320 m  (S-L, LK35+771.0—LK35+811.0)</t>
  </si>
  <si>
    <t>1360 m (S-L, LK35+811.0—LK35+851.0)</t>
  </si>
  <si>
    <t>1400 m (N-L, LK36+522.0—RK36+482.0)</t>
  </si>
  <si>
    <t>1440 m (S-R, RK35+879.4—RK35+919.4)</t>
  </si>
  <si>
    <t>1480 m (N-R,RK36+592.4—RK36+552.4)</t>
  </si>
  <si>
    <t>1520 m (S-R, RK35+919.4—RK35+959.4)</t>
  </si>
  <si>
    <t xml:space="preserve">                                    </t>
  </si>
  <si>
    <r>
      <t xml:space="preserve">Subsection/ </t>
    </r>
    <r>
      <rPr>
        <b/>
        <i/>
        <sz val="11"/>
        <color rgb="FFFF0000"/>
        <rFont val="Arial"/>
        <family val="2"/>
      </rPr>
      <t>Podsekcija</t>
    </r>
    <r>
      <rPr>
        <b/>
        <sz val="11"/>
        <color rgb="FFFF0000"/>
        <rFont val="Arial"/>
        <family val="2"/>
        <charset val="238"/>
      </rPr>
      <t xml:space="preserve"> 3.2 (LK24+778.00-LK26+502.72,RK24+915.00-RK26+557.71)</t>
    </r>
  </si>
  <si>
    <r>
      <t>Subsection/</t>
    </r>
    <r>
      <rPr>
        <b/>
        <i/>
        <sz val="11"/>
        <color rgb="FFFF0000"/>
        <rFont val="Arial"/>
        <family val="2"/>
      </rPr>
      <t>Podsekcija</t>
    </r>
    <r>
      <rPr>
        <b/>
        <sz val="11"/>
        <color rgb="FFFF0000"/>
        <rFont val="Arial"/>
        <family val="2"/>
        <charset val="238"/>
      </rPr>
      <t xml:space="preserve"> 3.3 (LK26+502.72-LK29+317.00, RK26+557.71-RK29+350.00)</t>
    </r>
  </si>
  <si>
    <r>
      <t>Road Works/</t>
    </r>
    <r>
      <rPr>
        <b/>
        <i/>
        <sz val="11"/>
        <color rgb="FFFF0000"/>
        <rFont val="Arial"/>
        <family val="2"/>
      </rPr>
      <t>Radovi na putevima</t>
    </r>
    <r>
      <rPr>
        <b/>
        <sz val="11"/>
        <color rgb="FFFF0000"/>
        <rFont val="Arial"/>
        <family val="2"/>
        <charset val="238"/>
      </rPr>
      <t xml:space="preserve"> (LK 26+502.72- LK 26+512.921, RK26+557.71—RK26+724.643)</t>
    </r>
  </si>
  <si>
    <r>
      <t>Road Works/</t>
    </r>
    <r>
      <rPr>
        <b/>
        <i/>
        <sz val="11"/>
        <color rgb="FFFF0000"/>
        <rFont val="Arial"/>
        <family val="2"/>
      </rPr>
      <t xml:space="preserve">Radovi na putevima </t>
    </r>
    <r>
      <rPr>
        <b/>
        <sz val="11"/>
        <color rgb="FFFF0000"/>
        <rFont val="Arial"/>
        <family val="2"/>
        <charset val="238"/>
      </rPr>
      <t>(LK29+174.921—LK29+317.20 , RK29+231.643—RK29+350.00)</t>
    </r>
  </si>
  <si>
    <r>
      <t>Subsection/</t>
    </r>
    <r>
      <rPr>
        <b/>
        <i/>
        <sz val="11"/>
        <color rgb="FFFF0000"/>
        <rFont val="Arial"/>
        <family val="2"/>
      </rPr>
      <t>Podsekcija</t>
    </r>
    <r>
      <rPr>
        <b/>
        <sz val="11"/>
        <color rgb="FFFF0000"/>
        <rFont val="Arial"/>
        <family val="2"/>
        <charset val="238"/>
      </rPr>
      <t xml:space="preserve"> 3.4 (LK29+317.20-LK31+556.000, RK29+350.00- RK31+624.00)</t>
    </r>
  </si>
  <si>
    <r>
      <t>Subsection/</t>
    </r>
    <r>
      <rPr>
        <b/>
        <i/>
        <sz val="11"/>
        <color rgb="FFFF0000"/>
        <rFont val="Arial"/>
        <family val="2"/>
      </rPr>
      <t>Podsekcija</t>
    </r>
    <r>
      <rPr>
        <b/>
        <sz val="11"/>
        <color rgb="FFFF0000"/>
        <rFont val="Arial"/>
        <family val="2"/>
        <charset val="238"/>
      </rPr>
      <t xml:space="preserve"> 4.1 (LK31+556.000-LK35+425.00, RK31+624.000-RK35+480.00)</t>
    </r>
  </si>
  <si>
    <r>
      <t xml:space="preserve">Construction of tunnel/ </t>
    </r>
    <r>
      <rPr>
        <b/>
        <i/>
        <sz val="11"/>
        <color rgb="FFFF0000"/>
        <rFont val="Arial"/>
        <family val="2"/>
      </rPr>
      <t>Izgradnja tunela</t>
    </r>
    <r>
      <rPr>
        <b/>
        <sz val="11"/>
        <color rgb="FFFF0000"/>
        <rFont val="Arial"/>
        <family val="2"/>
        <charset val="238"/>
      </rPr>
      <t xml:space="preserve"> Jabucki Krs (LK 35+439.000- LK 36+894.00, RK 35+564.439- RK 36+924.439)</t>
    </r>
  </si>
  <si>
    <r>
      <t xml:space="preserve">Road Works/ </t>
    </r>
    <r>
      <rPr>
        <b/>
        <i/>
        <sz val="11"/>
        <color rgb="FFFF0000"/>
        <rFont val="Arial"/>
        <family val="2"/>
      </rPr>
      <t xml:space="preserve">Radovi na putevima </t>
    </r>
    <r>
      <rPr>
        <b/>
        <sz val="11"/>
        <color rgb="FFFF0000"/>
        <rFont val="Arial"/>
        <family val="2"/>
        <charset val="238"/>
      </rPr>
      <t>(LK35+425.00-LK36+439.00,RK35+480.00-RK36+564.439.00)</t>
    </r>
  </si>
  <si>
    <r>
      <t xml:space="preserve">Subsection/ </t>
    </r>
    <r>
      <rPr>
        <b/>
        <i/>
        <sz val="11"/>
        <color rgb="FFFF0000"/>
        <rFont val="Arial"/>
        <family val="2"/>
      </rPr>
      <t>Podsekcija</t>
    </r>
    <r>
      <rPr>
        <b/>
        <sz val="11"/>
        <color rgb="FFFF0000"/>
        <rFont val="Arial"/>
        <family val="2"/>
        <charset val="238"/>
      </rPr>
      <t xml:space="preserve"> 4.2 (LK35+425.00-LK36+894.00, RK35+480.00-RK36+924.439)</t>
    </r>
  </si>
  <si>
    <t>Construction of bridge/Izgradnja mosta Preslo (RK 36+949.884- RK 37+017.884)</t>
  </si>
  <si>
    <t>Road Works/ Radovi na putevima (RK37+017.884—RK37+033.000)</t>
  </si>
  <si>
    <t>Construction of tunnel/Izgradnja tunela Preslo (LK 36+989.000- LK 37+484.00, RK 37+433.00- RK 37+433.000)</t>
  </si>
  <si>
    <t>Road Works/Radovi na putevima (LK37+484.000—LK37+545.087, RK37+433.00—RK37+581.884)</t>
  </si>
  <si>
    <t>Construction of bridge/Izgradnja mosta Jabuka (LK 37+545.087 - LK 37+617.087, LK 37.733.287- LK 38+309.087, RK 37+581.884- 38+366.284)</t>
  </si>
  <si>
    <t>Road Works/ Radovi na putevima (LK37+617.087 —LK37+733.287)</t>
  </si>
  <si>
    <t>Subsection/ Podsekcija 4.4  (LK38+309.087-LK40+798.773
RK38+366.284-RK40+817.854)</t>
  </si>
  <si>
    <t>Road Works/Radovi na putevima (LK38+309.087—LK38+381.440, RK38+366.284—RK38+675.997)</t>
  </si>
  <si>
    <t>Construction of Matesevo interchange/ Izgradnja petlje Mateševo ( LK38+381.440- LK 39+188.394, RK 38+675.997- RK 39.246.583)</t>
  </si>
  <si>
    <t>Construction of bridge/ Izgradnja mosta Tara 1 (LK 38+646.087- LK 38+880.087, RK 38+686.584- RK 38+920.584)</t>
  </si>
  <si>
    <t>Road Works/ Radovi na putevima (LK39+188.394—LK39+376.887, RK39+246.583—RK39+436.384)</t>
  </si>
  <si>
    <t>Construction of bridge/ Izgradnja mosta Tara 2 (LK39+376.887-LK 39+830.687, RK 39+436.384- RK 39+834.184)</t>
  </si>
  <si>
    <t>Road Works/ Radovi na putevima (LK39+830+687—LK39+872.817, RK39+834.184—RK39+892.714)</t>
  </si>
  <si>
    <t xml:space="preserve"> Construction of tunnel/ Izgradnja tunela Matesevo (LK39+872.817  - LK 40+424.817, RK 39+892.714- RK 40+452.714)</t>
  </si>
  <si>
    <t>Road Works/ Radovi na putevima (LK40+424.817—LK40+798.773, RK40+452.714—RK40+871.854)</t>
  </si>
  <si>
    <r>
      <t>Construction of bridge</t>
    </r>
    <r>
      <rPr>
        <b/>
        <i/>
        <sz val="11"/>
        <color rgb="FFFF0000"/>
        <rFont val="Arial"/>
        <family val="2"/>
      </rPr>
      <t>/Izgradnja mosta</t>
    </r>
    <r>
      <rPr>
        <b/>
        <sz val="11"/>
        <color rgb="FFFF0000"/>
        <rFont val="Arial"/>
        <family val="2"/>
        <charset val="238"/>
      </rPr>
      <t xml:space="preserve"> Uvac 1 (LK 32.201.200- LK 32+489.20, RK 32+231.500- RK 32+579.500)</t>
    </r>
  </si>
  <si>
    <r>
      <t xml:space="preserve">Road Works/ </t>
    </r>
    <r>
      <rPr>
        <b/>
        <i/>
        <sz val="11"/>
        <color rgb="FFFF0000"/>
        <rFont val="Arial"/>
        <family val="2"/>
      </rPr>
      <t>Radovi na putevima</t>
    </r>
    <r>
      <rPr>
        <b/>
        <sz val="11"/>
        <color rgb="FFFF0000"/>
        <rFont val="Arial"/>
        <family val="2"/>
        <charset val="238"/>
      </rPr>
      <t xml:space="preserve"> (LK31+681.000—LK32.201.200, RK31+752.000—RK32+231.500)</t>
    </r>
  </si>
  <si>
    <t>Road Works/Radovi na putevima (LK32+489.200—LK32+633.000, RK32+579.500—RK32+702.500)</t>
  </si>
  <si>
    <r>
      <t>Construction of bridge/</t>
    </r>
    <r>
      <rPr>
        <b/>
        <i/>
        <sz val="11"/>
        <color rgb="FFFF0000"/>
        <rFont val="Arial"/>
        <family val="2"/>
      </rPr>
      <t>Izgradnja mosta</t>
    </r>
    <r>
      <rPr>
        <b/>
        <sz val="11"/>
        <color rgb="FFFF0000"/>
        <rFont val="Arial"/>
        <family val="2"/>
        <charset val="238"/>
      </rPr>
      <t xml:space="preserve"> Uvac 2 (LK 32+633.000- LK 32.793.00, RK 32.702.500-RK 32.862.500)</t>
    </r>
  </si>
  <si>
    <r>
      <t>Road Works/</t>
    </r>
    <r>
      <rPr>
        <b/>
        <i/>
        <sz val="11"/>
        <color rgb="FFFF0000"/>
        <rFont val="Arial"/>
        <family val="2"/>
      </rPr>
      <t>Radovi na putevima</t>
    </r>
    <r>
      <rPr>
        <b/>
        <sz val="11"/>
        <color rgb="FFFF0000"/>
        <rFont val="Arial"/>
        <family val="2"/>
        <charset val="238"/>
      </rPr>
      <t xml:space="preserve"> (LK32+793.000—LK32+820.000, RK32+862.500—RK32+885.000)</t>
    </r>
  </si>
  <si>
    <r>
      <t>Construction of tunnel/</t>
    </r>
    <r>
      <rPr>
        <b/>
        <i/>
        <sz val="11"/>
        <color rgb="FFFF0000"/>
        <rFont val="Arial"/>
        <family val="2"/>
      </rPr>
      <t>Izgradnja tunela</t>
    </r>
    <r>
      <rPr>
        <b/>
        <sz val="11"/>
        <color rgb="FFFF0000"/>
        <rFont val="Arial"/>
        <family val="2"/>
        <charset val="238"/>
      </rPr>
      <t xml:space="preserve"> Vitanovice (LK 32+820.000- LK 32+950.000, RK 32+885.000- RK 33+035.000)</t>
    </r>
  </si>
  <si>
    <r>
      <t>Construction of bridge/</t>
    </r>
    <r>
      <rPr>
        <b/>
        <i/>
        <sz val="11"/>
        <color rgb="FFFF0000"/>
        <rFont val="Arial"/>
        <family val="2"/>
      </rPr>
      <t>Izgradnja mosta</t>
    </r>
    <r>
      <rPr>
        <b/>
        <sz val="11"/>
        <color rgb="FFFF0000"/>
        <rFont val="Arial"/>
        <family val="2"/>
        <charset val="238"/>
      </rPr>
      <t xml:space="preserve"> Uvac 3 (LK 32+962.500-LK 33+108.500, RK 33+059.000-RK 33+153.00)</t>
    </r>
  </si>
  <si>
    <r>
      <t>Construction of bridge/</t>
    </r>
    <r>
      <rPr>
        <b/>
        <i/>
        <sz val="11"/>
        <color rgb="FFFF0000"/>
        <rFont val="Arial"/>
        <family val="2"/>
      </rPr>
      <t>Izgradnja mosta</t>
    </r>
    <r>
      <rPr>
        <b/>
        <sz val="11"/>
        <color rgb="FFFF0000"/>
        <rFont val="Arial"/>
        <family val="2"/>
        <charset val="238"/>
      </rPr>
      <t xml:space="preserve"> Uvac 4 (LK 33+189.000- LK33+283.00, LK 33+352.500-LK 34+062.500, RK 33+248.300-RK 34+138.300)</t>
    </r>
  </si>
  <si>
    <r>
      <t>Construction of tunnel/</t>
    </r>
    <r>
      <rPr>
        <b/>
        <i/>
        <sz val="11"/>
        <color rgb="FFFF0000"/>
        <rFont val="Arial"/>
        <family val="2"/>
      </rPr>
      <t>Izgradnja tunela</t>
    </r>
    <r>
      <rPr>
        <b/>
        <sz val="11"/>
        <color rgb="FFFF0000"/>
        <rFont val="Arial"/>
        <family val="2"/>
        <charset val="238"/>
      </rPr>
      <t xml:space="preserve"> Zecka (LK 34+078.000-LK 34+768.000, RK 34+148.000- RK 34+815.000)</t>
    </r>
  </si>
  <si>
    <r>
      <t>Road Works/</t>
    </r>
    <r>
      <rPr>
        <b/>
        <i/>
        <sz val="11"/>
        <color rgb="FFFF0000"/>
        <rFont val="Arial"/>
        <family val="2"/>
      </rPr>
      <t>Radovi na putevima</t>
    </r>
    <r>
      <rPr>
        <b/>
        <sz val="11"/>
        <color rgb="FFFF0000"/>
        <rFont val="Arial"/>
        <family val="2"/>
        <charset val="238"/>
      </rPr>
      <t xml:space="preserve"> (LK34+768.000—LK34+810.500, RK34+815.000—RK34+841.500)</t>
    </r>
  </si>
  <si>
    <r>
      <t>Construction of bridge/</t>
    </r>
    <r>
      <rPr>
        <b/>
        <i/>
        <sz val="11"/>
        <color rgb="FFFF0000"/>
        <rFont val="Arial"/>
        <family val="2"/>
      </rPr>
      <t>Izgradnja mosta</t>
    </r>
    <r>
      <rPr>
        <b/>
        <sz val="11"/>
        <color rgb="FFFF0000"/>
        <rFont val="Arial"/>
        <family val="2"/>
        <charset val="238"/>
      </rPr>
      <t xml:space="preserve"> Pajkov Vir (LK 34+810.500- LK 34+904.500, RK 34+841.500-RK 34+961.500)</t>
    </r>
  </si>
  <si>
    <r>
      <t xml:space="preserve">Road Works/ </t>
    </r>
    <r>
      <rPr>
        <b/>
        <i/>
        <sz val="11"/>
        <color rgb="FFFF0000"/>
        <rFont val="Arial"/>
        <family val="2"/>
      </rPr>
      <t>Radovi na putevima</t>
    </r>
    <r>
      <rPr>
        <b/>
        <sz val="11"/>
        <color rgb="FFFF0000"/>
        <rFont val="Arial"/>
        <family val="2"/>
        <charset val="238"/>
      </rPr>
      <t>(LK34+904.500- LK 34+920.000, RK 34+961.500- RK 35+085.000)</t>
    </r>
  </si>
  <si>
    <r>
      <t>Construction of tunnel/</t>
    </r>
    <r>
      <rPr>
        <b/>
        <i/>
        <sz val="11"/>
        <color rgb="FFFF0000"/>
        <rFont val="Arial"/>
        <family val="2"/>
      </rPr>
      <t>Izgradnja tunela</t>
    </r>
    <r>
      <rPr>
        <b/>
        <sz val="11"/>
        <color rgb="FFFF0000"/>
        <rFont val="Arial"/>
        <family val="2"/>
        <charset val="238"/>
      </rPr>
      <t xml:space="preserve"> Pajkov Vir (LK 34+920.000-LK 35+285.000, RK 35+085.000-RK 35+290.000)</t>
    </r>
  </si>
  <si>
    <r>
      <t xml:space="preserve">Road Works/ </t>
    </r>
    <r>
      <rPr>
        <b/>
        <i/>
        <sz val="11"/>
        <color rgb="FFFF0000"/>
        <rFont val="Arial"/>
        <family val="2"/>
      </rPr>
      <t>Radovi na putevima</t>
    </r>
    <r>
      <rPr>
        <b/>
        <sz val="11"/>
        <color rgb="FFFF0000"/>
        <rFont val="Arial"/>
        <family val="2"/>
        <charset val="238"/>
      </rPr>
      <t xml:space="preserve"> (LK35+285.000—LK35+425.000, RK35+290.000—RK35+480.000</t>
    </r>
  </si>
  <si>
    <r>
      <t>Construction of tunnel/</t>
    </r>
    <r>
      <rPr>
        <b/>
        <i/>
        <sz val="11"/>
        <color rgb="FFFF0000"/>
        <rFont val="Arial"/>
        <family val="2"/>
      </rPr>
      <t>Izgradnja tunela</t>
    </r>
    <r>
      <rPr>
        <b/>
        <sz val="11"/>
        <color rgb="FFFF0000"/>
        <rFont val="Arial"/>
        <family val="2"/>
        <charset val="238"/>
      </rPr>
      <t xml:space="preserve"> Kosman (LK 26+512.921 - LK 29+174.921 , RK 26+724.643- RK 29+231.643)</t>
    </r>
  </si>
  <si>
    <r>
      <t xml:space="preserve">Construction of tunnel/ </t>
    </r>
    <r>
      <rPr>
        <b/>
        <i/>
        <sz val="11"/>
        <color rgb="FFFF0000"/>
        <rFont val="Arial"/>
        <family val="2"/>
      </rPr>
      <t>Izgradnja tunela</t>
    </r>
    <r>
      <rPr>
        <b/>
        <sz val="11"/>
        <color rgb="FFFF0000"/>
        <rFont val="Arial"/>
        <family val="2"/>
        <charset val="238"/>
      </rPr>
      <t xml:space="preserve"> Mrki Krs (LK 42+778000- LK 25+495.00, RK 24+915.000-RK 25+507.000)</t>
    </r>
  </si>
  <si>
    <r>
      <t>Road Works/</t>
    </r>
    <r>
      <rPr>
        <b/>
        <i/>
        <sz val="11"/>
        <color rgb="FFFF0000"/>
        <rFont val="Arial"/>
        <family val="2"/>
      </rPr>
      <t>Radovi na putevima</t>
    </r>
    <r>
      <rPr>
        <b/>
        <sz val="11"/>
        <color rgb="FFFF0000"/>
        <rFont val="Arial"/>
        <family val="2"/>
        <charset val="238"/>
      </rPr>
      <t xml:space="preserve"> (LK25+495.00—LK25+828.000, RK25+507.000—RK25+955.000)</t>
    </r>
  </si>
  <si>
    <r>
      <t>Construction of tunnel</t>
    </r>
    <r>
      <rPr>
        <b/>
        <i/>
        <sz val="11"/>
        <color rgb="FFFF0000"/>
        <rFont val="Arial"/>
        <family val="2"/>
      </rPr>
      <t>/Izgradnja tunela</t>
    </r>
    <r>
      <rPr>
        <b/>
        <sz val="11"/>
        <color rgb="FFFF0000"/>
        <rFont val="Arial"/>
        <family val="2"/>
        <charset val="238"/>
      </rPr>
      <t xml:space="preserve"> Durilovac (LK25+828.000- LK 26+237.000, RK 25+955.000-RK 26+345.000)</t>
    </r>
  </si>
  <si>
    <r>
      <t>Road Works/</t>
    </r>
    <r>
      <rPr>
        <b/>
        <i/>
        <sz val="11"/>
        <color rgb="FFFF0000"/>
        <rFont val="Arial"/>
        <family val="2"/>
      </rPr>
      <t>Radovi na putevima</t>
    </r>
    <r>
      <rPr>
        <b/>
        <sz val="11"/>
        <color rgb="FFFF0000"/>
        <rFont val="Arial"/>
        <family val="2"/>
        <charset val="238"/>
      </rPr>
      <t xml:space="preserve"> (LK26+327.40—LK26+387.920, RK26+345.000—RK26+393.143)</t>
    </r>
  </si>
  <si>
    <r>
      <t>Construction of bridge/</t>
    </r>
    <r>
      <rPr>
        <b/>
        <i/>
        <sz val="11"/>
        <color rgb="FFFF0000"/>
        <rFont val="Arial"/>
        <family val="2"/>
      </rPr>
      <t>Izgradnja mosta</t>
    </r>
    <r>
      <rPr>
        <b/>
        <sz val="11"/>
        <color rgb="FFFF0000"/>
        <rFont val="Arial"/>
        <family val="2"/>
        <charset val="238"/>
      </rPr>
      <t xml:space="preserve"> Zagrade (LK 26.387.920- LK 26+487.920, RK 26+393.143- RK 26+539.143)</t>
    </r>
  </si>
  <si>
    <r>
      <t>Road Works/</t>
    </r>
    <r>
      <rPr>
        <b/>
        <i/>
        <sz val="11"/>
        <color rgb="FFFF0000"/>
        <rFont val="Arial"/>
        <family val="2"/>
      </rPr>
      <t>Radovi na putevima</t>
    </r>
    <r>
      <rPr>
        <b/>
        <sz val="11"/>
        <color rgb="FFFF0000"/>
        <rFont val="Arial"/>
        <family val="2"/>
        <charset val="238"/>
      </rPr>
      <t xml:space="preserve"> (LK26+487.920—LK26+502.720, RK26+539.143—RK26+557.71)</t>
    </r>
  </si>
  <si>
    <t>455</t>
  </si>
  <si>
    <t>457</t>
  </si>
  <si>
    <t>458</t>
  </si>
  <si>
    <t>477</t>
  </si>
  <si>
    <t>444</t>
  </si>
  <si>
    <t>465</t>
  </si>
  <si>
    <t>The procedure of sampling of aggregate and lacks within the procedure of storing and labelling of aggregates at concrete batching plant Jabuka. / Procedure uzorkovanja agregata i grešaka u proceduri skladištenja i označavanja agregata na fabrici betona Jabuka.</t>
  </si>
  <si>
    <t>Tunnel Kosman north portal left tube element NL1-2 - Lack of Superintendence - Works on permanent lining cast not according to Main Design, MS and Construction standards./ Tunel Kosman, sjeverni portal lijeva cijev element NL1-2 – Nedostatak internog nadzora – Radovi na betoniranju sekundarne obloge nijesu u skladu sa Glavnim projektom, TI i standardima izgradnje.</t>
  </si>
  <si>
    <t>Tunnel Vilac. Lack of Health and Safety measures implementation / Tunel Vilac. Nedostatak primjene mjera zaštite na radu</t>
  </si>
  <si>
    <t>1280 m  (S-L,  LK 19+987.90- LK 20+027.90)</t>
  </si>
  <si>
    <t>1320 m  (S-R, RK 20.091.60- RK 20.131.60)</t>
  </si>
  <si>
    <t>1600 m  (S-L, LK35+851.0—LK35+891.0)</t>
  </si>
  <si>
    <t>1640 m (N-R,RK36+552.4—RK36+512.4)</t>
  </si>
  <si>
    <t>1720 m  (S-R, RK35+959.4—RK35+999.4)</t>
  </si>
  <si>
    <t>4.1.1.2.1</t>
  </si>
  <si>
    <t xml:space="preserve"> 7440.63-7690.63, layers 1,2,3,4,5,6,7,8,9,10,11</t>
  </si>
  <si>
    <t>4.1.1.2.1.1</t>
  </si>
  <si>
    <t>7440.63-7690.63, layer 1</t>
  </si>
  <si>
    <t>4.1.1.2.1.2</t>
  </si>
  <si>
    <t>7440.63-7690.63, layer 2</t>
  </si>
  <si>
    <t>4.1.1.2.1.3</t>
  </si>
  <si>
    <t>7440.63-7690.63, layer 3</t>
  </si>
  <si>
    <t>4.1.1.2.1.4</t>
  </si>
  <si>
    <t>7440.63-7690.63, layer 4</t>
  </si>
  <si>
    <t>4.1.1.2.1.5</t>
  </si>
  <si>
    <t>7440.63-7690.63, layer 5</t>
  </si>
  <si>
    <t>4.1.1.2.1.6</t>
  </si>
  <si>
    <t>7440.63-7690.63, layer 6</t>
  </si>
  <si>
    <t>4.1.1.2.1.7</t>
  </si>
  <si>
    <t>7440.63-7690.63, layer 7</t>
  </si>
  <si>
    <t>4.1.1.2.1.8</t>
  </si>
  <si>
    <t>7440.63-7690.63, layer 8</t>
  </si>
  <si>
    <t>4.1.1.2.1.9</t>
  </si>
  <si>
    <t>7440.63-7690.63, layer 9</t>
  </si>
  <si>
    <t>4.1.1.2.1.10</t>
  </si>
  <si>
    <t>7440.63-7690.63, layer 10</t>
  </si>
  <si>
    <t>4.1.1.2.1.11</t>
  </si>
  <si>
    <t>7440.63-7690.63, layer 11</t>
  </si>
  <si>
    <t>4.1.1.2.2</t>
  </si>
  <si>
    <t xml:space="preserve"> 7690.63-7940.63, layers 12,13,14,15</t>
  </si>
  <si>
    <t>4.1.1.2.2.12</t>
  </si>
  <si>
    <t>7690.63-7940.63, layer 12</t>
  </si>
  <si>
    <t>4.1.1.2.2.13</t>
  </si>
  <si>
    <t>7690.63-7940.63, layer 13</t>
  </si>
  <si>
    <t>4.1.1.2.2.14</t>
  </si>
  <si>
    <t>7690.63-7940.63, layer 14</t>
  </si>
  <si>
    <t>4.1.1.2.2.15</t>
  </si>
  <si>
    <t>7690.63-7940.63, layer 15</t>
  </si>
  <si>
    <t>4.1.1.2.3</t>
  </si>
  <si>
    <t xml:space="preserve"> 7940.63-8190.63, layers 16,17,18,19,20,21,22,23, 24,25,26,27,28</t>
  </si>
  <si>
    <t>4.1.1.2.3.16</t>
  </si>
  <si>
    <t>7940.63-8190.63, layer 16</t>
  </si>
  <si>
    <t>4.1.1.2.3.17</t>
  </si>
  <si>
    <t>7940.63-8190.63, layer 17</t>
  </si>
  <si>
    <t>4.1.1.2.3.18</t>
  </si>
  <si>
    <t>7940.63-8190.63, layer 18</t>
  </si>
  <si>
    <t>4.1.1.2.3.19</t>
  </si>
  <si>
    <t>7940.63-8190.63, layer 19</t>
  </si>
  <si>
    <t>4.1.1.2.3.20</t>
  </si>
  <si>
    <t>7940.63-8190.63, layer 20</t>
  </si>
  <si>
    <t>4.1.1.2.3.21</t>
  </si>
  <si>
    <t>7940.63-8190.63, layer 21</t>
  </si>
  <si>
    <t>4.1.1.2.3.22</t>
  </si>
  <si>
    <t>7940.63-8190.63, layer 22</t>
  </si>
  <si>
    <t>4.1.1.2.3.23</t>
  </si>
  <si>
    <t>7940.63-8190.63, layer 23</t>
  </si>
  <si>
    <t>4.1.1.2.3.24</t>
  </si>
  <si>
    <t>7940.63-8190.63, layer 24</t>
  </si>
  <si>
    <t>4.1.1.2.3.25</t>
  </si>
  <si>
    <t>7940.63-8190.63, layer 25</t>
  </si>
  <si>
    <t>4.1.1.2.3.26</t>
  </si>
  <si>
    <t>7940.63-8190.63, layer 26</t>
  </si>
  <si>
    <t>4.1.1.2.3.27</t>
  </si>
  <si>
    <t>7940.63-8190.63, layer 27</t>
  </si>
  <si>
    <t>4.1.1.2.3.28</t>
  </si>
  <si>
    <t>7940.63-8190.63, layer 28</t>
  </si>
  <si>
    <t>4.1.1.2.4</t>
  </si>
  <si>
    <t xml:space="preserve"> 8190.63-8440.63, layers 29,30,31,32,33,34,35</t>
  </si>
  <si>
    <t>4.1.1.2.4.29</t>
  </si>
  <si>
    <t>8190.63-8440.63, layer 29</t>
  </si>
  <si>
    <t>4.1.1.2.4.30</t>
  </si>
  <si>
    <t>8190.63-8440.63, layer 30</t>
  </si>
  <si>
    <t>4.1.1.2.4.31</t>
  </si>
  <si>
    <t>8190.63-8440.63, layer 31</t>
  </si>
  <si>
    <t>4.1.1.2.4.32</t>
  </si>
  <si>
    <t>8190.63-8440.63, layer 32</t>
  </si>
  <si>
    <t>4.1.1.2.4.33</t>
  </si>
  <si>
    <t>8190.63-8440.63, layer 33</t>
  </si>
  <si>
    <t>4.1.1.2.4.34</t>
  </si>
  <si>
    <t>8190.63-8440.63, layer 34</t>
  </si>
  <si>
    <t>4.1.1.2.4.35</t>
  </si>
  <si>
    <t>8190.63-8440.63, layer 35</t>
  </si>
  <si>
    <t>4.1.1.2.5</t>
  </si>
  <si>
    <t xml:space="preserve"> 8440.63-8690.63, layers 36,37,38,39,40,41,42,43,44</t>
  </si>
  <si>
    <t>4.1.1.2.5.36</t>
  </si>
  <si>
    <t>8440.63-8690.63, layer 36</t>
  </si>
  <si>
    <t>4.1.1.2.5.37</t>
  </si>
  <si>
    <t>8440.63-8690.63, layer 37</t>
  </si>
  <si>
    <t>4.1.1.2.5.38</t>
  </si>
  <si>
    <t>8440.63-8690.63, layer 38</t>
  </si>
  <si>
    <t>4.1.1.2.5.39</t>
  </si>
  <si>
    <t>8440.63-8690.63, layer 39</t>
  </si>
  <si>
    <t>4.1.1.2.5.40</t>
  </si>
  <si>
    <t>8440.63-8690.63, layer 40</t>
  </si>
  <si>
    <t>4.1.1.2.5.41</t>
  </si>
  <si>
    <t>8440.63-8690.63, layer 41</t>
  </si>
  <si>
    <t>4.1.1.2.5.42</t>
  </si>
  <si>
    <t>8440.63-8690.63, layer 42</t>
  </si>
  <si>
    <t>4.1.1.2.5.43</t>
  </si>
  <si>
    <t>8440.63-8690.63, layer 43</t>
  </si>
  <si>
    <t>4.1.1.2.5.44</t>
  </si>
  <si>
    <t>8440.63-8690.63, layer 44</t>
  </si>
  <si>
    <t>4.1.1.2.6</t>
  </si>
  <si>
    <t xml:space="preserve"> 8690.63-8940.63, layers 45,46,47,48,49,50</t>
  </si>
  <si>
    <t>4.1.1.2.6.45</t>
  </si>
  <si>
    <t xml:space="preserve"> 8690.63-8940.63, layer 45</t>
  </si>
  <si>
    <t>4.1.1.2.6.46</t>
  </si>
  <si>
    <t xml:space="preserve"> 8690.63-8940.63, layer 46</t>
  </si>
  <si>
    <t>4.1.1.2.6.47</t>
  </si>
  <si>
    <t xml:space="preserve"> 8690.63-8940.63, layer 47</t>
  </si>
  <si>
    <t>4.1.1.2.6.48</t>
  </si>
  <si>
    <t xml:space="preserve"> 8690.63-8940.63, layer 48</t>
  </si>
  <si>
    <t>4.1.1.2.6.49</t>
  </si>
  <si>
    <t xml:space="preserve"> 8690.63-8940.63, layer 49</t>
  </si>
  <si>
    <t>4.1.1.2.6.50</t>
  </si>
  <si>
    <t xml:space="preserve"> 8690.63-8940.63, layer 50</t>
  </si>
  <si>
    <t>4.1.1.2.7</t>
  </si>
  <si>
    <t xml:space="preserve"> 8940.63-9190.63, layers 51,52,53,54,55,56,57</t>
  </si>
  <si>
    <t>4.1.1.2.7.51</t>
  </si>
  <si>
    <t>8940.63-9190.63, layer 51</t>
  </si>
  <si>
    <t>4.1.1.2.7.52</t>
  </si>
  <si>
    <t>8940.63-9190.63, layer 52</t>
  </si>
  <si>
    <t>4.1.1.2.7.53</t>
  </si>
  <si>
    <t>8940.63-9190.63, layer 53</t>
  </si>
  <si>
    <t>4.1.1.2.7.54</t>
  </si>
  <si>
    <t>8940.63-9190.63, layer 54</t>
  </si>
  <si>
    <t>4.1.1.2.7.55</t>
  </si>
  <si>
    <t>8940.63-9190.63, layer 55</t>
  </si>
  <si>
    <t>4.1.1.2.7.56</t>
  </si>
  <si>
    <t>8940.63-9190.63, layer 56</t>
  </si>
  <si>
    <t>4.1.1.2.7.57</t>
  </si>
  <si>
    <t>8940.63-9190.63, layer 57</t>
  </si>
  <si>
    <t>4.1.1.2.8</t>
  </si>
  <si>
    <t xml:space="preserve"> 9190.63-9440.63, layers 58,59,60,61,62,63,64,65,66</t>
  </si>
  <si>
    <t>4.1.1.2.8.58</t>
  </si>
  <si>
    <t>9190.63-9440.63, layer 58</t>
  </si>
  <si>
    <t>4.1.1.2.8.59</t>
  </si>
  <si>
    <t>9190.63-9440.63, layer 59</t>
  </si>
  <si>
    <t>4.1.1.2.8.60</t>
  </si>
  <si>
    <t>9190.63-9440.63, layer 60</t>
  </si>
  <si>
    <t>4.1.1.2.8.61</t>
  </si>
  <si>
    <t>9190.63-9440.63, layer 61</t>
  </si>
  <si>
    <t>4.1.1.2.8.62</t>
  </si>
  <si>
    <t>9190.63-9440.63, layer 62</t>
  </si>
  <si>
    <t>4.1.1.2.8.63</t>
  </si>
  <si>
    <t>9190.63-9440.63, layer 63</t>
  </si>
  <si>
    <t>4.1.1.2.8.64</t>
  </si>
  <si>
    <t>9190.63-9440.63, layer 64</t>
  </si>
  <si>
    <t>4.1.1.2.8.65</t>
  </si>
  <si>
    <t>9190.63-9440.63, layer 65</t>
  </si>
  <si>
    <t>4.1.1.2.8.66</t>
  </si>
  <si>
    <t>9190.63-9440.63, layer 66</t>
  </si>
  <si>
    <t>4.1.1.2.9</t>
  </si>
  <si>
    <t xml:space="preserve"> 9440.63-9690.63, layers 67,68,69,70,71,72</t>
  </si>
  <si>
    <t>4.1.1.2.9.67</t>
  </si>
  <si>
    <t>9440.63-9690.63, layer 67</t>
  </si>
  <si>
    <t>4.1.1.2.9.68</t>
  </si>
  <si>
    <t>9440.63-9690.63, layer 68</t>
  </si>
  <si>
    <t>4.1.1.2.9.69</t>
  </si>
  <si>
    <t>9440.63-9690.63, layer 69</t>
  </si>
  <si>
    <t>4.1.1.2.9.70</t>
  </si>
  <si>
    <t>9440.63-9690.63, layer 70</t>
  </si>
  <si>
    <t>4.1.1.2.9.71</t>
  </si>
  <si>
    <t>9440.63-9690.63, layer 71</t>
  </si>
  <si>
    <t>4.1.1.2.9.72</t>
  </si>
  <si>
    <t>9440.63-9690.63, layer 72</t>
  </si>
  <si>
    <t>4.1.1.2.10</t>
  </si>
  <si>
    <t>9690.63-9940.63, layers 73,74,75,76,77,78,79,80,81</t>
  </si>
  <si>
    <t>4.1.1.2.10.73</t>
  </si>
  <si>
    <t>9690.63-9940.63, layer 73</t>
  </si>
  <si>
    <t>4.1.1.2.10.74</t>
  </si>
  <si>
    <t>9690.63-9940.63, layer 74</t>
  </si>
  <si>
    <t>4.1.1.2.10.75</t>
  </si>
  <si>
    <t>9690.63-9940.63, layer 75</t>
  </si>
  <si>
    <t>4.1.1.2.10.76</t>
  </si>
  <si>
    <t>9690.63-9940.63, layer 76</t>
  </si>
  <si>
    <t>4.1.1.2.10.77</t>
  </si>
  <si>
    <t>9690.63-9940.63, layer 77</t>
  </si>
  <si>
    <t>4.1.1.2.10.78</t>
  </si>
  <si>
    <t>9690.63-9940.63, layer 78</t>
  </si>
  <si>
    <t>4.1.1.2.10.79</t>
  </si>
  <si>
    <t>9690.63-9940.63, layer 79</t>
  </si>
  <si>
    <t>4.1.1.2.10.80</t>
  </si>
  <si>
    <t>9690.63-9940.63, layer 80</t>
  </si>
  <si>
    <t>4.1.1.2.10.81</t>
  </si>
  <si>
    <t>9690.63-9940.63, layer 81</t>
  </si>
  <si>
    <t>4.1.1.2.11</t>
  </si>
  <si>
    <t xml:space="preserve"> 9940.63-10190.63, layers 82,83,84,85,86,87,88</t>
  </si>
  <si>
    <t>4.1.1.2.11.82</t>
  </si>
  <si>
    <t>9940.63-10190.63, layer 82</t>
  </si>
  <si>
    <t>4.1.1.2.11.83</t>
  </si>
  <si>
    <t>9940.63-10190.63, layer 83</t>
  </si>
  <si>
    <t>4.1.1.2.11.84</t>
  </si>
  <si>
    <t>9940.63-10190.63, layer 84</t>
  </si>
  <si>
    <t>4.1.1.2.11.85</t>
  </si>
  <si>
    <t>9940.63-10190.63, layer 85</t>
  </si>
  <si>
    <t>4.1.1.2.11.86</t>
  </si>
  <si>
    <t>9940.63-10190.63, layer 86</t>
  </si>
  <si>
    <t>4.1.1.2.11.87</t>
  </si>
  <si>
    <t>9940.63-10190.63, layer 87</t>
  </si>
  <si>
    <t>4.1.1.2.11.88</t>
  </si>
  <si>
    <t>9940.63-10190.63, layer 88</t>
  </si>
  <si>
    <t>4.1.1.2.12</t>
  </si>
  <si>
    <t xml:space="preserve"> 10190.63-10440.63, layers 89,90,91,92</t>
  </si>
  <si>
    <t>4.1.1.2.12.89</t>
  </si>
  <si>
    <t>10190.63-10440.63, layer 89</t>
  </si>
  <si>
    <t>4.1.1.2.12.90</t>
  </si>
  <si>
    <t>10190.63-10440.63, layer 90</t>
  </si>
  <si>
    <t>4.1.1.2.12.91</t>
  </si>
  <si>
    <t>10190.63-10440.63, layer 91</t>
  </si>
  <si>
    <t>4.1.1.2.12.92</t>
  </si>
  <si>
    <t>10190.63-10440.63, layer 92</t>
  </si>
  <si>
    <t>4.1.1.2.13</t>
  </si>
  <si>
    <t xml:space="preserve"> 10440.63-10690.63, layers 93,94,95,96,97,98,99,100</t>
  </si>
  <si>
    <t>4.1.1.2.13.93</t>
  </si>
  <si>
    <t>10440.63-10690.63, layer 93</t>
  </si>
  <si>
    <t>4.1.1.2.13.94</t>
  </si>
  <si>
    <t>10440.63-10690.63, layer 94</t>
  </si>
  <si>
    <t>4.1.1.2.13.95</t>
  </si>
  <si>
    <t>10440.63-10690.63, layer 95</t>
  </si>
  <si>
    <t>4.1.1.2.13.96</t>
  </si>
  <si>
    <t>10440.63-10690.63, layer 96</t>
  </si>
  <si>
    <t>4.1.1.2.13.97</t>
  </si>
  <si>
    <t>10440.63-10690.63, layer 97</t>
  </si>
  <si>
    <t>4.1.1.2.13.98</t>
  </si>
  <si>
    <t>10440.63-10690.63, layer 98</t>
  </si>
  <si>
    <t>4.1.1.2.13.99</t>
  </si>
  <si>
    <t>10440.63-10690.63, layer 99</t>
  </si>
  <si>
    <t>4.1.1.2.13.100</t>
  </si>
  <si>
    <t>10440.63-10690.63, layer 100</t>
  </si>
  <si>
    <t>4.1.1.2.14</t>
  </si>
  <si>
    <t xml:space="preserve"> 10690.63-10940.63, layers 101,102,103,104,105,106, 107,108,109,110</t>
  </si>
  <si>
    <t>4.1.1.2.14.101</t>
  </si>
  <si>
    <t>10690.63-10940.63, layer 101</t>
  </si>
  <si>
    <t>4.1.1.2.14.102</t>
  </si>
  <si>
    <t>10690.63-10940.63, layer 102</t>
  </si>
  <si>
    <t>4.1.1.2.14.103</t>
  </si>
  <si>
    <t>10690.63-10940.63, layer 103</t>
  </si>
  <si>
    <t>4.1.1.2.14.104</t>
  </si>
  <si>
    <t>10690.63-10940.63, layer 104</t>
  </si>
  <si>
    <t>4.1.1.2.14.105</t>
  </si>
  <si>
    <t>10690.63-10940.63, layer 105</t>
  </si>
  <si>
    <t>4.1.1.2.14.106</t>
  </si>
  <si>
    <t>10690.63-10940.63, layer 106</t>
  </si>
  <si>
    <t>4.1.1.2.14.107</t>
  </si>
  <si>
    <t>10690.63-10940.63, layer 107</t>
  </si>
  <si>
    <t>4.1.1.2.14.108</t>
  </si>
  <si>
    <t>10690.63-10940.63, layer 108</t>
  </si>
  <si>
    <t>4.1.1.2.14.109</t>
  </si>
  <si>
    <t>10690.63-10940.63, layer 109</t>
  </si>
  <si>
    <t>4.1.1.2.14.110</t>
  </si>
  <si>
    <t>10690.63-10940.63, layer 110</t>
  </si>
  <si>
    <t>4.1.1.2.15</t>
  </si>
  <si>
    <t xml:space="preserve"> 10940.63-11194.96, layers 111,112,113,114,115</t>
  </si>
  <si>
    <t>4.1.1.2.15.111</t>
  </si>
  <si>
    <t>10940.63-11194.96, layer 111</t>
  </si>
  <si>
    <t>4.1.1.2.15.112</t>
  </si>
  <si>
    <t>10940.63-11194.96, layer 112</t>
  </si>
  <si>
    <t>4.1.1.2.15.113</t>
  </si>
  <si>
    <t>10940.63-11194.96, layer 113</t>
  </si>
  <si>
    <t>4.1.1.2.15.114</t>
  </si>
  <si>
    <t>10940.63-11194.96, layer 114</t>
  </si>
  <si>
    <t>4.1.1.2.15.115</t>
  </si>
  <si>
    <t>10940.63-11194.96, layer 115</t>
  </si>
  <si>
    <t>4.1.2.1.1</t>
  </si>
  <si>
    <t>4.1.2.1.2</t>
  </si>
  <si>
    <t>Culvert/ Propust</t>
  </si>
  <si>
    <t>4.1.2.2.1</t>
  </si>
  <si>
    <t>RK7+657.33 (47m)</t>
  </si>
  <si>
    <t>4.1.2.2.2</t>
  </si>
  <si>
    <t>RK9+034,00 (83.87m)</t>
  </si>
  <si>
    <t>4.1.2.2.3</t>
  </si>
  <si>
    <t>RK10+360,00 (38.24m)</t>
  </si>
  <si>
    <t>4.1.2.2.4</t>
  </si>
  <si>
    <t>RK10+835,00 (56.5m)</t>
  </si>
  <si>
    <t>LK9+252 (Pavlicici 2)</t>
  </si>
  <si>
    <t>LK9+661.38 (Bratonozicke njive 1)</t>
  </si>
  <si>
    <t>LK10+474.45 (Bratonozicke njive 2)</t>
  </si>
  <si>
    <t>4.1.6</t>
  </si>
  <si>
    <t>Deviations of local roads</t>
  </si>
  <si>
    <t>4.1.6.1</t>
  </si>
  <si>
    <t>Bratonožići - Pavličići 1 (K0+0.000 - K1+135.835, 135.8m)</t>
  </si>
  <si>
    <t>4.1.6.2</t>
  </si>
  <si>
    <t>Bratonožići - Pavličići 2 (K0+0.000 - K0+268.914, 268.9m)</t>
  </si>
  <si>
    <t>4.1.6.3</t>
  </si>
  <si>
    <t>Bratonožićke njive 1 (K0+0.000 - K0+391.465, 391.5m)</t>
  </si>
  <si>
    <t>4.1.6.4</t>
  </si>
  <si>
    <t>Bratonožićke njive 2 (K0+0.000 - K0+389.085, 389.1m)</t>
  </si>
  <si>
    <r>
      <t xml:space="preserve">Earthworks/ </t>
    </r>
    <r>
      <rPr>
        <b/>
        <i/>
        <sz val="11"/>
        <color theme="1"/>
        <rFont val="Arial"/>
        <family val="2"/>
        <charset val="238"/>
      </rPr>
      <t>Zemljani</t>
    </r>
    <r>
      <rPr>
        <b/>
        <sz val="11"/>
        <color theme="1"/>
        <rFont val="Arial"/>
        <family val="2"/>
        <charset val="238"/>
      </rPr>
      <t xml:space="preserve"> </t>
    </r>
    <r>
      <rPr>
        <b/>
        <i/>
        <sz val="11"/>
        <color theme="1"/>
        <rFont val="Arial"/>
        <family val="2"/>
        <charset val="238"/>
      </rPr>
      <t>radovi</t>
    </r>
  </si>
  <si>
    <r>
      <t xml:space="preserve">Road Foundation/ </t>
    </r>
    <r>
      <rPr>
        <b/>
        <i/>
        <sz val="11"/>
        <color theme="1"/>
        <rFont val="Arial"/>
        <family val="2"/>
        <charset val="238"/>
      </rPr>
      <t>Temelj</t>
    </r>
    <r>
      <rPr>
        <b/>
        <sz val="11"/>
        <color theme="1"/>
        <rFont val="Arial"/>
        <family val="2"/>
        <charset val="238"/>
      </rPr>
      <t xml:space="preserve"> </t>
    </r>
    <r>
      <rPr>
        <b/>
        <i/>
        <sz val="11"/>
        <color theme="1"/>
        <rFont val="Arial"/>
        <family val="2"/>
        <charset val="238"/>
      </rPr>
      <t>puta</t>
    </r>
  </si>
  <si>
    <t xml:space="preserve">5.1.1.2.1 </t>
  </si>
  <si>
    <t xml:space="preserve"> 11194.96-11444.96, layers 1, 2, 3, 4, 5, 6, 7</t>
  </si>
  <si>
    <t xml:space="preserve"> 11194.96-11444.96, layer 1</t>
  </si>
  <si>
    <t xml:space="preserve"> 11194.96-11444.96, layer 2</t>
  </si>
  <si>
    <t xml:space="preserve">5.1.1.2.1.3 </t>
  </si>
  <si>
    <t xml:space="preserve"> 11194.96-11444.96, layer 3</t>
  </si>
  <si>
    <t xml:space="preserve">5.1.1.2.1.4 </t>
  </si>
  <si>
    <t xml:space="preserve"> 11194.96-11444.96, layer 4</t>
  </si>
  <si>
    <t xml:space="preserve">5.1.1.2.1.5 </t>
  </si>
  <si>
    <t xml:space="preserve"> 11194.96-11444.96, layer 5</t>
  </si>
  <si>
    <t xml:space="preserve">5.1.1.2.2.6 </t>
  </si>
  <si>
    <t xml:space="preserve"> 11194.96-11444.96, layer 6</t>
  </si>
  <si>
    <t xml:space="preserve">5.1.1.2.2.7 </t>
  </si>
  <si>
    <t xml:space="preserve"> 11194.96-11444.96, layer 7</t>
  </si>
  <si>
    <t>5.1.1.2.2</t>
  </si>
  <si>
    <t xml:space="preserve"> 11444.96-11595.00, layers 8, 9, 10, 11, 12, 13, 14</t>
  </si>
  <si>
    <t>5.1.1.2.2.8</t>
  </si>
  <si>
    <t xml:space="preserve"> 11444.96-11595.00, layer 8</t>
  </si>
  <si>
    <t>5.1.1.2.2.9</t>
  </si>
  <si>
    <t xml:space="preserve"> 11444.96-11595.00, layer 9</t>
  </si>
  <si>
    <t>5.1.1.2.2.10</t>
  </si>
  <si>
    <t xml:space="preserve"> 11444.96-11595.00, layer 10</t>
  </si>
  <si>
    <t>5.1.1.2.2.11</t>
  </si>
  <si>
    <t xml:space="preserve"> 11444.96-11595.00, layer 11</t>
  </si>
  <si>
    <t>5.1.1.2.2.12</t>
  </si>
  <si>
    <t xml:space="preserve"> 11444.96-11595.00, layer 12</t>
  </si>
  <si>
    <t>5.1.1.2.2.13</t>
  </si>
  <si>
    <t xml:space="preserve"> 11444.96-11595.00, layer 13</t>
  </si>
  <si>
    <t>5.1.1.2.2.14</t>
  </si>
  <si>
    <t xml:space="preserve"> 11444.96-11595.00, layer 14</t>
  </si>
  <si>
    <t xml:space="preserve"> 12410-12660, layers 1, 2, 3, 4, 5</t>
  </si>
  <si>
    <t xml:space="preserve">5.3.1.2.1.1 </t>
  </si>
  <si>
    <t xml:space="preserve"> 12410-12660, layer 1</t>
  </si>
  <si>
    <t xml:space="preserve"> 12410-12660, layer 2</t>
  </si>
  <si>
    <t xml:space="preserve">5.3.1.2.1.3 </t>
  </si>
  <si>
    <t xml:space="preserve"> 12410-12660, layer 3</t>
  </si>
  <si>
    <t xml:space="preserve">5.3.1.2.1.4 </t>
  </si>
  <si>
    <t xml:space="preserve"> 12410-12660, layer 4</t>
  </si>
  <si>
    <t xml:space="preserve">5.3.1.2.1.5 </t>
  </si>
  <si>
    <t xml:space="preserve"> 12410-12660, layer 5</t>
  </si>
  <si>
    <t xml:space="preserve">5.3.1.2.2 </t>
  </si>
  <si>
    <t xml:space="preserve"> 12660-12910, layers 6, 7, 8, 9, 10, 11</t>
  </si>
  <si>
    <t xml:space="preserve">5.3.1.2.2.6 </t>
  </si>
  <si>
    <t xml:space="preserve"> 12660-12910, layer 6</t>
  </si>
  <si>
    <t xml:space="preserve">5.3.1.2.2.7 </t>
  </si>
  <si>
    <t xml:space="preserve"> 12660-12910, layer 7</t>
  </si>
  <si>
    <t xml:space="preserve">5.3.1.2.2.8 </t>
  </si>
  <si>
    <t xml:space="preserve"> 12660-12910, layer 8</t>
  </si>
  <si>
    <t>5.3.1.2.2.9</t>
  </si>
  <si>
    <t xml:space="preserve"> 12660-12910, layer 9</t>
  </si>
  <si>
    <t xml:space="preserve">5.3.1.2.2.10 </t>
  </si>
  <si>
    <t xml:space="preserve"> 12660-12910, layer 10</t>
  </si>
  <si>
    <t xml:space="preserve">5.3.1.2.2.11 </t>
  </si>
  <si>
    <t xml:space="preserve"> 12660-12910, layer 11</t>
  </si>
  <si>
    <t xml:space="preserve">5.3.1.2.3 </t>
  </si>
  <si>
    <t xml:space="preserve"> 12910-13160, layers 12, 13, 14, 15, 16,17</t>
  </si>
  <si>
    <t xml:space="preserve">5.3.1.2.3.12 </t>
  </si>
  <si>
    <t xml:space="preserve"> 12910-13160, layer 12</t>
  </si>
  <si>
    <t xml:space="preserve">5.3.1.2.3.13 </t>
  </si>
  <si>
    <t xml:space="preserve"> 12910-13160, layer 13</t>
  </si>
  <si>
    <t xml:space="preserve">5.3.1.2.3.14 </t>
  </si>
  <si>
    <t xml:space="preserve"> 12910-13160, layer 14</t>
  </si>
  <si>
    <t xml:space="preserve">5.3.1.2.3.15 </t>
  </si>
  <si>
    <t xml:space="preserve"> 12910-13160, layer 15</t>
  </si>
  <si>
    <t xml:space="preserve">5.3.1.2.3.16 </t>
  </si>
  <si>
    <t xml:space="preserve"> 12910-13160, layer 16</t>
  </si>
  <si>
    <t xml:space="preserve">5.3.1.2.3.17 </t>
  </si>
  <si>
    <t xml:space="preserve"> 12910-13160, layer 17</t>
  </si>
  <si>
    <t xml:space="preserve">5.3.1.2.4 </t>
  </si>
  <si>
    <t xml:space="preserve"> 13160-13410, layers 18, 19, 20, 21, 22, 23, 24</t>
  </si>
  <si>
    <t xml:space="preserve">5.3.1.2.4.18 </t>
  </si>
  <si>
    <t xml:space="preserve"> 13160-13410, layer 18</t>
  </si>
  <si>
    <t xml:space="preserve">5.3.1.2.4.19 </t>
  </si>
  <si>
    <t xml:space="preserve"> 13160-13410, layer 19</t>
  </si>
  <si>
    <t xml:space="preserve">5.3.1.2.4.20 </t>
  </si>
  <si>
    <t xml:space="preserve"> 13160-13410, layer 20</t>
  </si>
  <si>
    <t xml:space="preserve">5.3.1.2.4.21 </t>
  </si>
  <si>
    <t xml:space="preserve"> 13160-13410, layer 21</t>
  </si>
  <si>
    <t xml:space="preserve">5.3.1.2.4.22 </t>
  </si>
  <si>
    <t xml:space="preserve"> 13160-13410, layer 22</t>
  </si>
  <si>
    <t xml:space="preserve">5.3.1.2.4.23 </t>
  </si>
  <si>
    <t xml:space="preserve"> 13160-13410, layer 23</t>
  </si>
  <si>
    <t xml:space="preserve">5.3.1.2.4.24 </t>
  </si>
  <si>
    <t xml:space="preserve"> 13160-13410, layer 24</t>
  </si>
  <si>
    <t xml:space="preserve">5.3.1.2.5 </t>
  </si>
  <si>
    <t xml:space="preserve"> 13410-13660 layers 25, 26, 27, 28, 29, 30, 31, 32, 33, 34</t>
  </si>
  <si>
    <t xml:space="preserve">5.3.1.2.5.25 </t>
  </si>
  <si>
    <t xml:space="preserve"> 13410-13660 layer 25</t>
  </si>
  <si>
    <t xml:space="preserve">5.3.1.2.5.26 </t>
  </si>
  <si>
    <t xml:space="preserve"> 13410-13660 layer 26</t>
  </si>
  <si>
    <t xml:space="preserve">5.3.1.2.5.27 </t>
  </si>
  <si>
    <t xml:space="preserve"> 13410-13660 layer 27</t>
  </si>
  <si>
    <t xml:space="preserve">5.3.1.2.5.28 </t>
  </si>
  <si>
    <t xml:space="preserve"> 13410-13660 layer 28</t>
  </si>
  <si>
    <t xml:space="preserve">5.3.1.2.5.29 </t>
  </si>
  <si>
    <t xml:space="preserve"> 13410-13660 layer 29</t>
  </si>
  <si>
    <t xml:space="preserve">5.3.1.2.5.30 </t>
  </si>
  <si>
    <t xml:space="preserve"> 13410-13660 layer 30</t>
  </si>
  <si>
    <t xml:space="preserve">5.3.1.2.5.31 </t>
  </si>
  <si>
    <t xml:space="preserve"> 13410-13660 layer 31</t>
  </si>
  <si>
    <t xml:space="preserve">5.3.1.2.5.32 </t>
  </si>
  <si>
    <t xml:space="preserve"> 13410-13660 layer 32</t>
  </si>
  <si>
    <t xml:space="preserve">5.3.1.2.5.33 </t>
  </si>
  <si>
    <t xml:space="preserve"> 13410-13660 layer 33</t>
  </si>
  <si>
    <t xml:space="preserve">5.3.1.2.5.34 </t>
  </si>
  <si>
    <t xml:space="preserve"> 13410-13660 layer 34</t>
  </si>
  <si>
    <t xml:space="preserve">5.3.1.2.6 </t>
  </si>
  <si>
    <t>13660-13790 layers 35, 36, 37, 38, 39, 40, 41, 42, 43, 44, 45, 46, 47</t>
  </si>
  <si>
    <t xml:space="preserve">5.3.1.2.6.35 </t>
  </si>
  <si>
    <t xml:space="preserve"> 13660-13790 layer 35</t>
  </si>
  <si>
    <t xml:space="preserve">5.3.1.2.6.36 </t>
  </si>
  <si>
    <t xml:space="preserve"> 13660-13790 layer 36</t>
  </si>
  <si>
    <t xml:space="preserve">5.3.1.2.6.37 </t>
  </si>
  <si>
    <t xml:space="preserve"> 13660-13790 layer 37</t>
  </si>
  <si>
    <t xml:space="preserve">5.3.1.2.6.38 </t>
  </si>
  <si>
    <t xml:space="preserve"> 13660-13790 layer 38</t>
  </si>
  <si>
    <t xml:space="preserve">5.3.1.2.6.39 </t>
  </si>
  <si>
    <t xml:space="preserve"> 13660-13790 layer 39</t>
  </si>
  <si>
    <t xml:space="preserve">5.3.1.2.6.40 </t>
  </si>
  <si>
    <t xml:space="preserve"> 13660-13790 layer 40</t>
  </si>
  <si>
    <t xml:space="preserve">5.3.1.2.6.41 </t>
  </si>
  <si>
    <t xml:space="preserve"> 13660-13790 layer 41</t>
  </si>
  <si>
    <t xml:space="preserve">5.3.1.2.6.42 </t>
  </si>
  <si>
    <t xml:space="preserve"> 13660-13790 layer 42</t>
  </si>
  <si>
    <t xml:space="preserve">5.3.1.2.6.43 </t>
  </si>
  <si>
    <t xml:space="preserve"> 13660-13790 layer 43</t>
  </si>
  <si>
    <t xml:space="preserve">5.3.1.2.6.44 </t>
  </si>
  <si>
    <t xml:space="preserve"> 13660-13790 layer 44</t>
  </si>
  <si>
    <t xml:space="preserve">5.3.1.2.6.45 </t>
  </si>
  <si>
    <t xml:space="preserve"> 13660-13790 layer 45</t>
  </si>
  <si>
    <t xml:space="preserve">5.3.1.2.6.46 </t>
  </si>
  <si>
    <t xml:space="preserve"> 13660-13790 layer 46</t>
  </si>
  <si>
    <t xml:space="preserve">5.3.1.2.6.47 </t>
  </si>
  <si>
    <t xml:space="preserve"> 13660-13790 layer 47</t>
  </si>
  <si>
    <r>
      <t xml:space="preserve">Right tube/ </t>
    </r>
    <r>
      <rPr>
        <b/>
        <i/>
        <sz val="11"/>
        <color theme="1"/>
        <rFont val="Arial"/>
        <family val="2"/>
      </rPr>
      <t>Desna cijev</t>
    </r>
  </si>
  <si>
    <r>
      <t xml:space="preserve">Left tube/ </t>
    </r>
    <r>
      <rPr>
        <b/>
        <i/>
        <sz val="11"/>
        <color theme="1"/>
        <rFont val="Arial"/>
        <family val="2"/>
      </rPr>
      <t>Lijeva cijev</t>
    </r>
  </si>
  <si>
    <t>21&amp; 27</t>
  </si>
  <si>
    <t>7.1.1.2.1</t>
  </si>
  <si>
    <t xml:space="preserve"> 19349-19599, layers 1,2,3,4,5,6,7,8,9,10,11</t>
  </si>
  <si>
    <t>7.1.1.2.1.1</t>
  </si>
  <si>
    <t xml:space="preserve"> 19349-19599, layer 1</t>
  </si>
  <si>
    <t>7.1.1.2.1.2</t>
  </si>
  <si>
    <t xml:space="preserve"> 19349-19599, layer 2</t>
  </si>
  <si>
    <t>7.1.1.2.1.3</t>
  </si>
  <si>
    <t xml:space="preserve"> 19349-19599, layer 3</t>
  </si>
  <si>
    <t>7.1.1.2.1.4</t>
  </si>
  <si>
    <t xml:space="preserve"> 19349-19599, layer 4</t>
  </si>
  <si>
    <t>7.1.1.2.1.5</t>
  </si>
  <si>
    <t xml:space="preserve"> 19349-19599, layer 5</t>
  </si>
  <si>
    <t>7.1.1.2.1.6</t>
  </si>
  <si>
    <t xml:space="preserve"> 19349-19599, layer 6</t>
  </si>
  <si>
    <t>7.1.1.2.1.7</t>
  </si>
  <si>
    <t xml:space="preserve"> 19349-19599, layer 7</t>
  </si>
  <si>
    <t>7.1.1.2.1.8</t>
  </si>
  <si>
    <t xml:space="preserve"> 19349-19599, layer 8</t>
  </si>
  <si>
    <t>7.1.1.2.1.9</t>
  </si>
  <si>
    <t xml:space="preserve"> 19349-19599, layer 9</t>
  </si>
  <si>
    <t>7.1.1.2.1.10</t>
  </si>
  <si>
    <t xml:space="preserve"> 19349-19599, layer 10</t>
  </si>
  <si>
    <t>7.1.1.2.1.11</t>
  </si>
  <si>
    <t xml:space="preserve"> 19349-19599, layer 11</t>
  </si>
  <si>
    <t>7.1.1.2.2</t>
  </si>
  <si>
    <t xml:space="preserve"> 19599-19719,64,, layers 12, 13, 14, 15, 16, 17, 18, 19, 20, 21</t>
  </si>
  <si>
    <t>7.1.1.2.2.12</t>
  </si>
  <si>
    <t xml:space="preserve"> 19599-19719,64,92, layer 12</t>
  </si>
  <si>
    <t>7.1.1.2.2.13</t>
  </si>
  <si>
    <t xml:space="preserve"> 19599-19719,64,92, layer 13</t>
  </si>
  <si>
    <t>7.1.1.2.2.14</t>
  </si>
  <si>
    <t xml:space="preserve"> 19599-19719,64,92, layer 14</t>
  </si>
  <si>
    <t>7.1.1.2.2.15</t>
  </si>
  <si>
    <t xml:space="preserve"> 19599-19719,64,92, layer 15</t>
  </si>
  <si>
    <t>7.1.1.2.2.16</t>
  </si>
  <si>
    <t xml:space="preserve"> 19599-19719,64,92, layer 16</t>
  </si>
  <si>
    <t>7.1.1.2.2.17</t>
  </si>
  <si>
    <t xml:space="preserve"> 19599-19719,64,92, layer 17</t>
  </si>
  <si>
    <t>7.1.1.2.2.18</t>
  </si>
  <si>
    <t xml:space="preserve"> 19599-19719,64,92, layer 18</t>
  </si>
  <si>
    <t>7.1.1.2.2.19</t>
  </si>
  <si>
    <t xml:space="preserve"> 19599-19719,64,92, layer 19</t>
  </si>
  <si>
    <t>7.1.1.2.2.20</t>
  </si>
  <si>
    <t xml:space="preserve"> 19599-19719,64,92, layer 20</t>
  </si>
  <si>
    <t>7.1.1.2.2.21</t>
  </si>
  <si>
    <t xml:space="preserve"> 19599-19719,64,92, layer 21</t>
  </si>
  <si>
    <t>7.3.1.2.1</t>
  </si>
  <si>
    <t xml:space="preserve"> 22+571.64 - 22+735.00, layers 1, 2, 3, 4, 5, 6</t>
  </si>
  <si>
    <t>7.3.1.2.1.1</t>
  </si>
  <si>
    <t xml:space="preserve"> 22+571.64 - 22+735.00, layer 1</t>
  </si>
  <si>
    <t>7.3.1.2.1.2</t>
  </si>
  <si>
    <t xml:space="preserve"> 22+571.64 - 22+735.00, layer 2</t>
  </si>
  <si>
    <t>7.3.1.2.1.3</t>
  </si>
  <si>
    <t xml:space="preserve"> 22+571.64 - 22+735.00, layer 3</t>
  </si>
  <si>
    <t>7.3.1.2.1.4</t>
  </si>
  <si>
    <t xml:space="preserve"> 22+571.64 - 22+735.00, layer 4</t>
  </si>
  <si>
    <t>7.3.1.2.1.5</t>
  </si>
  <si>
    <t xml:space="preserve"> 22+571.64 - 22+735.00, layer 5</t>
  </si>
  <si>
    <t xml:space="preserve">7.3.1.2.1.6 </t>
  </si>
  <si>
    <t xml:space="preserve"> 22+571.64 - 22+735.00, layer 6</t>
  </si>
  <si>
    <t>800 m (S-R, RK 27+136.60- RK 27+176.6)</t>
  </si>
  <si>
    <t>880 m (S-R, RK 27+176.60- RK 27+216.6)</t>
  </si>
  <si>
    <t>720 m (N-R, RK 29+139.6- RK 29+099.6)</t>
  </si>
  <si>
    <t>840 m (N-L, LK 29+042.90- LK 29+002.90)</t>
  </si>
  <si>
    <t>920 m (N-R, RK 29+099.6- RK 29+059.6)</t>
  </si>
  <si>
    <t>1040 m (S-R, RK 29+934.0- RK29+974.0)</t>
  </si>
  <si>
    <t>1120 m (S-R, RK 29+974.0- RK30+014.0)</t>
  </si>
  <si>
    <t>1160 m (N-R, RK 31+292.00- LK31+252.00)</t>
  </si>
  <si>
    <t>1200 m (N-L, LK 31+264.00- LK31+224.00)</t>
  </si>
  <si>
    <t>600 m  (N-L, LK 12+243 - LK 12+168.00)</t>
  </si>
  <si>
    <t>825 m (N-R, RK 12+023.5 - RK 11+948.50)</t>
  </si>
  <si>
    <t>900 m  (N-L, LK 12+093.00 - LK 12+018.00)</t>
  </si>
  <si>
    <t>375 m  (N-R, RK 14+578.0 - RK 14+503.0)</t>
  </si>
  <si>
    <t>600 m  (N-L, LK 14+463.0- LK14+388.0)</t>
  </si>
  <si>
    <t>1360 m (S-L,  LK 20+027.90- LK 20+067.90)</t>
  </si>
  <si>
    <t xml:space="preserve">1440 m </t>
  </si>
  <si>
    <t>1520 m (N-L, LK 22+359.00- LK 22+320.7)</t>
  </si>
  <si>
    <t>1560 m (N-R, RK 22+198.50 - RK 22+159.1)</t>
  </si>
  <si>
    <t>1600 m (N-L, LK 22+320.70- LK 22+280.1)</t>
  </si>
  <si>
    <t>1640 m (N-R, RK 22+159.1 - RK 22+118.70)</t>
  </si>
  <si>
    <t>1680 m  (N-L, LK 22+280.1- LK 22+241.70)</t>
  </si>
  <si>
    <t>1720 m (N-R, RK 22+118.70 - RK 22+077.70)</t>
  </si>
  <si>
    <t>75 m (S-R, RK 1+360.00- LK1+436.0)</t>
  </si>
  <si>
    <t>450 m  (S-R, RK 5+313.40- RK 5+369.40)</t>
  </si>
  <si>
    <t>The milestone is 2.20 m height of each leyer and no matter on the length / Reper je visina 2.2m za svaki sloj, bez obzira na dužinu</t>
  </si>
  <si>
    <t>1.1.2.1.1</t>
  </si>
  <si>
    <t>Reinforced soil retaining wall RK 0+000 - RK 0+110 / Potporni zid od armirane zemlje</t>
  </si>
  <si>
    <t>1.1.2.1.1.1</t>
  </si>
  <si>
    <t>Layer/Sloj 1    (0.0 -2.2 m height)</t>
  </si>
  <si>
    <t>1.1.2.1.1.2</t>
  </si>
  <si>
    <t>Layer/Sloj 2    (2.2 -4.4 m height)</t>
  </si>
  <si>
    <t>1.1.2.1.1.3</t>
  </si>
  <si>
    <t>Layer/Sloj 3    (4.4 -6.6 m height)</t>
  </si>
  <si>
    <t>1.1.2.1.1.4</t>
  </si>
  <si>
    <t>Layer/Sloj 4    (6.6 -8.8m height)</t>
  </si>
  <si>
    <t>1.1.2.1.1.5</t>
  </si>
  <si>
    <t>Layer/Sloj 5    (8.8 -11.0 m height)</t>
  </si>
  <si>
    <t>1.1.2.1.1.6</t>
  </si>
  <si>
    <t>Layer/Sloj 6    (11.0 -12.03 m height)</t>
  </si>
  <si>
    <t>1.1.2.1.2</t>
  </si>
  <si>
    <t>Reinforced soil retaining wall RK 0+250 - RK 0+440 / Potporni zid od armirane zemlje</t>
  </si>
  <si>
    <t>1.1.2.1.2.1</t>
  </si>
  <si>
    <t>1.1.2.1.2.2</t>
  </si>
  <si>
    <t>1.1.2.1.2.3</t>
  </si>
  <si>
    <t>1.1.2.1.2.4</t>
  </si>
  <si>
    <t>1.1.2.1.2.5</t>
  </si>
  <si>
    <t>1.1.2.1.2.6</t>
  </si>
  <si>
    <t>Layer/Sloj 6    (11.0 -13.2 m height)</t>
  </si>
  <si>
    <t>1.1.2.1.2.7</t>
  </si>
  <si>
    <t>Layer/Sloj 7    (13.2 -15.4 m height)</t>
  </si>
  <si>
    <t>1.1.2.1.2.8</t>
  </si>
  <si>
    <t>Layer/Sloj 8    (15.4 -17.60 m height)</t>
  </si>
  <si>
    <t>1.1.2.1.2.9</t>
  </si>
  <si>
    <t>Layer/Sloj 9    (17.60 -17.75 m height)</t>
  </si>
  <si>
    <t>1.1.2.1.3</t>
  </si>
  <si>
    <t>Reinforced soil retaining wall RK 1+093 - RK 1+334 / Potporni zid od armirane zemlje</t>
  </si>
  <si>
    <t>1.1.2.1.3.1</t>
  </si>
  <si>
    <t>1.1.2.1.3.2</t>
  </si>
  <si>
    <t>1.1.2.1.3.3</t>
  </si>
  <si>
    <t>1.1.2.1.3.4</t>
  </si>
  <si>
    <t>1.1.2.1.3.5</t>
  </si>
  <si>
    <t>1.1.2.1.3.6</t>
  </si>
  <si>
    <t>1.1.2.1.3.7</t>
  </si>
  <si>
    <t>1.1.2.1.3.8</t>
  </si>
  <si>
    <t>Layer/Sloj 8    (15.4 -17.6 m height)</t>
  </si>
  <si>
    <t>1.1.2.1.3.9</t>
  </si>
  <si>
    <t>Layer/Sloj 9    (17.6 -19.8 m height)</t>
  </si>
  <si>
    <t>1.1.2.1.3.10</t>
  </si>
  <si>
    <t>Layer/Sloj 10  (19.8 -22.0 m height)</t>
  </si>
  <si>
    <t>1.1.2.1.3.11</t>
  </si>
  <si>
    <t>Layer/Sloj 11  (22.0 -24.2 m height)</t>
  </si>
  <si>
    <t>1.1.2.1.3.12</t>
  </si>
  <si>
    <t>Layer/Sloj 12  (24.2 -26.4 m height)</t>
  </si>
  <si>
    <t>1.1.2.1.3.13</t>
  </si>
  <si>
    <t>Layer/Sloj 13  (26.4 -28.6 m height)</t>
  </si>
  <si>
    <t>1.1.2.1.3.14</t>
  </si>
  <si>
    <t>Layer/Sloj 14  (28.6 -30.8 m height)</t>
  </si>
  <si>
    <t>1.1.2.1.3.15</t>
  </si>
  <si>
    <t>Layer/Sloj 15  (30.8 -33.0 m height)</t>
  </si>
  <si>
    <t>1.1.2.1.3.16</t>
  </si>
  <si>
    <t>Layer/Sloj 16  (33.0 -35.2 m height)</t>
  </si>
  <si>
    <t>1.1.2.1.3.17</t>
  </si>
  <si>
    <t xml:space="preserve">Layer/Sloj 17  (35.2 -37.40 m height)  </t>
  </si>
  <si>
    <t>1.1.2.1.3.18</t>
  </si>
  <si>
    <t>Layer/Sloj 18  (37.4 -38.43 m height)</t>
  </si>
  <si>
    <r>
      <t xml:space="preserve">Reinforced earth wall / </t>
    </r>
    <r>
      <rPr>
        <i/>
        <sz val="11"/>
        <color theme="1"/>
        <rFont val="Arial"/>
        <family val="2"/>
      </rPr>
      <t xml:space="preserve">Ojačani zemljani zid                  </t>
    </r>
  </si>
  <si>
    <r>
      <t>Asphalt concrete layer/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1 right side/</t>
    </r>
    <r>
      <rPr>
        <i/>
        <sz val="11"/>
        <color theme="1"/>
        <rFont val="Arial"/>
        <family val="2"/>
        <charset val="238"/>
      </rPr>
      <t>desna strana</t>
    </r>
    <r>
      <rPr>
        <sz val="11"/>
        <color theme="1"/>
        <rFont val="Arial"/>
        <family val="2"/>
        <charset val="238"/>
      </rPr>
      <t xml:space="preserve"> 500-911.597m</t>
    </r>
  </si>
  <si>
    <r>
      <t>Asphalt concrete layer/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1 left side/</t>
    </r>
    <r>
      <rPr>
        <i/>
        <sz val="11"/>
        <color theme="1"/>
        <rFont val="Arial"/>
        <family val="2"/>
        <charset val="238"/>
      </rPr>
      <t>lijeva strana</t>
    </r>
    <r>
      <rPr>
        <sz val="11"/>
        <color theme="1"/>
        <rFont val="Arial"/>
        <family val="2"/>
        <charset val="238"/>
      </rPr>
      <t xml:space="preserve"> 500-912.127 m</t>
    </r>
  </si>
  <si>
    <r>
      <t>Asphalt concrete layer/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2 left side/</t>
    </r>
    <r>
      <rPr>
        <i/>
        <sz val="11"/>
        <color theme="1"/>
        <rFont val="Arial"/>
        <family val="2"/>
        <charset val="238"/>
      </rPr>
      <t>lijeva strana</t>
    </r>
    <r>
      <rPr>
        <sz val="11"/>
        <color theme="1"/>
        <rFont val="Arial"/>
        <family val="2"/>
        <charset val="238"/>
      </rPr>
      <t xml:space="preserve"> 500-912.127 m</t>
    </r>
  </si>
  <si>
    <r>
      <t>Asphalt concrete layer/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2 right side/</t>
    </r>
    <r>
      <rPr>
        <i/>
        <sz val="11"/>
        <color theme="1"/>
        <rFont val="Arial"/>
        <family val="2"/>
        <charset val="238"/>
      </rPr>
      <t>desna strana</t>
    </r>
    <r>
      <rPr>
        <sz val="11"/>
        <color theme="1"/>
        <rFont val="Arial"/>
        <family val="2"/>
        <charset val="238"/>
      </rPr>
      <t xml:space="preserve"> 500-911.597m</t>
    </r>
  </si>
  <si>
    <r>
      <t>Asphalt concrete layer/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3 right side/</t>
    </r>
    <r>
      <rPr>
        <i/>
        <sz val="11"/>
        <color theme="1"/>
        <rFont val="Arial"/>
        <family val="2"/>
        <charset val="238"/>
      </rPr>
      <t>desna strana</t>
    </r>
    <r>
      <rPr>
        <sz val="11"/>
        <color theme="1"/>
        <rFont val="Arial"/>
        <family val="2"/>
        <charset val="238"/>
      </rPr>
      <t xml:space="preserve"> 500-911.597 m</t>
    </r>
  </si>
  <si>
    <r>
      <t>Asphalt concrete layer/</t>
    </r>
    <r>
      <rPr>
        <i/>
        <sz val="11"/>
        <color theme="1"/>
        <rFont val="Arial"/>
        <family val="2"/>
        <charset val="238"/>
      </rPr>
      <t>Sloj asfaltnog betona</t>
    </r>
    <r>
      <rPr>
        <sz val="11"/>
        <color theme="1"/>
        <rFont val="Arial"/>
        <family val="2"/>
        <charset val="238"/>
      </rPr>
      <t xml:space="preserve"> 3 left side/</t>
    </r>
    <r>
      <rPr>
        <i/>
        <sz val="11"/>
        <color theme="1"/>
        <rFont val="Arial"/>
        <family val="2"/>
        <charset val="238"/>
      </rPr>
      <t>lijeva strana</t>
    </r>
    <r>
      <rPr>
        <sz val="11"/>
        <color theme="1"/>
        <rFont val="Arial"/>
        <family val="2"/>
        <charset val="238"/>
      </rPr>
      <t xml:space="preserve"> 500-912.127</t>
    </r>
  </si>
  <si>
    <t>2.5.2.1.1</t>
  </si>
  <si>
    <t>Reinforced soil retaining wall RK 5+960 - RK 6+372 / Potporni zid od armirane zemlje</t>
  </si>
  <si>
    <t>2.5.2.1.1.1</t>
  </si>
  <si>
    <t>2.5.2.1.1.2</t>
  </si>
  <si>
    <t>2.5.2.1.1.3</t>
  </si>
  <si>
    <t>2.5.2.1.1.4</t>
  </si>
  <si>
    <t>2.5.2.1.1.5</t>
  </si>
  <si>
    <t>2.5.2.1.1.6</t>
  </si>
  <si>
    <t>2.5.2.1.1.7</t>
  </si>
  <si>
    <t>2.5.2.1.1.8</t>
  </si>
  <si>
    <t>2.5.2.1.1.9</t>
  </si>
  <si>
    <t>2.5.2.1.1.10</t>
  </si>
  <si>
    <t>2.5.2.1.1.11</t>
  </si>
  <si>
    <t>Layer/Sloj 11  (22.0 -23.47m height)</t>
  </si>
  <si>
    <t xml:space="preserve"> 0 - 250 m (LK&amp;RK)</t>
    <phoneticPr fontId="43" type="noConversion"/>
  </si>
  <si>
    <t>250 - 500 m (LK&amp;RK)</t>
    <phoneticPr fontId="43" type="noConversion"/>
  </si>
  <si>
    <t>500 - 750 m (LK&amp;RK)</t>
    <phoneticPr fontId="43" type="noConversion"/>
  </si>
  <si>
    <t>750 - 1000 m (LK&amp;RK)</t>
    <phoneticPr fontId="43" type="noConversion"/>
  </si>
  <si>
    <t>1000 - 1250 m (LK&amp;RK)</t>
    <phoneticPr fontId="43" type="noConversion"/>
  </si>
  <si>
    <t xml:space="preserve">1250 - 1500 m (LK&amp;RK) </t>
    <phoneticPr fontId="43" type="noConversion"/>
  </si>
  <si>
    <t>1500 - 1750 m (LK&amp;RK)</t>
    <phoneticPr fontId="43" type="noConversion"/>
  </si>
  <si>
    <t>1750 - 2000 m (LK&amp;RK)</t>
    <phoneticPr fontId="43" type="noConversion"/>
  </si>
  <si>
    <t>2000 - 2250 m (LK&amp;RK)</t>
    <phoneticPr fontId="43" type="noConversion"/>
  </si>
  <si>
    <t>2250 - 2500 m (LK&amp;RK)</t>
    <phoneticPr fontId="43" type="noConversion"/>
  </si>
  <si>
    <t>2500 - 2750 m (LK&amp;RK)</t>
    <phoneticPr fontId="43" type="noConversion"/>
  </si>
  <si>
    <t>2750 - 3000 m (LK&amp;RK)</t>
    <phoneticPr fontId="43" type="noConversion"/>
  </si>
  <si>
    <t>3000 - 3250 m (LK&amp;RK)</t>
    <phoneticPr fontId="43" type="noConversion"/>
  </si>
  <si>
    <t>3250 - 3500 m (LK&amp;RK)</t>
    <phoneticPr fontId="43" type="noConversion"/>
  </si>
  <si>
    <t>3500 - 3754.650 m (LK); 3500 - 3754.328 m (RK)</t>
    <phoneticPr fontId="43" type="noConversion"/>
  </si>
  <si>
    <t>3500 - 3754.328 m right side/ desna strana</t>
    <phoneticPr fontId="43" type="noConversion"/>
  </si>
  <si>
    <t>3500 - 3754.650 m left side/ lijeva strana</t>
    <phoneticPr fontId="43" type="noConversion"/>
  </si>
  <si>
    <t xml:space="preserve">Concrete wall/ Betonski zid </t>
  </si>
  <si>
    <t>95% for the concrete wall, the milestone is 50m lenth, no matter the hight; 5% for the "after work" the whole lenth of each retaining wall / 95% za betonski zid, reper je 50 m dužine, bez obzira na visinu; 5% za "kasnije radove" čitava dužina potpornog zida</t>
    <phoneticPr fontId="43" type="noConversion"/>
  </si>
  <si>
    <t xml:space="preserve">Concrete wall/ Betonski zid RK7+975 - RK8+014 (39m) </t>
  </si>
  <si>
    <t>4.1.2.1.1.1</t>
  </si>
  <si>
    <t>4.1.2.1.1.2</t>
  </si>
  <si>
    <t>Concrete wall/ Betonski zid RK8+306 - RK8+565 (259m)</t>
  </si>
  <si>
    <t>4.1.2.1.2.1</t>
  </si>
  <si>
    <t>4.1.2.1.2.1.1</t>
  </si>
  <si>
    <t>4.1.2.1.2.1.2</t>
  </si>
  <si>
    <t>4.1.2.1.2.1.3</t>
  </si>
  <si>
    <t>4.1.2.1.2.1.4</t>
  </si>
  <si>
    <t>4.1.2.1.2.1.5</t>
  </si>
  <si>
    <t>4.1.2.1.2.1.6</t>
  </si>
  <si>
    <t>4.1.2.1.2.1.7</t>
  </si>
  <si>
    <t>Asphalt concrete layer/ Sloj asfaltnog betona 3 right side/ desna strana 3500-3754.328m</t>
  </si>
  <si>
    <t>Asphalt concrete layer/ Sloj asfaltnog betona 3 left side/ lijeva strana 3500-3754.650m</t>
  </si>
  <si>
    <r>
      <t xml:space="preserve">Cost center/ </t>
    </r>
    <r>
      <rPr>
        <b/>
        <i/>
        <sz val="11"/>
        <color rgb="FFFF0000"/>
        <rFont val="Arial"/>
        <family val="2"/>
      </rPr>
      <t>Troškovno mjesto</t>
    </r>
    <r>
      <rPr>
        <b/>
        <sz val="11"/>
        <color rgb="FFFF0000"/>
        <rFont val="Arial"/>
        <family val="2"/>
        <charset val="238"/>
      </rPr>
      <t xml:space="preserve"> 9.1</t>
    </r>
  </si>
  <si>
    <t>9.1.1.4</t>
  </si>
  <si>
    <t>9.1.1.5</t>
  </si>
  <si>
    <t>9.1.1.6</t>
  </si>
  <si>
    <t>9.1.1.7</t>
  </si>
  <si>
    <t>9.1.1.8</t>
  </si>
  <si>
    <t>9.1.2.3</t>
  </si>
  <si>
    <t>9.1.2.4</t>
  </si>
  <si>
    <t>9.1.2.5</t>
  </si>
  <si>
    <t>9.1.2.6</t>
  </si>
  <si>
    <t>9.1.2.7</t>
  </si>
  <si>
    <t>9.1.2.8</t>
  </si>
  <si>
    <t>9.1.2.9</t>
  </si>
  <si>
    <t>9.1.2.10</t>
  </si>
  <si>
    <t>9.1.2.11</t>
  </si>
  <si>
    <t>9.1.2.12</t>
  </si>
  <si>
    <t>9.1.2.13</t>
  </si>
  <si>
    <t>9.1.2.14</t>
  </si>
  <si>
    <t>9.1.2.15</t>
  </si>
  <si>
    <t>9.1.2.16</t>
  </si>
  <si>
    <t>9.1.2.17</t>
  </si>
  <si>
    <t>9.1.2.18</t>
  </si>
  <si>
    <t>9.1.2.19</t>
  </si>
  <si>
    <t>9.1.2.20</t>
  </si>
  <si>
    <t>9.1.2.21</t>
  </si>
  <si>
    <t>9.1.2.22</t>
  </si>
  <si>
    <t>9.1.2.23</t>
  </si>
  <si>
    <t>9.1.2.24</t>
  </si>
  <si>
    <t>9.1.2.25</t>
  </si>
  <si>
    <t>9.1.2.26</t>
  </si>
  <si>
    <t>9.1.2.27</t>
  </si>
  <si>
    <t>9.1.2.28</t>
  </si>
  <si>
    <t>9.1.2.29</t>
  </si>
  <si>
    <t>9.1.2.30</t>
  </si>
  <si>
    <t>9.1.2.31</t>
  </si>
  <si>
    <t>9.1.2.32</t>
  </si>
  <si>
    <t>9.1.2.33</t>
  </si>
  <si>
    <t>40 m (S-L, LK24+790 - LK24+830)</t>
  </si>
  <si>
    <t>9.1.3.2</t>
  </si>
  <si>
    <t>9.1.3.3</t>
  </si>
  <si>
    <t>9.1.3.4</t>
  </si>
  <si>
    <t>9.1.3.5</t>
  </si>
  <si>
    <t>9.1.3.6</t>
  </si>
  <si>
    <t>9.1.3.7</t>
  </si>
  <si>
    <t>9.1.3.8</t>
  </si>
  <si>
    <t>9.1.3.9</t>
  </si>
  <si>
    <t>9.1.3.10</t>
  </si>
  <si>
    <t>9.1.3.11</t>
  </si>
  <si>
    <t>9.1.3.12</t>
  </si>
  <si>
    <t>9.1.3.13</t>
  </si>
  <si>
    <t>9.1.3.14</t>
  </si>
  <si>
    <t>9.1.3.15</t>
  </si>
  <si>
    <t>9.1.3.16</t>
  </si>
  <si>
    <t>9.1.3.17</t>
  </si>
  <si>
    <t>9.1.3.18</t>
  </si>
  <si>
    <t>9.1.3.19</t>
  </si>
  <si>
    <t>9.1.3.20</t>
  </si>
  <si>
    <t>9.1.3.22</t>
  </si>
  <si>
    <t>9.1.3.23</t>
  </si>
  <si>
    <t>9.1.3.24</t>
  </si>
  <si>
    <t>9.1.3.25</t>
  </si>
  <si>
    <t>9.1.3.26</t>
  </si>
  <si>
    <t>9.1.3.27</t>
  </si>
  <si>
    <t>9.1.3.28</t>
  </si>
  <si>
    <t>9.1.3.29</t>
  </si>
  <si>
    <t>9.1.3.30</t>
  </si>
  <si>
    <t>9.1.3.31</t>
  </si>
  <si>
    <t>9.1.3.32</t>
  </si>
  <si>
    <t>9.1.3.33</t>
  </si>
  <si>
    <t>9.1.4.7</t>
  </si>
  <si>
    <t>9.1.3.21</t>
  </si>
  <si>
    <t>9.1.5</t>
  </si>
  <si>
    <t>9.1.5.1</t>
  </si>
  <si>
    <t>9.1.5.1.1</t>
  </si>
  <si>
    <t>9.1.5.1.2</t>
  </si>
  <si>
    <t>9.1.5.1.3</t>
  </si>
  <si>
    <t>9.1.5.1.4</t>
  </si>
  <si>
    <t>9.1.5.1.5</t>
  </si>
  <si>
    <t>9.1.5.1.6</t>
  </si>
  <si>
    <t>9.1.5.2</t>
  </si>
  <si>
    <t>9.1.5.2.1</t>
  </si>
  <si>
    <t>9.1.5.2.2</t>
  </si>
  <si>
    <t>9.1.5.2.3</t>
  </si>
  <si>
    <t>9.1.6</t>
  </si>
  <si>
    <t>9.1.6.1</t>
  </si>
  <si>
    <t>9.1.6.2</t>
  </si>
  <si>
    <t>9.1.7</t>
  </si>
  <si>
    <t>9.1.7.1</t>
  </si>
  <si>
    <t>9.1.7.1.1</t>
  </si>
  <si>
    <t>9.1.7.1.2</t>
  </si>
  <si>
    <t>9.1.7.2</t>
  </si>
  <si>
    <t>9.1.7.2.1</t>
  </si>
  <si>
    <t>9.1.7.2.2</t>
  </si>
  <si>
    <r>
      <t xml:space="preserve">Subgrade/ </t>
    </r>
    <r>
      <rPr>
        <b/>
        <i/>
        <sz val="11"/>
        <color theme="1"/>
        <rFont val="Arial"/>
        <family val="2"/>
      </rPr>
      <t>Posteljica</t>
    </r>
  </si>
  <si>
    <r>
      <t xml:space="preserve">Top soil removal/ </t>
    </r>
    <r>
      <rPr>
        <i/>
        <sz val="11"/>
        <color theme="1"/>
        <rFont val="Arial"/>
        <family val="2"/>
      </rPr>
      <t>Uklanjanje humusa</t>
    </r>
  </si>
  <si>
    <t>9.2.1.1.1</t>
  </si>
  <si>
    <t>9.2.1.1.2</t>
  </si>
  <si>
    <r>
      <t xml:space="preserve">Earthworks/ </t>
    </r>
    <r>
      <rPr>
        <i/>
        <sz val="11"/>
        <color theme="1"/>
        <rFont val="Arial"/>
        <family val="2"/>
      </rPr>
      <t>Zemljani radovi</t>
    </r>
  </si>
  <si>
    <r>
      <t xml:space="preserve">Road Foundation/ </t>
    </r>
    <r>
      <rPr>
        <i/>
        <sz val="11"/>
        <color theme="1"/>
        <rFont val="Arial"/>
        <family val="2"/>
      </rPr>
      <t>Temelj puta</t>
    </r>
  </si>
  <si>
    <t>9.2.1.3.1</t>
  </si>
  <si>
    <r>
      <t xml:space="preserve"> 0 - 250 m right side/ </t>
    </r>
    <r>
      <rPr>
        <i/>
        <sz val="11"/>
        <color theme="1"/>
        <rFont val="Arial"/>
        <family val="2"/>
      </rPr>
      <t>desna strana</t>
    </r>
  </si>
  <si>
    <t>9.2.1.3.2</t>
  </si>
  <si>
    <r>
      <t xml:space="preserve"> 0 - 250 m left side/ </t>
    </r>
    <r>
      <rPr>
        <i/>
        <sz val="11"/>
        <color theme="1"/>
        <rFont val="Arial"/>
        <family val="2"/>
      </rPr>
      <t>lijeva strana</t>
    </r>
  </si>
  <si>
    <t>9.2.1.3.3</t>
  </si>
  <si>
    <r>
      <rPr>
        <sz val="11"/>
        <color theme="1"/>
        <rFont val="Arial"/>
        <family val="2"/>
      </rPr>
      <t>250 - 448.000 m</t>
    </r>
    <r>
      <rPr>
        <sz val="11"/>
        <color theme="1"/>
        <rFont val="Arial"/>
        <family val="2"/>
        <charset val="238"/>
      </rPr>
      <t xml:space="preserve"> right side/</t>
    </r>
    <r>
      <rPr>
        <i/>
        <sz val="11"/>
        <color theme="1"/>
        <rFont val="Arial"/>
        <family val="2"/>
      </rPr>
      <t xml:space="preserve"> desna strana</t>
    </r>
  </si>
  <si>
    <t>9.2.1.3.4</t>
  </si>
  <si>
    <r>
      <rPr>
        <sz val="11"/>
        <color theme="1"/>
        <rFont val="Arial"/>
        <family val="2"/>
      </rPr>
      <t>250 - 333.000 m</t>
    </r>
    <r>
      <rPr>
        <sz val="11"/>
        <color theme="1"/>
        <rFont val="Arial"/>
        <family val="2"/>
        <charset val="238"/>
      </rPr>
      <t xml:space="preserve"> left side/</t>
    </r>
    <r>
      <rPr>
        <i/>
        <sz val="11"/>
        <color theme="1"/>
        <rFont val="Arial"/>
        <family val="2"/>
      </rPr>
      <t xml:space="preserve"> lijeva strana</t>
    </r>
  </si>
  <si>
    <t xml:space="preserve">Concrete wall / Betonski zid </t>
  </si>
  <si>
    <t>9.2.2.1.1</t>
  </si>
  <si>
    <t xml:space="preserve">Concrete wall/ Betonski zid LK25+486.000-LK25+534.64 (48.64m) </t>
  </si>
  <si>
    <t>9.2.2.1.1.1</t>
  </si>
  <si>
    <t>9.2.2.1.1.2</t>
  </si>
  <si>
    <t>9.2.2.1.2</t>
  </si>
  <si>
    <t>9.2.2.1.2.1</t>
  </si>
  <si>
    <t>9.2.2.1.2.2</t>
  </si>
  <si>
    <t>9.2.2.1.2.3</t>
  </si>
  <si>
    <t>9.2.2.1.3</t>
  </si>
  <si>
    <t>9.2.2.1.3.1</t>
  </si>
  <si>
    <t>9.2.2.1.3.2</t>
  </si>
  <si>
    <t>9.2.2.1.3.3</t>
  </si>
  <si>
    <t>9.2.2.1.3.4</t>
  </si>
  <si>
    <t>9.2.2.1.4</t>
  </si>
  <si>
    <t>9.2.2.1.4.1</t>
  </si>
  <si>
    <t>9.2.2.1.4.2</t>
  </si>
  <si>
    <t>9.2.2.1.4.3</t>
  </si>
  <si>
    <t>9.2.2.1.5</t>
  </si>
  <si>
    <t>9.2.2.1.5.1</t>
  </si>
  <si>
    <t>9.2.2.1.5.2</t>
  </si>
  <si>
    <t>9.2.2.1.5.3</t>
  </si>
  <si>
    <t>9.2.2.1.6</t>
  </si>
  <si>
    <t xml:space="preserve">Concrete wall/ Betonski zid RK25+874.044-RK25+909.95 (35.906m) </t>
  </si>
  <si>
    <t>9.2.2.1.6.1</t>
  </si>
  <si>
    <t>9.2.2.1.6.2</t>
  </si>
  <si>
    <t>Reinforced soil retaining wall  / Potporni zid od armirane zemlje  RK25+523-RK25+865</t>
  </si>
  <si>
    <r>
      <t xml:space="preserve">Engineering structures/ </t>
    </r>
    <r>
      <rPr>
        <b/>
        <i/>
        <sz val="11"/>
        <color theme="1"/>
        <rFont val="Arial"/>
        <family val="2"/>
      </rPr>
      <t>Inženjerske konstrukcije</t>
    </r>
  </si>
  <si>
    <r>
      <t xml:space="preserve">Concrete wall / </t>
    </r>
    <r>
      <rPr>
        <i/>
        <sz val="11"/>
        <color theme="1"/>
        <rFont val="Arial"/>
        <family val="2"/>
      </rPr>
      <t xml:space="preserve">Betonski zid </t>
    </r>
  </si>
  <si>
    <t>95% for the concrete wall, the milestone is 50m lenth, no matter the hight; 5% for the "after work" the whole lenth of each retaining wall / 95% za betonski zid, reper je 50 m dužine, bez obzira na visinu; 5% za "kasnije radove" čitava dužina potpornog</t>
    <phoneticPr fontId="43" type="noConversion"/>
  </si>
  <si>
    <r>
      <t xml:space="preserve">Reinforced earth wall (it will be splitted after MD approval)/ </t>
    </r>
    <r>
      <rPr>
        <i/>
        <sz val="11"/>
        <color theme="1"/>
        <rFont val="Arial"/>
        <family val="2"/>
      </rPr>
      <t>Ojačani zemljani zid (biće podijeljen nakon odobrenja GP)</t>
    </r>
  </si>
  <si>
    <r>
      <t xml:space="preserve">Cost center/ </t>
    </r>
    <r>
      <rPr>
        <b/>
        <i/>
        <sz val="11"/>
        <color rgb="FFFF0000"/>
        <rFont val="Arial"/>
        <family val="2"/>
      </rPr>
      <t>Troškovno mjesto</t>
    </r>
    <r>
      <rPr>
        <b/>
        <sz val="11"/>
        <color rgb="FFFF0000"/>
        <rFont val="Arial"/>
        <family val="2"/>
        <charset val="238"/>
      </rPr>
      <t xml:space="preserve"> 9.3</t>
    </r>
  </si>
  <si>
    <t>9.3.1.4</t>
  </si>
  <si>
    <t>9.3.1.5</t>
  </si>
  <si>
    <t>9.3.1.6</t>
  </si>
  <si>
    <t>9.3.1.7</t>
  </si>
  <si>
    <t>9.3.1.8</t>
  </si>
  <si>
    <t>9.3.2.4</t>
  </si>
  <si>
    <t>9.3.2.5</t>
  </si>
  <si>
    <t>9.3.2.6</t>
  </si>
  <si>
    <t>9.3.2.7</t>
  </si>
  <si>
    <t>9.3.2.8</t>
  </si>
  <si>
    <t>9.3.2.9</t>
  </si>
  <si>
    <t>9.3.2.10</t>
  </si>
  <si>
    <t>9.3.2.11</t>
  </si>
  <si>
    <t>9.3.2.12</t>
  </si>
  <si>
    <t>9.3.2.13</t>
  </si>
  <si>
    <t>9.3.2.14</t>
  </si>
  <si>
    <t>9.3.2.15</t>
  </si>
  <si>
    <t>9.3.2.16</t>
  </si>
  <si>
    <t>9.3.2.17</t>
  </si>
  <si>
    <t>9.3.2.18</t>
  </si>
  <si>
    <t>9.3.2.19</t>
  </si>
  <si>
    <t>9.3.2.20</t>
  </si>
  <si>
    <t>9.3.2.21</t>
  </si>
  <si>
    <t>9.3.2.22</t>
  </si>
  <si>
    <t>9.3.2.23</t>
  </si>
  <si>
    <t>9.3.3.2</t>
  </si>
  <si>
    <t>9.3.3.3</t>
  </si>
  <si>
    <t>9.3.3.4</t>
  </si>
  <si>
    <t>9.3.3.5</t>
  </si>
  <si>
    <t>9.3.3.6</t>
  </si>
  <si>
    <t>9.3.3.7</t>
  </si>
  <si>
    <t>9.3.3.8</t>
  </si>
  <si>
    <t>9.3.3.9</t>
  </si>
  <si>
    <t>9.3.3.10</t>
  </si>
  <si>
    <t>9.3.3.11</t>
  </si>
  <si>
    <t>9.3.3.12</t>
  </si>
  <si>
    <t>9.3.3.13</t>
  </si>
  <si>
    <t>9.3.3.14</t>
  </si>
  <si>
    <t>9.3.3.15</t>
  </si>
  <si>
    <t>9.3.3.16</t>
  </si>
  <si>
    <t>9.3.3.17</t>
  </si>
  <si>
    <t>9.3.3.18</t>
  </si>
  <si>
    <t>9.3.3.19</t>
  </si>
  <si>
    <t>9.3.3.20</t>
  </si>
  <si>
    <t>9.3.3.21</t>
  </si>
  <si>
    <t>9.3.3.22</t>
  </si>
  <si>
    <t>9.3.3.23</t>
  </si>
  <si>
    <t>9.3.5</t>
  </si>
  <si>
    <t>9.3.5.1</t>
  </si>
  <si>
    <t>9.3.5.1.1</t>
  </si>
  <si>
    <t>9.3.5.1.2</t>
  </si>
  <si>
    <t>9.3.5.1.3</t>
  </si>
  <si>
    <t>9.3.5.2</t>
  </si>
  <si>
    <t>9.3.5.2.1</t>
  </si>
  <si>
    <t>9.3.5.2.2</t>
  </si>
  <si>
    <t>9.3.5.2.3</t>
  </si>
  <si>
    <t>9.3.6</t>
  </si>
  <si>
    <t>9.3.6.1</t>
  </si>
  <si>
    <t>9.3.6.2</t>
  </si>
  <si>
    <t>9.3.7</t>
  </si>
  <si>
    <t>9.3.7.1</t>
  </si>
  <si>
    <t>9.3.7.1.1</t>
  </si>
  <si>
    <t>9.3.7.1.2</t>
  </si>
  <si>
    <t>9.3.7.2</t>
  </si>
  <si>
    <t>9.3.7.2.1</t>
  </si>
  <si>
    <t>9.3.7.2.2</t>
  </si>
  <si>
    <r>
      <t>Top soil removal/</t>
    </r>
    <r>
      <rPr>
        <i/>
        <sz val="11"/>
        <color theme="1"/>
        <rFont val="Arial"/>
        <family val="2"/>
      </rPr>
      <t xml:space="preserve"> Uklanjanje humusa</t>
    </r>
  </si>
  <si>
    <t>9.4.1.1.1</t>
    <phoneticPr fontId="43" type="noConversion"/>
  </si>
  <si>
    <r>
      <t>Earthworks/</t>
    </r>
    <r>
      <rPr>
        <i/>
        <sz val="11"/>
        <color theme="1"/>
        <rFont val="Arial"/>
        <family val="2"/>
      </rPr>
      <t xml:space="preserve"> Zemljani radovi</t>
    </r>
  </si>
  <si>
    <t>9.4.1.3.1</t>
  </si>
  <si>
    <r>
      <rPr>
        <sz val="11"/>
        <color theme="1"/>
        <rFont val="Arial"/>
        <family val="2"/>
      </rPr>
      <t xml:space="preserve">0 - 48.143 m </t>
    </r>
    <r>
      <rPr>
        <sz val="11"/>
        <color theme="1"/>
        <rFont val="Arial"/>
        <family val="2"/>
        <charset val="238"/>
      </rPr>
      <t xml:space="preserve">right side/ </t>
    </r>
    <r>
      <rPr>
        <i/>
        <sz val="11"/>
        <color theme="1"/>
        <rFont val="Arial"/>
        <family val="2"/>
      </rPr>
      <t>desna strana</t>
    </r>
  </si>
  <si>
    <t>9.4.1.3.2</t>
  </si>
  <si>
    <r>
      <rPr>
        <sz val="11"/>
        <color theme="1"/>
        <rFont val="Arial"/>
        <family val="2"/>
      </rPr>
      <t xml:space="preserve">0 - 60.920 m </t>
    </r>
    <r>
      <rPr>
        <sz val="11"/>
        <color theme="1"/>
        <rFont val="Arial"/>
        <family val="2"/>
        <charset val="238"/>
      </rPr>
      <t xml:space="preserve">left side/ </t>
    </r>
    <r>
      <rPr>
        <i/>
        <sz val="11"/>
        <color theme="1"/>
        <rFont val="Arial"/>
        <family val="2"/>
      </rPr>
      <t>lijeva strana</t>
    </r>
  </si>
  <si>
    <t>9.4.2.1.1</t>
  </si>
  <si>
    <t xml:space="preserve">Concrete wall/ Betonski zid RK26+345-RK26+380 (35m) </t>
  </si>
  <si>
    <t>9.4.2.1.1.1</t>
  </si>
  <si>
    <t>9.4.2.1.1.2</t>
  </si>
  <si>
    <r>
      <t xml:space="preserve">Water drainage/ </t>
    </r>
    <r>
      <rPr>
        <b/>
        <i/>
        <sz val="11"/>
        <color theme="1"/>
        <rFont val="Arial"/>
        <family val="2"/>
      </rPr>
      <t>Drenaža vode</t>
    </r>
  </si>
  <si>
    <r>
      <t xml:space="preserve">Pavement structure/ </t>
    </r>
    <r>
      <rPr>
        <b/>
        <i/>
        <sz val="11"/>
        <color theme="1"/>
        <rFont val="Arial"/>
        <family val="2"/>
      </rPr>
      <t>Kolovozna konstrukcija</t>
    </r>
  </si>
  <si>
    <r>
      <t xml:space="preserve">Asphalt concrete layer/ </t>
    </r>
    <r>
      <rPr>
        <i/>
        <sz val="11"/>
        <color theme="1"/>
        <rFont val="Arial"/>
        <family val="2"/>
      </rPr>
      <t>Sloj asfaltnog betona</t>
    </r>
    <r>
      <rPr>
        <sz val="11"/>
        <color theme="1"/>
        <rFont val="Arial"/>
        <family val="2"/>
        <charset val="238"/>
      </rPr>
      <t xml:space="preserve"> 1 right side/</t>
    </r>
    <r>
      <rPr>
        <i/>
        <sz val="11"/>
        <color theme="1"/>
        <rFont val="Arial"/>
        <family val="2"/>
      </rPr>
      <t xml:space="preserve"> desna strana</t>
    </r>
  </si>
  <si>
    <r>
      <t xml:space="preserve">Asphalt concrete layer/ </t>
    </r>
    <r>
      <rPr>
        <i/>
        <sz val="11"/>
        <color theme="1"/>
        <rFont val="Arial"/>
        <family val="2"/>
      </rPr>
      <t>Sloj asfaltnog betona</t>
    </r>
    <r>
      <rPr>
        <sz val="11"/>
        <color theme="1"/>
        <rFont val="Arial"/>
        <family val="2"/>
        <charset val="238"/>
      </rPr>
      <t xml:space="preserve"> 1 left side/ </t>
    </r>
    <r>
      <rPr>
        <i/>
        <sz val="11"/>
        <color theme="1"/>
        <rFont val="Arial"/>
        <family val="2"/>
      </rPr>
      <t>lijeva strana</t>
    </r>
  </si>
  <si>
    <r>
      <t xml:space="preserve">Asphalt concrete layer/ </t>
    </r>
    <r>
      <rPr>
        <i/>
        <sz val="11"/>
        <color theme="1"/>
        <rFont val="Arial"/>
        <family val="2"/>
      </rPr>
      <t>Sloj asfaltnog betona</t>
    </r>
    <r>
      <rPr>
        <sz val="11"/>
        <color theme="1"/>
        <rFont val="Arial"/>
        <family val="2"/>
        <charset val="238"/>
      </rPr>
      <t xml:space="preserve"> 2 right side/ </t>
    </r>
    <r>
      <rPr>
        <i/>
        <sz val="11"/>
        <color theme="1"/>
        <rFont val="Arial"/>
        <family val="2"/>
      </rPr>
      <t>desna strana</t>
    </r>
  </si>
  <si>
    <r>
      <t xml:space="preserve">Asphalt concrete layer/ </t>
    </r>
    <r>
      <rPr>
        <i/>
        <sz val="11"/>
        <color theme="1"/>
        <rFont val="Arial"/>
        <family val="2"/>
      </rPr>
      <t>Sloj asfaltnog betona</t>
    </r>
    <r>
      <rPr>
        <sz val="11"/>
        <color theme="1"/>
        <rFont val="Arial"/>
        <family val="2"/>
        <charset val="238"/>
      </rPr>
      <t xml:space="preserve"> 2 left side/ </t>
    </r>
    <r>
      <rPr>
        <i/>
        <sz val="11"/>
        <color theme="1"/>
        <rFont val="Arial"/>
        <family val="2"/>
      </rPr>
      <t>lijeva strana</t>
    </r>
  </si>
  <si>
    <r>
      <t xml:space="preserve">Asphalt concrete layer/ </t>
    </r>
    <r>
      <rPr>
        <i/>
        <sz val="11"/>
        <color theme="1"/>
        <rFont val="Arial"/>
        <family val="2"/>
      </rPr>
      <t>Sloj asfaltnog betona</t>
    </r>
    <r>
      <rPr>
        <sz val="11"/>
        <color theme="1"/>
        <rFont val="Arial"/>
        <family val="2"/>
        <charset val="238"/>
      </rPr>
      <t xml:space="preserve"> 3 right side/ </t>
    </r>
    <r>
      <rPr>
        <i/>
        <sz val="11"/>
        <color theme="1"/>
        <rFont val="Arial"/>
        <family val="2"/>
      </rPr>
      <t>desna strana</t>
    </r>
  </si>
  <si>
    <r>
      <t xml:space="preserve">Asphalt concrete layer/ </t>
    </r>
    <r>
      <rPr>
        <i/>
        <sz val="11"/>
        <color theme="1"/>
        <rFont val="Arial"/>
        <family val="2"/>
      </rPr>
      <t>Sloj asfaltnog betona</t>
    </r>
    <r>
      <rPr>
        <sz val="11"/>
        <color theme="1"/>
        <rFont val="Arial"/>
        <family val="2"/>
        <charset val="238"/>
      </rPr>
      <t xml:space="preserve"> 3 left side/ </t>
    </r>
    <r>
      <rPr>
        <i/>
        <sz val="11"/>
        <color theme="1"/>
        <rFont val="Arial"/>
        <family val="2"/>
      </rPr>
      <t>lijeva strana</t>
    </r>
  </si>
  <si>
    <r>
      <t xml:space="preserve">Cost center/ </t>
    </r>
    <r>
      <rPr>
        <b/>
        <i/>
        <sz val="11"/>
        <color rgb="FFFF0000"/>
        <rFont val="Arial"/>
        <family val="2"/>
      </rPr>
      <t xml:space="preserve">Troškovno mjesto </t>
    </r>
    <r>
      <rPr>
        <b/>
        <sz val="11"/>
        <color rgb="FFFF0000"/>
        <rFont val="Arial"/>
        <family val="2"/>
        <charset val="238"/>
      </rPr>
      <t>9.5</t>
    </r>
  </si>
  <si>
    <t>9.5.1.4</t>
  </si>
  <si>
    <t>9.5.1.5</t>
  </si>
  <si>
    <t>9.5.2.2</t>
  </si>
  <si>
    <t>9.5.2.3</t>
  </si>
  <si>
    <t>9.5.2.4</t>
  </si>
  <si>
    <t>9.5.2.5</t>
  </si>
  <si>
    <t>9.5.2.6</t>
  </si>
  <si>
    <t>9.5.2.7</t>
  </si>
  <si>
    <t>9.5.2.8</t>
  </si>
  <si>
    <t>9.5.3.2</t>
  </si>
  <si>
    <t>9.5.3.3</t>
  </si>
  <si>
    <t>9.5.3.4</t>
  </si>
  <si>
    <t>9.5.5</t>
  </si>
  <si>
    <t>9.5.5.1</t>
  </si>
  <si>
    <t>9.5.5.2</t>
  </si>
  <si>
    <t>9.5.6</t>
  </si>
  <si>
    <t>9.5.6.1</t>
  </si>
  <si>
    <t>9.5.6.2</t>
  </si>
  <si>
    <t>9.5.7</t>
  </si>
  <si>
    <t>9.5.7.1</t>
  </si>
  <si>
    <t>9.5.7.2</t>
  </si>
  <si>
    <t>9.5.7.3</t>
  </si>
  <si>
    <t>9.5.7.4</t>
  </si>
  <si>
    <t>9.5.7.5</t>
  </si>
  <si>
    <t>9.5.7.6</t>
  </si>
  <si>
    <t>9.5.7.7</t>
  </si>
  <si>
    <t>9.5.8</t>
  </si>
  <si>
    <t>9.5.8.1</t>
  </si>
  <si>
    <t>9.5.8.2</t>
  </si>
  <si>
    <t>9.5.8.3</t>
  </si>
  <si>
    <t>9.5.8.4</t>
  </si>
  <si>
    <t>9.5.8.5</t>
  </si>
  <si>
    <t>9.5.8.6</t>
  </si>
  <si>
    <t>9.5.8.7</t>
  </si>
  <si>
    <t>9.5.8.8</t>
  </si>
  <si>
    <t>9.5.8.9</t>
  </si>
  <si>
    <t>9.5.8.10</t>
  </si>
  <si>
    <t>9.5.8.11</t>
  </si>
  <si>
    <t>9.5.8.12</t>
  </si>
  <si>
    <t>9.5.8.13</t>
  </si>
  <si>
    <t>9.5.8.14</t>
  </si>
  <si>
    <t>9.5.9</t>
  </si>
  <si>
    <t>9.5.9.1</t>
  </si>
  <si>
    <t>9.5.9.2</t>
  </si>
  <si>
    <t>9.5.9.3</t>
  </si>
  <si>
    <t>9.5.9.4</t>
  </si>
  <si>
    <t>9.5.9.5</t>
  </si>
  <si>
    <t>9.5.9.6</t>
  </si>
  <si>
    <t>9.5.10</t>
  </si>
  <si>
    <t>9.5.10.1</t>
  </si>
  <si>
    <t>9.5.10.2</t>
  </si>
  <si>
    <t>9.5.10.3</t>
  </si>
  <si>
    <t>9.5.10.4</t>
  </si>
  <si>
    <t>9.5.10.5</t>
  </si>
  <si>
    <t>9.5.10.6</t>
  </si>
  <si>
    <t>9.5.11</t>
  </si>
  <si>
    <t>9.5.11.1</t>
  </si>
  <si>
    <t>9.5.11.2</t>
  </si>
  <si>
    <t>9.5.11.3</t>
  </si>
  <si>
    <r>
      <t xml:space="preserve">Bridge furniture/ </t>
    </r>
    <r>
      <rPr>
        <b/>
        <i/>
        <sz val="11"/>
        <color theme="1"/>
        <rFont val="Arial"/>
        <family val="2"/>
      </rPr>
      <t>Mosna estetika</t>
    </r>
  </si>
  <si>
    <t>9.5.12</t>
  </si>
  <si>
    <t>9.5.12.1</t>
  </si>
  <si>
    <r>
      <t xml:space="preserve">Asphalt layer/ </t>
    </r>
    <r>
      <rPr>
        <i/>
        <sz val="11"/>
        <color theme="1"/>
        <rFont val="Arial"/>
        <family val="2"/>
      </rPr>
      <t>Sloj asfalta</t>
    </r>
    <r>
      <rPr>
        <sz val="11"/>
        <color theme="1"/>
        <rFont val="Arial"/>
        <family val="2"/>
      </rPr>
      <t xml:space="preserve"> 1 + waterproofing/</t>
    </r>
    <r>
      <rPr>
        <i/>
        <sz val="11"/>
        <color theme="1"/>
        <rFont val="Arial"/>
        <family val="2"/>
      </rPr>
      <t>hidroizolacija</t>
    </r>
  </si>
  <si>
    <t>9.5.12.2</t>
  </si>
  <si>
    <r>
      <t xml:space="preserve">Asphalt layer/ </t>
    </r>
    <r>
      <rPr>
        <i/>
        <sz val="11"/>
        <color theme="1"/>
        <rFont val="Arial"/>
        <family val="2"/>
      </rPr>
      <t>Sloj asfalta</t>
    </r>
    <r>
      <rPr>
        <sz val="11"/>
        <color theme="1"/>
        <rFont val="Arial"/>
        <family val="2"/>
      </rPr>
      <t xml:space="preserve"> 2 + joints</t>
    </r>
    <r>
      <rPr>
        <i/>
        <sz val="11"/>
        <color theme="1"/>
        <rFont val="Arial"/>
        <family val="2"/>
      </rPr>
      <t>/spojnice</t>
    </r>
  </si>
  <si>
    <t>9.5.13</t>
  </si>
  <si>
    <t>9.5.13.1</t>
  </si>
  <si>
    <t>9.5.13.1.1</t>
  </si>
  <si>
    <t xml:space="preserve">Concrete wall/ Betonski zid LK26+483.23-LK26+489.18 (5.95m) </t>
  </si>
  <si>
    <t>9.5.13.1.1.1</t>
  </si>
  <si>
    <t>9.5.13.1.1.2</t>
  </si>
  <si>
    <r>
      <t xml:space="preserve">Cost center/ </t>
    </r>
    <r>
      <rPr>
        <b/>
        <i/>
        <sz val="11"/>
        <color rgb="FFFF0000"/>
        <rFont val="Arial"/>
        <family val="2"/>
      </rPr>
      <t>Troškovno mjesto</t>
    </r>
    <r>
      <rPr>
        <b/>
        <sz val="11"/>
        <color rgb="FFFF0000"/>
        <rFont val="Arial"/>
        <family val="2"/>
        <charset val="238"/>
      </rPr>
      <t xml:space="preserve"> 9.6</t>
    </r>
  </si>
  <si>
    <r>
      <t xml:space="preserve">Subgrade/ </t>
    </r>
    <r>
      <rPr>
        <b/>
        <i/>
        <sz val="11"/>
        <color theme="1"/>
        <rFont val="Arial"/>
        <family val="2"/>
      </rPr>
      <t>Posteljica</t>
    </r>
    <r>
      <rPr>
        <b/>
        <sz val="11"/>
        <color theme="1"/>
        <rFont val="Arial"/>
        <family val="2"/>
        <charset val="238"/>
      </rPr>
      <t xml:space="preserve"> </t>
    </r>
  </si>
  <si>
    <t>9.6.1.1.1</t>
    <phoneticPr fontId="43" type="noConversion"/>
  </si>
  <si>
    <t>9.6.1.3.1</t>
  </si>
  <si>
    <r>
      <rPr>
        <sz val="11"/>
        <color theme="1"/>
        <rFont val="Arial"/>
        <family val="2"/>
      </rPr>
      <t xml:space="preserve">0 - 18.567 m </t>
    </r>
    <r>
      <rPr>
        <sz val="11"/>
        <color theme="1"/>
        <rFont val="Arial"/>
        <family val="2"/>
        <charset val="238"/>
      </rPr>
      <t xml:space="preserve">right side/ </t>
    </r>
    <r>
      <rPr>
        <i/>
        <sz val="11"/>
        <color theme="1"/>
        <rFont val="Arial"/>
        <family val="2"/>
      </rPr>
      <t>desna strana</t>
    </r>
  </si>
  <si>
    <t>9.6.1.3.2</t>
  </si>
  <si>
    <r>
      <rPr>
        <sz val="11"/>
        <color theme="1"/>
        <rFont val="Arial"/>
        <family val="2"/>
      </rPr>
      <t xml:space="preserve">0 - 14.800 m </t>
    </r>
    <r>
      <rPr>
        <sz val="11"/>
        <color theme="1"/>
        <rFont val="Arial"/>
        <family val="2"/>
        <charset val="238"/>
      </rPr>
      <t>left side/</t>
    </r>
    <r>
      <rPr>
        <i/>
        <sz val="11"/>
        <color theme="1"/>
        <rFont val="Arial"/>
        <family val="2"/>
      </rPr>
      <t xml:space="preserve"> lijeva strana</t>
    </r>
  </si>
  <si>
    <r>
      <t xml:space="preserve">Asphalt concrete layer/ </t>
    </r>
    <r>
      <rPr>
        <i/>
        <sz val="11"/>
        <color theme="1"/>
        <rFont val="Arial"/>
        <family val="2"/>
      </rPr>
      <t xml:space="preserve">Sloj asfaltnog betona </t>
    </r>
    <r>
      <rPr>
        <sz val="11"/>
        <color theme="1"/>
        <rFont val="Arial"/>
        <family val="2"/>
        <charset val="238"/>
      </rPr>
      <t xml:space="preserve">1 right side/ </t>
    </r>
    <r>
      <rPr>
        <i/>
        <sz val="11"/>
        <color theme="1"/>
        <rFont val="Arial"/>
        <family val="2"/>
      </rPr>
      <t>desna strana</t>
    </r>
  </si>
  <si>
    <t>9.6.3.5</t>
  </si>
  <si>
    <t>9.6.3.6</t>
  </si>
  <si>
    <t>9.6.4.1.1</t>
  </si>
  <si>
    <t xml:space="preserve">Concrete wall/ Betonski zid LK26+492.32-LK26+496.32 (4m) </t>
  </si>
  <si>
    <t>9.6.4.1.1.1</t>
  </si>
  <si>
    <t>9.6.4.1.1.2</t>
  </si>
  <si>
    <t>9.6.4.1.2</t>
  </si>
  <si>
    <t xml:space="preserve">Concrete wall/ Betonski zid RK26+543.543 -RK26+549.543 (6m) </t>
  </si>
  <si>
    <t>9.6.4.1.2.1</t>
  </si>
  <si>
    <t>9.6.4.1.2.2</t>
  </si>
  <si>
    <t>Subsection/Podsekcija 4.3 (LK36+894.000-LK37+733.287, RK36+924.439 - RK38+366.284)</t>
  </si>
  <si>
    <t>Road Works/Radovi na putevima LK36+894.000—LK36+989.000
RK36+924.439—RK36+949.884</t>
  </si>
  <si>
    <t>14.1.5</t>
  </si>
  <si>
    <t>14.1.5.1</t>
  </si>
  <si>
    <t>14.1.5.1.1</t>
  </si>
  <si>
    <t xml:space="preserve">Concrete wall/ Betonski zid RK36+931.98 - RK36+941.98 (10m) </t>
  </si>
  <si>
    <t>14.1.5.1.1.1</t>
  </si>
  <si>
    <t>Concrete wall/ Betonski zid RK36+931.98 - RK36+941.98 - 95%</t>
    <phoneticPr fontId="43" type="noConversion"/>
  </si>
  <si>
    <t>14.1.5.1.1.2</t>
  </si>
  <si>
    <t>Concrete wall/ Betonski zid RK36+931.98 - RK36+941.98- After work 5%</t>
    <phoneticPr fontId="43" type="noConversion"/>
  </si>
  <si>
    <t>14.5.4</t>
  </si>
  <si>
    <t>Concrete wall / Betonski zid</t>
  </si>
  <si>
    <t>14.5.4.1.1</t>
  </si>
  <si>
    <t>14.5.4.1.1.1</t>
  </si>
  <si>
    <t>14.5.4.1.1.2</t>
  </si>
  <si>
    <t>14.5.4.1.1.3</t>
  </si>
  <si>
    <t>14.5.4.1.2</t>
  </si>
  <si>
    <t>Concrete wall/ Betonski zid RK37+465.0 - RK37+550.0 (85m),</t>
  </si>
  <si>
    <t>14.5.4.1.2.1</t>
  </si>
  <si>
    <t>14.5.4.1.2.2</t>
  </si>
  <si>
    <t>14.5.4.1.2.3</t>
  </si>
  <si>
    <t>14.5.4.1.3</t>
  </si>
  <si>
    <t xml:space="preserve">Concrete wall/ Betonski zid RK37+568.484 - RK37+577.484 (9m) </t>
  </si>
  <si>
    <t>14.5.4.1.3.1</t>
  </si>
  <si>
    <t>14.5.4.1.3.2</t>
  </si>
  <si>
    <t>14.6.13.1.1</t>
  </si>
  <si>
    <t>14.6.13.1.2</t>
  </si>
  <si>
    <t>14.6.13.1.3</t>
  </si>
  <si>
    <t>14.6.13.1.4</t>
  </si>
  <si>
    <t>14.6.13.2.1</t>
  </si>
  <si>
    <t>14.6.13.2.2</t>
  </si>
  <si>
    <t>14.6.13.2.3</t>
  </si>
  <si>
    <t>14.6.13.2.4</t>
  </si>
  <si>
    <t>14.7.2.1.1</t>
  </si>
  <si>
    <t>Concrete wall/ Betonski zid LK37+621.5  - RKLK37+728.88 (107.38m),</t>
  </si>
  <si>
    <t>14.7.2.1.1.1</t>
  </si>
  <si>
    <t>14.7.2.1.1.2</t>
  </si>
  <si>
    <t>14.7.2.1.1.3</t>
  </si>
  <si>
    <t>14.7.2.1.1.4</t>
  </si>
  <si>
    <t>6.1.1.1.3</t>
  </si>
  <si>
    <t>6.1.1.1.4</t>
  </si>
  <si>
    <t>750 -1000 m (LK&amp;RK)</t>
    <phoneticPr fontId="43" type="noConversion"/>
  </si>
  <si>
    <t>6.1.1.1.5</t>
  </si>
  <si>
    <t>1000 -1250 m (LK&amp;RK)</t>
    <phoneticPr fontId="43" type="noConversion"/>
  </si>
  <si>
    <t>6.1.1.1.6</t>
  </si>
  <si>
    <t>1250 -1541.111 m (LK); 1250 - 1253.453 m (RK)</t>
    <phoneticPr fontId="43" type="noConversion"/>
  </si>
  <si>
    <r>
      <t xml:space="preserve">Asphalt concrete layer/ </t>
    </r>
    <r>
      <rPr>
        <i/>
        <sz val="11"/>
        <color theme="1"/>
        <rFont val="Arial"/>
        <family val="2"/>
      </rPr>
      <t>Sloj asfaltnog betona</t>
    </r>
    <r>
      <rPr>
        <sz val="11"/>
        <color theme="1"/>
        <rFont val="Arial"/>
        <family val="2"/>
        <charset val="238"/>
      </rPr>
      <t xml:space="preserve"> 1 right side/ </t>
    </r>
    <r>
      <rPr>
        <i/>
        <sz val="11"/>
        <color theme="1"/>
        <rFont val="Arial"/>
        <family val="2"/>
      </rPr>
      <t>desna strana 0-500m</t>
    </r>
  </si>
  <si>
    <r>
      <t xml:space="preserve">Asphalt concrete layer/ </t>
    </r>
    <r>
      <rPr>
        <i/>
        <sz val="11"/>
        <color theme="1"/>
        <rFont val="Arial"/>
        <family val="2"/>
      </rPr>
      <t>Sloj asfaltnog betona</t>
    </r>
    <r>
      <rPr>
        <sz val="11"/>
        <color theme="1"/>
        <rFont val="Arial"/>
        <family val="2"/>
        <charset val="238"/>
      </rPr>
      <t xml:space="preserve"> 1 left side/ </t>
    </r>
    <r>
      <rPr>
        <i/>
        <sz val="11"/>
        <color theme="1"/>
        <rFont val="Arial"/>
        <family val="2"/>
      </rPr>
      <t>lijeva strana 0-500m</t>
    </r>
  </si>
  <si>
    <r>
      <t xml:space="preserve">Asphalt concrete layer/ </t>
    </r>
    <r>
      <rPr>
        <i/>
        <sz val="11"/>
        <color theme="1"/>
        <rFont val="Arial"/>
        <family val="2"/>
      </rPr>
      <t>Sloj asfaltnog betona</t>
    </r>
    <r>
      <rPr>
        <sz val="11"/>
        <color theme="1"/>
        <rFont val="Arial"/>
        <family val="2"/>
        <charset val="238"/>
      </rPr>
      <t xml:space="preserve"> 1 right side/ </t>
    </r>
    <r>
      <rPr>
        <i/>
        <sz val="11"/>
        <color theme="1"/>
        <rFont val="Arial"/>
        <family val="2"/>
      </rPr>
      <t>desna strana 500-1000m</t>
    </r>
  </si>
  <si>
    <r>
      <t xml:space="preserve">Asphalt concrete layer/ </t>
    </r>
    <r>
      <rPr>
        <i/>
        <sz val="11"/>
        <color theme="1"/>
        <rFont val="Arial"/>
        <family val="2"/>
      </rPr>
      <t>Sloj asfaltnog betona</t>
    </r>
    <r>
      <rPr>
        <sz val="11"/>
        <color theme="1"/>
        <rFont val="Arial"/>
        <family val="2"/>
        <charset val="238"/>
      </rPr>
      <t xml:space="preserve"> 1 left side/ </t>
    </r>
    <r>
      <rPr>
        <i/>
        <sz val="11"/>
        <color theme="1"/>
        <rFont val="Arial"/>
        <family val="2"/>
      </rPr>
      <t>lijeva strana 500-1000m</t>
    </r>
  </si>
  <si>
    <r>
      <t xml:space="preserve">Asphalt concrete layer/ </t>
    </r>
    <r>
      <rPr>
        <i/>
        <sz val="11"/>
        <color theme="1"/>
        <rFont val="Arial"/>
        <family val="2"/>
      </rPr>
      <t>Sloj asfaltnog betona</t>
    </r>
    <r>
      <rPr>
        <sz val="11"/>
        <color theme="1"/>
        <rFont val="Arial"/>
        <family val="2"/>
        <charset val="238"/>
      </rPr>
      <t xml:space="preserve"> 1 right side/ </t>
    </r>
    <r>
      <rPr>
        <i/>
        <sz val="11"/>
        <color theme="1"/>
        <rFont val="Arial"/>
        <family val="2"/>
      </rPr>
      <t>desna strana 1000-1253.453m</t>
    </r>
  </si>
  <si>
    <r>
      <t xml:space="preserve">Asphalt concrete layer/ </t>
    </r>
    <r>
      <rPr>
        <i/>
        <sz val="11"/>
        <color theme="1"/>
        <rFont val="Arial"/>
        <family val="2"/>
      </rPr>
      <t>Sloj asfaltnog betona</t>
    </r>
    <r>
      <rPr>
        <sz val="11"/>
        <color theme="1"/>
        <rFont val="Arial"/>
        <family val="2"/>
        <charset val="238"/>
      </rPr>
      <t xml:space="preserve"> 1 left side/ </t>
    </r>
    <r>
      <rPr>
        <i/>
        <sz val="11"/>
        <color theme="1"/>
        <rFont val="Arial"/>
        <family val="2"/>
      </rPr>
      <t>lijeva strana 1000-1541.111m</t>
    </r>
  </si>
  <si>
    <t>6.1.4.7</t>
  </si>
  <si>
    <r>
      <t xml:space="preserve">Asphalt concrete layer/ </t>
    </r>
    <r>
      <rPr>
        <i/>
        <sz val="11"/>
        <color theme="1"/>
        <rFont val="Arial"/>
        <family val="2"/>
      </rPr>
      <t>Sloj asfaltnog betona</t>
    </r>
    <r>
      <rPr>
        <sz val="11"/>
        <color theme="1"/>
        <rFont val="Arial"/>
        <family val="2"/>
        <charset val="238"/>
      </rPr>
      <t xml:space="preserve"> 2 right side/ </t>
    </r>
    <r>
      <rPr>
        <i/>
        <sz val="11"/>
        <color theme="1"/>
        <rFont val="Arial"/>
        <family val="2"/>
      </rPr>
      <t>desna strana 0-500m</t>
    </r>
  </si>
  <si>
    <t>6.1.4.8</t>
  </si>
  <si>
    <r>
      <t xml:space="preserve">Asphalt concrete layer/ </t>
    </r>
    <r>
      <rPr>
        <i/>
        <sz val="11"/>
        <color theme="1"/>
        <rFont val="Arial"/>
        <family val="2"/>
      </rPr>
      <t>Sloj asfaltnog betona</t>
    </r>
    <r>
      <rPr>
        <sz val="11"/>
        <color theme="1"/>
        <rFont val="Arial"/>
        <family val="2"/>
        <charset val="238"/>
      </rPr>
      <t xml:space="preserve"> 2 left side/ </t>
    </r>
    <r>
      <rPr>
        <i/>
        <sz val="11"/>
        <color theme="1"/>
        <rFont val="Arial"/>
        <family val="2"/>
      </rPr>
      <t>lijeva strana 0-500m</t>
    </r>
  </si>
  <si>
    <t>6.1.4.9</t>
  </si>
  <si>
    <r>
      <t xml:space="preserve">Asphalt concrete layer/ </t>
    </r>
    <r>
      <rPr>
        <i/>
        <sz val="11"/>
        <color theme="1"/>
        <rFont val="Arial"/>
        <family val="2"/>
      </rPr>
      <t>Sloj asfaltnog betona</t>
    </r>
    <r>
      <rPr>
        <sz val="11"/>
        <color theme="1"/>
        <rFont val="Arial"/>
        <family val="2"/>
        <charset val="238"/>
      </rPr>
      <t xml:space="preserve"> 2 right side/ </t>
    </r>
    <r>
      <rPr>
        <i/>
        <sz val="11"/>
        <color theme="1"/>
        <rFont val="Arial"/>
        <family val="2"/>
      </rPr>
      <t>desna strana 500-1000m</t>
    </r>
  </si>
  <si>
    <t>6.1.4.10</t>
  </si>
  <si>
    <r>
      <t xml:space="preserve">Asphalt concrete layer/ </t>
    </r>
    <r>
      <rPr>
        <i/>
        <sz val="11"/>
        <color theme="1"/>
        <rFont val="Arial"/>
        <family val="2"/>
      </rPr>
      <t>Sloj asfaltnog betona</t>
    </r>
    <r>
      <rPr>
        <sz val="11"/>
        <color theme="1"/>
        <rFont val="Arial"/>
        <family val="2"/>
        <charset val="238"/>
      </rPr>
      <t xml:space="preserve"> 2 left side/ </t>
    </r>
    <r>
      <rPr>
        <i/>
        <sz val="11"/>
        <color theme="1"/>
        <rFont val="Arial"/>
        <family val="2"/>
      </rPr>
      <t>lijeva strana 500-1000m</t>
    </r>
  </si>
  <si>
    <t>6.1.4.11</t>
  </si>
  <si>
    <r>
      <t xml:space="preserve">Asphalt concrete layer/ </t>
    </r>
    <r>
      <rPr>
        <i/>
        <sz val="11"/>
        <color theme="1"/>
        <rFont val="Arial"/>
        <family val="2"/>
      </rPr>
      <t>Sloj asfaltnog betona</t>
    </r>
    <r>
      <rPr>
        <sz val="11"/>
        <color theme="1"/>
        <rFont val="Arial"/>
        <family val="2"/>
        <charset val="238"/>
      </rPr>
      <t xml:space="preserve"> 2 right side/ </t>
    </r>
    <r>
      <rPr>
        <i/>
        <sz val="11"/>
        <color theme="1"/>
        <rFont val="Arial"/>
        <family val="2"/>
      </rPr>
      <t>desna strana 1000-1253.453m</t>
    </r>
  </si>
  <si>
    <t>6.1.4.12</t>
  </si>
  <si>
    <r>
      <t xml:space="preserve">Asphalt concrete layer/ </t>
    </r>
    <r>
      <rPr>
        <i/>
        <sz val="11"/>
        <color theme="1"/>
        <rFont val="Arial"/>
        <family val="2"/>
      </rPr>
      <t>Sloj asfaltnog betona</t>
    </r>
    <r>
      <rPr>
        <sz val="11"/>
        <color theme="1"/>
        <rFont val="Arial"/>
        <family val="2"/>
        <charset val="238"/>
      </rPr>
      <t xml:space="preserve"> 2 left side/ </t>
    </r>
    <r>
      <rPr>
        <i/>
        <sz val="11"/>
        <color theme="1"/>
        <rFont val="Arial"/>
        <family val="2"/>
      </rPr>
      <t>lijeva strana 1000-1541.111m</t>
    </r>
  </si>
  <si>
    <t>6.1.4.13</t>
  </si>
  <si>
    <r>
      <t xml:space="preserve">Asphalt concrete layer/ </t>
    </r>
    <r>
      <rPr>
        <i/>
        <sz val="11"/>
        <color theme="1"/>
        <rFont val="Arial"/>
        <family val="2"/>
      </rPr>
      <t>Sloj asfaltnog betona</t>
    </r>
    <r>
      <rPr>
        <sz val="11"/>
        <color theme="1"/>
        <rFont val="Arial"/>
        <family val="2"/>
        <charset val="238"/>
      </rPr>
      <t xml:space="preserve"> 3 right side/ </t>
    </r>
    <r>
      <rPr>
        <i/>
        <sz val="11"/>
        <color theme="1"/>
        <rFont val="Arial"/>
        <family val="2"/>
      </rPr>
      <t>desna strana 0-500m</t>
    </r>
  </si>
  <si>
    <t>6.1.4.14</t>
  </si>
  <si>
    <r>
      <t xml:space="preserve">Asphalt concrete layer/ </t>
    </r>
    <r>
      <rPr>
        <i/>
        <sz val="11"/>
        <color theme="1"/>
        <rFont val="Arial"/>
        <family val="2"/>
      </rPr>
      <t>Sloj asfaltnog betona</t>
    </r>
    <r>
      <rPr>
        <sz val="11"/>
        <color theme="1"/>
        <rFont val="Arial"/>
        <family val="2"/>
        <charset val="238"/>
      </rPr>
      <t xml:space="preserve"> 3 left side/ </t>
    </r>
    <r>
      <rPr>
        <i/>
        <sz val="11"/>
        <color theme="1"/>
        <rFont val="Arial"/>
        <family val="2"/>
      </rPr>
      <t>lijeva strana 0-500m</t>
    </r>
  </si>
  <si>
    <t>6.1.4.15</t>
  </si>
  <si>
    <r>
      <t xml:space="preserve">Asphalt concrete layer/ </t>
    </r>
    <r>
      <rPr>
        <i/>
        <sz val="11"/>
        <color theme="1"/>
        <rFont val="Arial"/>
        <family val="2"/>
      </rPr>
      <t>Sloj asfaltnog betona</t>
    </r>
    <r>
      <rPr>
        <sz val="11"/>
        <color theme="1"/>
        <rFont val="Arial"/>
        <family val="2"/>
        <charset val="238"/>
      </rPr>
      <t xml:space="preserve"> 3 right side/ </t>
    </r>
    <r>
      <rPr>
        <i/>
        <sz val="11"/>
        <color theme="1"/>
        <rFont val="Arial"/>
        <family val="2"/>
      </rPr>
      <t>desna strana 500-1000m</t>
    </r>
  </si>
  <si>
    <t>6.1.4.16</t>
  </si>
  <si>
    <r>
      <t xml:space="preserve">Asphalt concrete layer/ </t>
    </r>
    <r>
      <rPr>
        <i/>
        <sz val="11"/>
        <color theme="1"/>
        <rFont val="Arial"/>
        <family val="2"/>
      </rPr>
      <t>Sloj asfaltnog betona</t>
    </r>
    <r>
      <rPr>
        <sz val="11"/>
        <color theme="1"/>
        <rFont val="Arial"/>
        <family val="2"/>
        <charset val="238"/>
      </rPr>
      <t xml:space="preserve"> 3 left side/ </t>
    </r>
    <r>
      <rPr>
        <i/>
        <sz val="11"/>
        <color theme="1"/>
        <rFont val="Arial"/>
        <family val="2"/>
      </rPr>
      <t>lijeva strana 500-1000m</t>
    </r>
  </si>
  <si>
    <t>6.1.4.17</t>
  </si>
  <si>
    <r>
      <t xml:space="preserve">Asphalt concrete layer/ </t>
    </r>
    <r>
      <rPr>
        <i/>
        <sz val="11"/>
        <color theme="1"/>
        <rFont val="Arial"/>
        <family val="2"/>
      </rPr>
      <t>Sloj asfaltnog betona</t>
    </r>
    <r>
      <rPr>
        <sz val="11"/>
        <color theme="1"/>
        <rFont val="Arial"/>
        <family val="2"/>
        <charset val="238"/>
      </rPr>
      <t xml:space="preserve"> 3 right side/ </t>
    </r>
    <r>
      <rPr>
        <i/>
        <sz val="11"/>
        <color theme="1"/>
        <rFont val="Arial"/>
        <family val="2"/>
      </rPr>
      <t>desna strana 1000-1253.453m</t>
    </r>
  </si>
  <si>
    <t>6.1.4.18</t>
  </si>
  <si>
    <r>
      <t xml:space="preserve">Asphalt concrete layer/ </t>
    </r>
    <r>
      <rPr>
        <i/>
        <sz val="11"/>
        <color theme="1"/>
        <rFont val="Arial"/>
        <family val="2"/>
      </rPr>
      <t>Sloj asfaltnog betona</t>
    </r>
    <r>
      <rPr>
        <sz val="11"/>
        <color theme="1"/>
        <rFont val="Arial"/>
        <family val="2"/>
        <charset val="238"/>
      </rPr>
      <t xml:space="preserve"> 3 left side/ </t>
    </r>
    <r>
      <rPr>
        <i/>
        <sz val="11"/>
        <color theme="1"/>
        <rFont val="Arial"/>
        <family val="2"/>
      </rPr>
      <t>lijeva strana 1000-1541.111m</t>
    </r>
  </si>
  <si>
    <r>
      <t xml:space="preserve"> 250 - 500 m right side/ </t>
    </r>
    <r>
      <rPr>
        <i/>
        <sz val="11"/>
        <color theme="1"/>
        <rFont val="Arial"/>
        <family val="2"/>
      </rPr>
      <t>desna strana</t>
    </r>
  </si>
  <si>
    <r>
      <t xml:space="preserve"> 250 - 500 m left side/ </t>
    </r>
    <r>
      <rPr>
        <i/>
        <sz val="11"/>
        <color theme="1"/>
        <rFont val="Arial"/>
        <family val="2"/>
      </rPr>
      <t>lijeva strana</t>
    </r>
  </si>
  <si>
    <t>6.1.1.3.5</t>
  </si>
  <si>
    <r>
      <t xml:space="preserve"> 500 - 750 m right side/ </t>
    </r>
    <r>
      <rPr>
        <i/>
        <sz val="11"/>
        <color theme="1"/>
        <rFont val="Arial"/>
        <family val="2"/>
      </rPr>
      <t>desna strana</t>
    </r>
  </si>
  <si>
    <t>6.1.1.3.6</t>
  </si>
  <si>
    <r>
      <t xml:space="preserve"> 500 - 750 m left side/ </t>
    </r>
    <r>
      <rPr>
        <i/>
        <sz val="11"/>
        <color theme="1"/>
        <rFont val="Arial"/>
        <family val="2"/>
      </rPr>
      <t>lijeva strana</t>
    </r>
  </si>
  <si>
    <t>6.1.1.3.7</t>
  </si>
  <si>
    <r>
      <t xml:space="preserve"> 750 - 1000 m right side/ </t>
    </r>
    <r>
      <rPr>
        <i/>
        <sz val="11"/>
        <color theme="1"/>
        <rFont val="Arial"/>
        <family val="2"/>
      </rPr>
      <t>desna strana</t>
    </r>
  </si>
  <si>
    <t>6.1.1.3.8</t>
  </si>
  <si>
    <r>
      <t xml:space="preserve"> 750 - 1000 m left side/ </t>
    </r>
    <r>
      <rPr>
        <i/>
        <sz val="11"/>
        <color theme="1"/>
        <rFont val="Arial"/>
        <family val="2"/>
      </rPr>
      <t>lijeva strana</t>
    </r>
  </si>
  <si>
    <t>6.1.1.3.9</t>
  </si>
  <si>
    <r>
      <t>100</t>
    </r>
    <r>
      <rPr>
        <sz val="11"/>
        <color theme="1"/>
        <rFont val="Arial"/>
        <family val="2"/>
        <charset val="238"/>
      </rPr>
      <t xml:space="preserve">0 - 1253.453 m right side/ </t>
    </r>
    <r>
      <rPr>
        <i/>
        <sz val="11"/>
        <color theme="1"/>
        <rFont val="Arial"/>
        <family val="2"/>
      </rPr>
      <t>desna strana</t>
    </r>
  </si>
  <si>
    <t>6.1.1.3.10</t>
  </si>
  <si>
    <r>
      <rPr>
        <sz val="11"/>
        <color theme="1"/>
        <rFont val="Arial"/>
        <family val="2"/>
      </rPr>
      <t>100</t>
    </r>
    <r>
      <rPr>
        <sz val="11"/>
        <color theme="1"/>
        <rFont val="Arial"/>
        <family val="2"/>
        <charset val="238"/>
      </rPr>
      <t xml:space="preserve">0 - 1250 m left side/ </t>
    </r>
    <r>
      <rPr>
        <i/>
        <sz val="11"/>
        <color theme="1"/>
        <rFont val="Arial"/>
        <family val="2"/>
      </rPr>
      <t>lijeva strana</t>
    </r>
  </si>
  <si>
    <t>6.1.1.3.11</t>
  </si>
  <si>
    <r>
      <t xml:space="preserve"> 1250 - 1541.111 m left side/ </t>
    </r>
    <r>
      <rPr>
        <i/>
        <sz val="11"/>
        <color theme="1"/>
        <rFont val="Arial"/>
        <family val="2"/>
      </rPr>
      <t>lijeva strana</t>
    </r>
  </si>
  <si>
    <r>
      <t xml:space="preserve">250 - 500 m right side/ </t>
    </r>
    <r>
      <rPr>
        <i/>
        <sz val="11"/>
        <color theme="1"/>
        <rFont val="Arial"/>
        <family val="2"/>
      </rPr>
      <t>desna strana</t>
    </r>
  </si>
  <si>
    <r>
      <t xml:space="preserve">250 - 500 m left side/ </t>
    </r>
    <r>
      <rPr>
        <i/>
        <sz val="11"/>
        <color theme="1"/>
        <rFont val="Arial"/>
        <family val="2"/>
      </rPr>
      <t>lijeva strana</t>
    </r>
  </si>
  <si>
    <r>
      <t xml:space="preserve">500 - 750 m right side/ </t>
    </r>
    <r>
      <rPr>
        <i/>
        <sz val="11"/>
        <color theme="1"/>
        <rFont val="Arial"/>
        <family val="2"/>
      </rPr>
      <t>desna strana</t>
    </r>
  </si>
  <si>
    <r>
      <t xml:space="preserve">Bridge deck prestressing/ </t>
    </r>
    <r>
      <rPr>
        <b/>
        <i/>
        <sz val="11"/>
        <color theme="1"/>
        <rFont val="Arial"/>
        <family val="2"/>
      </rPr>
      <t>Prednaprezanje mosne ploče</t>
    </r>
  </si>
  <si>
    <r>
      <t xml:space="preserve">Bridge Furniture/ </t>
    </r>
    <r>
      <rPr>
        <b/>
        <i/>
        <sz val="11"/>
        <color theme="1"/>
        <rFont val="Arial"/>
        <family val="2"/>
      </rPr>
      <t>Mosna estetika</t>
    </r>
  </si>
  <si>
    <r>
      <t xml:space="preserve">Waterproofing, joints and Asphalt Works/ </t>
    </r>
    <r>
      <rPr>
        <b/>
        <i/>
        <sz val="11"/>
        <color theme="1"/>
        <rFont val="Arial"/>
        <family val="2"/>
      </rPr>
      <t>Hidroizolacija, spojnice i asfaltni radovi</t>
    </r>
  </si>
  <si>
    <r>
      <t>Asphalt layer/</t>
    </r>
    <r>
      <rPr>
        <i/>
        <sz val="11"/>
        <color theme="1"/>
        <rFont val="Arial"/>
        <family val="2"/>
      </rPr>
      <t>Sloj asfalta</t>
    </r>
    <r>
      <rPr>
        <sz val="11"/>
        <color theme="1"/>
        <rFont val="Arial"/>
        <family val="2"/>
      </rPr>
      <t xml:space="preserve"> 1 + waterproofing/</t>
    </r>
    <r>
      <rPr>
        <i/>
        <sz val="11"/>
        <color theme="1"/>
        <rFont val="Arial"/>
        <family val="2"/>
      </rPr>
      <t>hidroizolacija</t>
    </r>
  </si>
  <si>
    <r>
      <t>Asphalt layer/</t>
    </r>
    <r>
      <rPr>
        <i/>
        <sz val="11"/>
        <color theme="1"/>
        <rFont val="Arial"/>
        <family val="2"/>
      </rPr>
      <t>Sloj asfalta</t>
    </r>
    <r>
      <rPr>
        <sz val="11"/>
        <color theme="1"/>
        <rFont val="Arial"/>
        <family val="2"/>
      </rPr>
      <t xml:space="preserve"> 2 + joints/</t>
    </r>
    <r>
      <rPr>
        <i/>
        <sz val="11"/>
        <color theme="1"/>
        <rFont val="Arial"/>
        <family val="2"/>
      </rPr>
      <t>Spojnice</t>
    </r>
  </si>
  <si>
    <r>
      <t>Completion of/</t>
    </r>
    <r>
      <rPr>
        <i/>
        <sz val="11"/>
        <color theme="1"/>
        <rFont val="Arial"/>
        <family val="2"/>
      </rPr>
      <t>Završetak:</t>
    </r>
  </si>
  <si>
    <t>6.3.1.1.1</t>
    <phoneticPr fontId="43" type="noConversion"/>
  </si>
  <si>
    <t>0 - 37.027 m (LK); 0 - 234.153 m (RK)</t>
    <phoneticPr fontId="43" type="noConversion"/>
  </si>
  <si>
    <t>6.3.1.2.1</t>
  </si>
  <si>
    <t xml:space="preserve"> 16.787,90-17.022,06, layers 1,2,3,4,5,6,7,8,9,10,11</t>
  </si>
  <si>
    <t>6.3.1.2.1.1</t>
  </si>
  <si>
    <t xml:space="preserve"> 16.787,90-17.022,06, layer 1</t>
  </si>
  <si>
    <t>6.3.1.2.1.2</t>
  </si>
  <si>
    <t xml:space="preserve"> 16.787,90-17.022,06, layer 2</t>
  </si>
  <si>
    <t>6.3.1.2.1.3</t>
  </si>
  <si>
    <t xml:space="preserve"> 16.787,90-17.022,06, layer 3</t>
  </si>
  <si>
    <t>6.3.1.2.1.4</t>
  </si>
  <si>
    <t xml:space="preserve"> 16.787,90-17.022,06, layer 4</t>
  </si>
  <si>
    <t>6.3.1.2.1.5</t>
  </si>
  <si>
    <t xml:space="preserve"> 16.787,90-17.022,06, layer 5</t>
  </si>
  <si>
    <t>6.3.1.2.1.6</t>
  </si>
  <si>
    <t xml:space="preserve"> 16.787,90-17.022,06, layer 6</t>
  </si>
  <si>
    <t>6.3.1.2.1.7</t>
  </si>
  <si>
    <t xml:space="preserve"> 16.787,90-17.022,06, layer 7</t>
  </si>
  <si>
    <t>6.3.1.2.1.8</t>
  </si>
  <si>
    <t xml:space="preserve"> 16.787,90-17.022,06, layer 8</t>
  </si>
  <si>
    <t>6.3.1.2.1.9</t>
  </si>
  <si>
    <t xml:space="preserve"> 16.787,90-17.022,06, layer 9</t>
  </si>
  <si>
    <t>6.3.1.2.1.10</t>
  </si>
  <si>
    <t xml:space="preserve"> 16.787,90-17.022,06, layer 10</t>
  </si>
  <si>
    <t>6.3.1.2.1.11</t>
  </si>
  <si>
    <t xml:space="preserve"> 16.787,90-17.022,06, layer 11</t>
  </si>
  <si>
    <r>
      <rPr>
        <sz val="11"/>
        <color theme="1"/>
        <rFont val="Arial"/>
        <family val="2"/>
      </rPr>
      <t xml:space="preserve">0 - 234.153 m, </t>
    </r>
    <r>
      <rPr>
        <sz val="11"/>
        <color theme="1"/>
        <rFont val="Arial"/>
        <family val="2"/>
        <charset val="238"/>
      </rPr>
      <t xml:space="preserve">right side/ </t>
    </r>
    <r>
      <rPr>
        <i/>
        <sz val="11"/>
        <color theme="1"/>
        <rFont val="Arial"/>
        <family val="2"/>
      </rPr>
      <t>desna strana</t>
    </r>
  </si>
  <si>
    <r>
      <rPr>
        <sz val="11"/>
        <color theme="1"/>
        <rFont val="Arial"/>
        <family val="2"/>
      </rPr>
      <t xml:space="preserve">0 - 37.027 m, </t>
    </r>
    <r>
      <rPr>
        <sz val="11"/>
        <color theme="1"/>
        <rFont val="Arial"/>
        <family val="2"/>
        <charset val="238"/>
      </rPr>
      <t xml:space="preserve">left side/ </t>
    </r>
    <r>
      <rPr>
        <i/>
        <sz val="11"/>
        <color theme="1"/>
        <rFont val="Arial"/>
        <family val="2"/>
      </rPr>
      <t>lijeva strana</t>
    </r>
  </si>
  <si>
    <t>6.3.2.1.1</t>
  </si>
  <si>
    <t xml:space="preserve">Concrete wall/ Betonski zid LK16+964.58-LK16+970.58 (6m) </t>
  </si>
  <si>
    <t>6.3.2.1.1.1</t>
  </si>
  <si>
    <t>6.3.2.1.1.2</t>
  </si>
  <si>
    <t>6.3.2.1.2</t>
  </si>
  <si>
    <t xml:space="preserve">Concrete wall/ Betonski zid RK17+008.83--RK17+018.3 (9.47m) </t>
  </si>
  <si>
    <t>6.3.2.1.2.1</t>
  </si>
  <si>
    <t>6.3.2.1.2.2</t>
  </si>
  <si>
    <r>
      <t xml:space="preserve">Asphalt concrete layer/ </t>
    </r>
    <r>
      <rPr>
        <i/>
        <sz val="11"/>
        <color theme="1"/>
        <rFont val="Arial"/>
        <family val="2"/>
      </rPr>
      <t>Sloj asfaltnog betona</t>
    </r>
    <r>
      <rPr>
        <sz val="11"/>
        <color theme="1"/>
        <rFont val="Arial"/>
        <family val="2"/>
        <charset val="238"/>
      </rPr>
      <t xml:space="preserve"> 1 right side/ </t>
    </r>
    <r>
      <rPr>
        <i/>
        <sz val="11"/>
        <color theme="1"/>
        <rFont val="Arial"/>
        <family val="2"/>
      </rPr>
      <t>desna strana</t>
    </r>
  </si>
  <si>
    <r>
      <t xml:space="preserve">Asphalt concrete layer/ </t>
    </r>
    <r>
      <rPr>
        <i/>
        <sz val="11"/>
        <color theme="1"/>
        <rFont val="Arial"/>
        <family val="2"/>
      </rPr>
      <t>Sloj asfaltnog betona</t>
    </r>
    <r>
      <rPr>
        <sz val="11"/>
        <color theme="1"/>
        <rFont val="Arial"/>
        <family val="2"/>
        <charset val="238"/>
      </rPr>
      <t xml:space="preserve"> 2 left side/</t>
    </r>
    <r>
      <rPr>
        <i/>
        <sz val="11"/>
        <color theme="1"/>
        <rFont val="Arial"/>
        <family val="2"/>
      </rPr>
      <t xml:space="preserve"> lijeva strana</t>
    </r>
  </si>
  <si>
    <r>
      <t xml:space="preserve">Asphalt concrete layer/ </t>
    </r>
    <r>
      <rPr>
        <i/>
        <sz val="11"/>
        <color theme="1"/>
        <rFont val="Arial"/>
        <family val="2"/>
      </rPr>
      <t>Sloj asfaltnog betona</t>
    </r>
    <r>
      <rPr>
        <sz val="11"/>
        <color theme="1"/>
        <rFont val="Arial"/>
        <family val="2"/>
        <charset val="238"/>
      </rPr>
      <t xml:space="preserve"> 3 left side/</t>
    </r>
    <r>
      <rPr>
        <i/>
        <sz val="11"/>
        <color theme="1"/>
        <rFont val="Arial"/>
        <family val="2"/>
      </rPr>
      <t xml:space="preserve"> lijeva strana</t>
    </r>
  </si>
  <si>
    <r>
      <t>Asphalt layer/</t>
    </r>
    <r>
      <rPr>
        <i/>
        <sz val="11"/>
        <color theme="1"/>
        <rFont val="Arial"/>
        <family val="2"/>
      </rPr>
      <t>Sloj asfalta</t>
    </r>
    <r>
      <rPr>
        <sz val="11"/>
        <color theme="1"/>
        <rFont val="Arial"/>
        <family val="2"/>
        <charset val="238"/>
      </rPr>
      <t xml:space="preserve"> 1 + waterproofing/</t>
    </r>
    <r>
      <rPr>
        <i/>
        <sz val="11"/>
        <color theme="1"/>
        <rFont val="Arial"/>
        <family val="2"/>
      </rPr>
      <t>hidroizolacija</t>
    </r>
  </si>
  <si>
    <r>
      <t>Asphalt layer/</t>
    </r>
    <r>
      <rPr>
        <i/>
        <sz val="11"/>
        <color theme="1"/>
        <rFont val="Arial"/>
        <family val="2"/>
      </rPr>
      <t>Sloj asfalta</t>
    </r>
    <r>
      <rPr>
        <sz val="11"/>
        <color theme="1"/>
        <rFont val="Arial"/>
        <family val="2"/>
        <charset val="238"/>
      </rPr>
      <t xml:space="preserve"> 2 + joints/</t>
    </r>
    <r>
      <rPr>
        <i/>
        <sz val="11"/>
        <color theme="1"/>
        <rFont val="Arial"/>
        <family val="2"/>
      </rPr>
      <t>Spojnice</t>
    </r>
  </si>
  <si>
    <r>
      <t>Completion of/</t>
    </r>
    <r>
      <rPr>
        <i/>
        <sz val="11"/>
        <color theme="1"/>
        <rFont val="Arial"/>
        <family val="2"/>
      </rPr>
      <t>Završetak</t>
    </r>
    <r>
      <rPr>
        <sz val="11"/>
        <color theme="1"/>
        <rFont val="Arial"/>
        <family val="2"/>
        <charset val="238"/>
      </rPr>
      <t>:</t>
    </r>
  </si>
  <si>
    <r>
      <t>500 - 569.981 m (LK)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Arial"/>
        <family val="2"/>
        <charset val="238"/>
      </rPr>
      <t>500 - 599.033 m (RK)</t>
    </r>
  </si>
  <si>
    <t>6.5.1.2.1</t>
  </si>
  <si>
    <t xml:space="preserve"> 17347.27-17597.27, layers 1,2,3,4,5,6,7,8,9,10</t>
  </si>
  <si>
    <t>6.5.1.2.1.1</t>
  </si>
  <si>
    <t xml:space="preserve"> 17347.27-17597.27, layer 1</t>
  </si>
  <si>
    <t>6.5.1.2.1.2</t>
  </si>
  <si>
    <t xml:space="preserve"> 17347.27-17597.27, layer 2</t>
  </si>
  <si>
    <t>6.5.1.2.1.3</t>
  </si>
  <si>
    <t xml:space="preserve"> 17347.27-17597.27, layer 3</t>
  </si>
  <si>
    <t>6.5.1.2.1.4</t>
  </si>
  <si>
    <t xml:space="preserve"> 17347.27-17597.27, layer 4</t>
  </si>
  <si>
    <t>6.5.1.2.1.5</t>
  </si>
  <si>
    <t xml:space="preserve"> 17347.27-17597.27, layer 5</t>
  </si>
  <si>
    <t>6.5.1.2.1.6</t>
  </si>
  <si>
    <t xml:space="preserve"> 17347.27-17597.27, layer 6</t>
  </si>
  <si>
    <t>6.5.1.2.1.7</t>
  </si>
  <si>
    <t xml:space="preserve"> 17347.27-17597.27, layer 7</t>
  </si>
  <si>
    <t>6.5.1.2.1.8</t>
  </si>
  <si>
    <t xml:space="preserve"> 17347.27-17597.27, layer 8</t>
  </si>
  <si>
    <t>6.5.1.2.1.9</t>
  </si>
  <si>
    <t xml:space="preserve"> 17347.27-17597.27, layer 9</t>
  </si>
  <si>
    <t>6.5.1.2.1.10</t>
  </si>
  <si>
    <t xml:space="preserve"> 17347.27-17597.27, layer 10</t>
  </si>
  <si>
    <t>6.5.1.2.2</t>
  </si>
  <si>
    <t xml:space="preserve"> 17597.27-17847.27, layers 11,12,13,14,15,16,17,18,19,20,21,22</t>
  </si>
  <si>
    <t>6.5.1.2.2.11</t>
  </si>
  <si>
    <t xml:space="preserve"> 17597.27-17847.27, layer 11</t>
  </si>
  <si>
    <t>6.5.1.2.2.12</t>
  </si>
  <si>
    <t xml:space="preserve"> 17597.27-17847.27, layer 12</t>
  </si>
  <si>
    <t>6.5.1.2.2.13</t>
  </si>
  <si>
    <t xml:space="preserve"> 17597.27-17847.27, layer 13</t>
  </si>
  <si>
    <t>6.5.1.2.2.14</t>
  </si>
  <si>
    <t xml:space="preserve"> 17597.27-17847.27, layer 14</t>
  </si>
  <si>
    <t>6.5.1.2.2.15</t>
  </si>
  <si>
    <t xml:space="preserve"> 17597.27-17847.27, layer 15</t>
  </si>
  <si>
    <t>6.5.1.2.2.16</t>
  </si>
  <si>
    <t xml:space="preserve"> 17597.27-17847.27, layer 16</t>
  </si>
  <si>
    <t>6.5.1.2.2.17</t>
  </si>
  <si>
    <t xml:space="preserve"> 17597.27-17847.27, layer 17</t>
  </si>
  <si>
    <t>6.5.1.2.2.18</t>
  </si>
  <si>
    <t xml:space="preserve"> 17597.27-17847.27, layer 18</t>
  </si>
  <si>
    <t>6.5.1.2.2.19</t>
  </si>
  <si>
    <t xml:space="preserve"> 17597.27-17847.27, layer 19</t>
  </si>
  <si>
    <t>6.5.1.2.2.20</t>
  </si>
  <si>
    <t xml:space="preserve"> 17597.27-17847.27, layer 20</t>
  </si>
  <si>
    <t>6.5.1.2.2.21</t>
  </si>
  <si>
    <t xml:space="preserve"> 17597.27-17847.27, layer 21</t>
  </si>
  <si>
    <t>6.5.1.2.2.22</t>
  </si>
  <si>
    <t xml:space="preserve"> 17597.27-17847.27, layer 22</t>
  </si>
  <si>
    <t>6.5.1.2.3</t>
  </si>
  <si>
    <t xml:space="preserve"> 17847.27-17946.30, layers 23,24,25,26,27,28</t>
  </si>
  <si>
    <t>6.5.1.2.3.23</t>
  </si>
  <si>
    <t xml:space="preserve"> 17847.27-17946.30, layer 23</t>
  </si>
  <si>
    <t>6.5.1.2.3.24</t>
  </si>
  <si>
    <t xml:space="preserve"> 17847.27-17946.30, layer 24</t>
  </si>
  <si>
    <t>6.5.1.2.3.25</t>
  </si>
  <si>
    <t xml:space="preserve"> 17847.27-17946.30, layer 25</t>
  </si>
  <si>
    <t>6.5.1.2.3.26</t>
  </si>
  <si>
    <t xml:space="preserve"> 17847.27-17946.30, layer 26</t>
  </si>
  <si>
    <t>6.5.1.2.3.27</t>
  </si>
  <si>
    <t xml:space="preserve"> 17847.27-17946.30, layer 27</t>
  </si>
  <si>
    <t>6.5.1.2.3.88</t>
  </si>
  <si>
    <t xml:space="preserve"> 17847.27-17946.30, layer 28</t>
  </si>
  <si>
    <r>
      <t>250 - 500 m left side/</t>
    </r>
    <r>
      <rPr>
        <i/>
        <sz val="11"/>
        <color theme="1"/>
        <rFont val="Arial"/>
        <family val="2"/>
      </rPr>
      <t xml:space="preserve"> lijeva strana</t>
    </r>
  </si>
  <si>
    <r>
      <t>500 - 599.033 m left side/</t>
    </r>
    <r>
      <rPr>
        <i/>
        <sz val="11"/>
        <color theme="1"/>
        <rFont val="Arial"/>
        <family val="2"/>
      </rPr>
      <t xml:space="preserve"> lijeva strana</t>
    </r>
  </si>
  <si>
    <r>
      <t xml:space="preserve">500 - 569.981 m right side/ </t>
    </r>
    <r>
      <rPr>
        <i/>
        <sz val="11"/>
        <color theme="1"/>
        <rFont val="Arial"/>
        <family val="2"/>
      </rPr>
      <t>desna strana</t>
    </r>
  </si>
  <si>
    <r>
      <t>Engineering structures/</t>
    </r>
    <r>
      <rPr>
        <b/>
        <i/>
        <sz val="11"/>
        <color theme="1"/>
        <rFont val="Arial"/>
        <family val="2"/>
      </rPr>
      <t xml:space="preserve"> Inženjerske konstrukcije</t>
    </r>
  </si>
  <si>
    <t>6.5.2.1.1</t>
  </si>
  <si>
    <t xml:space="preserve">Concrete wall/ Betonski zid LK17+330.07--K17+346.07 (16m) </t>
  </si>
  <si>
    <t>6.5.2.1.1.1</t>
  </si>
  <si>
    <t>6.5.2.1.1.2</t>
  </si>
  <si>
    <t>6.5.2.1.2</t>
  </si>
  <si>
    <t xml:space="preserve">Concrete wall/ Betonski zid RK17+351.00--RK17+359.00 (8m) </t>
  </si>
  <si>
    <t>6.5.2.1.2.1</t>
  </si>
  <si>
    <t>6.5.2.1.2.2</t>
  </si>
  <si>
    <t>6.5.2.1.3</t>
  </si>
  <si>
    <t xml:space="preserve">Concrete wall/ Betonski zid LK17+879.25--LK17+891.25 (12m) </t>
  </si>
  <si>
    <t>6.5.2.1.3.1</t>
  </si>
  <si>
    <t>6.5.2.1.3.2</t>
  </si>
  <si>
    <t>6.5.2.1.4</t>
  </si>
  <si>
    <t xml:space="preserve">Concrete wall/ Betonski zid RK17+928.00--RK17+940.00 (12m) </t>
  </si>
  <si>
    <t>6.5.2.1.4.1</t>
  </si>
  <si>
    <t>6.5.2.1.4.2</t>
  </si>
  <si>
    <r>
      <t xml:space="preserve">Reinforced earth wall / </t>
    </r>
    <r>
      <rPr>
        <i/>
        <sz val="11"/>
        <color theme="1"/>
        <rFont val="Arial"/>
        <family val="2"/>
      </rPr>
      <t xml:space="preserve">Ojačani zemljani zid </t>
    </r>
  </si>
  <si>
    <t>The milestone is 2.25 m height of each leyer and no matter on the length / Reper je visina 2.25 m za svaki sloj, bez obzira na dužinu</t>
  </si>
  <si>
    <t>Reinforced soil retaining wall RK17+520.00--RK17+740.00 / Potporni zid od armirane zemlje</t>
  </si>
  <si>
    <t>Layer/Sloj 1    (0.0 -2.25 m height)</t>
  </si>
  <si>
    <t>Layer/Sloj 2    (2.25 -4.5 m height)</t>
  </si>
  <si>
    <t>6.5.2.1.1.3</t>
  </si>
  <si>
    <t>Layer/Sloj 3    (4.5 -6.75 m height)</t>
  </si>
  <si>
    <t>6.5.2.1.1.4</t>
  </si>
  <si>
    <t>Layer/Sloj 4    (6.75 -9.0 m height)</t>
  </si>
  <si>
    <t>6.5.2.1.1.5</t>
  </si>
  <si>
    <t>Layer/Sloj 5    (9.0 -11.25 m height)</t>
  </si>
  <si>
    <t>6.5.2.1.1.6</t>
  </si>
  <si>
    <t>Layer/Sloj 6    (11.25 -13.5 m height)</t>
  </si>
  <si>
    <t>6.5.2.1.1.7</t>
  </si>
  <si>
    <t>Layer/Sloj 7    (13.5 -15.75 m height)</t>
  </si>
  <si>
    <t>6.5.2.1.1.8</t>
  </si>
  <si>
    <t>Layer/Sloj 8    (15.75 -16.0 m height)</t>
  </si>
  <si>
    <r>
      <t>per one direction of 500m (after MD approval)/</t>
    </r>
    <r>
      <rPr>
        <i/>
        <sz val="11"/>
        <color theme="1"/>
        <rFont val="Arial"/>
        <family val="2"/>
      </rPr>
      <t>Na 500m dužine u jednom pravcu (nakon odobrenja GP)</t>
    </r>
  </si>
  <si>
    <r>
      <t xml:space="preserve">Asphalt concrete layer/ </t>
    </r>
    <r>
      <rPr>
        <i/>
        <sz val="11"/>
        <color theme="1"/>
        <rFont val="Arial"/>
        <family val="2"/>
      </rPr>
      <t>Sloj asfaltnog betona</t>
    </r>
    <r>
      <rPr>
        <sz val="11"/>
        <color theme="1"/>
        <rFont val="Arial"/>
        <family val="2"/>
        <charset val="238"/>
      </rPr>
      <t xml:space="preserve"> 1 right side/ </t>
    </r>
    <r>
      <rPr>
        <i/>
        <sz val="11"/>
        <color theme="1"/>
        <rFont val="Arial"/>
        <family val="2"/>
      </rPr>
      <t>desna strana</t>
    </r>
    <r>
      <rPr>
        <sz val="11"/>
        <color theme="1"/>
        <rFont val="Arial"/>
        <family val="2"/>
        <charset val="238"/>
      </rPr>
      <t xml:space="preserve"> 0-500m</t>
    </r>
  </si>
  <si>
    <r>
      <t xml:space="preserve">Asphalt concrete layer/ </t>
    </r>
    <r>
      <rPr>
        <i/>
        <sz val="11"/>
        <color theme="1"/>
        <rFont val="Arial"/>
        <family val="2"/>
      </rPr>
      <t>Sloj asfaltnog betona</t>
    </r>
    <r>
      <rPr>
        <sz val="11"/>
        <color theme="1"/>
        <rFont val="Arial"/>
        <family val="2"/>
        <charset val="238"/>
      </rPr>
      <t xml:space="preserve"> 1 left side/ </t>
    </r>
    <r>
      <rPr>
        <i/>
        <sz val="11"/>
        <color theme="1"/>
        <rFont val="Arial"/>
        <family val="2"/>
      </rPr>
      <t>lijeva strana</t>
    </r>
    <r>
      <rPr>
        <sz val="11"/>
        <color theme="1"/>
        <rFont val="Arial"/>
        <family val="2"/>
        <charset val="238"/>
      </rPr>
      <t xml:space="preserve"> 0 - 500m</t>
    </r>
  </si>
  <si>
    <r>
      <t xml:space="preserve">Asphalt concrete layer/ </t>
    </r>
    <r>
      <rPr>
        <i/>
        <sz val="11"/>
        <color theme="1"/>
        <rFont val="Arial"/>
        <family val="2"/>
      </rPr>
      <t>Sloj asfaltnog betona</t>
    </r>
    <r>
      <rPr>
        <sz val="11"/>
        <color theme="1"/>
        <rFont val="Arial"/>
        <family val="2"/>
        <charset val="238"/>
      </rPr>
      <t xml:space="preserve"> 1 right side/ </t>
    </r>
    <r>
      <rPr>
        <i/>
        <sz val="11"/>
        <color theme="1"/>
        <rFont val="Arial"/>
        <family val="2"/>
      </rPr>
      <t>desna strana</t>
    </r>
    <r>
      <rPr>
        <sz val="11"/>
        <color theme="1"/>
        <rFont val="Arial"/>
        <family val="2"/>
        <charset val="238"/>
      </rPr>
      <t xml:space="preserve"> 500-599.033m</t>
    </r>
  </si>
  <si>
    <r>
      <t xml:space="preserve">Asphalt concrete layer/ </t>
    </r>
    <r>
      <rPr>
        <i/>
        <sz val="11"/>
        <color theme="1"/>
        <rFont val="Arial"/>
        <family val="2"/>
      </rPr>
      <t>Sloj asfaltnog betona</t>
    </r>
    <r>
      <rPr>
        <sz val="11"/>
        <color theme="1"/>
        <rFont val="Arial"/>
        <family val="2"/>
        <charset val="238"/>
      </rPr>
      <t xml:space="preserve"> 1 left side/ </t>
    </r>
    <r>
      <rPr>
        <i/>
        <sz val="11"/>
        <color theme="1"/>
        <rFont val="Arial"/>
        <family val="2"/>
      </rPr>
      <t>lijeva strana</t>
    </r>
    <r>
      <rPr>
        <sz val="11"/>
        <color theme="1"/>
        <rFont val="Arial"/>
        <family val="2"/>
        <charset val="238"/>
      </rPr>
      <t xml:space="preserve"> 500-569.981m</t>
    </r>
  </si>
  <si>
    <r>
      <t xml:space="preserve">Asphalt concrete layer/ </t>
    </r>
    <r>
      <rPr>
        <i/>
        <sz val="11"/>
        <color theme="1"/>
        <rFont val="Arial"/>
        <family val="2"/>
      </rPr>
      <t>Sloj asfaltnog betona</t>
    </r>
    <r>
      <rPr>
        <sz val="11"/>
        <color theme="1"/>
        <rFont val="Arial"/>
        <family val="2"/>
        <charset val="238"/>
      </rPr>
      <t xml:space="preserve"> 2 right side/ </t>
    </r>
    <r>
      <rPr>
        <i/>
        <sz val="11"/>
        <color theme="1"/>
        <rFont val="Arial"/>
        <family val="2"/>
      </rPr>
      <t>desna strana</t>
    </r>
    <r>
      <rPr>
        <sz val="11"/>
        <color theme="1"/>
        <rFont val="Arial"/>
        <family val="2"/>
        <charset val="238"/>
      </rPr>
      <t xml:space="preserve"> 0-500m</t>
    </r>
  </si>
  <si>
    <r>
      <t xml:space="preserve">Asphalt concrete layer/ </t>
    </r>
    <r>
      <rPr>
        <i/>
        <sz val="11"/>
        <color theme="1"/>
        <rFont val="Arial"/>
        <family val="2"/>
      </rPr>
      <t>Sloj asfaltnog betona</t>
    </r>
    <r>
      <rPr>
        <sz val="11"/>
        <color theme="1"/>
        <rFont val="Arial"/>
        <family val="2"/>
        <charset val="238"/>
      </rPr>
      <t xml:space="preserve"> 2 left side/ </t>
    </r>
    <r>
      <rPr>
        <i/>
        <sz val="11"/>
        <color theme="1"/>
        <rFont val="Arial"/>
        <family val="2"/>
      </rPr>
      <t>lijeva strana</t>
    </r>
    <r>
      <rPr>
        <sz val="11"/>
        <color theme="1"/>
        <rFont val="Arial"/>
        <family val="2"/>
        <charset val="238"/>
      </rPr>
      <t xml:space="preserve"> 0-500m</t>
    </r>
  </si>
  <si>
    <r>
      <t xml:space="preserve">Asphalt concrete layer/ </t>
    </r>
    <r>
      <rPr>
        <i/>
        <sz val="11"/>
        <color theme="1"/>
        <rFont val="Arial"/>
        <family val="2"/>
      </rPr>
      <t>Sloj asfaltnog betona</t>
    </r>
    <r>
      <rPr>
        <sz val="11"/>
        <color theme="1"/>
        <rFont val="Arial"/>
        <family val="2"/>
        <charset val="238"/>
      </rPr>
      <t xml:space="preserve"> 2 right side/ </t>
    </r>
    <r>
      <rPr>
        <i/>
        <sz val="11"/>
        <color theme="1"/>
        <rFont val="Arial"/>
        <family val="2"/>
      </rPr>
      <t>desna strana</t>
    </r>
    <r>
      <rPr>
        <sz val="11"/>
        <color theme="1"/>
        <rFont val="Arial"/>
        <family val="2"/>
        <charset val="238"/>
      </rPr>
      <t xml:space="preserve"> 500-599.033m</t>
    </r>
  </si>
  <si>
    <r>
      <t xml:space="preserve">Asphalt concrete layer/ </t>
    </r>
    <r>
      <rPr>
        <i/>
        <sz val="11"/>
        <color theme="1"/>
        <rFont val="Arial"/>
        <family val="2"/>
      </rPr>
      <t>Sloj asfaltnog betona</t>
    </r>
    <r>
      <rPr>
        <sz val="11"/>
        <color theme="1"/>
        <rFont val="Arial"/>
        <family val="2"/>
        <charset val="238"/>
      </rPr>
      <t xml:space="preserve"> 2 left side/ </t>
    </r>
    <r>
      <rPr>
        <i/>
        <sz val="11"/>
        <color theme="1"/>
        <rFont val="Arial"/>
        <family val="2"/>
      </rPr>
      <t>lijeva strana</t>
    </r>
    <r>
      <rPr>
        <sz val="11"/>
        <color theme="1"/>
        <rFont val="Arial"/>
        <family val="2"/>
        <charset val="238"/>
      </rPr>
      <t xml:space="preserve"> 500-569.981m</t>
    </r>
  </si>
  <si>
    <r>
      <t xml:space="preserve">Asphalt concrete layer/ </t>
    </r>
    <r>
      <rPr>
        <i/>
        <sz val="11"/>
        <color theme="1"/>
        <rFont val="Arial"/>
        <family val="2"/>
      </rPr>
      <t>Sloj asfaltnog betona</t>
    </r>
    <r>
      <rPr>
        <sz val="11"/>
        <color theme="1"/>
        <rFont val="Arial"/>
        <family val="2"/>
        <charset val="238"/>
      </rPr>
      <t xml:space="preserve"> 3 right side/ </t>
    </r>
    <r>
      <rPr>
        <i/>
        <sz val="11"/>
        <color theme="1"/>
        <rFont val="Arial"/>
        <family val="2"/>
      </rPr>
      <t>desna strana</t>
    </r>
    <r>
      <rPr>
        <sz val="11"/>
        <color theme="1"/>
        <rFont val="Arial"/>
        <family val="2"/>
        <charset val="238"/>
      </rPr>
      <t xml:space="preserve"> 0-500m</t>
    </r>
  </si>
  <si>
    <r>
      <t xml:space="preserve">Asphalt concrete layer/ </t>
    </r>
    <r>
      <rPr>
        <i/>
        <sz val="11"/>
        <color theme="1"/>
        <rFont val="Arial"/>
        <family val="2"/>
      </rPr>
      <t>Sloj asfaltnog betona</t>
    </r>
    <r>
      <rPr>
        <sz val="11"/>
        <color theme="1"/>
        <rFont val="Arial"/>
        <family val="2"/>
        <charset val="238"/>
      </rPr>
      <t xml:space="preserve"> 3 left side/</t>
    </r>
    <r>
      <rPr>
        <i/>
        <sz val="11"/>
        <color theme="1"/>
        <rFont val="Arial"/>
        <family val="2"/>
      </rPr>
      <t xml:space="preserve"> lijeva strana</t>
    </r>
    <r>
      <rPr>
        <sz val="11"/>
        <color theme="1"/>
        <rFont val="Arial"/>
        <family val="2"/>
        <charset val="238"/>
      </rPr>
      <t xml:space="preserve"> 0-500m</t>
    </r>
  </si>
  <si>
    <r>
      <t xml:space="preserve">Asphalt concrete layer/ </t>
    </r>
    <r>
      <rPr>
        <i/>
        <sz val="11"/>
        <color theme="1"/>
        <rFont val="Arial"/>
        <family val="2"/>
      </rPr>
      <t>Sloj asfaltnog betona</t>
    </r>
    <r>
      <rPr>
        <sz val="11"/>
        <color theme="1"/>
        <rFont val="Arial"/>
        <family val="2"/>
        <charset val="238"/>
      </rPr>
      <t xml:space="preserve"> 3 right side/ </t>
    </r>
    <r>
      <rPr>
        <i/>
        <sz val="11"/>
        <color theme="1"/>
        <rFont val="Arial"/>
        <family val="2"/>
      </rPr>
      <t>desna strana</t>
    </r>
    <r>
      <rPr>
        <sz val="11"/>
        <color theme="1"/>
        <rFont val="Arial"/>
        <family val="2"/>
        <charset val="238"/>
      </rPr>
      <t xml:space="preserve"> 500-599.033m</t>
    </r>
  </si>
  <si>
    <r>
      <t xml:space="preserve">Asphalt concrete layer/ </t>
    </r>
    <r>
      <rPr>
        <i/>
        <sz val="11"/>
        <color theme="1"/>
        <rFont val="Arial"/>
        <family val="2"/>
      </rPr>
      <t>Sloj asfaltnog betona</t>
    </r>
    <r>
      <rPr>
        <sz val="11"/>
        <color theme="1"/>
        <rFont val="Arial"/>
        <family val="2"/>
        <charset val="238"/>
      </rPr>
      <t xml:space="preserve"> 3 left side/ </t>
    </r>
    <r>
      <rPr>
        <i/>
        <sz val="11"/>
        <color theme="1"/>
        <rFont val="Arial"/>
        <family val="2"/>
      </rPr>
      <t>lijeva strana</t>
    </r>
    <r>
      <rPr>
        <sz val="11"/>
        <color theme="1"/>
        <rFont val="Arial"/>
        <family val="2"/>
        <charset val="238"/>
      </rPr>
      <t xml:space="preserve"> 500-569.981m</t>
    </r>
  </si>
  <si>
    <r>
      <t xml:space="preserve">Foundation concrete/ </t>
    </r>
    <r>
      <rPr>
        <b/>
        <i/>
        <sz val="11"/>
        <color theme="1"/>
        <rFont val="Arial"/>
        <family val="2"/>
      </rPr>
      <t>Temeljni beton</t>
    </r>
  </si>
  <si>
    <r>
      <t xml:space="preserve">Abutments and Piers elevation/ </t>
    </r>
    <r>
      <rPr>
        <b/>
        <i/>
        <sz val="11"/>
        <color theme="1"/>
        <rFont val="Arial"/>
        <family val="2"/>
      </rPr>
      <t>Elevacija mosnih stubova</t>
    </r>
  </si>
  <si>
    <r>
      <t xml:space="preserve">Bridge deck superstructure/ </t>
    </r>
    <r>
      <rPr>
        <b/>
        <i/>
        <sz val="11"/>
        <color theme="1"/>
        <rFont val="Arial"/>
        <family val="2"/>
      </rPr>
      <t>Gornji stroj mosne ploče</t>
    </r>
  </si>
  <si>
    <t>350.045 m</t>
    <phoneticPr fontId="43" type="noConversion"/>
  </si>
  <si>
    <r>
      <t>Abutments and Piers elevation/</t>
    </r>
    <r>
      <rPr>
        <b/>
        <i/>
        <sz val="11"/>
        <color theme="1"/>
        <rFont val="Arial"/>
        <family val="2"/>
      </rPr>
      <t xml:space="preserve"> Elevacija mosnih stubova</t>
    </r>
  </si>
  <si>
    <r>
      <t>Bridge Furniture/</t>
    </r>
    <r>
      <rPr>
        <b/>
        <i/>
        <sz val="11"/>
        <color theme="1"/>
        <rFont val="Arial"/>
        <family val="2"/>
      </rPr>
      <t xml:space="preserve"> Mosna estetika</t>
    </r>
  </si>
  <si>
    <t>325.827 m</t>
    <phoneticPr fontId="43" type="noConversion"/>
  </si>
  <si>
    <t>Sub Total / Suma stavke 6.6</t>
  </si>
  <si>
    <t>6.1.1.2.1</t>
  </si>
  <si>
    <t xml:space="preserve"> 14.740-14.990, layers 1,2,3,4,5,6</t>
  </si>
  <si>
    <t>6.1.1.2.1.1</t>
  </si>
  <si>
    <t xml:space="preserve"> 14.740-14.990, layer 1</t>
  </si>
  <si>
    <t>6.1.1.2.1.2</t>
  </si>
  <si>
    <t xml:space="preserve"> 14.740-14.990, layer 2</t>
  </si>
  <si>
    <t>6.1.1.2.1.3</t>
  </si>
  <si>
    <t xml:space="preserve"> 14.740-14.990, layer 3</t>
  </si>
  <si>
    <t>6.1.1.2.1.4</t>
  </si>
  <si>
    <t xml:space="preserve"> 14.740-14.990, layer 4</t>
  </si>
  <si>
    <t>6.1.1.2.1.5</t>
  </si>
  <si>
    <t xml:space="preserve"> 14.740-14.990, layer 5</t>
  </si>
  <si>
    <t>6.1.1.2.1.6</t>
  </si>
  <si>
    <t xml:space="preserve"> 14.740-14.990, layer 6</t>
  </si>
  <si>
    <t>6.1.1.2.2</t>
  </si>
  <si>
    <t xml:space="preserve"> 14.990-15.240, layers 7,8,9,10,11,12,13,14,15,16,17</t>
  </si>
  <si>
    <t>6.1.1.2.2.7</t>
  </si>
  <si>
    <t xml:space="preserve"> 14.990-15.240, layer 7</t>
  </si>
  <si>
    <t>6.1.1.2.2.8</t>
  </si>
  <si>
    <t xml:space="preserve"> 14.990-15.240, layer 8</t>
  </si>
  <si>
    <t>6.1.1.2.2.9</t>
  </si>
  <si>
    <t xml:space="preserve"> 14.990-15.240, layer 9</t>
  </si>
  <si>
    <t>6.1.1.2.2.10</t>
  </si>
  <si>
    <t xml:space="preserve"> 14.990-15.240, layer 10</t>
  </si>
  <si>
    <t>6.1.1.2.2.11</t>
  </si>
  <si>
    <t xml:space="preserve"> 14.990-15.240, layer 11</t>
  </si>
  <si>
    <t>6.1.1.2.2.12</t>
  </si>
  <si>
    <t xml:space="preserve"> 14.990-15.240, layer 12</t>
  </si>
  <si>
    <t>6.1.1.2.2.13</t>
  </si>
  <si>
    <t xml:space="preserve"> 14.990-15.240, layer 13</t>
  </si>
  <si>
    <t>6.1.1.2.2.14</t>
  </si>
  <si>
    <t xml:space="preserve"> 14.990-15.240, layer 14</t>
  </si>
  <si>
    <t>6.1.1.2.2.15</t>
  </si>
  <si>
    <t xml:space="preserve"> 14.990-15.240, layer 15</t>
  </si>
  <si>
    <t>6.1.1.2.2.16</t>
  </si>
  <si>
    <t xml:space="preserve"> 14.990-15.240, layer 16</t>
  </si>
  <si>
    <t>6.1.1.2.2.17</t>
  </si>
  <si>
    <t xml:space="preserve"> 14.990-15.240, layer 17</t>
  </si>
  <si>
    <t>6.1.1.2.3</t>
  </si>
  <si>
    <t xml:space="preserve"> 15.240-15.490, layers 18,19,20,21,22,23</t>
  </si>
  <si>
    <t>6.1.1.2.3.18</t>
  </si>
  <si>
    <t xml:space="preserve"> 15.240-15.490, layer 18</t>
  </si>
  <si>
    <t>6.1.1.2.3.19</t>
  </si>
  <si>
    <t xml:space="preserve"> 15.240-15.490, layer 19</t>
  </si>
  <si>
    <t>6.1.1.2.3.20</t>
  </si>
  <si>
    <t xml:space="preserve"> 15.240-15.490, layer 20</t>
  </si>
  <si>
    <t>6.1.1.2.3.21</t>
  </si>
  <si>
    <t xml:space="preserve"> 15.240-15.490, layer 21</t>
  </si>
  <si>
    <t>6.1.1.2.3.22</t>
  </si>
  <si>
    <t xml:space="preserve"> 15.240-15.490, layer 22</t>
  </si>
  <si>
    <t>6.1.1.2.3.23</t>
  </si>
  <si>
    <t xml:space="preserve"> 15.240-15.490, layer 23</t>
  </si>
  <si>
    <t>6.1.1.2.4</t>
  </si>
  <si>
    <t xml:space="preserve"> 15.490-15.740, layers 24,25,26,27,28,29</t>
  </si>
  <si>
    <t>6.1.1.2.4.24</t>
  </si>
  <si>
    <t xml:space="preserve"> 15.490-15.740, layer 24</t>
  </si>
  <si>
    <t>6.1.1.2.4.25</t>
  </si>
  <si>
    <t xml:space="preserve"> 15.490-15.740, layer 25</t>
  </si>
  <si>
    <t>6.1.1.2.4.26</t>
  </si>
  <si>
    <t xml:space="preserve"> 15.490-15.740, layer 26</t>
  </si>
  <si>
    <t>6.1.1.2.4.27</t>
  </si>
  <si>
    <t xml:space="preserve"> 15.490-15.740, layer 27</t>
  </si>
  <si>
    <t>6.1.1.2.4.28</t>
  </si>
  <si>
    <t xml:space="preserve"> 15.490-15.740, layer 28</t>
  </si>
  <si>
    <t>6.1.1.2.4.29</t>
  </si>
  <si>
    <t xml:space="preserve"> 15.490-15.740, layer 29</t>
  </si>
  <si>
    <t>6.1.1.2.5</t>
  </si>
  <si>
    <t xml:space="preserve"> 15.740-15.993,48, layers 30,31.32.33.34.35.36.37,38</t>
  </si>
  <si>
    <t>6.1.1.2.5.30</t>
  </si>
  <si>
    <t xml:space="preserve"> 15.740-15.993,48, layer 30</t>
  </si>
  <si>
    <t>6.1.1.2.5.31</t>
  </si>
  <si>
    <t xml:space="preserve"> 15.740-15.993,48, layer 31</t>
  </si>
  <si>
    <t>6.1.1.2.5.32</t>
  </si>
  <si>
    <t xml:space="preserve"> 15.740-15.993,48, layer 32</t>
  </si>
  <si>
    <t>6.1.1.2.5.33</t>
  </si>
  <si>
    <t xml:space="preserve"> 15.740-15.993,48, layer 33</t>
  </si>
  <si>
    <t>6.1.1.2.5.34</t>
  </si>
  <si>
    <t xml:space="preserve"> 15.740-15.993,48, layer 34</t>
  </si>
  <si>
    <t>6.1.1.2.5.35</t>
  </si>
  <si>
    <t xml:space="preserve"> 15.740-15.993,48, layer 35</t>
  </si>
  <si>
    <t>6.1.1.2.5.36</t>
  </si>
  <si>
    <t xml:space="preserve"> 15.740-15.993,48, layer 36</t>
  </si>
  <si>
    <t>6.1.1.2.5.37</t>
  </si>
  <si>
    <t xml:space="preserve"> 15.740-15.993,48, layer 37</t>
  </si>
  <si>
    <t>6.1.1.2.5.38</t>
  </si>
  <si>
    <t xml:space="preserve"> 15.740-15.993,48, layer 38</t>
  </si>
  <si>
    <t>0 - 250 m (LK&amp;RK)</t>
    <phoneticPr fontId="43" type="noConversion"/>
  </si>
  <si>
    <r>
      <t>250 - 305.775 m (LK)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Arial"/>
        <family val="2"/>
        <charset val="238"/>
      </rPr>
      <t>250 - 369.896 m (RK)</t>
    </r>
  </si>
  <si>
    <t>6.7.1.2.1</t>
  </si>
  <si>
    <t xml:space="preserve"> 18272.13-18522.13, layers1,2,3,4,5,6,7,8,9,10,11,12,13,14,15,16</t>
  </si>
  <si>
    <t>6.7.1.2.1.1</t>
  </si>
  <si>
    <t xml:space="preserve"> 18272.13-18522.13, layer 1</t>
  </si>
  <si>
    <t>6.7.1.2.1.2</t>
  </si>
  <si>
    <t xml:space="preserve"> 18272.13-18522.13, layer 2</t>
  </si>
  <si>
    <t>6.7.1.2.1.3</t>
  </si>
  <si>
    <t xml:space="preserve"> 18272.13-18522.13, layer 3</t>
  </si>
  <si>
    <t>6.7.1.2.1.4</t>
  </si>
  <si>
    <t xml:space="preserve"> 18272.13-18522.13, layer 4</t>
  </si>
  <si>
    <t>6.7.1.2.1.5</t>
  </si>
  <si>
    <t xml:space="preserve"> 18272.13-18522.13, layer 5</t>
  </si>
  <si>
    <t>6.7.1.2.1.6</t>
  </si>
  <si>
    <t xml:space="preserve"> 18272.13-18522.13, layer 6</t>
  </si>
  <si>
    <t>6.7.1.2.1.7</t>
  </si>
  <si>
    <t xml:space="preserve"> 18272.13-18522.13, layer 7</t>
  </si>
  <si>
    <t>6.7.1.2.1.8</t>
  </si>
  <si>
    <t xml:space="preserve"> 18272.13-18522.13, layer 8</t>
  </si>
  <si>
    <t>6.7.1.2.1.9</t>
  </si>
  <si>
    <t xml:space="preserve"> 18272.13-18522.13, layer 9</t>
  </si>
  <si>
    <t>6.7.1.2.1.10</t>
  </si>
  <si>
    <t xml:space="preserve"> 18272.13-18522.13, layer 10</t>
  </si>
  <si>
    <t>6.7.1.2.1.11</t>
  </si>
  <si>
    <t xml:space="preserve"> 18272.13-18522.13, layer 11</t>
  </si>
  <si>
    <t>6.7.1.2.1.12</t>
  </si>
  <si>
    <t xml:space="preserve"> 18272.13-18522.13, layer 12</t>
  </si>
  <si>
    <t>6.7.1.2.1.13</t>
  </si>
  <si>
    <t xml:space="preserve"> 18272.13-18522.13, layer 13</t>
  </si>
  <si>
    <t>6.7.1.2.1.14</t>
  </si>
  <si>
    <t xml:space="preserve"> 18272.13-18522.13, layer 14</t>
  </si>
  <si>
    <t>6.7.1.2.1.15</t>
  </si>
  <si>
    <t xml:space="preserve"> 18272.13-18522.13, layer 15</t>
  </si>
  <si>
    <t>6.7.1.2.1.16</t>
  </si>
  <si>
    <t xml:space="preserve"> 18272.13-18522.13, layer 16</t>
  </si>
  <si>
    <t>6.7.1.2.2</t>
  </si>
  <si>
    <t xml:space="preserve"> 18522.13-18642,02, layers 11,12,13,14,15,16,17</t>
  </si>
  <si>
    <t>6.7.1.2.2.17</t>
  </si>
  <si>
    <t xml:space="preserve"> 18522.13-18642,02, layer 17</t>
  </si>
  <si>
    <t>6.7.1.2.2.18</t>
  </si>
  <si>
    <t xml:space="preserve"> 18522.13-18642,02, layer 18</t>
  </si>
  <si>
    <t>6.7.1.2.2.19</t>
  </si>
  <si>
    <t xml:space="preserve"> 18522.13-18642,02, layer 19</t>
  </si>
  <si>
    <t>6.7.1.2.2.20</t>
  </si>
  <si>
    <t xml:space="preserve"> 18522.13-18642,02, layer 20</t>
  </si>
  <si>
    <t>6.7.1.2.2.21</t>
  </si>
  <si>
    <t xml:space="preserve"> 18522.13-18642,02, layer 21</t>
  </si>
  <si>
    <t>6.7.1.2.2.22</t>
  </si>
  <si>
    <t xml:space="preserve"> 18522.13-18642,02, layer 22</t>
  </si>
  <si>
    <t>6.7.1.2.2.23</t>
  </si>
  <si>
    <t xml:space="preserve"> 18522.13-18642,02, layer 23</t>
  </si>
  <si>
    <t>6.7.1.2.2.24</t>
  </si>
  <si>
    <t xml:space="preserve"> 18522.13-18642,02, layer 24</t>
  </si>
  <si>
    <t>6.7.1.2.2.25</t>
  </si>
  <si>
    <t xml:space="preserve"> 18522.13-18642,02, layer 25</t>
  </si>
  <si>
    <t>6.7.1.2.2.26</t>
  </si>
  <si>
    <t xml:space="preserve"> 18522.13-18642,02, layer 26</t>
  </si>
  <si>
    <t>6.7.1.2.2.27</t>
  </si>
  <si>
    <t xml:space="preserve"> 18522.13-18642,02, layer 27</t>
  </si>
  <si>
    <t>6.7.1.2.2.28</t>
  </si>
  <si>
    <t xml:space="preserve"> 18522.13-18642,02, layer 28</t>
  </si>
  <si>
    <r>
      <t>250 - 369.896 m,</t>
    </r>
    <r>
      <rPr>
        <sz val="11"/>
        <color theme="1"/>
        <rFont val="Arial"/>
        <family val="2"/>
        <charset val="238"/>
      </rPr>
      <t xml:space="preserve"> right side</t>
    </r>
    <r>
      <rPr>
        <i/>
        <sz val="11"/>
        <color theme="1"/>
        <rFont val="Arial"/>
        <family val="2"/>
      </rPr>
      <t>/ desna strana</t>
    </r>
  </si>
  <si>
    <r>
      <t xml:space="preserve"> 250 - 305.775 m, left side/ </t>
    </r>
    <r>
      <rPr>
        <i/>
        <sz val="11"/>
        <color theme="1"/>
        <rFont val="Arial"/>
        <family val="2"/>
      </rPr>
      <t>lijeva strana</t>
    </r>
  </si>
  <si>
    <r>
      <t>Asphalt concrete layer/</t>
    </r>
    <r>
      <rPr>
        <i/>
        <sz val="11"/>
        <color theme="1"/>
        <rFont val="Arial"/>
        <family val="2"/>
      </rPr>
      <t xml:space="preserve"> Sloj asfaltnog betona</t>
    </r>
    <r>
      <rPr>
        <sz val="11"/>
        <color theme="1"/>
        <rFont val="Arial"/>
        <family val="2"/>
        <charset val="238"/>
      </rPr>
      <t xml:space="preserve"> 1 left side/</t>
    </r>
    <r>
      <rPr>
        <i/>
        <sz val="11"/>
        <color theme="1"/>
        <rFont val="Arial"/>
        <family val="2"/>
      </rPr>
      <t xml:space="preserve"> lijeva strana</t>
    </r>
  </si>
  <si>
    <r>
      <t xml:space="preserve">Asphalt concrete layer/ </t>
    </r>
    <r>
      <rPr>
        <i/>
        <sz val="11"/>
        <color theme="1"/>
        <rFont val="Arial"/>
        <family val="2"/>
      </rPr>
      <t xml:space="preserve">Sloj asfaltnog betona </t>
    </r>
    <r>
      <rPr>
        <sz val="11"/>
        <color theme="1"/>
        <rFont val="Arial"/>
        <family val="2"/>
        <charset val="238"/>
      </rPr>
      <t xml:space="preserve">2 right side/ </t>
    </r>
    <r>
      <rPr>
        <i/>
        <sz val="11"/>
        <color theme="1"/>
        <rFont val="Arial"/>
        <family val="2"/>
      </rPr>
      <t>desna strana</t>
    </r>
  </si>
  <si>
    <r>
      <t xml:space="preserve">Asphalt concrete layer/ </t>
    </r>
    <r>
      <rPr>
        <i/>
        <sz val="11"/>
        <color theme="1"/>
        <rFont val="Arial"/>
        <family val="2"/>
      </rPr>
      <t xml:space="preserve">Sloj asfaltnog betona </t>
    </r>
    <r>
      <rPr>
        <sz val="11"/>
        <color theme="1"/>
        <rFont val="Arial"/>
        <family val="2"/>
        <charset val="238"/>
      </rPr>
      <t>2 left side/</t>
    </r>
    <r>
      <rPr>
        <i/>
        <sz val="11"/>
        <color theme="1"/>
        <rFont val="Arial"/>
        <family val="2"/>
      </rPr>
      <t xml:space="preserve"> lijeva strana</t>
    </r>
  </si>
  <si>
    <r>
      <t xml:space="preserve">Asphalt concrete layer/ </t>
    </r>
    <r>
      <rPr>
        <i/>
        <sz val="11"/>
        <color theme="1"/>
        <rFont val="Arial"/>
        <family val="2"/>
      </rPr>
      <t>Sloj asfaltnog betona</t>
    </r>
    <r>
      <rPr>
        <sz val="11"/>
        <color theme="1"/>
        <rFont val="Arial"/>
        <family val="2"/>
        <charset val="238"/>
      </rPr>
      <t xml:space="preserve"> 3 right side/</t>
    </r>
    <r>
      <rPr>
        <i/>
        <sz val="11"/>
        <color theme="1"/>
        <rFont val="Arial"/>
        <family val="2"/>
      </rPr>
      <t xml:space="preserve"> desna strana</t>
    </r>
  </si>
  <si>
    <r>
      <t>Asphalt layer/</t>
    </r>
    <r>
      <rPr>
        <i/>
        <sz val="11"/>
        <color theme="1"/>
        <rFont val="Arial"/>
        <family val="2"/>
      </rPr>
      <t xml:space="preserve">Sloj asfalta </t>
    </r>
    <r>
      <rPr>
        <sz val="11"/>
        <color theme="1"/>
        <rFont val="Arial"/>
        <family val="2"/>
        <charset val="238"/>
      </rPr>
      <t>2 + joints/</t>
    </r>
    <r>
      <rPr>
        <i/>
        <sz val="11"/>
        <color theme="1"/>
        <rFont val="Arial"/>
        <family val="2"/>
      </rPr>
      <t>Spojnice</t>
    </r>
  </si>
  <si>
    <t>6.8.13</t>
  </si>
  <si>
    <t>6.8.13.1</t>
  </si>
  <si>
    <t xml:space="preserve">Concrete wall/ Betonski zid  </t>
  </si>
  <si>
    <t>6.8.13.1.1</t>
  </si>
  <si>
    <t xml:space="preserve">Concrete wall/ Betonski zid LK18+567.07-LK18+576.07 (9m) </t>
  </si>
  <si>
    <t>6.8.13.1.1.1</t>
  </si>
  <si>
    <t>6.8.13.1.1.2</t>
  </si>
  <si>
    <t>6.8.13.1.2</t>
  </si>
  <si>
    <t>6.8.13.1.2.1</t>
  </si>
  <si>
    <t>6.8.13.1.2.2</t>
  </si>
  <si>
    <t>6.8.13.1.2.3</t>
  </si>
  <si>
    <t>500 - 541.526 m (LK);500 - 578.976 m (RK)</t>
    <phoneticPr fontId="43" type="noConversion"/>
  </si>
  <si>
    <t>6.9.1.2.1</t>
  </si>
  <si>
    <t xml:space="preserve"> 18770,02-19020,02, layers 1,2,3,4,5,6,7,8,9,10,11</t>
  </si>
  <si>
    <t>6.9.1.2.1.1</t>
  </si>
  <si>
    <t xml:space="preserve"> 18770,02-19020,02, layer 1</t>
  </si>
  <si>
    <t>6.9.1.2.1.2</t>
  </si>
  <si>
    <t xml:space="preserve"> 18770,02-19020,02, layer 2</t>
  </si>
  <si>
    <t>6.9.1.2.1.3</t>
  </si>
  <si>
    <t xml:space="preserve"> 18770,02-19020,02, layer 3</t>
  </si>
  <si>
    <t>6.9.1.2.1.4</t>
  </si>
  <si>
    <t xml:space="preserve"> 18770,02-19020,02, layer 4</t>
  </si>
  <si>
    <t>6.9.1.2.1.5</t>
  </si>
  <si>
    <t xml:space="preserve"> 18770,02-19020,02, layer 5</t>
  </si>
  <si>
    <t>6.9.1.2.1.6</t>
  </si>
  <si>
    <t xml:space="preserve"> 18770,02-19020,02, layer 6</t>
  </si>
  <si>
    <t>6.9.1.2.1.7</t>
  </si>
  <si>
    <t xml:space="preserve"> 18770,02-19020,02, layer 7</t>
  </si>
  <si>
    <t>6.9.1.2.1.8</t>
  </si>
  <si>
    <t xml:space="preserve"> 18770,02-19020,02 layer 8</t>
  </si>
  <si>
    <t>6.9.1.2.1.9</t>
  </si>
  <si>
    <t xml:space="preserve"> 18770,02-19020,02, layer 9</t>
  </si>
  <si>
    <t>6.9.1.2.1.10</t>
  </si>
  <si>
    <t xml:space="preserve"> 18770,02-19020,02, layer 10</t>
  </si>
  <si>
    <t>6.9.1.2.1.11</t>
  </si>
  <si>
    <t xml:space="preserve"> 18770,02-19020,02, layer 11</t>
  </si>
  <si>
    <t>6.9.1.2.2</t>
  </si>
  <si>
    <t xml:space="preserve"> 19020,02-19270,02, layers 12,13,14,15,16,17,18,19,20,21,22,23,24,25</t>
  </si>
  <si>
    <t>6.9.1.2.2.12</t>
  </si>
  <si>
    <t xml:space="preserve"> 19020,02-19270,02, layer 12</t>
  </si>
  <si>
    <t>6.9.1.2.2.13</t>
  </si>
  <si>
    <t xml:space="preserve"> 19020,02-19270,02, layer 13</t>
  </si>
  <si>
    <t>6.9.1.2.2.14</t>
  </si>
  <si>
    <t xml:space="preserve"> 19020,02-19270,02, layer 14</t>
  </si>
  <si>
    <t>6.9.1.2.2.15</t>
  </si>
  <si>
    <t xml:space="preserve"> 19020,02-19270,02, layer 15</t>
  </si>
  <si>
    <t>6.9.1.2.2.16</t>
  </si>
  <si>
    <t xml:space="preserve"> 19020,02-19270,02, layer 16</t>
  </si>
  <si>
    <t>6.9.1.2.2.17</t>
  </si>
  <si>
    <t xml:space="preserve"> 19020,02-19270,02, layer 17</t>
  </si>
  <si>
    <t>6.9.1.2.2.18</t>
  </si>
  <si>
    <t xml:space="preserve"> 19020,02-19270,02, layer 18</t>
  </si>
  <si>
    <t>6.9.1.2.2.19</t>
  </si>
  <si>
    <t xml:space="preserve"> 19020,02-19270,02, layer 19</t>
  </si>
  <si>
    <t>6.9.1.2.2.20</t>
  </si>
  <si>
    <t xml:space="preserve"> 19020,02-19270,02, layer 20</t>
  </si>
  <si>
    <t>6.9.1.2.2.21</t>
  </si>
  <si>
    <t xml:space="preserve"> 19020,02-19270,02, layer 21</t>
  </si>
  <si>
    <t>6.9.1.2.2.22</t>
  </si>
  <si>
    <t xml:space="preserve"> 19020,02-19270,02, layer 22</t>
  </si>
  <si>
    <t>6.9.1.2.2.23</t>
  </si>
  <si>
    <t xml:space="preserve"> 19020,02-19270,02, layer 23</t>
  </si>
  <si>
    <t>6.9.1.2.2.24</t>
  </si>
  <si>
    <t xml:space="preserve"> 19020,02-19270,02, layer 24</t>
  </si>
  <si>
    <t>6.9.1.2.2.25</t>
  </si>
  <si>
    <t xml:space="preserve"> 19020,02-19270,02, layer 25</t>
  </si>
  <si>
    <t>6.9.1.2.3</t>
  </si>
  <si>
    <t xml:space="preserve"> 19270,02-19349, layers 26,27,28,29,30,31,32,33,34,35,36</t>
  </si>
  <si>
    <t>6.9.1.2.3.26</t>
  </si>
  <si>
    <t xml:space="preserve"> 19270,02-19349, layer 26</t>
  </si>
  <si>
    <t>6.9.1.2.3.27</t>
  </si>
  <si>
    <t xml:space="preserve"> 19270,02-19349, layer 27</t>
  </si>
  <si>
    <t>6.9.1.2.3.28</t>
  </si>
  <si>
    <t xml:space="preserve"> 19270,02-19349, layer 28</t>
  </si>
  <si>
    <t>6.9.1.2.3.29</t>
  </si>
  <si>
    <t xml:space="preserve"> 19270,02-19349, layer 29</t>
  </si>
  <si>
    <t>6.9.1.2.3.30</t>
  </si>
  <si>
    <t xml:space="preserve"> 19270,02-19349, layer 30</t>
  </si>
  <si>
    <t>6.9.1.2.3.31</t>
  </si>
  <si>
    <t xml:space="preserve"> 19270,02-19349, layer 31</t>
  </si>
  <si>
    <t>6.9.1.2.3.32</t>
  </si>
  <si>
    <t xml:space="preserve"> 19270,02-19349, layer 32</t>
  </si>
  <si>
    <t>6.9.1.2.3.33</t>
  </si>
  <si>
    <t xml:space="preserve"> 19270,02-19349, layer 33</t>
  </si>
  <si>
    <t>6.9.1.2.3.34</t>
  </si>
  <si>
    <t xml:space="preserve"> 19270,02-19349, layer 34</t>
  </si>
  <si>
    <t>6.9.1.2.3.35</t>
  </si>
  <si>
    <t xml:space="preserve"> 19270,02-19349, layer 35</t>
  </si>
  <si>
    <t>6.9.1.2.3.36</t>
  </si>
  <si>
    <t xml:space="preserve"> 19270,02-19349, layer 36</t>
  </si>
  <si>
    <r>
      <t xml:space="preserve">500 - 578.976 m right side/ </t>
    </r>
    <r>
      <rPr>
        <i/>
        <sz val="11"/>
        <color theme="1"/>
        <rFont val="Arial"/>
        <family val="2"/>
      </rPr>
      <t>desna strana</t>
    </r>
  </si>
  <si>
    <r>
      <t>500 - 541.526 m left side/</t>
    </r>
    <r>
      <rPr>
        <i/>
        <sz val="11"/>
        <color theme="1"/>
        <rFont val="Arial"/>
        <family val="2"/>
      </rPr>
      <t xml:space="preserve"> lijeva strana</t>
    </r>
  </si>
  <si>
    <r>
      <t xml:space="preserve">Concrete wall / </t>
    </r>
    <r>
      <rPr>
        <i/>
        <sz val="11"/>
        <color theme="1"/>
        <rFont val="Arial"/>
        <family val="2"/>
      </rPr>
      <t>Betonski zid</t>
    </r>
  </si>
  <si>
    <t>6.9.2.1.1</t>
  </si>
  <si>
    <t xml:space="preserve">Concrete wall/ Betonski zid LK18+770.72 - LK18+800.88 (30.16m) </t>
  </si>
  <si>
    <t>6.9.2.1.1.1</t>
  </si>
  <si>
    <t>6.9.2.1.1.2</t>
  </si>
  <si>
    <t>6.9.2.1.2</t>
  </si>
  <si>
    <t xml:space="preserve">Concrete wall/ Betonski zid RK18+777 - RK18+795 (18m) </t>
  </si>
  <si>
    <t>6.9.2.1.2.1</t>
  </si>
  <si>
    <t>6.9.2.1.2.2</t>
  </si>
  <si>
    <t>6.9.2.1.3</t>
  </si>
  <si>
    <t xml:space="preserve">Concrete wall/ Betonski zid RK19+075 - RK19+202 (127m) </t>
  </si>
  <si>
    <t>6.9.2.1.3.1</t>
  </si>
  <si>
    <t>6.9.2.1.3.2</t>
  </si>
  <si>
    <t>6.9.2.1.3.3</t>
  </si>
  <si>
    <t>6.9.2.1.3.4</t>
  </si>
  <si>
    <t>6.9.2.1.4</t>
  </si>
  <si>
    <t>Concrete wall/ Betonski zid RK19+220--RK19+290 (70m),</t>
  </si>
  <si>
    <t>6.9.2.1.4.1</t>
  </si>
  <si>
    <t>6.9.2.1.4.2</t>
  </si>
  <si>
    <t>6.9.2.1.4.3</t>
  </si>
  <si>
    <r>
      <t xml:space="preserve">Asphalt concrete layer/ </t>
    </r>
    <r>
      <rPr>
        <i/>
        <sz val="11"/>
        <color theme="1"/>
        <rFont val="Arial"/>
        <family val="2"/>
      </rPr>
      <t>Sloj asfaltnog betona</t>
    </r>
    <r>
      <rPr>
        <sz val="11"/>
        <color theme="1"/>
        <rFont val="Arial"/>
        <family val="2"/>
        <charset val="238"/>
      </rPr>
      <t xml:space="preserve"> 1 right side/</t>
    </r>
    <r>
      <rPr>
        <i/>
        <sz val="11"/>
        <color theme="1"/>
        <rFont val="Arial"/>
        <family val="2"/>
      </rPr>
      <t xml:space="preserve"> desna strana</t>
    </r>
    <r>
      <rPr>
        <sz val="11"/>
        <color theme="1"/>
        <rFont val="Arial"/>
        <family val="2"/>
        <charset val="238"/>
      </rPr>
      <t xml:space="preserve"> 0-500m</t>
    </r>
  </si>
  <si>
    <r>
      <t xml:space="preserve">Asphalt concrete layer/ </t>
    </r>
    <r>
      <rPr>
        <i/>
        <sz val="11"/>
        <color theme="1"/>
        <rFont val="Arial"/>
        <family val="2"/>
      </rPr>
      <t>Sloj asfaltnog betona</t>
    </r>
    <r>
      <rPr>
        <sz val="11"/>
        <color theme="1"/>
        <rFont val="Arial"/>
        <family val="2"/>
        <charset val="238"/>
      </rPr>
      <t xml:space="preserve"> 1 left side/ </t>
    </r>
    <r>
      <rPr>
        <i/>
        <sz val="11"/>
        <color theme="1"/>
        <rFont val="Arial"/>
        <family val="2"/>
      </rPr>
      <t>lijeva strana</t>
    </r>
    <r>
      <rPr>
        <sz val="11"/>
        <color theme="1"/>
        <rFont val="Arial"/>
        <family val="2"/>
        <charset val="238"/>
      </rPr>
      <t xml:space="preserve"> 0-500m</t>
    </r>
  </si>
  <si>
    <r>
      <t xml:space="preserve">Asphalt concrete layer/ </t>
    </r>
    <r>
      <rPr>
        <i/>
        <sz val="11"/>
        <color theme="1"/>
        <rFont val="Arial"/>
        <family val="2"/>
      </rPr>
      <t>Sloj asfaltnog betona</t>
    </r>
    <r>
      <rPr>
        <sz val="11"/>
        <color theme="1"/>
        <rFont val="Arial"/>
        <family val="2"/>
        <charset val="238"/>
      </rPr>
      <t xml:space="preserve"> 1 right side/ </t>
    </r>
    <r>
      <rPr>
        <i/>
        <sz val="11"/>
        <color theme="1"/>
        <rFont val="Arial"/>
        <family val="2"/>
      </rPr>
      <t>desna strana</t>
    </r>
    <r>
      <rPr>
        <sz val="11"/>
        <color theme="1"/>
        <rFont val="Arial"/>
        <family val="2"/>
        <charset val="238"/>
      </rPr>
      <t xml:space="preserve"> 500-578.976m</t>
    </r>
  </si>
  <si>
    <r>
      <t xml:space="preserve">Asphalt concrete layer/ </t>
    </r>
    <r>
      <rPr>
        <i/>
        <sz val="11"/>
        <color theme="1"/>
        <rFont val="Arial"/>
        <family val="2"/>
      </rPr>
      <t>Sloj asfaltnog betona</t>
    </r>
    <r>
      <rPr>
        <sz val="11"/>
        <color theme="1"/>
        <rFont val="Arial"/>
        <family val="2"/>
        <charset val="238"/>
      </rPr>
      <t xml:space="preserve"> 1 left side/ </t>
    </r>
    <r>
      <rPr>
        <i/>
        <sz val="11"/>
        <color theme="1"/>
        <rFont val="Arial"/>
        <family val="2"/>
      </rPr>
      <t xml:space="preserve">lijeva strana </t>
    </r>
    <r>
      <rPr>
        <sz val="11"/>
        <color theme="1"/>
        <rFont val="Arial"/>
        <family val="2"/>
        <charset val="238"/>
      </rPr>
      <t>500-541.526 m</t>
    </r>
  </si>
  <si>
    <r>
      <t xml:space="preserve">Asphalt concrete layer/ </t>
    </r>
    <r>
      <rPr>
        <i/>
        <sz val="11"/>
        <color theme="1"/>
        <rFont val="Arial"/>
        <family val="2"/>
      </rPr>
      <t>Sloj asfaltnog betona</t>
    </r>
    <r>
      <rPr>
        <sz val="11"/>
        <color theme="1"/>
        <rFont val="Arial"/>
        <family val="2"/>
        <charset val="238"/>
      </rPr>
      <t xml:space="preserve"> 2 right side/ </t>
    </r>
    <r>
      <rPr>
        <i/>
        <sz val="11"/>
        <color theme="1"/>
        <rFont val="Arial"/>
        <family val="2"/>
      </rPr>
      <t>desna strana</t>
    </r>
    <r>
      <rPr>
        <sz val="11"/>
        <color theme="1"/>
        <rFont val="Arial"/>
        <family val="2"/>
        <charset val="238"/>
      </rPr>
      <t xml:space="preserve"> 500-578.976m</t>
    </r>
  </si>
  <si>
    <r>
      <t xml:space="preserve">Asphalt concrete layer/ </t>
    </r>
    <r>
      <rPr>
        <i/>
        <sz val="11"/>
        <color theme="1"/>
        <rFont val="Arial"/>
        <family val="2"/>
      </rPr>
      <t>Sloj asfaltnog betona</t>
    </r>
    <r>
      <rPr>
        <sz val="11"/>
        <color theme="1"/>
        <rFont val="Arial"/>
        <family val="2"/>
        <charset val="238"/>
      </rPr>
      <t xml:space="preserve"> 2 left side/ </t>
    </r>
    <r>
      <rPr>
        <i/>
        <sz val="11"/>
        <color theme="1"/>
        <rFont val="Arial"/>
        <family val="2"/>
      </rPr>
      <t xml:space="preserve">lijeva strana </t>
    </r>
    <r>
      <rPr>
        <sz val="11"/>
        <color theme="1"/>
        <rFont val="Arial"/>
        <family val="2"/>
        <charset val="238"/>
      </rPr>
      <t>500-541.526 m</t>
    </r>
  </si>
  <si>
    <r>
      <t xml:space="preserve">Asphalt concrete layer/ </t>
    </r>
    <r>
      <rPr>
        <i/>
        <sz val="11"/>
        <color theme="1"/>
        <rFont val="Arial"/>
        <family val="2"/>
      </rPr>
      <t>Sloj asfaltnog betona</t>
    </r>
    <r>
      <rPr>
        <sz val="11"/>
        <color theme="1"/>
        <rFont val="Arial"/>
        <family val="2"/>
        <charset val="238"/>
      </rPr>
      <t xml:space="preserve"> 3 right side/ </t>
    </r>
    <r>
      <rPr>
        <i/>
        <sz val="11"/>
        <color theme="1"/>
        <rFont val="Arial"/>
        <family val="2"/>
      </rPr>
      <t xml:space="preserve">desna strana </t>
    </r>
    <r>
      <rPr>
        <sz val="11"/>
        <color theme="1"/>
        <rFont val="Arial"/>
        <family val="2"/>
        <charset val="238"/>
      </rPr>
      <t>0-500m</t>
    </r>
  </si>
  <si>
    <r>
      <t xml:space="preserve">Asphalt concrete layer/ </t>
    </r>
    <r>
      <rPr>
        <i/>
        <sz val="11"/>
        <color theme="1"/>
        <rFont val="Arial"/>
        <family val="2"/>
      </rPr>
      <t>Sloj asfaltnog betona</t>
    </r>
    <r>
      <rPr>
        <sz val="11"/>
        <color theme="1"/>
        <rFont val="Arial"/>
        <family val="2"/>
        <charset val="238"/>
      </rPr>
      <t xml:space="preserve"> 3 left side/</t>
    </r>
    <r>
      <rPr>
        <i/>
        <sz val="11"/>
        <color theme="1"/>
        <rFont val="Arial"/>
        <family val="2"/>
      </rPr>
      <t xml:space="preserve"> lijeva strana </t>
    </r>
    <r>
      <rPr>
        <sz val="11"/>
        <color theme="1"/>
        <rFont val="Arial"/>
        <family val="2"/>
        <charset val="238"/>
      </rPr>
      <t>0-500m</t>
    </r>
  </si>
  <si>
    <r>
      <t xml:space="preserve">Asphalt concrete layer/ </t>
    </r>
    <r>
      <rPr>
        <i/>
        <sz val="11"/>
        <color theme="1"/>
        <rFont val="Arial"/>
        <family val="2"/>
      </rPr>
      <t>Sloj asfaltnog betona</t>
    </r>
    <r>
      <rPr>
        <sz val="11"/>
        <color theme="1"/>
        <rFont val="Arial"/>
        <family val="2"/>
        <charset val="238"/>
      </rPr>
      <t xml:space="preserve"> 3 right side/ </t>
    </r>
    <r>
      <rPr>
        <i/>
        <sz val="11"/>
        <color theme="1"/>
        <rFont val="Arial"/>
        <family val="2"/>
      </rPr>
      <t>desna strana</t>
    </r>
    <r>
      <rPr>
        <sz val="11"/>
        <color theme="1"/>
        <rFont val="Arial"/>
        <family val="2"/>
        <charset val="238"/>
      </rPr>
      <t xml:space="preserve"> 500-578.976m</t>
    </r>
  </si>
  <si>
    <r>
      <t xml:space="preserve">Asphalt concrete layer/ </t>
    </r>
    <r>
      <rPr>
        <i/>
        <sz val="11"/>
        <color theme="1"/>
        <rFont val="Arial"/>
        <family val="2"/>
      </rPr>
      <t>Sloj asfaltnog betona</t>
    </r>
    <r>
      <rPr>
        <sz val="11"/>
        <color theme="1"/>
        <rFont val="Arial"/>
        <family val="2"/>
        <charset val="238"/>
      </rPr>
      <t xml:space="preserve"> 3 left side/ </t>
    </r>
    <r>
      <rPr>
        <i/>
        <sz val="11"/>
        <color theme="1"/>
        <rFont val="Arial"/>
        <family val="2"/>
      </rPr>
      <t xml:space="preserve">lijeva strana </t>
    </r>
    <r>
      <rPr>
        <sz val="11"/>
        <color theme="1"/>
        <rFont val="Arial"/>
        <family val="2"/>
        <charset val="238"/>
      </rPr>
      <t>500-541.526 m</t>
    </r>
  </si>
  <si>
    <t>250 - 295.000 m (LK); 250 - 400.042 m (RK)</t>
    <phoneticPr fontId="43" type="noConversion"/>
  </si>
  <si>
    <r>
      <rPr>
        <sz val="11"/>
        <color theme="1"/>
        <rFont val="Arial"/>
        <family val="2"/>
      </rPr>
      <t>250 - 400.042 m,</t>
    </r>
    <r>
      <rPr>
        <sz val="11"/>
        <color theme="1"/>
        <rFont val="Arial"/>
        <family val="2"/>
        <charset val="238"/>
      </rPr>
      <t xml:space="preserve"> right side/ </t>
    </r>
    <r>
      <rPr>
        <i/>
        <sz val="11"/>
        <color theme="1"/>
        <rFont val="Arial"/>
        <family val="2"/>
      </rPr>
      <t>desna strana</t>
    </r>
  </si>
  <si>
    <r>
      <rPr>
        <sz val="11"/>
        <color theme="1"/>
        <rFont val="Arial"/>
        <family val="2"/>
      </rPr>
      <t>250 - 295.000 m,</t>
    </r>
    <r>
      <rPr>
        <sz val="11"/>
        <color theme="1"/>
        <rFont val="Arial"/>
        <family val="2"/>
        <charset val="238"/>
      </rPr>
      <t xml:space="preserve"> left side/ </t>
    </r>
    <r>
      <rPr>
        <i/>
        <sz val="11"/>
        <color theme="1"/>
        <rFont val="Arial"/>
        <family val="2"/>
      </rPr>
      <t>lijeva strana</t>
    </r>
  </si>
  <si>
    <t>5.1.2.1.1</t>
  </si>
  <si>
    <t xml:space="preserve">Concrete wall/ Betonski zid RK11+315 ~ RK11+353 (38m) </t>
  </si>
  <si>
    <t>5.1.2.1.1.1</t>
  </si>
  <si>
    <t>5.1.2.1.1.2</t>
  </si>
  <si>
    <t xml:space="preserve">1250 - 1405 m (LK); 1250 - 1380 m (RK) </t>
    <phoneticPr fontId="43" type="noConversion"/>
  </si>
  <si>
    <r>
      <t xml:space="preserve"> 0 - 250 m right side/</t>
    </r>
    <r>
      <rPr>
        <i/>
        <sz val="11"/>
        <color theme="1"/>
        <rFont val="Arial"/>
        <family val="2"/>
      </rPr>
      <t xml:space="preserve"> desna strana</t>
    </r>
  </si>
  <si>
    <r>
      <t xml:space="preserve"> 0 - 250 m left side/</t>
    </r>
    <r>
      <rPr>
        <i/>
        <sz val="11"/>
        <color theme="1"/>
        <rFont val="Arial"/>
        <family val="2"/>
      </rPr>
      <t xml:space="preserve"> lijeva strana</t>
    </r>
  </si>
  <si>
    <r>
      <t xml:space="preserve">500 - 750 m left side/ </t>
    </r>
    <r>
      <rPr>
        <i/>
        <sz val="11"/>
        <color theme="1"/>
        <rFont val="Arial"/>
        <family val="2"/>
      </rPr>
      <t>lijeva strana</t>
    </r>
  </si>
  <si>
    <r>
      <t xml:space="preserve">750 - 1000 m  right side/ </t>
    </r>
    <r>
      <rPr>
        <i/>
        <sz val="11"/>
        <color theme="1"/>
        <rFont val="Arial"/>
        <family val="2"/>
      </rPr>
      <t>desna strana</t>
    </r>
  </si>
  <si>
    <r>
      <t xml:space="preserve">750 - 1000 m left side/ </t>
    </r>
    <r>
      <rPr>
        <i/>
        <sz val="11"/>
        <color theme="1"/>
        <rFont val="Arial"/>
        <family val="2"/>
      </rPr>
      <t>lijeva strana</t>
    </r>
  </si>
  <si>
    <r>
      <t xml:space="preserve">1000 - 1250 m  right side/ </t>
    </r>
    <r>
      <rPr>
        <i/>
        <sz val="11"/>
        <color theme="1"/>
        <rFont val="Arial"/>
        <family val="2"/>
      </rPr>
      <t>desna strana</t>
    </r>
  </si>
  <si>
    <r>
      <t xml:space="preserve">1000 - 1250 m left side/ </t>
    </r>
    <r>
      <rPr>
        <i/>
        <sz val="11"/>
        <color theme="1"/>
        <rFont val="Arial"/>
        <family val="2"/>
      </rPr>
      <t>lijeva strana</t>
    </r>
  </si>
  <si>
    <r>
      <rPr>
        <sz val="11"/>
        <color theme="1"/>
        <rFont val="Arial"/>
        <family val="2"/>
      </rPr>
      <t>1250 - 1380 m,</t>
    </r>
    <r>
      <rPr>
        <sz val="11"/>
        <color theme="1"/>
        <rFont val="Arial"/>
        <family val="2"/>
        <charset val="238"/>
      </rPr>
      <t xml:space="preserve">  right side/ </t>
    </r>
    <r>
      <rPr>
        <i/>
        <sz val="11"/>
        <color theme="1"/>
        <rFont val="Arial"/>
        <family val="2"/>
      </rPr>
      <t>desna strana</t>
    </r>
  </si>
  <si>
    <r>
      <rPr>
        <sz val="11"/>
        <color theme="1"/>
        <rFont val="Arial"/>
        <family val="2"/>
      </rPr>
      <t>1250 - 1405 m,</t>
    </r>
    <r>
      <rPr>
        <sz val="11"/>
        <color theme="1"/>
        <rFont val="Arial"/>
        <family val="2"/>
        <charset val="238"/>
      </rPr>
      <t xml:space="preserve">  left side/ </t>
    </r>
    <r>
      <rPr>
        <i/>
        <sz val="11"/>
        <color theme="1"/>
        <rFont val="Arial"/>
        <family val="2"/>
      </rPr>
      <t>lijeva strana</t>
    </r>
  </si>
  <si>
    <t xml:space="preserve"> 250 - 350.919 m (LK); 250 - 370.643 m (RK)</t>
    <phoneticPr fontId="43" type="noConversion"/>
  </si>
  <si>
    <t>7.1.1.1.1</t>
    <phoneticPr fontId="43" type="noConversion"/>
  </si>
  <si>
    <t>7.1.1.1.2</t>
  </si>
  <si>
    <r>
      <rPr>
        <sz val="11"/>
        <color theme="1"/>
        <rFont val="Arial"/>
        <family val="2"/>
      </rPr>
      <t xml:space="preserve"> 0 - 250 m, </t>
    </r>
    <r>
      <rPr>
        <sz val="11"/>
        <color theme="1"/>
        <rFont val="Arial"/>
        <family val="2"/>
        <charset val="238"/>
      </rPr>
      <t xml:space="preserve">right side/ </t>
    </r>
    <r>
      <rPr>
        <i/>
        <sz val="11"/>
        <color theme="1"/>
        <rFont val="Arial"/>
        <family val="2"/>
      </rPr>
      <t>desna strana</t>
    </r>
  </si>
  <si>
    <r>
      <rPr>
        <sz val="11"/>
        <color theme="1"/>
        <rFont val="Arial"/>
        <family val="2"/>
      </rPr>
      <t xml:space="preserve"> 0 - 250 m, </t>
    </r>
    <r>
      <rPr>
        <sz val="11"/>
        <color theme="1"/>
        <rFont val="Arial"/>
        <family val="2"/>
        <charset val="238"/>
      </rPr>
      <t xml:space="preserve">left side/ </t>
    </r>
    <r>
      <rPr>
        <i/>
        <sz val="11"/>
        <color theme="1"/>
        <rFont val="Arial"/>
        <family val="2"/>
      </rPr>
      <t>lijeva strana</t>
    </r>
  </si>
  <si>
    <t>7.1.1.3.3</t>
  </si>
  <si>
    <r>
      <rPr>
        <sz val="11"/>
        <color theme="1"/>
        <rFont val="Arial"/>
        <family val="2"/>
        <charset val="238"/>
      </rPr>
      <t>250 - 370.643 m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Arial"/>
        <family val="2"/>
        <charset val="238"/>
      </rPr>
      <t xml:space="preserve">right side/ </t>
    </r>
    <r>
      <rPr>
        <i/>
        <sz val="11"/>
        <color theme="1"/>
        <rFont val="Arial"/>
        <family val="2"/>
      </rPr>
      <t>desna strana</t>
    </r>
  </si>
  <si>
    <t>7.1.1.3.4</t>
  </si>
  <si>
    <r>
      <rPr>
        <sz val="11"/>
        <color theme="1"/>
        <rFont val="Arial"/>
        <family val="2"/>
        <charset val="238"/>
      </rPr>
      <t>250 - 350.919 m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Arial"/>
        <family val="2"/>
        <charset val="238"/>
      </rPr>
      <t xml:space="preserve">left side/ </t>
    </r>
    <r>
      <rPr>
        <i/>
        <sz val="11"/>
        <color theme="1"/>
        <rFont val="Arial"/>
        <family val="2"/>
      </rPr>
      <t>lijeva strana</t>
    </r>
  </si>
  <si>
    <t>2500-3039.001mm</t>
  </si>
  <si>
    <t>2500-2851.997 m</t>
  </si>
  <si>
    <t>7.3.1.1.1</t>
    <phoneticPr fontId="43" type="noConversion"/>
  </si>
  <si>
    <r>
      <rPr>
        <sz val="11"/>
        <color theme="1"/>
        <rFont val="Arial"/>
        <family val="2"/>
      </rPr>
      <t xml:space="preserve">0 - 163.360 m, </t>
    </r>
    <r>
      <rPr>
        <sz val="11"/>
        <color theme="1"/>
        <rFont val="Arial"/>
        <family val="2"/>
        <charset val="238"/>
      </rPr>
      <t xml:space="preserve">right side/ </t>
    </r>
    <r>
      <rPr>
        <i/>
        <sz val="11"/>
        <color theme="1"/>
        <rFont val="Arial"/>
        <family val="2"/>
      </rPr>
      <t>desna strana</t>
    </r>
  </si>
  <si>
    <r>
      <rPr>
        <sz val="11"/>
        <color theme="1"/>
        <rFont val="Arial"/>
        <family val="2"/>
      </rPr>
      <t xml:space="preserve">0 - 35.080 m, </t>
    </r>
    <r>
      <rPr>
        <sz val="11"/>
        <color theme="1"/>
        <rFont val="Arial"/>
        <family val="2"/>
        <charset val="238"/>
      </rPr>
      <t xml:space="preserve">left side/ </t>
    </r>
    <r>
      <rPr>
        <i/>
        <sz val="11"/>
        <color theme="1"/>
        <rFont val="Arial"/>
        <family val="2"/>
      </rPr>
      <t>lijeva strana</t>
    </r>
  </si>
  <si>
    <t>7.3.4</t>
  </si>
  <si>
    <t>7.3.4.1</t>
  </si>
  <si>
    <t>7.3.4.1.1</t>
  </si>
  <si>
    <t>7.3.4.1.1.1</t>
  </si>
  <si>
    <t>7.3.4.1.1.2</t>
  </si>
  <si>
    <t>7.3.4.1.1.3</t>
  </si>
  <si>
    <t>7.3.4.1.1.4</t>
  </si>
  <si>
    <t>7.3.4.1.1.5</t>
  </si>
  <si>
    <t>8.1.1.1.1</t>
  </si>
  <si>
    <t xml:space="preserve"> 0 - 17.790 m (LK); 0 - 16.640 m (RK)</t>
  </si>
  <si>
    <r>
      <rPr>
        <sz val="11"/>
        <color theme="1"/>
        <rFont val="Arial"/>
        <family val="2"/>
      </rPr>
      <t xml:space="preserve">0 - 16.640 m, </t>
    </r>
    <r>
      <rPr>
        <sz val="11"/>
        <color theme="1"/>
        <rFont val="Arial"/>
        <family val="2"/>
        <charset val="238"/>
      </rPr>
      <t xml:space="preserve">right side/ </t>
    </r>
    <r>
      <rPr>
        <i/>
        <sz val="11"/>
        <color theme="1"/>
        <rFont val="Arial"/>
        <family val="2"/>
      </rPr>
      <t>desna strana</t>
    </r>
  </si>
  <si>
    <r>
      <rPr>
        <sz val="11"/>
        <color theme="1"/>
        <rFont val="Arial"/>
        <family val="2"/>
      </rPr>
      <t xml:space="preserve">0 - 17.790 m, </t>
    </r>
    <r>
      <rPr>
        <sz val="11"/>
        <color theme="1"/>
        <rFont val="Arial"/>
        <family val="2"/>
        <charset val="238"/>
      </rPr>
      <t>left side/</t>
    </r>
    <r>
      <rPr>
        <i/>
        <sz val="11"/>
        <color theme="1"/>
        <rFont val="Arial"/>
        <family val="2"/>
      </rPr>
      <t xml:space="preserve"> lijeva strana</t>
    </r>
  </si>
  <si>
    <t>250 - 480.330 m (LK); 250 - 449.402 m (RK)</t>
    <phoneticPr fontId="43" type="noConversion"/>
  </si>
  <si>
    <r>
      <rPr>
        <sz val="11"/>
        <color theme="1"/>
        <rFont val="Arial"/>
        <family val="2"/>
      </rPr>
      <t>250 - 449.402 m,</t>
    </r>
    <r>
      <rPr>
        <sz val="11"/>
        <color theme="1"/>
        <rFont val="Arial"/>
        <family val="2"/>
        <charset val="238"/>
      </rPr>
      <t xml:space="preserve"> right side/ </t>
    </r>
    <r>
      <rPr>
        <i/>
        <sz val="11"/>
        <color theme="1"/>
        <rFont val="Arial"/>
        <family val="2"/>
      </rPr>
      <t>desna strana</t>
    </r>
  </si>
  <si>
    <r>
      <t>250 - 480.330 m,</t>
    </r>
    <r>
      <rPr>
        <sz val="11"/>
        <color theme="1"/>
        <rFont val="Arial"/>
        <family val="2"/>
        <charset val="238"/>
      </rPr>
      <t xml:space="preserve"> left side/ </t>
    </r>
    <r>
      <rPr>
        <i/>
        <sz val="11"/>
        <color theme="1"/>
        <rFont val="Arial"/>
        <family val="2"/>
      </rPr>
      <t>lijeva strana</t>
    </r>
  </si>
  <si>
    <t>8.3.2.1.1</t>
  </si>
  <si>
    <t xml:space="preserve">Concrete wall/ Betonski zid LK22+933.790 ~ LK22+962.430 (28.64m) </t>
  </si>
  <si>
    <t>8.3.2.1.1.1</t>
  </si>
  <si>
    <t>Concrete wall/ Betonski zid LK22+933.790 ~ LK22+962.430 95%</t>
    <phoneticPr fontId="43" type="noConversion"/>
  </si>
  <si>
    <t>8.3.2.1.1.2</t>
  </si>
  <si>
    <t>Concrete wall/ Betonski zid LK22+933.790 ~ LK22+962.430  After work 5%</t>
    <phoneticPr fontId="43" type="noConversion"/>
  </si>
  <si>
    <t>8.3.2.1.2</t>
  </si>
  <si>
    <t>Concrete wall/ Betonski zid LK22+940.0 ~ LK23+130.0 (190m) 95%, Layers 1,2,3,4</t>
    <phoneticPr fontId="43" type="noConversion"/>
  </si>
  <si>
    <t>8.3.2.1.2.1</t>
  </si>
  <si>
    <t>Segment 1  LK22+940.0 ~ LK22+990.0  (50m)</t>
    <phoneticPr fontId="43" type="noConversion"/>
  </si>
  <si>
    <t>8.3.2.1.2.2</t>
  </si>
  <si>
    <t>Segment 2  LK22+990.0 ~ LK23+040.0  (50m)</t>
    <phoneticPr fontId="43" type="noConversion"/>
  </si>
  <si>
    <t>8.3.2.1.2.3</t>
  </si>
  <si>
    <t>Segment 3  LK23+040.0 ~ LK23+090.0  (50m)</t>
    <phoneticPr fontId="43" type="noConversion"/>
  </si>
  <si>
    <t>8.3.2.1.2.4</t>
  </si>
  <si>
    <t xml:space="preserve">Segment 4  LK23+090.0 ~ LK23+130.0  (40m) </t>
    <phoneticPr fontId="43" type="noConversion"/>
  </si>
  <si>
    <t>8.3.2.1.2.5</t>
  </si>
  <si>
    <t>Concrete wall/ Betonski zid LK22+940.0 ~ LK23+130.0 (190m) After work 5%</t>
    <phoneticPr fontId="43" type="noConversion"/>
  </si>
  <si>
    <t>8.3.2.1.3</t>
  </si>
  <si>
    <t xml:space="preserve">Concrete wall/ Betonski zid LK23+402.32 ~ LK23+407.32 (5m) </t>
  </si>
  <si>
    <t>8.3.2.1.3.1</t>
  </si>
  <si>
    <t>Concrete wall/ Betonski zid LK23+402.32 ~ LK23+407.32   - 95%</t>
    <phoneticPr fontId="43" type="noConversion"/>
  </si>
  <si>
    <t>8.3.2.1.3.2</t>
  </si>
  <si>
    <t>Concrete wall/ Betonski zid LK23+402.32 ~ LK23+407.32    - After work 5%</t>
    <phoneticPr fontId="43" type="noConversion"/>
  </si>
  <si>
    <t>8.3.2.1.4</t>
  </si>
  <si>
    <t xml:space="preserve">Concrete wall/ Betonski zid RK22+994 ~ RK23+004 (10m) </t>
  </si>
  <si>
    <t>8.3.2.1.4.1</t>
  </si>
  <si>
    <t>Concrete wall/ Betonski zid RK22+994 ~ RK23+004 - 95%</t>
    <phoneticPr fontId="43" type="noConversion"/>
  </si>
  <si>
    <t>8.3.2.1.4.2</t>
  </si>
  <si>
    <t>Concrete wall/ Betonski zid RK22+994 ~ RK23+004 -  After work 5%</t>
    <phoneticPr fontId="43" type="noConversion"/>
  </si>
  <si>
    <t>8.3.2.1.5</t>
  </si>
  <si>
    <t xml:space="preserve">Concrete wall/ Betonski zid RK23+426.24~RK23+436.24  (10m) </t>
  </si>
  <si>
    <t>8.3.2.1.5.1</t>
  </si>
  <si>
    <t>Concrete wall/ Betonski zid RK23+426.24~RK23+436.24   - 95%</t>
    <phoneticPr fontId="43" type="noConversion"/>
  </si>
  <si>
    <t>8.3.2.1.5.2</t>
  </si>
  <si>
    <t>Concrete wall/ Betonski zid RK23+426.24~RK23+436.24    - After work 5%</t>
    <phoneticPr fontId="43" type="noConversion"/>
  </si>
  <si>
    <t>8.5.1.1.1</t>
    <phoneticPr fontId="43" type="noConversion"/>
  </si>
  <si>
    <t>0 - 6.354 m (LK); 0 - 74.974 m (RK)</t>
    <phoneticPr fontId="43" type="noConversion"/>
  </si>
  <si>
    <r>
      <rPr>
        <sz val="11"/>
        <color theme="1"/>
        <rFont val="Arial"/>
        <family val="2"/>
      </rPr>
      <t xml:space="preserve">0 - 74.974 m, </t>
    </r>
    <r>
      <rPr>
        <sz val="11"/>
        <color theme="1"/>
        <rFont val="Arial"/>
        <family val="2"/>
        <charset val="238"/>
      </rPr>
      <t xml:space="preserve">right side/ </t>
    </r>
    <r>
      <rPr>
        <i/>
        <sz val="11"/>
        <color theme="1"/>
        <rFont val="Arial"/>
        <family val="2"/>
      </rPr>
      <t>desna strana</t>
    </r>
  </si>
  <si>
    <r>
      <rPr>
        <sz val="11"/>
        <color theme="1"/>
        <rFont val="Arial"/>
        <family val="2"/>
      </rPr>
      <t xml:space="preserve">0 - 6.354 m, </t>
    </r>
    <r>
      <rPr>
        <sz val="11"/>
        <color theme="1"/>
        <rFont val="Arial"/>
        <family val="2"/>
        <charset val="238"/>
      </rPr>
      <t xml:space="preserve">left side/ </t>
    </r>
    <r>
      <rPr>
        <i/>
        <sz val="11"/>
        <color theme="1"/>
        <rFont val="Arial"/>
        <family val="2"/>
      </rPr>
      <t>lijeva strana</t>
    </r>
  </si>
  <si>
    <t>8.5.2.1.1</t>
  </si>
  <si>
    <t xml:space="preserve">Concrete wall/ Betonski zid RK23+735.842 ~ RK23+779.020 (43.18m) </t>
  </si>
  <si>
    <t>Concrete wall/ Betonski zid RK23+735.842 ~ RK23+779.020 -  95%</t>
    <phoneticPr fontId="43" type="noConversion"/>
  </si>
  <si>
    <t>Concrete wall/ Betonski zid RK23+735.842 ~ RK23+779.020 -  After work 5%</t>
    <phoneticPr fontId="43" type="noConversion"/>
  </si>
  <si>
    <t>8.5.2.1.1.1</t>
  </si>
  <si>
    <t>8.5.2.1.1.2</t>
  </si>
  <si>
    <r>
      <t xml:space="preserve">Construction of Verusa interchange/ </t>
    </r>
    <r>
      <rPr>
        <b/>
        <i/>
        <sz val="11"/>
        <color rgb="FFFF0000"/>
        <rFont val="Arial"/>
        <family val="2"/>
      </rPr>
      <t>Izgradnja petlje</t>
    </r>
    <r>
      <rPr>
        <b/>
        <sz val="11"/>
        <color rgb="FFFF0000"/>
        <rFont val="Arial"/>
        <family val="2"/>
        <charset val="238"/>
      </rPr>
      <t xml:space="preserve"> Veruša (LK 23+752.474- LK 24+762.820, RK 23+806.016- RK 24+892.257)</t>
    </r>
  </si>
  <si>
    <t>750 - 1010.346 m (LK); 750 - 1000 m (RK)</t>
    <phoneticPr fontId="43" type="noConversion"/>
  </si>
  <si>
    <t>8.6.1.1.5</t>
  </si>
  <si>
    <t>1000 - 1086.241 m (RK)</t>
    <phoneticPr fontId="43" type="noConversion"/>
  </si>
  <si>
    <r>
      <t xml:space="preserve">750 - 1000 m right side/ </t>
    </r>
    <r>
      <rPr>
        <i/>
        <sz val="11"/>
        <color theme="1"/>
        <rFont val="Arial"/>
        <family val="2"/>
      </rPr>
      <t>desna strana</t>
    </r>
  </si>
  <si>
    <r>
      <t xml:space="preserve">750 - 1010.346 m left side/ </t>
    </r>
    <r>
      <rPr>
        <i/>
        <sz val="11"/>
        <color theme="1"/>
        <rFont val="Arial"/>
        <family val="2"/>
      </rPr>
      <t>lijeva strana</t>
    </r>
  </si>
  <si>
    <t>8.6.1.3.9</t>
  </si>
  <si>
    <r>
      <rPr>
        <sz val="11"/>
        <color theme="1"/>
        <rFont val="Arial"/>
        <family val="2"/>
        <charset val="238"/>
      </rPr>
      <t>10</t>
    </r>
    <r>
      <rPr>
        <sz val="11"/>
        <color theme="1"/>
        <rFont val="Arial"/>
        <family val="2"/>
      </rPr>
      <t>00 - 1086.241 m</t>
    </r>
    <r>
      <rPr>
        <sz val="11"/>
        <color theme="1"/>
        <rFont val="Arial"/>
        <family val="2"/>
        <charset val="238"/>
      </rPr>
      <t xml:space="preserve"> right side/ </t>
    </r>
    <r>
      <rPr>
        <i/>
        <sz val="11"/>
        <color theme="1"/>
        <rFont val="Arial"/>
        <family val="2"/>
      </rPr>
      <t>desna strana</t>
    </r>
  </si>
  <si>
    <t>8.6.2.1.1</t>
  </si>
  <si>
    <t>Concrete wall/ Betonski zid LK23+750.920 - LK23+880.000 (129.08m) 95%, Layers 1,2,3</t>
    <phoneticPr fontId="43" type="noConversion"/>
  </si>
  <si>
    <t>8.6.2.1.1.1</t>
  </si>
  <si>
    <t>Segment 1  LK23+750.920 ~ LK23+800.920  (50m)</t>
    <phoneticPr fontId="43" type="noConversion"/>
  </si>
  <si>
    <t>8.6.2.1.1.2</t>
  </si>
  <si>
    <t>Segment 2  LK23+800.920 ~ LK23+850.920  (50m)</t>
    <phoneticPr fontId="43" type="noConversion"/>
  </si>
  <si>
    <t>8.6.2.1.1.3</t>
  </si>
  <si>
    <t>Segment 3  LK23+850.920 ~ LK23+880.000  (29.08m)</t>
    <phoneticPr fontId="43" type="noConversion"/>
  </si>
  <si>
    <t>8.6.2.1.1.4</t>
  </si>
  <si>
    <t>Concrete wall/ Betonski zid LK23+750.920 - LK23+880.000  After work 5%</t>
    <phoneticPr fontId="43" type="noConversion"/>
  </si>
  <si>
    <t>8.6.2.1.2</t>
  </si>
  <si>
    <t>Concrete wall/ Betonski zid LK24+351.170 -LK24+399.250 (48.08m)</t>
  </si>
  <si>
    <t>8.6.2.1.2.1</t>
  </si>
  <si>
    <t xml:space="preserve">Concrete wall/ Betonski zid LK24+351.170 - LK24+399.250 - 95%, </t>
    <phoneticPr fontId="43" type="noConversion"/>
  </si>
  <si>
    <t>8.6.2.1.2.2</t>
  </si>
  <si>
    <t>Concrete wall/ Betonski zid LK24+351.170 - LK24+399.250 - After work 5%</t>
    <phoneticPr fontId="43" type="noConversion"/>
  </si>
  <si>
    <t>8.6.2.1.3</t>
  </si>
  <si>
    <t>Concrete wall/ Betonski zid LK24+570 - LK24+787 (217m) 95%, Layers 1,2,3,4,5</t>
    <phoneticPr fontId="43" type="noConversion"/>
  </si>
  <si>
    <t>8.6.2.1.3.1</t>
  </si>
  <si>
    <t>Segment1  LK24+570 - LK24+620  (50m)</t>
    <phoneticPr fontId="43" type="noConversion"/>
  </si>
  <si>
    <t>8.6.2.1.3.2</t>
  </si>
  <si>
    <t>Segment 2  LK24+620 - LK24+670  (50m)</t>
    <phoneticPr fontId="43" type="noConversion"/>
  </si>
  <si>
    <t>8.6.2.1.3.3</t>
  </si>
  <si>
    <t>Segment 3  LK24+670 - LK24+720  (50m)</t>
    <phoneticPr fontId="43" type="noConversion"/>
  </si>
  <si>
    <t>8.6.2.1.3.4</t>
  </si>
  <si>
    <t>Segment 4  LK24+720 - LK24+770  (50m)</t>
    <phoneticPr fontId="43" type="noConversion"/>
  </si>
  <si>
    <t>8.6.2.1.3.5</t>
  </si>
  <si>
    <t>Segment 5  LK24+770 - LK24+787  (17m)</t>
    <phoneticPr fontId="43" type="noConversion"/>
  </si>
  <si>
    <t>8.6.2.1.3.6</t>
  </si>
  <si>
    <t>Concrete wall/ Betonski zid LK24+570 - LK24+787  After work 5%</t>
    <phoneticPr fontId="43" type="noConversion"/>
  </si>
  <si>
    <t>8.6.2.1.4</t>
  </si>
  <si>
    <t>Concrete wall/ Betonski zid RK24+434.05 - RK24+805.00 (370.95m) 95%, Layers 1,2,3,4,5,6,7,8</t>
    <phoneticPr fontId="43" type="noConversion"/>
  </si>
  <si>
    <t>8.6.2.1.4.1</t>
  </si>
  <si>
    <t>Segment 1  RK24+434.05 - RK24+484.05 (50m)</t>
    <phoneticPr fontId="43" type="noConversion"/>
  </si>
  <si>
    <t>8.6.2.1.4.2</t>
  </si>
  <si>
    <t>Segment 2  RK24+484.05 - RK24+534.05 (50m)</t>
    <phoneticPr fontId="43" type="noConversion"/>
  </si>
  <si>
    <t>8.6.2.1.4.3</t>
  </si>
  <si>
    <t>Segment 3  RK24+534.05 - RK24+584.05 (50m)</t>
    <phoneticPr fontId="43" type="noConversion"/>
  </si>
  <si>
    <t>8.6.2.1.4.4</t>
  </si>
  <si>
    <t>Segment 4   RK24+584.05 - RK24+634.05 (50m)</t>
    <phoneticPr fontId="43" type="noConversion"/>
  </si>
  <si>
    <t>8.6.2.1.4.5</t>
  </si>
  <si>
    <t>Segment 5  RK24+634.05 - RK24+684.05 (50m)</t>
    <phoneticPr fontId="43" type="noConversion"/>
  </si>
  <si>
    <t>8.6.2.1.4.6</t>
  </si>
  <si>
    <t>Segment 6   RK24+684.05 - RK24+734.05 (50m)</t>
    <phoneticPr fontId="43" type="noConversion"/>
  </si>
  <si>
    <t>8.6.2.1.4.7</t>
  </si>
  <si>
    <t>Segment 7  RK24+734.05 - RK24+784.05 (50m)</t>
    <phoneticPr fontId="43" type="noConversion"/>
  </si>
  <si>
    <t>8.6.2.1.4.8</t>
  </si>
  <si>
    <t>Segment 8   RK24+784.05 - RK24+805.00 (20.95m)</t>
    <phoneticPr fontId="43" type="noConversion"/>
  </si>
  <si>
    <t>8.6.2.1.4.9</t>
  </si>
  <si>
    <t>Concrete wall/ Betonski zid RK24+434.05 - RK24+805.00   After work 5%</t>
    <phoneticPr fontId="43" type="noConversion"/>
  </si>
  <si>
    <t>8.6.2.1.5</t>
  </si>
  <si>
    <t>Concrete wall/ Betonski zid RK24+800.00 - RK24+922.00 (122m) 95%, Layers 1,2,3</t>
    <phoneticPr fontId="43" type="noConversion"/>
  </si>
  <si>
    <t>8.6.2.1.5.1</t>
  </si>
  <si>
    <t>Segment 1  RK24+800.00 - RK24+850.00 (50m)</t>
    <phoneticPr fontId="43" type="noConversion"/>
  </si>
  <si>
    <t>8.6.2.1.5.2</t>
  </si>
  <si>
    <t>Segment 2  RK24+850.00 - RK24+900.00 (50m)</t>
    <phoneticPr fontId="43" type="noConversion"/>
  </si>
  <si>
    <t>8.6.2.1.5.3</t>
  </si>
  <si>
    <t>Segment 3  RK24+900.00 - RK24+922.00 (22m)</t>
    <phoneticPr fontId="43" type="noConversion"/>
  </si>
  <si>
    <t>8.6.2.1.5.4</t>
  </si>
  <si>
    <t>Concrete wall/ Betonski zid RK24+800.00 ~ RK24+800.00 - After work 5%</t>
    <phoneticPr fontId="43" type="noConversion"/>
  </si>
  <si>
    <t>8.6.2.2.1</t>
  </si>
  <si>
    <t>Reinforced soil retaining wall Ramp1: RK23+895-RK24+051 / Potporni zid od armirane zemlje</t>
  </si>
  <si>
    <t>8.6.2.2.1.1</t>
  </si>
  <si>
    <t>8.6.2.2.1.2</t>
  </si>
  <si>
    <t>8.6.2.2.1.3</t>
  </si>
  <si>
    <t>8.6.2.2.1.4</t>
  </si>
  <si>
    <t>8.6.2.2.1.5</t>
  </si>
  <si>
    <t>8.6.2.2.1.6</t>
  </si>
  <si>
    <t>8.6.2.2.1.7</t>
  </si>
  <si>
    <t>8.6.2.2.1.8</t>
  </si>
  <si>
    <t>8.6.2.2.1.9</t>
  </si>
  <si>
    <t>Layer/Sloj 8    (17.60 -18.19 m height)</t>
  </si>
  <si>
    <r>
      <t xml:space="preserve">Asphalt concrete layer/ </t>
    </r>
    <r>
      <rPr>
        <i/>
        <sz val="11"/>
        <color theme="1"/>
        <rFont val="Arial"/>
        <family val="2"/>
      </rPr>
      <t>Sloj asfaltnog betona</t>
    </r>
    <r>
      <rPr>
        <sz val="11"/>
        <color theme="1"/>
        <rFont val="Arial"/>
        <family val="2"/>
        <charset val="238"/>
      </rPr>
      <t xml:space="preserve"> 1 right side/ </t>
    </r>
    <r>
      <rPr>
        <i/>
        <sz val="11"/>
        <color theme="1"/>
        <rFont val="Arial"/>
        <family val="2"/>
      </rPr>
      <t>desna strana</t>
    </r>
    <r>
      <rPr>
        <sz val="11"/>
        <color theme="1"/>
        <rFont val="Arial"/>
        <family val="2"/>
        <charset val="238"/>
      </rPr>
      <t xml:space="preserve"> 500-1000m</t>
    </r>
  </si>
  <si>
    <r>
      <t xml:space="preserve">Asphalt concrete layer/ </t>
    </r>
    <r>
      <rPr>
        <i/>
        <sz val="11"/>
        <color theme="1"/>
        <rFont val="Arial"/>
        <family val="2"/>
      </rPr>
      <t>Sloj asfaltnog betona</t>
    </r>
    <r>
      <rPr>
        <sz val="11"/>
        <color theme="1"/>
        <rFont val="Arial"/>
        <family val="2"/>
        <charset val="238"/>
      </rPr>
      <t xml:space="preserve"> 1 left side/ </t>
    </r>
    <r>
      <rPr>
        <i/>
        <sz val="11"/>
        <color theme="1"/>
        <rFont val="Arial"/>
        <family val="2"/>
      </rPr>
      <t>lijeva strana</t>
    </r>
    <r>
      <rPr>
        <sz val="11"/>
        <color theme="1"/>
        <rFont val="Arial"/>
        <family val="2"/>
        <charset val="238"/>
      </rPr>
      <t xml:space="preserve"> 500-1010.346m</t>
    </r>
  </si>
  <si>
    <r>
      <t xml:space="preserve">Asphalt concrete layer/ </t>
    </r>
    <r>
      <rPr>
        <i/>
        <sz val="11"/>
        <color theme="1"/>
        <rFont val="Arial"/>
        <family val="2"/>
      </rPr>
      <t>Sloj asfaltnog betona</t>
    </r>
    <r>
      <rPr>
        <sz val="11"/>
        <color theme="1"/>
        <rFont val="Arial"/>
        <family val="2"/>
        <charset val="238"/>
      </rPr>
      <t xml:space="preserve"> 1 right side/ </t>
    </r>
    <r>
      <rPr>
        <i/>
        <sz val="11"/>
        <color theme="1"/>
        <rFont val="Arial"/>
        <family val="2"/>
      </rPr>
      <t>desna strana</t>
    </r>
    <r>
      <rPr>
        <sz val="11"/>
        <color theme="1"/>
        <rFont val="Arial"/>
        <family val="2"/>
        <charset val="238"/>
      </rPr>
      <t xml:space="preserve"> 500-1086.241m</t>
    </r>
  </si>
  <si>
    <r>
      <t xml:space="preserve">Asphalt concrete layer/ </t>
    </r>
    <r>
      <rPr>
        <i/>
        <sz val="11"/>
        <color theme="1"/>
        <rFont val="Arial"/>
        <family val="2"/>
      </rPr>
      <t>Sloj asfaltnog betona</t>
    </r>
    <r>
      <rPr>
        <sz val="11"/>
        <color theme="1"/>
        <rFont val="Arial"/>
        <family val="2"/>
        <charset val="238"/>
      </rPr>
      <t xml:space="preserve"> 2 right side/ </t>
    </r>
    <r>
      <rPr>
        <i/>
        <sz val="11"/>
        <color theme="1"/>
        <rFont val="Arial"/>
        <family val="2"/>
      </rPr>
      <t>desna strana</t>
    </r>
    <r>
      <rPr>
        <sz val="11"/>
        <color theme="1"/>
        <rFont val="Arial"/>
        <family val="2"/>
        <charset val="238"/>
      </rPr>
      <t xml:space="preserve"> 500-900m</t>
    </r>
  </si>
  <si>
    <r>
      <t xml:space="preserve">Asphalt concrete layer/ </t>
    </r>
    <r>
      <rPr>
        <i/>
        <sz val="11"/>
        <color theme="1"/>
        <rFont val="Arial"/>
        <family val="2"/>
      </rPr>
      <t>Sloj asfaltnog betona</t>
    </r>
    <r>
      <rPr>
        <sz val="11"/>
        <color theme="1"/>
        <rFont val="Arial"/>
        <family val="2"/>
        <charset val="238"/>
      </rPr>
      <t xml:space="preserve"> 2 left side/ </t>
    </r>
    <r>
      <rPr>
        <i/>
        <sz val="11"/>
        <color theme="1"/>
        <rFont val="Arial"/>
        <family val="2"/>
      </rPr>
      <t>lijeva strana</t>
    </r>
    <r>
      <rPr>
        <sz val="11"/>
        <color theme="1"/>
        <rFont val="Arial"/>
        <family val="2"/>
        <charset val="238"/>
      </rPr>
      <t xml:space="preserve"> 500-1010.346m</t>
    </r>
  </si>
  <si>
    <r>
      <t xml:space="preserve">Asphalt concrete layer/ </t>
    </r>
    <r>
      <rPr>
        <i/>
        <sz val="11"/>
        <color theme="1"/>
        <rFont val="Arial"/>
        <family val="2"/>
      </rPr>
      <t>Sloj asfaltnog betona</t>
    </r>
    <r>
      <rPr>
        <sz val="11"/>
        <color theme="1"/>
        <rFont val="Arial"/>
        <family val="2"/>
        <charset val="238"/>
      </rPr>
      <t xml:space="preserve"> 2 right side/ </t>
    </r>
    <r>
      <rPr>
        <i/>
        <sz val="11"/>
        <color theme="1"/>
        <rFont val="Arial"/>
        <family val="2"/>
      </rPr>
      <t>desna strana</t>
    </r>
    <r>
      <rPr>
        <sz val="11"/>
        <color theme="1"/>
        <rFont val="Arial"/>
        <family val="2"/>
        <charset val="238"/>
      </rPr>
      <t xml:space="preserve"> 500-1086.241m</t>
    </r>
  </si>
  <si>
    <r>
      <t xml:space="preserve">Asphalt concrete layer/ </t>
    </r>
    <r>
      <rPr>
        <i/>
        <sz val="11"/>
        <color theme="1"/>
        <rFont val="Arial"/>
        <family val="2"/>
      </rPr>
      <t>Sloj asfaltnog betona</t>
    </r>
    <r>
      <rPr>
        <sz val="11"/>
        <color theme="1"/>
        <rFont val="Arial"/>
        <family val="2"/>
        <charset val="238"/>
      </rPr>
      <t xml:space="preserve"> 3 left side/ </t>
    </r>
    <r>
      <rPr>
        <i/>
        <sz val="11"/>
        <color theme="1"/>
        <rFont val="Arial"/>
        <family val="2"/>
      </rPr>
      <t>lijeva strana</t>
    </r>
    <r>
      <rPr>
        <sz val="11"/>
        <color theme="1"/>
        <rFont val="Arial"/>
        <family val="2"/>
        <charset val="238"/>
      </rPr>
      <t xml:space="preserve"> 0-500m</t>
    </r>
  </si>
  <si>
    <t>8.6.4.13</t>
  </si>
  <si>
    <r>
      <t xml:space="preserve">Asphalt concrete layer/ </t>
    </r>
    <r>
      <rPr>
        <i/>
        <sz val="11"/>
        <color theme="1"/>
        <rFont val="Arial"/>
        <family val="2"/>
      </rPr>
      <t>Sloj asfaltnog betona</t>
    </r>
    <r>
      <rPr>
        <sz val="11"/>
        <color theme="1"/>
        <rFont val="Arial"/>
        <family val="2"/>
        <charset val="238"/>
      </rPr>
      <t xml:space="preserve"> 3 right side/ </t>
    </r>
    <r>
      <rPr>
        <i/>
        <sz val="11"/>
        <color theme="1"/>
        <rFont val="Arial"/>
        <family val="2"/>
      </rPr>
      <t>desna strana</t>
    </r>
    <r>
      <rPr>
        <sz val="11"/>
        <color theme="1"/>
        <rFont val="Arial"/>
        <family val="2"/>
        <charset val="238"/>
      </rPr>
      <t xml:space="preserve"> 500-900m</t>
    </r>
  </si>
  <si>
    <t>8.6.4.14</t>
  </si>
  <si>
    <r>
      <t xml:space="preserve">Asphalt concrete layer/ </t>
    </r>
    <r>
      <rPr>
        <i/>
        <sz val="11"/>
        <color theme="1"/>
        <rFont val="Arial"/>
        <family val="2"/>
      </rPr>
      <t>Sloj asfaltnog betona</t>
    </r>
    <r>
      <rPr>
        <sz val="11"/>
        <color theme="1"/>
        <rFont val="Arial"/>
        <family val="2"/>
        <charset val="238"/>
      </rPr>
      <t xml:space="preserve"> 3 left side/ </t>
    </r>
    <r>
      <rPr>
        <i/>
        <sz val="11"/>
        <color theme="1"/>
        <rFont val="Arial"/>
        <family val="2"/>
      </rPr>
      <t>lijeva strana</t>
    </r>
    <r>
      <rPr>
        <sz val="11"/>
        <color theme="1"/>
        <rFont val="Arial"/>
        <family val="2"/>
        <charset val="238"/>
      </rPr>
      <t xml:space="preserve"> 500-1010.346m</t>
    </r>
  </si>
  <si>
    <t>8.6.4.15</t>
  </si>
  <si>
    <r>
      <t xml:space="preserve">Asphalt concrete layer/ </t>
    </r>
    <r>
      <rPr>
        <i/>
        <sz val="11"/>
        <color theme="1"/>
        <rFont val="Arial"/>
        <family val="2"/>
      </rPr>
      <t>Sloj asfaltnog betona</t>
    </r>
    <r>
      <rPr>
        <sz val="11"/>
        <color theme="1"/>
        <rFont val="Arial"/>
        <family val="2"/>
        <charset val="238"/>
      </rPr>
      <t xml:space="preserve"> 3 right side/ </t>
    </r>
    <r>
      <rPr>
        <i/>
        <sz val="11"/>
        <color theme="1"/>
        <rFont val="Arial"/>
        <family val="2"/>
      </rPr>
      <t>desna strana</t>
    </r>
    <r>
      <rPr>
        <sz val="11"/>
        <color theme="1"/>
        <rFont val="Arial"/>
        <family val="2"/>
        <charset val="238"/>
      </rPr>
      <t xml:space="preserve"> 500-1086.241m</t>
    </r>
  </si>
  <si>
    <r>
      <t xml:space="preserve">Construction of bridge/ </t>
    </r>
    <r>
      <rPr>
        <b/>
        <i/>
        <sz val="11"/>
        <color rgb="FFFF0000"/>
        <rFont val="Arial"/>
        <family val="2"/>
      </rPr>
      <t>Izgradnja mosta</t>
    </r>
    <r>
      <rPr>
        <b/>
        <sz val="11"/>
        <color rgb="FFFF0000"/>
        <rFont val="Arial"/>
        <family val="2"/>
        <charset val="238"/>
      </rPr>
      <t xml:space="preserve"> Mistica (LK 24+173.92-LK24+345.92, RK 24+204.14-RK24+428.14)</t>
    </r>
  </si>
  <si>
    <t>10.1.1.1.1</t>
    <phoneticPr fontId="43" type="noConversion"/>
  </si>
  <si>
    <t>10.1.2.1.1</t>
  </si>
  <si>
    <t>10.1.2.1.1.1</t>
  </si>
  <si>
    <t>10.1.2.1.1.2</t>
  </si>
  <si>
    <t>10.1.2.1.1.3</t>
  </si>
  <si>
    <t>10.1.2.1.1.4</t>
  </si>
  <si>
    <t>10.1.2.1.2</t>
  </si>
  <si>
    <t>10.1.2.1.2.1</t>
  </si>
  <si>
    <t>10.1.2.1.2.2</t>
  </si>
  <si>
    <t>10.1.2.1.2.3</t>
  </si>
  <si>
    <t>10.1.2.1.2.4</t>
  </si>
  <si>
    <t>10.1.2.1.2.5</t>
  </si>
  <si>
    <r>
      <t xml:space="preserve">asphalt concrete layer/ </t>
    </r>
    <r>
      <rPr>
        <i/>
        <sz val="11"/>
        <color theme="1"/>
        <rFont val="Arial"/>
        <family val="2"/>
      </rPr>
      <t>sloj asfaltnog betona</t>
    </r>
    <r>
      <rPr>
        <sz val="11"/>
        <color theme="1"/>
        <rFont val="Arial"/>
        <family val="2"/>
        <charset val="238"/>
      </rPr>
      <t xml:space="preserve"> 1 right side/ </t>
    </r>
    <r>
      <rPr>
        <i/>
        <sz val="11"/>
        <color theme="1"/>
        <rFont val="Arial"/>
        <family val="2"/>
      </rPr>
      <t>desna strana</t>
    </r>
  </si>
  <si>
    <r>
      <t xml:space="preserve">asphalt concrete layer/ </t>
    </r>
    <r>
      <rPr>
        <i/>
        <sz val="11"/>
        <color theme="1"/>
        <rFont val="Arial"/>
        <family val="2"/>
      </rPr>
      <t>sloj asfaltnog betona</t>
    </r>
    <r>
      <rPr>
        <sz val="11"/>
        <color theme="1"/>
        <rFont val="Arial"/>
        <family val="2"/>
        <charset val="238"/>
      </rPr>
      <t xml:space="preserve"> 2 right side/ </t>
    </r>
    <r>
      <rPr>
        <i/>
        <sz val="11"/>
        <color theme="1"/>
        <rFont val="Arial"/>
        <family val="2"/>
      </rPr>
      <t>desna strana</t>
    </r>
  </si>
  <si>
    <t>10.1.4.4</t>
  </si>
  <si>
    <t>10.1.4.5</t>
  </si>
  <si>
    <r>
      <t xml:space="preserve">asphalt concrete layer/ </t>
    </r>
    <r>
      <rPr>
        <i/>
        <sz val="11"/>
        <color theme="1"/>
        <rFont val="Arial"/>
        <family val="2"/>
      </rPr>
      <t>sloj asfaltnog betona</t>
    </r>
    <r>
      <rPr>
        <sz val="11"/>
        <color theme="1"/>
        <rFont val="Arial"/>
        <family val="2"/>
        <charset val="238"/>
      </rPr>
      <t xml:space="preserve"> 3 right side/ </t>
    </r>
    <r>
      <rPr>
        <i/>
        <sz val="11"/>
        <color theme="1"/>
        <rFont val="Arial"/>
        <family val="2"/>
      </rPr>
      <t>desna strana</t>
    </r>
  </si>
  <si>
    <t>10.1.4.6</t>
  </si>
  <si>
    <r>
      <rPr>
        <sz val="11"/>
        <color theme="1"/>
        <rFont val="Arial"/>
        <family val="2"/>
        <charset val="238"/>
      </rPr>
      <t>0 - 166.933 m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  <charset val="238"/>
      </rPr>
      <t xml:space="preserve">right side/ </t>
    </r>
    <r>
      <rPr>
        <i/>
        <sz val="11"/>
        <color theme="1"/>
        <rFont val="Arial"/>
        <family val="2"/>
      </rPr>
      <t>desna strana</t>
    </r>
  </si>
  <si>
    <t>10.1.1.3.2</t>
  </si>
  <si>
    <r>
      <rPr>
        <sz val="11"/>
        <color theme="1"/>
        <rFont val="Arial"/>
        <family val="2"/>
        <charset val="238"/>
      </rPr>
      <t>0 - 10.201 m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  <charset val="238"/>
      </rPr>
      <t>left side/</t>
    </r>
    <r>
      <rPr>
        <i/>
        <sz val="11"/>
        <color theme="1"/>
        <rFont val="Arial"/>
        <family val="2"/>
      </rPr>
      <t xml:space="preserve"> lijeva strana</t>
    </r>
  </si>
  <si>
    <t>10.3.1.1.1</t>
    <phoneticPr fontId="43" type="noConversion"/>
  </si>
  <si>
    <r>
      <t>0 - 118.357 m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  <charset val="238"/>
      </rPr>
      <t>right side/</t>
    </r>
    <r>
      <rPr>
        <i/>
        <sz val="11"/>
        <color theme="1"/>
        <rFont val="Arial"/>
        <family val="2"/>
      </rPr>
      <t xml:space="preserve"> desna strana</t>
    </r>
  </si>
  <si>
    <r>
      <rPr>
        <sz val="11"/>
        <color theme="1"/>
        <rFont val="Arial"/>
        <family val="2"/>
      </rPr>
      <t xml:space="preserve">0 - 142.279 m </t>
    </r>
    <r>
      <rPr>
        <sz val="11"/>
        <color theme="1"/>
        <rFont val="Arial"/>
        <family val="2"/>
        <charset val="238"/>
      </rPr>
      <t xml:space="preserve">left side/ </t>
    </r>
    <r>
      <rPr>
        <i/>
        <sz val="11"/>
        <color theme="1"/>
        <rFont val="Arial"/>
        <family val="2"/>
      </rPr>
      <t>lijeva strana</t>
    </r>
  </si>
  <si>
    <r>
      <t>Concrete wall /</t>
    </r>
    <r>
      <rPr>
        <i/>
        <sz val="11"/>
        <color theme="1"/>
        <rFont val="Arial"/>
        <family val="2"/>
      </rPr>
      <t xml:space="preserve"> Betonski zid </t>
    </r>
  </si>
  <si>
    <t>10.3.2.1.1</t>
  </si>
  <si>
    <t>10.3.2.1.1.1</t>
  </si>
  <si>
    <t>10.3.2.1.1.2</t>
  </si>
  <si>
    <t>10.3.2.1.1.3</t>
  </si>
  <si>
    <t xml:space="preserve"> 0 - 14.000 m (LK); 0 - 84.439 m (RK)</t>
    <phoneticPr fontId="43" type="noConversion"/>
  </si>
  <si>
    <r>
      <t xml:space="preserve"> 0 - 84.439 m right side/ </t>
    </r>
    <r>
      <rPr>
        <i/>
        <sz val="11"/>
        <color theme="1"/>
        <rFont val="Arial"/>
        <family val="2"/>
      </rPr>
      <t>desna strana</t>
    </r>
  </si>
  <si>
    <r>
      <t xml:space="preserve"> 0 - 14.000 m left side/ </t>
    </r>
    <r>
      <rPr>
        <i/>
        <sz val="11"/>
        <color theme="1"/>
        <rFont val="Arial"/>
        <family val="2"/>
      </rPr>
      <t>lijeva strana</t>
    </r>
  </si>
  <si>
    <t>13.1.2.1.1</t>
  </si>
  <si>
    <t>Concrete wall/ Betonski zid RK35+510.0 - RK35+599.439 (89.44m),</t>
  </si>
  <si>
    <t>13.1.2.1.1.1</t>
  </si>
  <si>
    <t>Layer 1, RK35+510.0 - RK35+560 - 95% (50m)</t>
    <phoneticPr fontId="43" type="noConversion"/>
  </si>
  <si>
    <t>13.1.2.1.1.2</t>
  </si>
  <si>
    <t>Layer 2, RK35+560.0 - RK35+599.439 - 95% (35.5)</t>
    <phoneticPr fontId="43" type="noConversion"/>
  </si>
  <si>
    <t>13.1.2.1.1.3</t>
  </si>
  <si>
    <t>Concrete wall/ Betonski zid RK35+510.0 - RK35+599.439 - After work 5%</t>
    <phoneticPr fontId="43" type="noConversion"/>
  </si>
  <si>
    <t>15.1.1.1.1</t>
    <phoneticPr fontId="43" type="noConversion"/>
  </si>
  <si>
    <t>0 - 72.353 m (LK); 0 - 309.713 m (RK)</t>
    <phoneticPr fontId="43" type="noConversion"/>
  </si>
  <si>
    <t>15.1.2.1.1</t>
  </si>
  <si>
    <t xml:space="preserve">Concrete wall/ Betonski zid LK38+315.0 - LK38+430.0 (115m) </t>
  </si>
  <si>
    <t>15.1.2.1.1.1</t>
  </si>
  <si>
    <t>Layer 1, LK38+315.0 - LK38+365.0 - 95% (50m)</t>
    <phoneticPr fontId="43" type="noConversion"/>
  </si>
  <si>
    <t>15.1.2.1.1.2</t>
  </si>
  <si>
    <t>Layer 2, LK38+365.0 - LK38+415.0 - 95% (50m)</t>
    <phoneticPr fontId="43" type="noConversion"/>
  </si>
  <si>
    <t>15.1.2.1.1.3</t>
  </si>
  <si>
    <t>Layer 3, LK38+415.0 - LK38+430.0 - 95% (15m)</t>
    <phoneticPr fontId="43" type="noConversion"/>
  </si>
  <si>
    <t>15.1.2.1.1.4</t>
  </si>
  <si>
    <t>Concrete wall/ Betonski zid LK38+315.0 - LK38+430.0 - After work 5%</t>
    <phoneticPr fontId="43" type="noConversion"/>
  </si>
  <si>
    <t>15.1.2.1.2</t>
  </si>
  <si>
    <t xml:space="preserve">Concrete wall/ Betonski zid LK38+314.94 - LK38+325.93 (11m) </t>
  </si>
  <si>
    <t>15.1.2.1.2.1</t>
  </si>
  <si>
    <t>Concrete wall/ Betonski zid LK38+314.94 - LK38+325.93 - 95%</t>
    <phoneticPr fontId="43" type="noConversion"/>
  </si>
  <si>
    <t>15.1.2.1.2.2</t>
  </si>
  <si>
    <t>Concrete wall/ Betonski zid LK38+314.94 - LK38+325.93 - After work 5%</t>
    <phoneticPr fontId="43" type="noConversion"/>
  </si>
  <si>
    <t>15.1.2.1.3</t>
  </si>
  <si>
    <t xml:space="preserve">Concrete wall/ Betonski zid RK38+372.14 - RK38+383.0 (14.5m) </t>
  </si>
  <si>
    <t>15.1.2.1.3.1</t>
  </si>
  <si>
    <t>Concrete wall/ Betonski zid RK38+372.14 - RK38+383.0 - 95%</t>
    <phoneticPr fontId="43" type="noConversion"/>
  </si>
  <si>
    <t>15.1.2.1.3.2</t>
  </si>
  <si>
    <t>Concrete wall/ Betonski zid RK38+372.14 - RK38+383.0 - After work 5%</t>
    <phoneticPr fontId="43" type="noConversion"/>
  </si>
  <si>
    <t>500 - 750 m (LK); 500 - 570.586 m (RK)</t>
    <phoneticPr fontId="43" type="noConversion"/>
  </si>
  <si>
    <t>15.2.1.1.4</t>
  </si>
  <si>
    <t>750 - 806.954 m (LK)</t>
    <phoneticPr fontId="43" type="noConversion"/>
  </si>
  <si>
    <t>500 - 570.586 m right side/ desna strana</t>
    <phoneticPr fontId="43" type="noConversion"/>
  </si>
  <si>
    <t>500 - 750 m left side/ lijeva strana</t>
    <phoneticPr fontId="43" type="noConversion"/>
  </si>
  <si>
    <t>15.2.1.3.7</t>
  </si>
  <si>
    <t>750 - 806.954 m left side/ lijeva strana</t>
    <phoneticPr fontId="43" type="noConversion"/>
  </si>
  <si>
    <t>asphalt concrete layer/ sloj asfaltnog betona 1 right side/ desna strana 500-570.586m</t>
    <phoneticPr fontId="43" type="noConversion"/>
  </si>
  <si>
    <t>asphalt concrete layer/ sloj asfaltnog betona 1 left side/ lijeva strana 500-806.954m</t>
    <phoneticPr fontId="43" type="noConversion"/>
  </si>
  <si>
    <t>asphalt concrete layer/ sloj asfaltnog betona 2 right side/ desna strana 500-570.586m</t>
    <phoneticPr fontId="43" type="noConversion"/>
  </si>
  <si>
    <t>asphalt concrete layer/ sloj asfaltnog betona 2 left side/ lijeva strana 500-806.954m</t>
    <phoneticPr fontId="43" type="noConversion"/>
  </si>
  <si>
    <t>asphalt concrete layer/ sloj asfaltnog betona 3 right side/ desna strana 500-570.586m</t>
    <phoneticPr fontId="43" type="noConversion"/>
  </si>
  <si>
    <t>asphalt concrete layer/ sloj asfaltnog betona 3 left side/ lijeva strana 500-806.954m</t>
    <phoneticPr fontId="43" type="noConversion"/>
  </si>
  <si>
    <t>15.4.1.1.1</t>
    <phoneticPr fontId="43" type="noConversion"/>
  </si>
  <si>
    <t>0 - 188.493 m (LK); 0 - 189.801 m (RK)</t>
    <phoneticPr fontId="43" type="noConversion"/>
  </si>
  <si>
    <t>0 - 189.801 m, right side/ desna strana</t>
    <phoneticPr fontId="43" type="noConversion"/>
  </si>
  <si>
    <t>0 - 188.493 m, left side/ lijeva strana</t>
    <phoneticPr fontId="43" type="noConversion"/>
  </si>
  <si>
    <t>15.6.1.1.1</t>
    <phoneticPr fontId="43" type="noConversion"/>
  </si>
  <si>
    <t>0 - 42.130 m (LK); 0 - 58.530 m (RK)</t>
    <phoneticPr fontId="43" type="noConversion"/>
  </si>
  <si>
    <t>0 - 58.530 m, right side/ desna strana</t>
    <phoneticPr fontId="43" type="noConversion"/>
  </si>
  <si>
    <t>0 - 42.130 m, left side/ lijeva strana</t>
    <phoneticPr fontId="43" type="noConversion"/>
  </si>
  <si>
    <t>15.6.2.1.1</t>
  </si>
  <si>
    <t xml:space="preserve">Concrete wall/ Betonski zid LK39+835.09 - LK39+867.00 (35.39m) </t>
  </si>
  <si>
    <t>15.6.2.1.1.1</t>
  </si>
  <si>
    <t>Concrete wall/ Betonski zid LK39+835.09 - LK39+867.00 - 95%</t>
    <phoneticPr fontId="43" type="noConversion"/>
  </si>
  <si>
    <t>15.6.2.1.1.2</t>
  </si>
  <si>
    <t>Concrete wall/ Betonski zid LK39+835.09 - LK39+867.00 - After work 5%</t>
    <phoneticPr fontId="43" type="noConversion"/>
  </si>
  <si>
    <t>15.6.2.1.2</t>
  </si>
  <si>
    <t xml:space="preserve">Concrete wall/ Betonski zid RK39+838.20 - RK39+843.0 (5.52m) </t>
  </si>
  <si>
    <t>15.6.2.1.2.1</t>
  </si>
  <si>
    <t>Concrete wall/ Betonski zid RK39+838.20 - RK39+843.0 - 95%</t>
    <phoneticPr fontId="43" type="noConversion"/>
  </si>
  <si>
    <t>15.6.2.1.2.2</t>
  </si>
  <si>
    <t>Concrete wall/ Betonski zid RK39+838.20 - RK39+843.0 - After work 5%</t>
    <phoneticPr fontId="43" type="noConversion"/>
  </si>
  <si>
    <t>250 - 341.133 m (LK); 250 - 365.140 m (RK)</t>
    <phoneticPr fontId="43" type="noConversion"/>
  </si>
  <si>
    <t>250 - 365.140 m, right side/ desna strana</t>
    <phoneticPr fontId="43" type="noConversion"/>
  </si>
  <si>
    <t>250 - 341.133 m, left side/ lijeva strana</t>
    <phoneticPr fontId="43" type="noConversion"/>
  </si>
  <si>
    <t>448</t>
  </si>
  <si>
    <t>384</t>
  </si>
  <si>
    <t>Bridge No.17 Jabuka, Bridge left 2. Performing the piles cup above the piles under the pier S11 and installation of pier S11 reinforcement. / Most Br.17 Jabuka, most lijevo 2. Izvođenje naglavne grede iznad šipova ispod stuba S11 i ugradnja armature stuba S11</t>
  </si>
  <si>
    <t>445</t>
  </si>
  <si>
    <t>Jan Lorange</t>
  </si>
  <si>
    <t>513</t>
  </si>
  <si>
    <t>516</t>
  </si>
  <si>
    <t>481</t>
  </si>
  <si>
    <t>482</t>
  </si>
  <si>
    <t>483</t>
  </si>
  <si>
    <t>484</t>
  </si>
  <si>
    <t>485</t>
  </si>
  <si>
    <t>486</t>
  </si>
  <si>
    <t>488</t>
  </si>
  <si>
    <t>489</t>
  </si>
  <si>
    <t>490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</si>
  <si>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</si>
  <si>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</si>
  <si>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</si>
  <si>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</si>
  <si>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</si>
  <si>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</si>
  <si>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</si>
  <si>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</si>
  <si>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</si>
  <si>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518</t>
  </si>
  <si>
    <t>505</t>
  </si>
  <si>
    <t>501</t>
  </si>
  <si>
    <t>Geotechnical monitoring and measurements not according to Main Design and Technical Specifications on Vezesnik tunnel left tube /Geotehnički monitoring i mjerenja u lijevoj cijevi tunela Vežešnik nijesu u skladu sa Glavnim projektom i Tehničkim specifikacijama</t>
  </si>
  <si>
    <t>Geotechnical monitoring and measurements not according to Main Design and Technical Specifications on Vezesnik tunnel right tube/ Geotehnički monitoring i mjerenja u desnoj cijevi tunela Vežešnik nijesu u skladu sa Glavnim projektom i Tehničkim specifikacijama</t>
  </si>
  <si>
    <t>Geotechnical monitoring and measurements not according to Main Design and Technical Specifications on Mrke tunnel left tube /Geotehnički monitoring i mjerenja u lijevoj cijevi tunela Mrke nijesu u skladu sa Glavnim projektom i Tehničkim specifikacijama</t>
  </si>
  <si>
    <t>Geotechnical monitoring and measurements not
according to Main Design and Technical Specifications on Mrke tunnel right tube/ Geotehnički monitoring i mjerenja u desnoj cijevi tunela Mrke nijesu u skladu sa Glavnim projektom i Tehničkim specifikacijama</t>
  </si>
  <si>
    <t>Geotechnical monitoring and measurements not
according to Main Design and Technical Specifications on Klopot tunnel left tube /Geotehnički monitoring i mjerenja u lijevoj cijevi tunela Klopot nijesu u skladu sa Glavnim projektom i Tehničkim specifikacijama</t>
  </si>
  <si>
    <t>Geotechnical monitoring and measurements not
according to Main Design and Technical Specifications on Klopot tunnel right tube/Geotehnički monitoring i mjerenja u desnoj cijevi tunela Klopot nijesu u skladu sa Glavnim projektom i Tehničkim specifikacijama</t>
  </si>
  <si>
    <t>Geotechnical monitoring and measurements not
according to Main Design and Technical Specifications on Vilac tunnel left tube /Geotehnički monitoring i mjerenja u lijevoj cijevi tunela Vilac nijesu u skladu sa Glavnim projektom i Tehničkim specifikacijama</t>
  </si>
  <si>
    <t>487</t>
  </si>
  <si>
    <t>Geotechnical monitoring and measurements not according to Main Design and Technical Specifications on Vilac tunnel right tube/ Geotehnički monitoring i mjerenja u desnoj cijevi tunela Vilac nijesu u skladu sa Glavnim projektom i Tehničkim specifikacijama</t>
  </si>
  <si>
    <t>Geotechnical monitoring and measurements not
according to Main Design and Technical Specifications on Vjeternik tunnel left tube/ Geotehnički monitoring i mjerenja u lijevoj cijevi tunela Vjeternik nijesu u skladu sa Glavnim projektom i Tehničkim specifikacijama</t>
  </si>
  <si>
    <t>Geotechnical monitoring and measurements not
according to Main Design and Technical Specifications on Vjeternik tunnel right tube /Geotehnički monitoring i mjerenja u desnoj cijevi tunela Vjeternik nijesu u skladu sa Glavnim projektom i Tehničkim specifikacijama</t>
  </si>
  <si>
    <t>Geotechnical monitoring and measurements not
according to Main Design and Technical Specifications on Mrki Krs tunnel left tube /Geotehnički monitoring i mjerenja u lijevoj cijevi tunela Mrki Krš nijesu u skladu sa Glavnim projektom i Tehničkim specifikacijama</t>
  </si>
  <si>
    <t>491</t>
  </si>
  <si>
    <t>Geotechnical monitoring and measurements not
according to Main Design and Technical Specifications on Mrki Krs tunnel right tube /Geotehnički monitoring i mjerenja u desnoj cijevi tunela Mrki Krš nijesu u skladu sa Glavnim projektom i Tehničkim specifikacijama</t>
  </si>
  <si>
    <t>Geotechnical monitoring and measurements not
according to Main Design and Technical Specifications on Kosman tunnel left tube /Geotehnički monitoring i mjerenja u lijevoj cijevi tunela Kosman nijesu u skladu sa Glavnim projektom i Tehničkim specifikacijama</t>
  </si>
  <si>
    <t>Geotechnical monitoring and measurements not
according to Main Design and Technical Specifications on Kosman tunnel right tube /Geotehnički monitoring i mjerenja u desnoj cijevi tunela Kosman nijesu u skladu sa Glavnim projektom i Tehničkim specifikacijama</t>
  </si>
  <si>
    <t>Geotechnical monitoring and measurements not
according to Main Design and Technical Specifications on Mala Trava tunnel left tube/ Geotehnički monitoring i mjerenja u lijevoj cijevi tunela Mala Trava nijesu u skladu sa Glavnim projektom i Tehničkim specifikacijama</t>
  </si>
  <si>
    <t>Geotechnical monitoring and measurements not
according to Main Design and Technical Specifications on Mala Trava tunnel right tube /Geotehnički monitoring i mjerenja u desnoj cijevi tunela Mala Trava nijesu u skladu sa Glavnim projektom i Tehničkim specifikacijama</t>
  </si>
  <si>
    <t>Geotechnical monitoring and measurements not
according to Main Design and Technical Specifications on Zecka tunnel left tube /Geotehnički monitoring i mjerenja u lijevoj cijevi tunela Zecka nijesu u skladu sa Glavnim projektom i Tehničkim specifikacijama</t>
  </si>
  <si>
    <t>Geotechnical monitoring and measurements not according to Main Design and Technical Specifications on Zecka tunnel right tube/ Geotehnički monitoring i mjerenja u desnoj cijevi tunela Zecka nijesu u skladu sa Glavnim projektom i Tehničkim specifikacijama</t>
  </si>
  <si>
    <t>Geotechnical monitoring and measurements not
according to Main Design and Technical Specifications on Jabucki Krs tunnel left tube/ Geotehnički monitoring i mjerenja u lijevoj cijevi tunela Jabučki Krš nijesu u skladu sa Glavnim projektom i Tehničkim specifikacijama</t>
  </si>
  <si>
    <t>Geotechnical monitoring and measurements not
according to Main Design and Technical Specifications on Jabucki Krs tunnel right tube /Geotehnički monitoring i mjerenja u desnoj cijevi tunela Jabučki Krš nijesu u skladu sa Glavnim projektom i Tehničkim specifikacijama</t>
  </si>
  <si>
    <t>On the Batching Plant Mrke – Bemax, were appeared lacks in the procedure of quality control of aggregates / Na fabrici betona Mrke - Bemax, pojavili su se nedostaci u postupku kontrole kvaliteta agregata.</t>
  </si>
  <si>
    <t>Waste water treatment at location of concrete mix plant Lopate./ Prečišćavanje otpadnih voda na lokaciji betonska baza Lopate.</t>
  </si>
  <si>
    <t>507</t>
  </si>
  <si>
    <t>Crossing of the Tara river / Prelazak preko rijeke Tare</t>
  </si>
  <si>
    <t>Insufficient quality control of aggregates - 
Vjeternik North / Nedovoljna kontrola kvaliteta agregata na Vjeternik sjever</t>
  </si>
  <si>
    <t>975 m (N-R, RK 11+948.50 - RK 11+873.50)</t>
  </si>
  <si>
    <t>1050 m (N-L, LK 12+018.00 - LK 11+943.00)</t>
  </si>
  <si>
    <t>525 m  (N-R, RK 14+503.0 - RK 14+428.0)</t>
  </si>
  <si>
    <t>1800 m   (S-R, RK 20.131.60- RK 20.171.60)</t>
  </si>
  <si>
    <t>1840 m (S-L,  LK 20+067.90- LK 20+107.90)</t>
  </si>
  <si>
    <t>1880 m (S-R, RK 20.171.60- RK 20.211.60)</t>
  </si>
  <si>
    <t>1920 m  (S-L,  LK 20+107.90- LK 20+147.90)</t>
  </si>
  <si>
    <t>2040 m (S-R, RK 20.211.60- RK 20.251.60)</t>
  </si>
  <si>
    <t>80 m (S-L, LK24+830 - LK24+870)</t>
  </si>
  <si>
    <t>120 m (S-L, LK24+870 - LK24+910)</t>
  </si>
  <si>
    <t>160 m (S-R, RK24+927 - RK24+967)</t>
  </si>
  <si>
    <t>200 m (S-R, RK24+967 - RK25+007)</t>
  </si>
  <si>
    <t>960 m (S-R, RK 27+216.60- RK 27+256.6)</t>
  </si>
  <si>
    <t>1000 m  (S-L, LK 26+644.90 - LK 26+684.9)</t>
  </si>
  <si>
    <t>1120 m  (S-L, LK 26+767.90 - LK 26+804.9)</t>
  </si>
  <si>
    <t>1160 m (N-R, RK 29+059.6- RK 29+019.6)</t>
  </si>
  <si>
    <t>1200 m (N-R, RK 29+019.6- RK 28+979.6)</t>
  </si>
  <si>
    <t>1240 m (N-R, RK 28+979.6- RK 28+939.6)</t>
  </si>
  <si>
    <t>1280 m (N-R, RK 28+939.6- RK 28+899.6)</t>
  </si>
  <si>
    <t>1320 m (N-L, LK 29+002.90- LK 28+962.90)</t>
  </si>
  <si>
    <t>1360 m (N-L, LK 28+962.90- LK 28+922.90)</t>
  </si>
  <si>
    <t>1400 m  (N-L, LK 28+922.90- LK 28+882.90)</t>
  </si>
  <si>
    <t>1440 m (N-L, LK 28+882.90- LK 28+842.90)</t>
  </si>
  <si>
    <t>1240 m  (S-L, LK 29+935- LK29+975.0)</t>
  </si>
  <si>
    <t>1280 m  (S-L, LK 29+975- LK30+015.0)</t>
  </si>
  <si>
    <t>1320 m (S-R, RK 30+014.0- RK30+054.0)</t>
  </si>
  <si>
    <t>1360 m (S-R, RK 30+054.0- RK30+094.0)</t>
  </si>
  <si>
    <t>1400 m  (N-R, RK 31+252.00- LK31+212.00)</t>
  </si>
  <si>
    <t>1440 m  (N-L, LK 31+224.00- LK31+184.00)</t>
  </si>
  <si>
    <t>520 m (N-R, RK 36+752.4 - RK 36+712.4)</t>
  </si>
  <si>
    <t>1800 m  (S-L, LK35+891.0—LK35+931.0)</t>
  </si>
  <si>
    <t>1880 m (S-R, RK35+959.4—RK36+039.4)</t>
  </si>
  <si>
    <t>1920 m (S-L, LK35+931.0—LK35+971.0)</t>
  </si>
  <si>
    <t>1960 m  (N-L, LK36+362.0—RK36+322.0)</t>
  </si>
  <si>
    <t>2000 m (S-R, RK36+039.4—RK36+079.4)</t>
  </si>
  <si>
    <t>2080 m  (S-L, LK35+971.0—LK36+011.0)</t>
  </si>
  <si>
    <t>225 m (N-L, LK 3+710.00- LK3+625.70)</t>
  </si>
  <si>
    <t>150 m  (S-R, RK 1+436.00- LK1+510.6)</t>
  </si>
  <si>
    <t>300 m   (N-R, RK 3+750.00- LK3+674.50)</t>
  </si>
  <si>
    <t>Mistakes regard to using of aggregates at  batching Plant Mrke -Bemax / Greške u pogledu korišćenja agregata na fabrici betona Mrke - Bemax</t>
  </si>
  <si>
    <t>Jabuka Right Bridge. Abutment O1. Top surfacecracks / Most Jabuka Desno. Oporac O1. Gornja površina – prsline</t>
  </si>
  <si>
    <t>Concrete and Waste water at location of access road C7 and Landfill III-13. / Betonska i Otpadna voda na lokaciji pristupnog puta C7 i deponija III-13.</t>
  </si>
  <si>
    <t xml:space="preserve">Concrete and Waste water at location of concrete mix plant Trebješica. / Upravljanje betonska I otpadna voda na lokaciji betonska baza Trebješica. </t>
  </si>
  <si>
    <t>Pollution of Čestogaz stream at location of Mala trava camp. / Zagađenje potoka Čestogaz na lokaciji kampa Mala trava.</t>
  </si>
  <si>
    <t>Most Mrke. Lack of Health and Safety implementation measures/  Most Mrke. Nedostatak primjene mjera zaštite na radu</t>
  </si>
  <si>
    <t>525 m  (S-L, LK 5+394.5- LK5+470.40)</t>
  </si>
  <si>
    <t>600 m  (S-R, RK 5+369.40- RK 5+465.20)</t>
  </si>
  <si>
    <t>675 m (S-L, LK 5+470.40- LK5+546.10)</t>
  </si>
  <si>
    <t>P1 stage 1 (1.7m)</t>
  </si>
  <si>
    <t>P1 stage 2 (2m)</t>
  </si>
  <si>
    <t>P1 stage 3 (1m)</t>
  </si>
  <si>
    <t>P1 stage 4 (2m)</t>
  </si>
  <si>
    <t>P1 stage 5 (2m)</t>
  </si>
  <si>
    <t>14.2.2.7</t>
  </si>
  <si>
    <t>P1 stage 6 (2m)</t>
  </si>
  <si>
    <t>14.2.2.8</t>
  </si>
  <si>
    <t>P1 stage 7 (2m)</t>
  </si>
  <si>
    <t>14.2.2.9</t>
  </si>
  <si>
    <t>P1 stage 8 (2m)</t>
  </si>
  <si>
    <t>14.2.2.10</t>
  </si>
  <si>
    <t>P1 stage 9 (1.43m)</t>
  </si>
  <si>
    <t>14.2.2.11</t>
  </si>
  <si>
    <t>P2 stage 1 (2.7m)</t>
  </si>
  <si>
    <t>14.2.2.12</t>
  </si>
  <si>
    <t>P2 stage 2 (2m)</t>
  </si>
  <si>
    <t>14.2.2.13</t>
  </si>
  <si>
    <t>P2 stage 3 (2m)</t>
  </si>
  <si>
    <t>14.2.2.14</t>
  </si>
  <si>
    <t>P2 stage 4 (2m)</t>
  </si>
  <si>
    <t>14.2.2.15</t>
  </si>
  <si>
    <t>P2 stage 5 (2m)</t>
  </si>
  <si>
    <t>14.2.2.16</t>
  </si>
  <si>
    <t>P2 stage 6 (2m)</t>
  </si>
  <si>
    <t>14.2.2.17</t>
  </si>
  <si>
    <t>P2 stage 7 (2m)</t>
  </si>
  <si>
    <t>14.2.2.18</t>
  </si>
  <si>
    <t>P2 stage 8 (1.43m)</t>
  </si>
  <si>
    <t>14.2.2.19</t>
  </si>
  <si>
    <t>P1 stage 1 (6m)</t>
  </si>
  <si>
    <t>P1 stage 2 (3.7m)</t>
  </si>
  <si>
    <t>P2 stage 1 (6m)</t>
  </si>
  <si>
    <t>P2 stage 2 (6m)</t>
  </si>
  <si>
    <t>P2 stage 3 (3.9m)</t>
  </si>
  <si>
    <t>P3 stage 1 (6m)</t>
  </si>
  <si>
    <t>P3 stage 2 (6m)</t>
  </si>
  <si>
    <t>P3 stage 3 (6m)</t>
  </si>
  <si>
    <t>P3 stage 4 (3.3m)</t>
  </si>
  <si>
    <t>P4 stage 1 (6m)</t>
  </si>
  <si>
    <t>P4 stage 2 (6m)</t>
  </si>
  <si>
    <t>P4 stage 3 (6m)</t>
  </si>
  <si>
    <t>P4 stage 4 (6m)</t>
  </si>
  <si>
    <t>P4 stage 5 (1.71m)</t>
  </si>
  <si>
    <t>P5 stage 1 (6m)</t>
  </si>
  <si>
    <t>P5 stage 2 (6m)</t>
  </si>
  <si>
    <t>P5 stage 3 (6m)</t>
  </si>
  <si>
    <t>P5 stage 4 (6m)</t>
  </si>
  <si>
    <t>P5 stage 5 (4.62m)</t>
  </si>
  <si>
    <t>P6 stage 1 (6m)</t>
  </si>
  <si>
    <t>P6 stage 2 (6m)</t>
  </si>
  <si>
    <t>P6 stage 3 (6m)</t>
  </si>
  <si>
    <t>P6 stage 4 (6m)</t>
  </si>
  <si>
    <t>P6 stage 5 (4.04m)</t>
  </si>
  <si>
    <t>P7 stage 1 (6m)</t>
  </si>
  <si>
    <t>P7 stage 2 (6m)</t>
  </si>
  <si>
    <t>P7 stage 3 (6m)</t>
  </si>
  <si>
    <t>P7 stage 4 (6m)</t>
  </si>
  <si>
    <t>P7 stage 5 (3.55m)</t>
  </si>
  <si>
    <t>P8 stage 1 (6m)</t>
  </si>
  <si>
    <t>P8 stage 2 (6m)</t>
  </si>
  <si>
    <t>P8 stage 3 (6m)</t>
  </si>
  <si>
    <t>P8 stage 4 (6m)</t>
  </si>
  <si>
    <t>P8 stage 5 (2.66m)</t>
  </si>
  <si>
    <t>P9 stage 1 (6m)</t>
  </si>
  <si>
    <t>P9 stage 2 (6m)</t>
  </si>
  <si>
    <t>P9 stage 3 (6m)</t>
  </si>
  <si>
    <t>P9 stage 4 (6m)</t>
  </si>
  <si>
    <t>P9 stage 5 (1.75m)</t>
  </si>
  <si>
    <t>P10 stage 1 (6m)</t>
  </si>
  <si>
    <t>P10 stage 2 (6m)</t>
  </si>
  <si>
    <t>P10 stage 3 (6m)</t>
  </si>
  <si>
    <t>P10 stage 4 (6m)</t>
  </si>
  <si>
    <t>P10 stage 5 (1.05m)</t>
  </si>
  <si>
    <t>P11 stage 1 (2m)</t>
  </si>
  <si>
    <t>P11 stage 2 (4m)</t>
  </si>
  <si>
    <t>P11 stage 3 (4m)</t>
  </si>
  <si>
    <t>P11 stage 4 (4m)</t>
  </si>
  <si>
    <t>P11 stage 5 (4m)</t>
  </si>
  <si>
    <t>P11 stage 6 (3m)</t>
  </si>
  <si>
    <t>P11 stage 7 (2.3m)</t>
  </si>
  <si>
    <t>P12 stage 1 (6m)</t>
  </si>
  <si>
    <t>14.6.3.54</t>
  </si>
  <si>
    <t>P12 stage 2 (6m)</t>
  </si>
  <si>
    <t>14.6.3.55</t>
  </si>
  <si>
    <t>P12 stage 3 (6m)</t>
  </si>
  <si>
    <t>14.6.3.56</t>
  </si>
  <si>
    <t>P12 stage 4 (4.75m)</t>
  </si>
  <si>
    <t>14.6.3.57</t>
  </si>
  <si>
    <t>P13 stage 1 (6m)</t>
  </si>
  <si>
    <t>14.6.3.58</t>
  </si>
  <si>
    <t>P13 stage 2 (6m)</t>
  </si>
  <si>
    <t>14.6.3.59</t>
  </si>
  <si>
    <t>P13 stage 3 (6m)</t>
  </si>
  <si>
    <t>14.6.3.60</t>
  </si>
  <si>
    <t>P13 stage 4 (3.75m)</t>
  </si>
  <si>
    <t>14.6.3.61</t>
  </si>
  <si>
    <t>P14 stage 1 (6m)</t>
  </si>
  <si>
    <t>14.6.3.62</t>
  </si>
  <si>
    <t>P14 stage 2 (6m)</t>
  </si>
  <si>
    <t>14.6.3.63</t>
  </si>
  <si>
    <t>P14 stage 3 (6m)</t>
  </si>
  <si>
    <t>14.6.3.64</t>
  </si>
  <si>
    <t>P14 stage 4 (3.05m)</t>
  </si>
  <si>
    <t>14.6.3.65</t>
  </si>
  <si>
    <t>P15 stage 1 (6m)</t>
  </si>
  <si>
    <t>14.6.3.66</t>
  </si>
  <si>
    <t>P15 stage 2 (6m)</t>
  </si>
  <si>
    <t>14.6.3.67</t>
  </si>
  <si>
    <t>P15 stage 3 (6m)</t>
  </si>
  <si>
    <t>14.6.3.68</t>
  </si>
  <si>
    <t>P15 stage 4 (3.05m)</t>
  </si>
  <si>
    <t>14.6.3.69</t>
  </si>
  <si>
    <t>P16 stage 1 (6m)</t>
  </si>
  <si>
    <t>14.6.3.70</t>
  </si>
  <si>
    <t>P16 stage 2 (6m)</t>
  </si>
  <si>
    <t>14.6.3.71</t>
  </si>
  <si>
    <t>P16 stage 3 (6m)</t>
  </si>
  <si>
    <t>14.6.3.72</t>
  </si>
  <si>
    <t>P16 stage 4 (1.85m)</t>
  </si>
  <si>
    <t>14.6.3.73</t>
  </si>
  <si>
    <t>P17 stage 1 (6m)</t>
  </si>
  <si>
    <t>14.6.3.74</t>
  </si>
  <si>
    <t>P17 stage 2 (6m)</t>
  </si>
  <si>
    <t>14.6.3.75</t>
  </si>
  <si>
    <t>P17 stage 3 (6.45m)</t>
  </si>
  <si>
    <t>14.6.3.76</t>
  </si>
  <si>
    <t>P18 stage 1 (6m)</t>
  </si>
  <si>
    <t>14.6.3.77</t>
  </si>
  <si>
    <t>P18 stage 2 (6m)</t>
  </si>
  <si>
    <t>14.6.3.78</t>
  </si>
  <si>
    <t>P18 stage 3 (6.05m)</t>
  </si>
  <si>
    <t>14.6.3.79</t>
  </si>
  <si>
    <t>P19 stage 1 (6m)</t>
  </si>
  <si>
    <t>14.6.3.80</t>
  </si>
  <si>
    <t>P19 stage 2 (6m)</t>
  </si>
  <si>
    <t>14.6.3.81</t>
  </si>
  <si>
    <t>P19 stage 3 (5.55m)</t>
  </si>
  <si>
    <t>14.6.3.82</t>
  </si>
  <si>
    <t>P20 stage 1 (6m)</t>
  </si>
  <si>
    <t>14.6.3.83</t>
  </si>
  <si>
    <t>P20 stage 2 (6m)</t>
  </si>
  <si>
    <t>14.6.3.84</t>
  </si>
  <si>
    <t>P20 stage 3 (2.45m)</t>
  </si>
  <si>
    <t>14.6.3.85</t>
  </si>
  <si>
    <t>14.6.9.68</t>
  </si>
  <si>
    <t>14.6.9.69</t>
  </si>
  <si>
    <t>14.6.9.70</t>
  </si>
  <si>
    <t>14.6.9.71</t>
  </si>
  <si>
    <t>14.6.9.72</t>
  </si>
  <si>
    <t>14.6.9.73</t>
  </si>
  <si>
    <t>14.6.9.74</t>
  </si>
  <si>
    <t>14.6.9.75</t>
  </si>
  <si>
    <t>14.6.9.76</t>
  </si>
  <si>
    <t>14.6.9.77</t>
  </si>
  <si>
    <t>14.6.9.78</t>
  </si>
  <si>
    <t>14.6.9.79</t>
  </si>
  <si>
    <t>14.6.9.80</t>
  </si>
  <si>
    <t>14.6.9.81</t>
  </si>
  <si>
    <t>14.6.9.82</t>
  </si>
  <si>
    <t>14.6.9.83</t>
  </si>
  <si>
    <t>14.6.9.84</t>
  </si>
  <si>
    <t>14.6.9.85</t>
  </si>
  <si>
    <t>14.6.9.86</t>
  </si>
  <si>
    <t>14.6.9.87</t>
  </si>
  <si>
    <t>14.6.9.88</t>
  </si>
  <si>
    <t>14.6.9.89</t>
  </si>
  <si>
    <t>14.6.9.90</t>
  </si>
  <si>
    <t>14.6.9.91</t>
  </si>
  <si>
    <t>14.6.9.92</t>
  </si>
  <si>
    <t>14.6.9.93</t>
  </si>
  <si>
    <t>14.6.9.94</t>
  </si>
  <si>
    <t>14.6.9.95</t>
  </si>
  <si>
    <t>14.6.9.96</t>
  </si>
  <si>
    <t>14.6.9.97</t>
  </si>
  <si>
    <t>14.6.9.98</t>
  </si>
  <si>
    <t>14.6.9.99</t>
  </si>
  <si>
    <t>14.6.9.100</t>
  </si>
  <si>
    <t>14.6.9.101</t>
  </si>
  <si>
    <t>14.6.9.102</t>
  </si>
  <si>
    <t>P1 stage 1 (1.2m)</t>
  </si>
  <si>
    <t>P1 stage 3 (3.6m)</t>
  </si>
  <si>
    <t>14.6.14.5</t>
  </si>
  <si>
    <t>14.6.14.6</t>
  </si>
  <si>
    <t>P1 stage 5 (1.33m)</t>
  </si>
  <si>
    <t>14.6.14.7</t>
  </si>
  <si>
    <t>14.6.14.8</t>
  </si>
  <si>
    <t>14.6.14.9</t>
  </si>
  <si>
    <t>P2 stage 3 (2.1m)</t>
  </si>
  <si>
    <t>14.6.14.10</t>
  </si>
  <si>
    <t>14.6.14.11</t>
  </si>
  <si>
    <t>P2 stage 5 (1.33m)</t>
  </si>
  <si>
    <t>14.6.14.12</t>
  </si>
  <si>
    <t>24 &amp;28</t>
  </si>
  <si>
    <t>23 &amp;28</t>
  </si>
  <si>
    <t>23&amp; 28</t>
  </si>
  <si>
    <t>P1 stage 1 (3.3m)</t>
  </si>
  <si>
    <t>P1 stage 2 (2.9m)</t>
  </si>
  <si>
    <t>P1 stage 3 (2m)</t>
  </si>
  <si>
    <t>P2 stage 1 (3.2m)</t>
  </si>
  <si>
    <t>P2 stage 2 (1.7m)</t>
  </si>
  <si>
    <t>P2 stage 3 (3.2m)</t>
  </si>
  <si>
    <t>P2 stage 4 (2.9m)</t>
  </si>
  <si>
    <t>P3 stage 1 (1.8m)</t>
  </si>
  <si>
    <t>P3 stage 2 (4.9m)</t>
  </si>
  <si>
    <t>P3 stage 3 (1.7m)</t>
  </si>
  <si>
    <t>P3 stage 4 (3.2m)</t>
  </si>
  <si>
    <t>P3 stage 5 (2.9m)</t>
  </si>
  <si>
    <t>P3 stage 6 (2m)</t>
  </si>
  <si>
    <t>P4 stage 1 (4m)</t>
  </si>
  <si>
    <t>P4 stage 2 (4.9m)</t>
  </si>
  <si>
    <t>P4 stage 3 (1.7m)</t>
  </si>
  <si>
    <t>P4 stage 4 (3.2m)</t>
  </si>
  <si>
    <t>P4 stage 5 (2.9m)</t>
  </si>
  <si>
    <t>P4 stage 6 (2m)</t>
  </si>
  <si>
    <t>P5 stage 1 (2.38m)</t>
  </si>
  <si>
    <t>P5 stage 2 (4.9m)</t>
  </si>
  <si>
    <t>P5 stage 3 (4.9m)</t>
  </si>
  <si>
    <t>P5 stage 4 (2.07m)</t>
  </si>
  <si>
    <t>P5 stage 5 (2.83m)</t>
  </si>
  <si>
    <t>P5 stage 6 (4.9m)</t>
  </si>
  <si>
    <t>P5 stage 7 (0.92m)</t>
  </si>
  <si>
    <t>2.2.2.29</t>
  </si>
  <si>
    <t>P6 stage 1 (3.18m)</t>
  </si>
  <si>
    <t>2.2.2.30</t>
  </si>
  <si>
    <t>P6 stage 2 (4.9m)</t>
  </si>
  <si>
    <t>2.2.2.31</t>
  </si>
  <si>
    <t>P6 stage 3 (4.9m)</t>
  </si>
  <si>
    <t>2.2.2.32</t>
  </si>
  <si>
    <t>P6 stage 4 (4.9m)</t>
  </si>
  <si>
    <t>2.2.2.33</t>
  </si>
  <si>
    <t>P6 stage 5 (2.07m)</t>
  </si>
  <si>
    <t>2.2.2.34</t>
  </si>
  <si>
    <t>P6 stage 6 (2.83m)</t>
  </si>
  <si>
    <t>2.2.2.35</t>
  </si>
  <si>
    <t>P6 stage 7 (4.9m)</t>
  </si>
  <si>
    <t>2.2.2.36</t>
  </si>
  <si>
    <t>P6 stage 8 (0.92m)</t>
  </si>
  <si>
    <t>2.2.2.37</t>
  </si>
  <si>
    <t>P7 stage 1 (1.98m)</t>
  </si>
  <si>
    <t>2.2.2.38</t>
  </si>
  <si>
    <t>P7 stage 2 (4.9m)</t>
  </si>
  <si>
    <t>2.2.2.39</t>
  </si>
  <si>
    <t>P7 stage 3 (4.9m)</t>
  </si>
  <si>
    <t>2.2.2.40</t>
  </si>
  <si>
    <t>P7 stage 4 (4.9m)</t>
  </si>
  <si>
    <t>2.2.2.41</t>
  </si>
  <si>
    <t>P7 stage 5 (4.9m)</t>
  </si>
  <si>
    <t>2.2.2.42</t>
  </si>
  <si>
    <t>P7 stage 6 (2.07m)</t>
  </si>
  <si>
    <t>2.2.2.43</t>
  </si>
  <si>
    <t>P7 stage 7 (2.83m)</t>
  </si>
  <si>
    <t>2.2.2.44</t>
  </si>
  <si>
    <t>P7 stage 8 (4.9m)</t>
  </si>
  <si>
    <t>2.2.2.45</t>
  </si>
  <si>
    <t>P7 stage 9 (0.92m)</t>
  </si>
  <si>
    <t>2.2.2.46</t>
  </si>
  <si>
    <t>P8 stage 1 (2.68m)</t>
  </si>
  <si>
    <t>2.2.2.47</t>
  </si>
  <si>
    <t>P8 stage 2 (4.9m)</t>
  </si>
  <si>
    <t>2.2.2.48</t>
  </si>
  <si>
    <t>P8 stage 3 (4.9m)</t>
  </si>
  <si>
    <t>2.2.2.49</t>
  </si>
  <si>
    <t>P8 stage 4 (4.9m)</t>
  </si>
  <si>
    <t>2.2.2.50</t>
  </si>
  <si>
    <t>P8 stage 5 (4.9m)</t>
  </si>
  <si>
    <t>2.2.2.51</t>
  </si>
  <si>
    <t>P8 stage 6 (2.07m)</t>
  </si>
  <si>
    <t>2.2.2.52</t>
  </si>
  <si>
    <t>P8 stage 7 (2.83m)</t>
  </si>
  <si>
    <t>2.2.2.53</t>
  </si>
  <si>
    <t>P8 stage 8 (4.9m)</t>
  </si>
  <si>
    <t>2.2.2.54</t>
  </si>
  <si>
    <t>P8 stage 9 (0.92m)</t>
  </si>
  <si>
    <t>2.2.2.55</t>
  </si>
  <si>
    <t>P9 stage 1 (1.28m)</t>
  </si>
  <si>
    <t>2.2.2.56</t>
  </si>
  <si>
    <t>P9 stage 2 (4.9m)</t>
  </si>
  <si>
    <t>2.2.2.57</t>
  </si>
  <si>
    <t>P9 stage 3 (4.9m)</t>
  </si>
  <si>
    <t>2.2.2.58</t>
  </si>
  <si>
    <t>P9 stage 4 (4.9m)</t>
  </si>
  <si>
    <t>2.2.2.59</t>
  </si>
  <si>
    <t>P9 stage 5 (2.07m)</t>
  </si>
  <si>
    <t>2.2.2.60</t>
  </si>
  <si>
    <t>P9 stage 6 (2.83m)</t>
  </si>
  <si>
    <t>2.2.2.61</t>
  </si>
  <si>
    <t>P9 stage 7 (4.9m)</t>
  </si>
  <si>
    <t>2.2.2.62</t>
  </si>
  <si>
    <t>P9 stage 8 (0.92m)</t>
  </si>
  <si>
    <t>2.2.2.63</t>
  </si>
  <si>
    <t>P10 stage 1 (2.4m)</t>
  </si>
  <si>
    <t>2.2.2.64</t>
  </si>
  <si>
    <t>P10 stage 2 (1.7m)</t>
  </si>
  <si>
    <t>2.2.2.65</t>
  </si>
  <si>
    <t>P10 stage 3 (3.2m)</t>
  </si>
  <si>
    <t>2.2.2.66</t>
  </si>
  <si>
    <t>P10 stage 4 (2.9m)</t>
  </si>
  <si>
    <t>2.2.2.67</t>
  </si>
  <si>
    <t>P10 stage 5 (2m)</t>
  </si>
  <si>
    <t>2.2.2.68</t>
  </si>
  <si>
    <t>P1 stage 1 (3.7m)</t>
  </si>
  <si>
    <t>P2 stage 1 (1.8m)</t>
  </si>
  <si>
    <t>P3 stage 1 (5.1m)</t>
  </si>
  <si>
    <t>P3 stage 2 (1.7m)</t>
  </si>
  <si>
    <t>P3 stage 3 (3.2m)</t>
  </si>
  <si>
    <t>P3 stage 4 (2.9m)</t>
  </si>
  <si>
    <t>P3 stage 5 (2m)</t>
  </si>
  <si>
    <t>P4 stage 1 (1.8m)</t>
  </si>
  <si>
    <t>P5 stage 1 (1.08m)</t>
  </si>
  <si>
    <t>P6 stage 1 (2.48m)</t>
  </si>
  <si>
    <t>2.2.8.29</t>
  </si>
  <si>
    <t>2.2.8.30</t>
  </si>
  <si>
    <t>2.2.8.31</t>
  </si>
  <si>
    <t>2.2.8.32</t>
  </si>
  <si>
    <t>2.2.8.33</t>
  </si>
  <si>
    <t>2.2.8.34</t>
  </si>
  <si>
    <t>2.2.8.35</t>
  </si>
  <si>
    <t>2.2.8.36</t>
  </si>
  <si>
    <t>P7 stage 1 (2.78m)</t>
  </si>
  <si>
    <t>2.2.8.37</t>
  </si>
  <si>
    <t>2.2.8.38</t>
  </si>
  <si>
    <t>2.2.8.39</t>
  </si>
  <si>
    <t>2.2.8.40</t>
  </si>
  <si>
    <t>2.2.8.41</t>
  </si>
  <si>
    <t>2.2.8.42</t>
  </si>
  <si>
    <t>2.2.8.43</t>
  </si>
  <si>
    <t>2.2.8.44</t>
  </si>
  <si>
    <t xml:space="preserve">P7 stage 9 (0.92m) </t>
  </si>
  <si>
    <t>2.2.8.45</t>
  </si>
  <si>
    <t>P8 stage 1 (4.18m)</t>
  </si>
  <si>
    <t>2.2.8.46</t>
  </si>
  <si>
    <t>2.2.8.47</t>
  </si>
  <si>
    <t>2.2.8.48</t>
  </si>
  <si>
    <t>2.2.8.49</t>
  </si>
  <si>
    <t>2.2.8.50</t>
  </si>
  <si>
    <t>2.2.8.51</t>
  </si>
  <si>
    <t>2.2.8.52</t>
  </si>
  <si>
    <t>2.2.8.53</t>
  </si>
  <si>
    <t>2.2.8.54</t>
  </si>
  <si>
    <t>P9 stage 1 (3.98m)</t>
  </si>
  <si>
    <t>2.2.8.55</t>
  </si>
  <si>
    <t>2.2.8.56</t>
  </si>
  <si>
    <t>2.2.8.57</t>
  </si>
  <si>
    <t>P9 stage 4 (2.07m)</t>
  </si>
  <si>
    <t>2.2.8.58</t>
  </si>
  <si>
    <t>P9 stage 5 (2.83m)</t>
  </si>
  <si>
    <t>2.2.8.59</t>
  </si>
  <si>
    <t>P9 stage 6 (4.9m)</t>
  </si>
  <si>
    <t>2.2.8.60</t>
  </si>
  <si>
    <t>P9 stage 7 (0.92m)</t>
  </si>
  <si>
    <t>2.2.8.61</t>
  </si>
  <si>
    <t>P10 stage 1 (2.5m)</t>
  </si>
  <si>
    <t>2.2.8.62</t>
  </si>
  <si>
    <t>P10 stage 2 (4.9m)</t>
  </si>
  <si>
    <t>2.2.8.63</t>
  </si>
  <si>
    <t>P10 stage 3 (1.7m)</t>
  </si>
  <si>
    <t>2.2.8.64</t>
  </si>
  <si>
    <t>P10 stage 4 (3.2m)</t>
  </si>
  <si>
    <t>2.2.8.65</t>
  </si>
  <si>
    <t>P10 stage 5 (2.9m)</t>
  </si>
  <si>
    <t>2.2.8.66</t>
  </si>
  <si>
    <t>P10 stage 6 (2m)</t>
  </si>
  <si>
    <t>2.2.8.67</t>
  </si>
  <si>
    <t>P1 - stage 1 (6m)</t>
  </si>
  <si>
    <t>P1 - stage 2 (4.6m)</t>
  </si>
  <si>
    <t>revised Bridge Piers</t>
  </si>
  <si>
    <t>rev Bridge Piers</t>
  </si>
  <si>
    <t>P1 stage 1 (4m)</t>
  </si>
  <si>
    <t>P1 stage 2 (4m)</t>
  </si>
  <si>
    <t>P1 stage 3 (4m)</t>
  </si>
  <si>
    <t>P2 stage 1 (4m)</t>
  </si>
  <si>
    <t>P2 stage 2 (4m)</t>
  </si>
  <si>
    <t>P2 stage 3 (4m)</t>
  </si>
  <si>
    <t>P2 stage 4 (4m)</t>
  </si>
  <si>
    <t>P2 stage 5 (1.5m)</t>
  </si>
  <si>
    <t>P3 stage 1 (4m)</t>
  </si>
  <si>
    <t>P3 stage 2 (4m)</t>
  </si>
  <si>
    <t>P3 stage 3 (4m)</t>
  </si>
  <si>
    <t>P3 stage 4 (3.81m)</t>
  </si>
  <si>
    <t>P1 stage 1 (5.5m)</t>
  </si>
  <si>
    <t>P1 stage 4 (2.4m)</t>
  </si>
  <si>
    <t>P1 stage 5 (1m)</t>
  </si>
  <si>
    <t>P2 stage 1 (4.5m)</t>
  </si>
  <si>
    <t>P2 stage 5 (4m)</t>
  </si>
  <si>
    <t>P2 stage 6 (4m)</t>
  </si>
  <si>
    <t>P2 stage 7 (2.4m)</t>
  </si>
  <si>
    <t>P3 stage 1 (4.5m)</t>
  </si>
  <si>
    <t>P3 stage 4 (4m)</t>
  </si>
  <si>
    <t>P3 stage 5  (4m)</t>
  </si>
  <si>
    <t>P3 stage 6 (3.9m)</t>
  </si>
  <si>
    <t>6.4.2.40</t>
  </si>
  <si>
    <t>6.4.2.42</t>
  </si>
  <si>
    <t>6.4.2.43</t>
  </si>
  <si>
    <t>6.4.2.44</t>
  </si>
  <si>
    <t>6.4.2.45</t>
  </si>
  <si>
    <t>6.4.2.46</t>
  </si>
  <si>
    <t>6.4.2.47</t>
  </si>
  <si>
    <t>6.4.2.48</t>
  </si>
  <si>
    <t>6.4.2.49</t>
  </si>
  <si>
    <t>6.4.2.50</t>
  </si>
  <si>
    <t>6.4.2.51</t>
  </si>
  <si>
    <t>6.4.2.52</t>
  </si>
  <si>
    <t>6.4.2.53</t>
  </si>
  <si>
    <t>6.4.2.54</t>
  </si>
  <si>
    <t>6.4.2.55</t>
  </si>
  <si>
    <t>6.4.2.56</t>
  </si>
  <si>
    <t>6.4.2.57</t>
  </si>
  <si>
    <t>6.4.2.58</t>
  </si>
  <si>
    <t>6.4.2.59</t>
  </si>
  <si>
    <t>6.4.2.60</t>
  </si>
  <si>
    <t>6.4.2.61</t>
  </si>
  <si>
    <t>6.4.2.62</t>
  </si>
  <si>
    <t>6.4.2.63</t>
  </si>
  <si>
    <t>6.4.2.64</t>
  </si>
  <si>
    <t>6.4.2.65</t>
  </si>
  <si>
    <t>6.4.2.66</t>
  </si>
  <si>
    <t>6.4.2.67</t>
  </si>
  <si>
    <t>6.4.2.68</t>
  </si>
  <si>
    <t>6.4.2.69</t>
  </si>
  <si>
    <t>6.4.2.70</t>
  </si>
  <si>
    <t>6.4.2.71</t>
  </si>
  <si>
    <t>6.4.2.72</t>
  </si>
  <si>
    <t>6.4.2.73</t>
  </si>
  <si>
    <t>6.4.2.74</t>
  </si>
  <si>
    <t>6.4.2.75</t>
  </si>
  <si>
    <t>6.4.2.76</t>
  </si>
  <si>
    <t>6.4.2.77</t>
  </si>
  <si>
    <t>6.4.2.78</t>
  </si>
  <si>
    <t>6.4.2.79</t>
  </si>
  <si>
    <t>6.4.2.80</t>
  </si>
  <si>
    <t>6.4.2.81</t>
  </si>
  <si>
    <t>6.4.2.82</t>
  </si>
  <si>
    <t>P1 stage 1 (4.5m)</t>
  </si>
  <si>
    <t>P1 stage 3 (4.9m)</t>
  </si>
  <si>
    <t>P1 stage 4 (1m)</t>
  </si>
  <si>
    <t>P3 stage 1 (5.8m)</t>
  </si>
  <si>
    <t>P3 stage 4 (3.1m)</t>
  </si>
  <si>
    <t>P4 stage 1 (3.8m)</t>
  </si>
  <si>
    <t>P4 stage 2 (4m)</t>
  </si>
  <si>
    <t>P4 stage 3 (4m)</t>
  </si>
  <si>
    <t>P4 stage 4 (4.1m)</t>
  </si>
  <si>
    <t>P5 stage 1 (4.5m)</t>
  </si>
  <si>
    <t>P5 stage 2 (4m)</t>
  </si>
  <si>
    <t>P5 stage 3 (4m)</t>
  </si>
  <si>
    <t>P5 stage 4 (4m)</t>
  </si>
  <si>
    <t>P5 stage 5 (4.4m)</t>
  </si>
  <si>
    <t>P6 stage 1 (4.5m)</t>
  </si>
  <si>
    <t>P6 stage 2 (4m)</t>
  </si>
  <si>
    <t>P6 stage 3 (4m)</t>
  </si>
  <si>
    <t>P6 stage 4 (4m)</t>
  </si>
  <si>
    <t>P6 stage 5 (4m)</t>
  </si>
  <si>
    <t>P6 stage 6 (2.9m)</t>
  </si>
  <si>
    <t>P7 stage 1 (4.5m)</t>
  </si>
  <si>
    <t>P7 stage 2 (4m)</t>
  </si>
  <si>
    <t>6.4.8.32</t>
  </si>
  <si>
    <t>P7 stage 3 (4m)</t>
  </si>
  <si>
    <t>6.4.8.33</t>
  </si>
  <si>
    <t>P7 stage 4 (4m)</t>
  </si>
  <si>
    <t>6.4.8.34</t>
  </si>
  <si>
    <t>P7 stage 5 (4m)</t>
  </si>
  <si>
    <t>6.4.8.35</t>
  </si>
  <si>
    <t>P7 stage 6 (2.4m)</t>
  </si>
  <si>
    <t>6.4.8.36</t>
  </si>
  <si>
    <t>P8 stage 1 (4.5m)</t>
  </si>
  <si>
    <t>6.4.8.37</t>
  </si>
  <si>
    <t>P8 stage 2 (4m)</t>
  </si>
  <si>
    <t>6.4.8.38</t>
  </si>
  <si>
    <t>P8 stage 3 (4m)</t>
  </si>
  <si>
    <t>6.4.8.39</t>
  </si>
  <si>
    <t>P8 stage 4 (4m)</t>
  </si>
  <si>
    <t>6.4.8.40</t>
  </si>
  <si>
    <t>P8 stage 5 (2.9m)</t>
  </si>
  <si>
    <t>6.4.8.41</t>
  </si>
  <si>
    <t>P8 stage 6 (2.5m)</t>
  </si>
  <si>
    <t>6.4.8.42</t>
  </si>
  <si>
    <t>P9 stage 1 (4.5m)</t>
  </si>
  <si>
    <t>6.4.8.43</t>
  </si>
  <si>
    <t>P9 stage 2 (4m)</t>
  </si>
  <si>
    <t>6.4.8.44</t>
  </si>
  <si>
    <t>P9 stage 3 (4m)</t>
  </si>
  <si>
    <t>6.4.8.45</t>
  </si>
  <si>
    <t>P9 stage 4 (4m)</t>
  </si>
  <si>
    <t>6.4.8.46</t>
  </si>
  <si>
    <t>P9 stage 5 (4m)</t>
  </si>
  <si>
    <t>6.4.8.47</t>
  </si>
  <si>
    <t>P9 stage 6 (4.4)</t>
  </si>
  <si>
    <t>6.4.8.48</t>
  </si>
  <si>
    <t>P10 stage 1 (4.5m)</t>
  </si>
  <si>
    <t>6.4.8.49</t>
  </si>
  <si>
    <t>P10 stage 2 (4m)</t>
  </si>
  <si>
    <t>6.4.8.50</t>
  </si>
  <si>
    <t>P10 stage 3 (4m)</t>
  </si>
  <si>
    <t>6.4.8.51</t>
  </si>
  <si>
    <t>P10 stage 4 (4m)</t>
  </si>
  <si>
    <t>6.4.8.52</t>
  </si>
  <si>
    <t>P10 stage 5 (3.4m)</t>
  </si>
  <si>
    <t>6.4.8.53</t>
  </si>
  <si>
    <t>P10 stage 6 (2.5m)</t>
  </si>
  <si>
    <t>6.4.8.54</t>
  </si>
  <si>
    <t>P11 stage 1 (4.5m)</t>
  </si>
  <si>
    <t>6.4.8.55</t>
  </si>
  <si>
    <t>6.4.8.56</t>
  </si>
  <si>
    <t>P11 stage 3 (4.4m)</t>
  </si>
  <si>
    <t>6.4.8.57</t>
  </si>
  <si>
    <t>P11 stage 4 (1m)</t>
  </si>
  <si>
    <t>6.4.8.58</t>
  </si>
  <si>
    <t>P1 stage 4 (3.5m)</t>
  </si>
  <si>
    <t>P2 stage 1 (3.9m)</t>
  </si>
  <si>
    <t>P2 stage 7 (3.6m)</t>
  </si>
  <si>
    <t>P3 stage 1 (5.3m)</t>
  </si>
  <si>
    <t>P3 stage 5 (4m)</t>
  </si>
  <si>
    <t>P4 stage 1 (5.3m)</t>
  </si>
  <si>
    <t>P4 stage 4 (4m)</t>
  </si>
  <si>
    <t>P4 stage 5 (4m)</t>
  </si>
  <si>
    <t>P4 stage 6 (4m)</t>
  </si>
  <si>
    <t>P4 stage 7 (4m)</t>
  </si>
  <si>
    <t>P4 stage 8 (4m)</t>
  </si>
  <si>
    <t>P4 stage 9 (2m)</t>
  </si>
  <si>
    <t>P5 stage 1 (3.9m)</t>
  </si>
  <si>
    <t>P5 stage 5 (4m)</t>
  </si>
  <si>
    <t>P5 stage 6 (4m)</t>
  </si>
  <si>
    <t>P5 stage 7 (4m)</t>
  </si>
  <si>
    <t>P5 stage 8 (2.1m)</t>
  </si>
  <si>
    <t>P6 stage 1 (5.3m)</t>
  </si>
  <si>
    <t>6.6.2.39</t>
  </si>
  <si>
    <t>6.6.2.40</t>
  </si>
  <si>
    <t>6.6.2.41</t>
  </si>
  <si>
    <t>6.6.2.42</t>
  </si>
  <si>
    <t>P6 stage 6 (4m)</t>
  </si>
  <si>
    <t>6.6.2.43</t>
  </si>
  <si>
    <t>P6 stage 7 (4m)</t>
  </si>
  <si>
    <t>6.6.2.44</t>
  </si>
  <si>
    <t>P6 stage 8 (2.3m)</t>
  </si>
  <si>
    <t>6.6.2.45</t>
  </si>
  <si>
    <t>P7 stage 1 (5.3m)</t>
  </si>
  <si>
    <t>6.6.2.46</t>
  </si>
  <si>
    <t>6.6.2.47</t>
  </si>
  <si>
    <t>6.6.2.48</t>
  </si>
  <si>
    <t>6.6.2.49</t>
  </si>
  <si>
    <t>6.6.2.50</t>
  </si>
  <si>
    <t>P7 stage 6 (4m)</t>
  </si>
  <si>
    <t>6.6.2.51</t>
  </si>
  <si>
    <t>P7 stage 7 (4m)</t>
  </si>
  <si>
    <t>6.6.2.52</t>
  </si>
  <si>
    <t>P7 stage 8 (2.1m)</t>
  </si>
  <si>
    <t>6.6.2.53</t>
  </si>
  <si>
    <t>P7 stage 9 (2.5m)</t>
  </si>
  <si>
    <t>6.6.2.54</t>
  </si>
  <si>
    <t>P8 stage 1 (3.9m)</t>
  </si>
  <si>
    <t>6.6.2.55</t>
  </si>
  <si>
    <t>6.6.2.56</t>
  </si>
  <si>
    <t>6.6.2.57</t>
  </si>
  <si>
    <t>6.6.2.58</t>
  </si>
  <si>
    <t>P8 stage 5 (2.5m)</t>
  </si>
  <si>
    <t>6.6.2.59</t>
  </si>
  <si>
    <t>P9 stage 1 (5.3m)</t>
  </si>
  <si>
    <t>6.6.2.60</t>
  </si>
  <si>
    <t>6.6.2.61</t>
  </si>
  <si>
    <t>6.6.2.62</t>
  </si>
  <si>
    <t>P9 stage 4 (2.6m)</t>
  </si>
  <si>
    <t>6.6.2.63</t>
  </si>
  <si>
    <t>P9 stage 5 (2.5m)</t>
  </si>
  <si>
    <t>6.6.2.64</t>
  </si>
  <si>
    <t>P10 stage 1 (3.9m)</t>
  </si>
  <si>
    <t>6.6.2.65</t>
  </si>
  <si>
    <t>6.6.2.66</t>
  </si>
  <si>
    <t>6.6.2.67</t>
  </si>
  <si>
    <t>6.6.2.68</t>
  </si>
  <si>
    <t>P10 stage 5 (4m)</t>
  </si>
  <si>
    <t>6.6.2.69</t>
  </si>
  <si>
    <t>P10 stage 6 (4m)</t>
  </si>
  <si>
    <t>6.6.2.70</t>
  </si>
  <si>
    <t>P10 stage 7 (4.5m)</t>
  </si>
  <si>
    <t>6.6.2.71</t>
  </si>
  <si>
    <t>P11 stage 1 (3.9m)</t>
  </si>
  <si>
    <t>6.6.2.72</t>
  </si>
  <si>
    <t>6.6.2.73</t>
  </si>
  <si>
    <t>6.6.2.74</t>
  </si>
  <si>
    <t>6.6.2.75</t>
  </si>
  <si>
    <t>6.6.2.76</t>
  </si>
  <si>
    <t>P11 stage 6 (4m)</t>
  </si>
  <si>
    <t>6.6.2.77</t>
  </si>
  <si>
    <t>P12 stage 1 (3.9m)</t>
  </si>
  <si>
    <t>6.6.2.78</t>
  </si>
  <si>
    <t>P12 stage 2 (4m)</t>
  </si>
  <si>
    <t>6.6.2.79</t>
  </si>
  <si>
    <t>P12 stage 3 (4m)</t>
  </si>
  <si>
    <t>6.6.2.80</t>
  </si>
  <si>
    <t>P12 stage 4 (2.7m)</t>
  </si>
  <si>
    <t>6.6.2.81</t>
  </si>
  <si>
    <t>P12 stage 5 (1m)</t>
  </si>
  <si>
    <t>6.6.2.82</t>
  </si>
  <si>
    <t>P1 stage 1 (3.9m)</t>
  </si>
  <si>
    <t>P1 stage 4 (4m)</t>
  </si>
  <si>
    <t>P1 stage 5 (2.5m)</t>
  </si>
  <si>
    <t>P1 stage 6 (1m)</t>
  </si>
  <si>
    <t>P2 stage 1 (5.3m)</t>
  </si>
  <si>
    <t>P2 stage 6 (2.1m)</t>
  </si>
  <si>
    <t>P3 stage 1 (3.9m)</t>
  </si>
  <si>
    <t>P3 stage 6 (4m)</t>
  </si>
  <si>
    <t>P3 stage 7 (3.3m)</t>
  </si>
  <si>
    <t>P3 stage 8 (2.5m)</t>
  </si>
  <si>
    <t>P4 stage 1 (3.9m)</t>
  </si>
  <si>
    <t>P4 stage 7 (4.6m)</t>
  </si>
  <si>
    <t>P5 stage 8 (2.7m)</t>
  </si>
  <si>
    <t>6.6.8.37</t>
  </si>
  <si>
    <t>6.6.8.38</t>
  </si>
  <si>
    <t>6.6.8.39</t>
  </si>
  <si>
    <t>6.6.8.40</t>
  </si>
  <si>
    <t>6.6.8.41</t>
  </si>
  <si>
    <t>6.6.8.42</t>
  </si>
  <si>
    <t>6.6.8.43</t>
  </si>
  <si>
    <t>6.6.8.44</t>
  </si>
  <si>
    <t>P6 stage 8 (4m)</t>
  </si>
  <si>
    <t>6.6.8.45</t>
  </si>
  <si>
    <t>P6 stage 9 (2.1m)</t>
  </si>
  <si>
    <t>6.6.8.46</t>
  </si>
  <si>
    <t>6.6.8.47</t>
  </si>
  <si>
    <t>6.6.8.48</t>
  </si>
  <si>
    <t>6.6.8.49</t>
  </si>
  <si>
    <t>6.6.8.50</t>
  </si>
  <si>
    <t>6.6.8.51</t>
  </si>
  <si>
    <t>6.6.8.52</t>
  </si>
  <si>
    <t>6.6.8.53</t>
  </si>
  <si>
    <t>6.6.8.54</t>
  </si>
  <si>
    <t>P8 stage 3 (4.1m)</t>
  </si>
  <si>
    <t>6.6.8.55</t>
  </si>
  <si>
    <t>6.6.8.56</t>
  </si>
  <si>
    <t>6.6.8.57</t>
  </si>
  <si>
    <t>6.6.8.58</t>
  </si>
  <si>
    <t>6.6.8.59</t>
  </si>
  <si>
    <t>6.6.8.60</t>
  </si>
  <si>
    <t>P9 stage 6 (3.1m)</t>
  </si>
  <si>
    <t>6.6.8.61</t>
  </si>
  <si>
    <t>P10 stage 1 (5.3m)</t>
  </si>
  <si>
    <t>6.6.8.62</t>
  </si>
  <si>
    <t>6.6.8.63</t>
  </si>
  <si>
    <t>6.6.8.64</t>
  </si>
  <si>
    <t>6.6.8.65</t>
  </si>
  <si>
    <t>6.6.8.66</t>
  </si>
  <si>
    <t>P10 stage 6 (3.1m)</t>
  </si>
  <si>
    <t>6.6.8.67</t>
  </si>
  <si>
    <t>P11 stage 1 (2.9m)</t>
  </si>
  <si>
    <t>6.6.8.68</t>
  </si>
  <si>
    <t>6.6.8.69</t>
  </si>
  <si>
    <t>P11 stage 3 (4.5m)</t>
  </si>
  <si>
    <t>6.6.8.70</t>
  </si>
  <si>
    <t>6.6.8.71</t>
  </si>
  <si>
    <t>P1 stage 2 (2.95m)</t>
  </si>
  <si>
    <t>P2 stage 2 (4.3m)</t>
  </si>
  <si>
    <t>P2 stage 5 (3.5m)</t>
  </si>
  <si>
    <t>P3 stage 5 (3m)</t>
  </si>
  <si>
    <t>P3 stage 6 (2.5m)</t>
  </si>
  <si>
    <t>P4 stage 1 (4.5m)</t>
  </si>
  <si>
    <t>6.8.2.22</t>
  </si>
  <si>
    <t>6.8.2.23</t>
  </si>
  <si>
    <t>P4 stage 8 (3.6m)</t>
  </si>
  <si>
    <t>6.8.2.24</t>
  </si>
  <si>
    <t>6.8.2.25</t>
  </si>
  <si>
    <t>6.8.2.26</t>
  </si>
  <si>
    <t>6.8.2.27</t>
  </si>
  <si>
    <t>6.8.2.28</t>
  </si>
  <si>
    <t>6.8.2.29</t>
  </si>
  <si>
    <t>6.8.2.30</t>
  </si>
  <si>
    <t>6.8.2.31</t>
  </si>
  <si>
    <t>P5 stage 8 (3.6m)</t>
  </si>
  <si>
    <t>6.8.2.32</t>
  </si>
  <si>
    <t>6.8.2.33</t>
  </si>
  <si>
    <t>6.8.2.34</t>
  </si>
  <si>
    <t>6.8.2.35</t>
  </si>
  <si>
    <t>6.8.2.36</t>
  </si>
  <si>
    <t>6.8.2.37</t>
  </si>
  <si>
    <t>6.8.2.38</t>
  </si>
  <si>
    <t>P7 stage 1 (3.5m)</t>
  </si>
  <si>
    <t>6.8.2.39</t>
  </si>
  <si>
    <t>6.8.2.40</t>
  </si>
  <si>
    <t>6.8.2.41</t>
  </si>
  <si>
    <t>P7 stage 4 (2.4m)</t>
  </si>
  <si>
    <t>6.8.2.42</t>
  </si>
  <si>
    <t>P7 stage 5 (1m)</t>
  </si>
  <si>
    <t>6.8.2.43</t>
  </si>
  <si>
    <t>P1 stage 5 (3.3m)</t>
  </si>
  <si>
    <t>P2 stage 7 (4m)</t>
  </si>
  <si>
    <t>6.8.8.14</t>
  </si>
  <si>
    <t>P2 stage 8 (2.4m)</t>
  </si>
  <si>
    <t>6.8.8.15</t>
  </si>
  <si>
    <t>6.8.8.16</t>
  </si>
  <si>
    <t>6.8.8.17</t>
  </si>
  <si>
    <t>6.8.8.18</t>
  </si>
  <si>
    <t>6.8.8.19</t>
  </si>
  <si>
    <t>6.8.8.20</t>
  </si>
  <si>
    <t>6.8.8.21</t>
  </si>
  <si>
    <t>P3 stage 7 (3.2m)</t>
  </si>
  <si>
    <t>6.8.8.22</t>
  </si>
  <si>
    <t>6.8.8.23</t>
  </si>
  <si>
    <t>6.8.8.24</t>
  </si>
  <si>
    <t>6.8.8.25</t>
  </si>
  <si>
    <t>6.8.8.26</t>
  </si>
  <si>
    <t>P4 stage 5 (1.8m)</t>
  </si>
  <si>
    <t>6.8.8.27</t>
  </si>
  <si>
    <t>P1 stage 1 (2.2m)</t>
  </si>
  <si>
    <t>P1 stage 3 (4.45m)</t>
  </si>
  <si>
    <t>P1 stage 4 (3.2m)</t>
  </si>
  <si>
    <t>P2 stage 1 (2.2m)</t>
  </si>
  <si>
    <t>P2 stage 3 (5m)</t>
  </si>
  <si>
    <t>P2 stage 4 (3.5m)</t>
  </si>
  <si>
    <t>P2 stage 5 (3.2m)</t>
  </si>
  <si>
    <t>P3 stage 1 (2.2m)</t>
  </si>
  <si>
    <t>P3 stage 2 (2m)</t>
  </si>
  <si>
    <t>P3 stage 3 (5m)</t>
  </si>
  <si>
    <t>P3 stage 4 (3.9m)</t>
  </si>
  <si>
    <t>8.2.2.15</t>
  </si>
  <si>
    <t>P3 stage 5 (3.2m)</t>
  </si>
  <si>
    <t>8.2.2.16</t>
  </si>
  <si>
    <t>P4 stage 1 (2.2m)</t>
  </si>
  <si>
    <t>8.2.2.17</t>
  </si>
  <si>
    <t>P4 stage 2 (2m)</t>
  </si>
  <si>
    <t>8.2.2.18</t>
  </si>
  <si>
    <t>P4 stage 3 (5m)</t>
  </si>
  <si>
    <t>8.2.2.19</t>
  </si>
  <si>
    <t>P4 stage 4 (5m)</t>
  </si>
  <si>
    <t>8.2.2.20</t>
  </si>
  <si>
    <t>P4 stage 5 (2.05m)</t>
  </si>
  <si>
    <t>8.2.2.21</t>
  </si>
  <si>
    <t>P4 stage 6 (3.2m)</t>
  </si>
  <si>
    <t>8.2.2.22</t>
  </si>
  <si>
    <t>P5 stage 1 (2.2m)</t>
  </si>
  <si>
    <t>8.2.2.23</t>
  </si>
  <si>
    <t>P5 stage 2 (2m)</t>
  </si>
  <si>
    <t>8.2.2.24</t>
  </si>
  <si>
    <t>P5 stage 3 (5m)</t>
  </si>
  <si>
    <t>8.2.2.25</t>
  </si>
  <si>
    <t>P5 stage 4 (3.9m)</t>
  </si>
  <si>
    <t>8.2.2.26</t>
  </si>
  <si>
    <t>P5 stage 5 (3.2m)</t>
  </si>
  <si>
    <t>8.2.2.27</t>
  </si>
  <si>
    <t>P6 stage 1 (2.2m)</t>
  </si>
  <si>
    <t>8.2.2.28</t>
  </si>
  <si>
    <t>P6 stage 2 (2m)</t>
  </si>
  <si>
    <t>8.2.2.29</t>
  </si>
  <si>
    <t>P6 stage 3 (5m)</t>
  </si>
  <si>
    <t>8.2.2.30</t>
  </si>
  <si>
    <t>P6 stage 4 (3.35m)</t>
  </si>
  <si>
    <t>8.2.2.31</t>
  </si>
  <si>
    <t>P6 stage 5 (3.2m)</t>
  </si>
  <si>
    <t>8.2.2.32</t>
  </si>
  <si>
    <t>P1 stage 3 (2.8m)</t>
  </si>
  <si>
    <t>P2 stage 1 (1.2m)</t>
  </si>
  <si>
    <t>P2 stage 4 (3.95m)</t>
  </si>
  <si>
    <t>P3 stage 4 (3.95m)</t>
  </si>
  <si>
    <t>8.2.8.18</t>
  </si>
  <si>
    <t>8.2.8.19</t>
  </si>
  <si>
    <t>8.2.8.20</t>
  </si>
  <si>
    <t>P4 stage 5 (3.2m)</t>
  </si>
  <si>
    <t>8.2.8.21</t>
  </si>
  <si>
    <t>8.2.8.22</t>
  </si>
  <si>
    <t>8.2.8.23</t>
  </si>
  <si>
    <t>8.2.8.24</t>
  </si>
  <si>
    <t>P5 stage 4 (5m)</t>
  </si>
  <si>
    <t>8.2.8.25</t>
  </si>
  <si>
    <t>P5 stage 5 (2.4m)</t>
  </si>
  <si>
    <t>8.2.8.26</t>
  </si>
  <si>
    <t>P5 stage 6 (3.2m)</t>
  </si>
  <si>
    <t>8.2.8.27</t>
  </si>
  <si>
    <t>8.2.8.28</t>
  </si>
  <si>
    <t>8.2.8.29</t>
  </si>
  <si>
    <t>8.2.8.30</t>
  </si>
  <si>
    <t>P6 stage 4 (5.15m)</t>
  </si>
  <si>
    <t>8.2.8.31</t>
  </si>
  <si>
    <t>8.2.8.32</t>
  </si>
  <si>
    <t>P7 stage 1 (2.2m)</t>
  </si>
  <si>
    <t>8.2.8.33</t>
  </si>
  <si>
    <t>P7 stage 2 (2m)</t>
  </si>
  <si>
    <t>8.2.8.34</t>
  </si>
  <si>
    <t>P7 stage 3 (5m)</t>
  </si>
  <si>
    <t>8.2.8.35</t>
  </si>
  <si>
    <t>P7 stage 4 (4.7m)</t>
  </si>
  <si>
    <t>8.2.8.36</t>
  </si>
  <si>
    <t>P7 stage 5 (3.2m)</t>
  </si>
  <si>
    <t>8.2.8.37</t>
  </si>
  <si>
    <t>P8 stage 1 (1.2m)</t>
  </si>
  <si>
    <t>8.2.8.38</t>
  </si>
  <si>
    <t>P8 stage 2 (2m)</t>
  </si>
  <si>
    <t>8.2.8.39</t>
  </si>
  <si>
    <t>P8 stage 3 (2.8m)</t>
  </si>
  <si>
    <t>8.2.8.40</t>
  </si>
  <si>
    <t>P8 stage 4 (3.2m)</t>
  </si>
  <si>
    <t>8.2.8.41</t>
  </si>
  <si>
    <t>P1 stage 3 (5m)</t>
  </si>
  <si>
    <t>P1 stage 4 (5m)</t>
  </si>
  <si>
    <t>P1 stage 5 (5m)</t>
  </si>
  <si>
    <t>P1 stage 6 (5m)</t>
  </si>
  <si>
    <t>P1 stage 7 (5m)</t>
  </si>
  <si>
    <t>P1 stage 8 (4.4m)</t>
  </si>
  <si>
    <t>P1 stage 9 (3.2m)</t>
  </si>
  <si>
    <t>P2 stage 4 (5m)</t>
  </si>
  <si>
    <t>P2 stage 5 (5m)</t>
  </si>
  <si>
    <t>P2 stage 6 (5m)</t>
  </si>
  <si>
    <t>P2 stage 7 (5m)</t>
  </si>
  <si>
    <t>P2 stage 8 (5m)</t>
  </si>
  <si>
    <t>P2 stage 9 (3.8m)</t>
  </si>
  <si>
    <t>P2 stage 10 (3.2m)</t>
  </si>
  <si>
    <t>P3 stage 4 (5m)</t>
  </si>
  <si>
    <t>P3 stage 5 (5m)</t>
  </si>
  <si>
    <t>P3 stage 6 (5m)</t>
  </si>
  <si>
    <t>P3 stage 7 (5m)</t>
  </si>
  <si>
    <t>P3 stage 8 (5m)</t>
  </si>
  <si>
    <t>8.4.2.29</t>
  </si>
  <si>
    <t>P3 stage 9 (3.8m)</t>
  </si>
  <si>
    <t>8.4.2.30</t>
  </si>
  <si>
    <t>P3 stage 10 (3.2m)</t>
  </si>
  <si>
    <t>8.4.2.31</t>
  </si>
  <si>
    <t>8.4.2.32</t>
  </si>
  <si>
    <t>8.4.2.33</t>
  </si>
  <si>
    <t>8.4.2.34</t>
  </si>
  <si>
    <t>8.4.2.35</t>
  </si>
  <si>
    <t>P4 stage 5 (5m)</t>
  </si>
  <si>
    <t>8.4.2.36</t>
  </si>
  <si>
    <t>P4 stage 6 (5m)</t>
  </si>
  <si>
    <t>8.4.2.37</t>
  </si>
  <si>
    <t>P4 stage 7 (5m)</t>
  </si>
  <si>
    <t>8.4.2.38</t>
  </si>
  <si>
    <t>P4 stage 8 (5m)</t>
  </si>
  <si>
    <t>8.4.2.39</t>
  </si>
  <si>
    <t>P4 stage 9 (3.8m)</t>
  </si>
  <si>
    <t>8.4.2.40</t>
  </si>
  <si>
    <t>P4 stage 10 (3.2m)</t>
  </si>
  <si>
    <t>8.4.2.41</t>
  </si>
  <si>
    <t>8.4.2.42</t>
  </si>
  <si>
    <t>8.4.2.43</t>
  </si>
  <si>
    <t>8.4.2.44</t>
  </si>
  <si>
    <t>8.4.2.45</t>
  </si>
  <si>
    <t>P5 stage 5 (3m)</t>
  </si>
  <si>
    <t>8.4.2.46</t>
  </si>
  <si>
    <t>8.4.2.47</t>
  </si>
  <si>
    <t>8.4.2.48</t>
  </si>
  <si>
    <t>8.4.2.49</t>
  </si>
  <si>
    <t>8.4.2.50</t>
  </si>
  <si>
    <t>P6 stage 4 (5.7m)</t>
  </si>
  <si>
    <t>8.4.2.51</t>
  </si>
  <si>
    <t>8.4.2.52</t>
  </si>
  <si>
    <t>P7 stage 1 (1.2m)</t>
  </si>
  <si>
    <t>8.4.2.53</t>
  </si>
  <si>
    <t>8.4.2.54</t>
  </si>
  <si>
    <t>P7 stage 3 (6.4m)</t>
  </si>
  <si>
    <t>8.4.2.55</t>
  </si>
  <si>
    <t>P7 stage 4 (3.2m)</t>
  </si>
  <si>
    <t>8.4.2.56</t>
  </si>
  <si>
    <t>P1 stage 8 (3.3m)</t>
  </si>
  <si>
    <t>P2 stage 9 (5.2m)</t>
  </si>
  <si>
    <t>8.4.8.25</t>
  </si>
  <si>
    <t>8.4.8.26</t>
  </si>
  <si>
    <t>8.4.8.27</t>
  </si>
  <si>
    <t>8.4.8.28</t>
  </si>
  <si>
    <t>8.4.8.29</t>
  </si>
  <si>
    <t>P3 stage 9 (5m)</t>
  </si>
  <si>
    <t>8.4.8.30</t>
  </si>
  <si>
    <t>P3 stage 10 (2.55m)</t>
  </si>
  <si>
    <t>8.4.8.31</t>
  </si>
  <si>
    <t>P3 stage 11 (3.2m)</t>
  </si>
  <si>
    <t>8.4.8.32</t>
  </si>
  <si>
    <t>8.4.8.33</t>
  </si>
  <si>
    <t>8.4.8.34</t>
  </si>
  <si>
    <t>8.4.8.35</t>
  </si>
  <si>
    <t>8.4.8.36</t>
  </si>
  <si>
    <t>8.4.8.37</t>
  </si>
  <si>
    <t>8.4.8.38</t>
  </si>
  <si>
    <t>P4 stage 7 (5.6m)</t>
  </si>
  <si>
    <t>8.4.8.39</t>
  </si>
  <si>
    <t>P4 stage 8 (3.2m)</t>
  </si>
  <si>
    <t>8.4.8.40</t>
  </si>
  <si>
    <t>P5 stage 1 (1.2m)</t>
  </si>
  <si>
    <t>8.4.8.41</t>
  </si>
  <si>
    <t>8.4.8.42</t>
  </si>
  <si>
    <t>8.4.8.43</t>
  </si>
  <si>
    <t>P5 stage 4 (3.45)</t>
  </si>
  <si>
    <t>8.4.8.44</t>
  </si>
  <si>
    <t>8.4.8.45</t>
  </si>
  <si>
    <t>P6 stage 1 (1.2m)</t>
  </si>
  <si>
    <t>8.4.8.46</t>
  </si>
  <si>
    <t>8.4.8.47</t>
  </si>
  <si>
    <t>8.4.8.48</t>
  </si>
  <si>
    <t>P6 stage 4 (2.55m)</t>
  </si>
  <si>
    <t>8.4.8.49</t>
  </si>
  <si>
    <t>8.4.8.50</t>
  </si>
  <si>
    <t>P1 stage 1 (5m)</t>
  </si>
  <si>
    <t>P1 stage 2 (5.7m)</t>
  </si>
  <si>
    <t>P2 stage 1 (5m)</t>
  </si>
  <si>
    <t>P2 stage 2 (5m)</t>
  </si>
  <si>
    <t>P2 stage 3 (6m)</t>
  </si>
  <si>
    <t>P3 stage 1 (5m)</t>
  </si>
  <si>
    <t>P3 stage 2 (5m)</t>
  </si>
  <si>
    <t>P3 stage 4 (6m)</t>
  </si>
  <si>
    <t>P4 stage 1 (5m)</t>
  </si>
  <si>
    <t>P4 stage 2 (5m)</t>
  </si>
  <si>
    <t>P4 stage 4 (8m)</t>
  </si>
  <si>
    <t>P5 stage 1 (5m)</t>
  </si>
  <si>
    <t>P5 stage 2 (5m)</t>
  </si>
  <si>
    <t>P5 stage 4 (6.8m)</t>
  </si>
  <si>
    <t>8.6.5.2.19</t>
  </si>
  <si>
    <t>P6 stage 1 (5m)</t>
  </si>
  <si>
    <t>8.6.5.2.20</t>
  </si>
  <si>
    <t>P6 stage 2 (6.7m)</t>
  </si>
  <si>
    <t>8.6.5.2.21</t>
  </si>
  <si>
    <t>P7 stage 1 (5m)</t>
  </si>
  <si>
    <t>8.6.5.2.22</t>
  </si>
  <si>
    <t>P7 stage 2 (3m)</t>
  </si>
  <si>
    <t>8.6.5.2.23</t>
  </si>
  <si>
    <t>P1 stage 2 (6.6m)</t>
  </si>
  <si>
    <t>P2 stage 4 (7m)</t>
  </si>
  <si>
    <t>P3 stage 8 (3.5m)</t>
  </si>
  <si>
    <t>8.6.5.8.19</t>
  </si>
  <si>
    <t>8.6.5.8.20</t>
  </si>
  <si>
    <t>8.6.5.8.21</t>
  </si>
  <si>
    <t>8.6.5.8.22</t>
  </si>
  <si>
    <t>8.6.5.8.23</t>
  </si>
  <si>
    <t>P4 stage 8 (3m)</t>
  </si>
  <si>
    <t>8.6.5.8.24</t>
  </si>
  <si>
    <t>8.6.5.8.25</t>
  </si>
  <si>
    <t>8.6.5.8.26</t>
  </si>
  <si>
    <t>8.6.5.8.27</t>
  </si>
  <si>
    <t>P5 stage 4 (6.2m)</t>
  </si>
  <si>
    <t>8.6.5.8.28</t>
  </si>
  <si>
    <t>P1 stage 2 (6.5m)</t>
  </si>
  <si>
    <t>P2 stage 4 (3m)</t>
  </si>
  <si>
    <t>P4 stage 5 (3m)</t>
  </si>
  <si>
    <t>8.6.5.14.17</t>
  </si>
  <si>
    <t>8.6.5.14.18</t>
  </si>
  <si>
    <t>8.6.5.14.19</t>
  </si>
  <si>
    <t>8.6.5.14.20</t>
  </si>
  <si>
    <t>8.6.5.14.21</t>
  </si>
  <si>
    <t>8.6.5.14.22</t>
  </si>
  <si>
    <t>8.6.5.14.23</t>
  </si>
  <si>
    <t>P6 stage 2 (5m)</t>
  </si>
  <si>
    <t>8.6.5.14.24</t>
  </si>
  <si>
    <t>8.6.5.14.25</t>
  </si>
  <si>
    <t>8.6.5.14.26</t>
  </si>
  <si>
    <t>8.6.5.14.27</t>
  </si>
  <si>
    <t>P7 stage 2 (5m)</t>
  </si>
  <si>
    <t>8.6.5.14.28</t>
  </si>
  <si>
    <t>8.6.5.14.29</t>
  </si>
  <si>
    <t>P7 stage 4 (2.8m)</t>
  </si>
  <si>
    <t>8.6.5.14.30</t>
  </si>
  <si>
    <t>P8 stage 1 (5m)</t>
  </si>
  <si>
    <t>8.6.5.14.31</t>
  </si>
  <si>
    <t>P8 stage 2 (5m)</t>
  </si>
  <si>
    <t>8.6.5.14.32</t>
  </si>
  <si>
    <t>P8 stage 3 (3m)</t>
  </si>
  <si>
    <t>8.6.5.14.33</t>
  </si>
  <si>
    <t>P1 stage 2 (5m)</t>
  </si>
  <si>
    <t>P1 stage 4 (3.7m)</t>
  </si>
  <si>
    <t>8.6.5.20.15</t>
  </si>
  <si>
    <t>8.6.5.20.16</t>
  </si>
  <si>
    <t>8.6.5.20.17</t>
  </si>
  <si>
    <t>8.6.5.20.18</t>
  </si>
  <si>
    <t>8.6.5.20.19</t>
  </si>
  <si>
    <t>8.6.5.20.20</t>
  </si>
  <si>
    <t>8.6.5.20.21</t>
  </si>
  <si>
    <t>P3 stage 8 (1.7m)</t>
  </si>
  <si>
    <t>8.6.5.20.22</t>
  </si>
  <si>
    <t>8.6.5.20.23</t>
  </si>
  <si>
    <t>8.6.5.20.24</t>
  </si>
  <si>
    <t>8.6.5.20.25</t>
  </si>
  <si>
    <t>P4 stage 4 (3.7m)</t>
  </si>
  <si>
    <t>8.6.5.20.26</t>
  </si>
  <si>
    <t>P1 stage 5 (3.5m)</t>
  </si>
  <si>
    <t>P2 stage 7 (5.5m)</t>
  </si>
  <si>
    <t>8.6.5.26.15</t>
  </si>
  <si>
    <t>8.6.5.26.16</t>
  </si>
  <si>
    <t>8.6.5.26.17</t>
  </si>
  <si>
    <t>8.6.5.26.18</t>
  </si>
  <si>
    <t>8.6.5.26.19</t>
  </si>
  <si>
    <t>8.6.5.26.20</t>
  </si>
  <si>
    <t>8.6.5.26.21</t>
  </si>
  <si>
    <t>8.6.5.26.22</t>
  </si>
  <si>
    <t>P4 stage 3 (6.5m)</t>
  </si>
  <si>
    <t>8.6.5.26.23</t>
  </si>
  <si>
    <t>P1 stage 3 (5.6m)</t>
  </si>
  <si>
    <t>P2 stage 4 (5.93m)</t>
  </si>
  <si>
    <t>8.7.2.15</t>
  </si>
  <si>
    <t>P3 stage 5 (2.12m)</t>
  </si>
  <si>
    <t>8.7.2.16</t>
  </si>
  <si>
    <t>P3 stage 6 (3.2m)</t>
  </si>
  <si>
    <t>8.7.2.17</t>
  </si>
  <si>
    <t>P4 stage 1 (1.2m)</t>
  </si>
  <si>
    <t>8.7.2.18</t>
  </si>
  <si>
    <t>8.7.2.19</t>
  </si>
  <si>
    <t>8.7.2.20</t>
  </si>
  <si>
    <t>8.7.2.21</t>
  </si>
  <si>
    <t>P4 stage 5 (2.62m)</t>
  </si>
  <si>
    <t>8.7.2.22</t>
  </si>
  <si>
    <t>8.7.2.23</t>
  </si>
  <si>
    <t>8.7.2.24</t>
  </si>
  <si>
    <t>8.7.2.25</t>
  </si>
  <si>
    <t>8.7.2.26</t>
  </si>
  <si>
    <t>P5 stage 4 (5.92m)</t>
  </si>
  <si>
    <t>8.7.2.27</t>
  </si>
  <si>
    <t>8.7.2.28</t>
  </si>
  <si>
    <t>8.7.2.29</t>
  </si>
  <si>
    <t>8.7.2.30</t>
  </si>
  <si>
    <t>P6 stage 3 (3.7m)</t>
  </si>
  <si>
    <t>8.7.2.31</t>
  </si>
  <si>
    <t>P6 stage 4 (3.2m)</t>
  </si>
  <si>
    <t>8.7.2.32</t>
  </si>
  <si>
    <t>P2 stage 4 (6.46m)</t>
  </si>
  <si>
    <t>P3 stage 5 (4.28m)</t>
  </si>
  <si>
    <t>P4 stage 5 (4.28m)</t>
  </si>
  <si>
    <t>8.7.8.22</t>
  </si>
  <si>
    <t>8.7.8.23</t>
  </si>
  <si>
    <t>8.7.8.24</t>
  </si>
  <si>
    <t>8.7.8.25</t>
  </si>
  <si>
    <t>8.7.8.26</t>
  </si>
  <si>
    <t>8.7.8.27</t>
  </si>
  <si>
    <t>P5 stage 5 (2.98m)</t>
  </si>
  <si>
    <t>8.7.8.28</t>
  </si>
  <si>
    <t>8.7.8.29</t>
  </si>
  <si>
    <t>8.7.8.30</t>
  </si>
  <si>
    <t>8.7.8.31</t>
  </si>
  <si>
    <t>8.7.8.32</t>
  </si>
  <si>
    <t>P6 stage 4 (4.68m)</t>
  </si>
  <si>
    <t>8.7.8.33</t>
  </si>
  <si>
    <t>8.7.8.34</t>
  </si>
  <si>
    <t>8.7.8.35</t>
  </si>
  <si>
    <t>8.7.8.36</t>
  </si>
  <si>
    <t>P7 stage 3 (6.1m)</t>
  </si>
  <si>
    <t>8.7.8.37</t>
  </si>
  <si>
    <t>8.7.8.38</t>
  </si>
  <si>
    <t>8.7.8.39</t>
  </si>
  <si>
    <t>8.7.8.40</t>
  </si>
  <si>
    <t>P8 stage 3 (5.15m)</t>
  </si>
  <si>
    <t>8.7.8.41</t>
  </si>
  <si>
    <t>8.7.8.59</t>
  </si>
  <si>
    <t>Open Route/Otvorena trasa                             LK31+556.000 —LK31+587.000                        RK31+624.000—RK31+658.000</t>
    <phoneticPr fontId="8" type="noConversion"/>
  </si>
  <si>
    <t>12.1.1</t>
    <phoneticPr fontId="8" type="noConversion"/>
  </si>
  <si>
    <t>12.1.1.1</t>
    <phoneticPr fontId="8" type="noConversion"/>
  </si>
  <si>
    <t>12.1.1.2</t>
    <phoneticPr fontId="8" type="noConversion"/>
  </si>
  <si>
    <r>
      <t xml:space="preserve">Earthworks/ </t>
    </r>
    <r>
      <rPr>
        <b/>
        <i/>
        <sz val="11"/>
        <color theme="1"/>
        <rFont val="Arial"/>
        <family val="2"/>
      </rPr>
      <t>Zemljani radovi</t>
    </r>
  </si>
  <si>
    <t>12.1.2</t>
    <phoneticPr fontId="8" type="noConversion"/>
  </si>
  <si>
    <t>12.1.2.1</t>
    <phoneticPr fontId="8" type="noConversion"/>
  </si>
  <si>
    <t>12.1.3</t>
    <phoneticPr fontId="8" type="noConversion"/>
  </si>
  <si>
    <t>BRIDGE/MOST ČESTOGAZ                              LK31+587.000—LK31+681.000                      RK31+658.000—RK31+752.000</t>
    <phoneticPr fontId="8" type="noConversion"/>
  </si>
  <si>
    <t>12.2.1</t>
    <phoneticPr fontId="8" type="noConversion"/>
  </si>
  <si>
    <t>12.2.2</t>
    <phoneticPr fontId="8" type="noConversion"/>
  </si>
  <si>
    <r>
      <t>Bridge deck superstructure/</t>
    </r>
    <r>
      <rPr>
        <b/>
        <i/>
        <sz val="11"/>
        <color theme="1"/>
        <rFont val="Arial"/>
        <family val="2"/>
      </rPr>
      <t>Gornji stroj mosne ploče</t>
    </r>
  </si>
  <si>
    <t>12.2.7</t>
    <phoneticPr fontId="8" type="noConversion"/>
  </si>
  <si>
    <t>1040 m  (S-L, LK 26+684.90 - LK 26+724.9)</t>
  </si>
  <si>
    <t>1080 m  (S-L, LK 26+724.90 - LK 26+764.9)</t>
  </si>
  <si>
    <t>800 m (S-R, RK 29+894.0- RK29+934.0)</t>
  </si>
  <si>
    <t>1000 m  (S-L, LK 29+855.0- LK29+895..0)</t>
  </si>
  <si>
    <t>1080 m  (S-R, RK 29+894.0- RK29+934.0)</t>
  </si>
  <si>
    <t>900 m (N-L, LK 14+313.0- LK14+238.0)</t>
  </si>
  <si>
    <t>1125 m  (N-R, RK 11+873.50 - RK 11+798.50)</t>
  </si>
  <si>
    <t>1960 m  (N-R, RK 22+077.10 - RK 22+035.50)</t>
  </si>
  <si>
    <t>2000 m (N-R, RK 22+035.5 - RK 21+994.90)</t>
  </si>
  <si>
    <r>
      <t xml:space="preserve">Reinforced earth wall (it will be splitted after MD approval)/ </t>
    </r>
    <r>
      <rPr>
        <i/>
        <sz val="11"/>
        <color theme="1"/>
        <rFont val="Arial"/>
        <family val="2"/>
      </rPr>
      <t>Ojačani zemljani zid (podijeliće se nakon odobrenja GP)</t>
    </r>
  </si>
  <si>
    <t>12.3.2.1</t>
    <phoneticPr fontId="8" type="noConversion"/>
  </si>
  <si>
    <t>Concrete wall/ Betonski zid</t>
  </si>
  <si>
    <t>12.3.2.2</t>
  </si>
  <si>
    <t>12.3.2.3</t>
  </si>
  <si>
    <r>
      <t xml:space="preserve">Cost center/ </t>
    </r>
    <r>
      <rPr>
        <b/>
        <i/>
        <sz val="11"/>
        <color rgb="FFFF0000"/>
        <rFont val="Arial"/>
        <family val="2"/>
      </rPr>
      <t xml:space="preserve">Troškovno mjesto </t>
    </r>
    <r>
      <rPr>
        <b/>
        <sz val="11"/>
        <color rgb="FFFF0000"/>
        <rFont val="Arial"/>
        <family val="2"/>
        <charset val="238"/>
      </rPr>
      <t>12.4</t>
    </r>
  </si>
  <si>
    <t>12.4.1</t>
    <phoneticPr fontId="8" type="noConversion"/>
  </si>
  <si>
    <t>O2</t>
  </si>
  <si>
    <t>A11</t>
  </si>
  <si>
    <t>12.4.2.2</t>
  </si>
  <si>
    <t>12.4.2.3</t>
  </si>
  <si>
    <t>12.4.2.4</t>
  </si>
  <si>
    <t>12.4.2.5</t>
  </si>
  <si>
    <t>12.4.2.6</t>
  </si>
  <si>
    <t>12.4.2.7</t>
  </si>
  <si>
    <t>12.4.2.8</t>
  </si>
  <si>
    <t>12.4.2.9</t>
  </si>
  <si>
    <t>12.4.2.10</t>
  </si>
  <si>
    <t>12.4.2.11</t>
  </si>
  <si>
    <t>12.4.3.2</t>
  </si>
  <si>
    <t>12.4.3.3</t>
  </si>
  <si>
    <t>12.4.3.4</t>
  </si>
  <si>
    <t>12.4.3.5</t>
  </si>
  <si>
    <t>12.4.3.6</t>
  </si>
  <si>
    <t>P1 stage 5 (2.604m)</t>
  </si>
  <si>
    <t>12.4.3.7</t>
  </si>
  <si>
    <t>P2 stage 1 (2.5m)</t>
  </si>
  <si>
    <t>12.4.3.8</t>
  </si>
  <si>
    <t>12.4.3.9</t>
  </si>
  <si>
    <t>12.4.3.10</t>
  </si>
  <si>
    <t>12.4.3.11</t>
  </si>
  <si>
    <t>12.4.3.12</t>
  </si>
  <si>
    <t>P2 stage 6 (1.804)</t>
  </si>
  <si>
    <t>12.4.3.13</t>
  </si>
  <si>
    <t>12.4.3.14</t>
  </si>
  <si>
    <t>12.4.3.15</t>
  </si>
  <si>
    <t>12.4.3.16</t>
  </si>
  <si>
    <t>12.4.3.17</t>
  </si>
  <si>
    <t>12.4.3.18</t>
  </si>
  <si>
    <t>12.4.3.19</t>
  </si>
  <si>
    <t>P3 stage 7 (4.307m)</t>
  </si>
  <si>
    <t>12.4.3.20</t>
  </si>
  <si>
    <t>12.4.3.21</t>
  </si>
  <si>
    <t>12.4.3.22</t>
  </si>
  <si>
    <t>12.4.3.23</t>
  </si>
  <si>
    <t>12.4.3.24</t>
  </si>
  <si>
    <t>12.4.3.25</t>
  </si>
  <si>
    <t>P4 stage 6 (4.004m)</t>
  </si>
  <si>
    <t>12.4.3.26</t>
  </si>
  <si>
    <t>12.4.3.27</t>
  </si>
  <si>
    <t>12.4.3.28</t>
  </si>
  <si>
    <t>P5 stage 3 (1.7m)</t>
  </si>
  <si>
    <t>12.4.3.29</t>
  </si>
  <si>
    <t>12.4.3.30</t>
  </si>
  <si>
    <t>12.4.3.31</t>
  </si>
  <si>
    <t>P6 stage 3 (1.8m)</t>
  </si>
  <si>
    <t>12.4.3.32</t>
  </si>
  <si>
    <t>12.4.3.33</t>
  </si>
  <si>
    <t>12.4.3.34</t>
  </si>
  <si>
    <t>12.4.3.35</t>
  </si>
  <si>
    <t>P7 stage 4 (5m)</t>
  </si>
  <si>
    <t>12.4.3.36</t>
  </si>
  <si>
    <t>P7 stage 5 (5m)</t>
  </si>
  <si>
    <t>12.4.3.37</t>
  </si>
  <si>
    <t>P7 stage 6 (5m)</t>
  </si>
  <si>
    <t>12.4.3.38</t>
  </si>
  <si>
    <t>P7 stage 7 (3.507m)</t>
  </si>
  <si>
    <t>12.4.3.39</t>
  </si>
  <si>
    <t>12.4.3.40</t>
  </si>
  <si>
    <t>12.4.3.41</t>
  </si>
  <si>
    <t>P8 stage 3 (5m)</t>
  </si>
  <si>
    <t>12.4.3.42</t>
  </si>
  <si>
    <t>P8 stage 4 (5m)</t>
  </si>
  <si>
    <t>12.4.3.43</t>
  </si>
  <si>
    <t>P8 stage 5 (5m)</t>
  </si>
  <si>
    <t>12.4.3.44</t>
  </si>
  <si>
    <t>P8 stage 6 (4.204m)</t>
  </si>
  <si>
    <t>12.4.3.45</t>
  </si>
  <si>
    <t>P9 stage 1 (5m)</t>
  </si>
  <si>
    <t>12.4.3.46</t>
  </si>
  <si>
    <t>P9 stage 2 (5m)</t>
  </si>
  <si>
    <t>12.4.3.47</t>
  </si>
  <si>
    <t>P9 stage 3 (5m)</t>
  </si>
  <si>
    <t>12.4.3.48</t>
  </si>
  <si>
    <t>P9 stage 4 (5.204m)</t>
  </si>
  <si>
    <t>12.4.3.49</t>
  </si>
  <si>
    <t>12.4.4.1.1</t>
  </si>
  <si>
    <t xml:space="preserve">Bridge superstructure </t>
  </si>
  <si>
    <t>12.4.4.1.2</t>
  </si>
  <si>
    <t>Superstructure prestressing</t>
  </si>
  <si>
    <t>12.4.4.2.1</t>
  </si>
  <si>
    <t>12.4.4.2.2</t>
  </si>
  <si>
    <t>12.4.4.3.1</t>
  </si>
  <si>
    <t>12.4.4.3.2</t>
  </si>
  <si>
    <t>12.4.4.4</t>
  </si>
  <si>
    <t>12.4.4.4.1</t>
  </si>
  <si>
    <t>12.4.4.4.2</t>
  </si>
  <si>
    <t>12.4.4.5</t>
  </si>
  <si>
    <t>12.4.4.5.1</t>
  </si>
  <si>
    <t>12.4.4.5.2</t>
  </si>
  <si>
    <t>12.4.4.6</t>
  </si>
  <si>
    <t>12.4.4.6.1</t>
  </si>
  <si>
    <t>12.4.4.6.2</t>
  </si>
  <si>
    <t>12.4.4.7</t>
  </si>
  <si>
    <t>12.4.4.7.1</t>
  </si>
  <si>
    <t>12.4.4.7.2</t>
  </si>
  <si>
    <t>12.4.4.8</t>
  </si>
  <si>
    <t>12.4.4.8.1</t>
  </si>
  <si>
    <t>12.4.4.8.2</t>
  </si>
  <si>
    <t>12.4.4.9</t>
  </si>
  <si>
    <t>12.4.4.9.1</t>
  </si>
  <si>
    <t>12.4.4.9.2</t>
  </si>
  <si>
    <t>12.4.4.10</t>
  </si>
  <si>
    <t>P9-A2</t>
  </si>
  <si>
    <t>12.4.4.10.1</t>
  </si>
  <si>
    <t>12.4.4.10.2</t>
  </si>
  <si>
    <t>12.4.5</t>
  </si>
  <si>
    <t>12.4.6</t>
  </si>
  <si>
    <t>12.4.7</t>
  </si>
  <si>
    <t>12.4.7.1</t>
  </si>
  <si>
    <t>12.4.7.2</t>
  </si>
  <si>
    <t>12.4.8</t>
  </si>
  <si>
    <t>12.4.8.1</t>
  </si>
  <si>
    <t>12.4.8.2</t>
  </si>
  <si>
    <t>12.4.8.3</t>
  </si>
  <si>
    <t>12.4.8.4</t>
  </si>
  <si>
    <t>12.4.8.5</t>
  </si>
  <si>
    <t>12.4.8.6</t>
  </si>
  <si>
    <t>12.4.8.7</t>
  </si>
  <si>
    <t>12.4.8.8</t>
  </si>
  <si>
    <t>12.4.8.9</t>
  </si>
  <si>
    <t>12.4.8.10</t>
  </si>
  <si>
    <t>12.4.8.11</t>
  </si>
  <si>
    <t>12.4.8.12</t>
  </si>
  <si>
    <t>12.4.8.13</t>
  </si>
  <si>
    <t>12.4.9</t>
  </si>
  <si>
    <t>12.4.9.1</t>
  </si>
  <si>
    <t>12.4.9.2</t>
  </si>
  <si>
    <t>12.4.9.3</t>
  </si>
  <si>
    <t>12.4.9.4</t>
  </si>
  <si>
    <t>P1 stage 3 (2.1m)</t>
  </si>
  <si>
    <t>12.4.9.5</t>
  </si>
  <si>
    <t>12.4.9.6</t>
  </si>
  <si>
    <t>12.4.9.7</t>
  </si>
  <si>
    <t>12.4.9.8</t>
  </si>
  <si>
    <t>P2 stage 4 (2.8m)</t>
  </si>
  <si>
    <t>12.4.9.9</t>
  </si>
  <si>
    <t>12.4.9.10</t>
  </si>
  <si>
    <t>12.4.9.11</t>
  </si>
  <si>
    <t>12.4.9.12</t>
  </si>
  <si>
    <t>12.4.9.13</t>
  </si>
  <si>
    <t>12.4.9.14</t>
  </si>
  <si>
    <t>P3 stage 6 (2.097m)</t>
  </si>
  <si>
    <t>12.4.9.15</t>
  </si>
  <si>
    <t>12.4.9.16</t>
  </si>
  <si>
    <t>12.4.9.17</t>
  </si>
  <si>
    <t>12.4.9.18</t>
  </si>
  <si>
    <t>12.4.9.19</t>
  </si>
  <si>
    <t>12.4.9.20</t>
  </si>
  <si>
    <t>P4 stage 6 (6.097m)</t>
  </si>
  <si>
    <t>12.4.9.21</t>
  </si>
  <si>
    <t>12.4.9.22</t>
  </si>
  <si>
    <t>12.4.9.23</t>
  </si>
  <si>
    <t>12.4.9.24</t>
  </si>
  <si>
    <t>12.4.9.25</t>
  </si>
  <si>
    <t>P5 stage 5 (5m)</t>
  </si>
  <si>
    <t>12.4.9.26</t>
  </si>
  <si>
    <t>P5 stage 6 (5m)</t>
  </si>
  <si>
    <t>12.4.9.27</t>
  </si>
  <si>
    <t>P5 stage 7 (2.097m)</t>
  </si>
  <si>
    <t>12.4.9.28</t>
  </si>
  <si>
    <t>12.4.9.29</t>
  </si>
  <si>
    <t>12.4.9.30</t>
  </si>
  <si>
    <t>12.4.9.31</t>
  </si>
  <si>
    <t>12.4.9.32</t>
  </si>
  <si>
    <t>12.4.9.33</t>
  </si>
  <si>
    <t>P7 stage 3 (2.1m)</t>
  </si>
  <si>
    <t>12.4.9.34</t>
  </si>
  <si>
    <t>12.4.9.35</t>
  </si>
  <si>
    <t>12.4.9.36</t>
  </si>
  <si>
    <t>12.4.9.37</t>
  </si>
  <si>
    <t>P8 stage 4 (4.597m)</t>
  </si>
  <si>
    <t>12.4.9.38</t>
  </si>
  <si>
    <t>12.4.9.39</t>
  </si>
  <si>
    <t>12.4.9.40</t>
  </si>
  <si>
    <t>12.4.9.41</t>
  </si>
  <si>
    <t>P9 stage 4 (5m)</t>
  </si>
  <si>
    <t>12.4.9.42</t>
  </si>
  <si>
    <t>P9 stage 5 (5m)</t>
  </si>
  <si>
    <t>12.4.9.43</t>
  </si>
  <si>
    <t>P9 stage 6 (5.597m)</t>
  </si>
  <si>
    <t>12.4.9.44</t>
  </si>
  <si>
    <t>P10 stage 1 (5m)</t>
  </si>
  <si>
    <t>12.4.9.45</t>
  </si>
  <si>
    <t>P10 stage 2 (5m)</t>
  </si>
  <si>
    <t>12.4.9.46</t>
  </si>
  <si>
    <t>P10 stage 3 (5m)</t>
  </si>
  <si>
    <t>12.4.9.47</t>
  </si>
  <si>
    <t>P10 stage 4 (5m)</t>
  </si>
  <si>
    <t>12.4.9.48</t>
  </si>
  <si>
    <t>P10 stage 5 (5m)</t>
  </si>
  <si>
    <t>12.4.9.49</t>
  </si>
  <si>
    <t>P10 stage 6 (1.297m)</t>
  </si>
  <si>
    <t>12.4.9.50</t>
  </si>
  <si>
    <t>P11 stage 1 (5m)</t>
  </si>
  <si>
    <t>12.4.9.51</t>
  </si>
  <si>
    <t>P11 stage 2 (5m)</t>
  </si>
  <si>
    <t>12.4.9.52</t>
  </si>
  <si>
    <t>P11 stage 3 (2.1m)</t>
  </si>
  <si>
    <t>12.4.9.53</t>
  </si>
  <si>
    <t>12.4.10</t>
  </si>
  <si>
    <t>12.4.10.1</t>
  </si>
  <si>
    <t>12.4.10.1.1</t>
  </si>
  <si>
    <t>12.4.10.1.2</t>
  </si>
  <si>
    <t>12.4.10.2</t>
  </si>
  <si>
    <t>12.4.10.2.1</t>
  </si>
  <si>
    <t>12.4.10.2.2</t>
  </si>
  <si>
    <t>12.4.10.3</t>
  </si>
  <si>
    <t>12.4.10.3.1</t>
  </si>
  <si>
    <t>12.4.10.3.2</t>
  </si>
  <si>
    <t>12.4.10.4</t>
  </si>
  <si>
    <t>12.4.10.4.1</t>
  </si>
  <si>
    <t>12.4.10.4.2</t>
  </si>
  <si>
    <t>12.4.10.5</t>
  </si>
  <si>
    <t>12.4.10.5.1</t>
  </si>
  <si>
    <t>12.4.10.5.2</t>
  </si>
  <si>
    <t>12.4.10.6</t>
  </si>
  <si>
    <t>12.2.10.6.1</t>
  </si>
  <si>
    <t>12.2.10.6.2</t>
  </si>
  <si>
    <t>12.4.10.7</t>
  </si>
  <si>
    <t>12.4.10.7.1</t>
  </si>
  <si>
    <t>12.4.10.7.2</t>
  </si>
  <si>
    <t>12.4.10.8</t>
  </si>
  <si>
    <t>12.4.10.8.1</t>
  </si>
  <si>
    <t>12.2.10.8.2</t>
  </si>
  <si>
    <t>12.4.10.9</t>
  </si>
  <si>
    <t>12.4.10.9.1</t>
  </si>
  <si>
    <t>12.4.10.9.2</t>
  </si>
  <si>
    <t>12.4.10.10</t>
  </si>
  <si>
    <t>12.4.10.10.1</t>
  </si>
  <si>
    <t>12.4.10.10.2</t>
  </si>
  <si>
    <t>12.4.10.11</t>
  </si>
  <si>
    <t>12.4.10.11.1</t>
  </si>
  <si>
    <t>12.4.10.11.2</t>
  </si>
  <si>
    <t>12.4.10.12</t>
  </si>
  <si>
    <t>12.4.10.12.1</t>
  </si>
  <si>
    <t>12.4.10.12.2</t>
  </si>
  <si>
    <t>12.4.11</t>
  </si>
  <si>
    <t>12.4.12</t>
  </si>
  <si>
    <r>
      <t xml:space="preserve">Cost center/ </t>
    </r>
    <r>
      <rPr>
        <b/>
        <i/>
        <sz val="11"/>
        <color rgb="FFFF0000"/>
        <rFont val="Arial"/>
        <family val="2"/>
      </rPr>
      <t>Troškovno mjesto</t>
    </r>
    <r>
      <rPr>
        <b/>
        <sz val="11"/>
        <color rgb="FFFF0000"/>
        <rFont val="Arial"/>
        <family val="2"/>
        <charset val="238"/>
      </rPr>
      <t xml:space="preserve"> 12.5</t>
    </r>
  </si>
  <si>
    <t>12.5.1</t>
  </si>
  <si>
    <t>12.5.1.1</t>
  </si>
  <si>
    <t>12.5.1.2</t>
  </si>
  <si>
    <t>12.5.1.3</t>
  </si>
  <si>
    <t>12.5.3</t>
  </si>
  <si>
    <t>12.5.2</t>
    <phoneticPr fontId="8" type="noConversion"/>
  </si>
  <si>
    <t>12.5.2.1</t>
    <phoneticPr fontId="8" type="noConversion"/>
  </si>
  <si>
    <t>12.5.3.1</t>
  </si>
  <si>
    <t>12.5.4</t>
  </si>
  <si>
    <r>
      <t xml:space="preserve">Cost center/ </t>
    </r>
    <r>
      <rPr>
        <b/>
        <i/>
        <sz val="11"/>
        <color rgb="FFFF0000"/>
        <rFont val="Arial"/>
        <family val="2"/>
      </rPr>
      <t xml:space="preserve">Troškovno mjesto </t>
    </r>
    <r>
      <rPr>
        <b/>
        <sz val="11"/>
        <color rgb="FFFF0000"/>
        <rFont val="Arial"/>
        <family val="2"/>
        <charset val="238"/>
      </rPr>
      <t>12.6</t>
    </r>
  </si>
  <si>
    <t>12.6.2</t>
  </si>
  <si>
    <r>
      <t xml:space="preserve">Foundation piles/ </t>
    </r>
    <r>
      <rPr>
        <b/>
        <i/>
        <sz val="11"/>
        <color theme="1"/>
        <rFont val="Arial"/>
        <family val="2"/>
        <charset val="238"/>
      </rPr>
      <t>Temeljni sipovi</t>
    </r>
  </si>
  <si>
    <t>12.6.5</t>
  </si>
  <si>
    <t>12.6.6</t>
  </si>
  <si>
    <t>12.6.7</t>
  </si>
  <si>
    <t>12.6.8</t>
  </si>
  <si>
    <t>12.6.9</t>
  </si>
  <si>
    <t>12.6.10</t>
  </si>
  <si>
    <t>12.6.11</t>
  </si>
  <si>
    <t>12.9.12</t>
  </si>
  <si>
    <t>12.6.13</t>
  </si>
  <si>
    <r>
      <t>Engineering structures/</t>
    </r>
    <r>
      <rPr>
        <b/>
        <i/>
        <sz val="11"/>
        <color theme="1"/>
        <rFont val="Arial"/>
        <family val="2"/>
      </rPr>
      <t>Inženjerske konstrukcije</t>
    </r>
  </si>
  <si>
    <t>12.6.13.1</t>
    <phoneticPr fontId="8" type="noConversion"/>
  </si>
  <si>
    <r>
      <t xml:space="preserve">Cost center/ </t>
    </r>
    <r>
      <rPr>
        <b/>
        <i/>
        <sz val="11"/>
        <color rgb="FFFF0000"/>
        <rFont val="Arial"/>
        <family val="2"/>
      </rPr>
      <t xml:space="preserve">Troškovno mjesto </t>
    </r>
    <r>
      <rPr>
        <b/>
        <sz val="11"/>
        <color rgb="FFFF0000"/>
        <rFont val="Arial"/>
        <family val="2"/>
        <charset val="238"/>
      </rPr>
      <t>12.7</t>
    </r>
  </si>
  <si>
    <r>
      <t xml:space="preserve">Cost center/ </t>
    </r>
    <r>
      <rPr>
        <b/>
        <i/>
        <sz val="11"/>
        <color rgb="FFFF0000"/>
        <rFont val="Arial"/>
        <family val="2"/>
      </rPr>
      <t>Troškovno mjesto</t>
    </r>
    <r>
      <rPr>
        <b/>
        <sz val="11"/>
        <color rgb="FFFF0000"/>
        <rFont val="Arial"/>
        <family val="2"/>
        <charset val="238"/>
      </rPr>
      <t xml:space="preserve"> 12.8</t>
    </r>
  </si>
  <si>
    <r>
      <t>Left tube/</t>
    </r>
    <r>
      <rPr>
        <b/>
        <i/>
        <sz val="11"/>
        <color theme="1"/>
        <rFont val="Arial"/>
        <family val="2"/>
      </rPr>
      <t xml:space="preserve"> Lijeva cijev</t>
    </r>
  </si>
  <si>
    <t>12.8.4</t>
  </si>
  <si>
    <t>12.8.5</t>
  </si>
  <si>
    <t>12.8.5.1</t>
  </si>
  <si>
    <t>12.8.5.2</t>
  </si>
  <si>
    <t>12.8.6</t>
  </si>
  <si>
    <t>12.8.6.1</t>
  </si>
  <si>
    <t>12.8.6.2</t>
  </si>
  <si>
    <r>
      <t xml:space="preserve">Tunnel facilities/ </t>
    </r>
    <r>
      <rPr>
        <b/>
        <i/>
        <sz val="11"/>
        <color theme="1"/>
        <rFont val="Arial"/>
        <family val="2"/>
      </rPr>
      <t>Tunelski objekti</t>
    </r>
  </si>
  <si>
    <r>
      <t xml:space="preserve">Construction of Power Station/ </t>
    </r>
    <r>
      <rPr>
        <i/>
        <sz val="11"/>
        <color theme="1"/>
        <rFont val="Arial"/>
        <family val="2"/>
      </rPr>
      <t>Izgradnja elektro-stanice</t>
    </r>
  </si>
  <si>
    <r>
      <t xml:space="preserve">Construction of antifire reservoir/ </t>
    </r>
    <r>
      <rPr>
        <i/>
        <sz val="11"/>
        <color theme="1"/>
        <rFont val="Arial"/>
        <family val="2"/>
      </rPr>
      <t>Izgradnja protivpožarnog rezervoara</t>
    </r>
  </si>
  <si>
    <t>12.8.7</t>
  </si>
  <si>
    <t>Open Route/Otvorena trasa                             LK32+950.000—LK32+962.500               RK33+035.000—RK33+059.000</t>
    <phoneticPr fontId="8" type="noConversion"/>
  </si>
  <si>
    <r>
      <t xml:space="preserve">Cost center/ </t>
    </r>
    <r>
      <rPr>
        <b/>
        <i/>
        <sz val="11"/>
        <color rgb="FFFF0000"/>
        <rFont val="Arial"/>
        <family val="2"/>
      </rPr>
      <t>Troškovno mjesto</t>
    </r>
    <r>
      <rPr>
        <b/>
        <sz val="11"/>
        <color rgb="FFFF0000"/>
        <rFont val="Arial"/>
        <family val="2"/>
        <charset val="238"/>
      </rPr>
      <t xml:space="preserve"> 12.9</t>
    </r>
  </si>
  <si>
    <t xml:space="preserve"> 12.9.1</t>
  </si>
  <si>
    <t>12.9.1,2</t>
  </si>
  <si>
    <r>
      <t xml:space="preserve">Cost center/ </t>
    </r>
    <r>
      <rPr>
        <b/>
        <i/>
        <sz val="11"/>
        <color rgb="FFFF0000"/>
        <rFont val="Arial"/>
        <family val="2"/>
      </rPr>
      <t>Troškovno mjesto</t>
    </r>
    <r>
      <rPr>
        <b/>
        <sz val="11"/>
        <color rgb="FFFF0000"/>
        <rFont val="Arial"/>
        <family val="2"/>
        <charset val="238"/>
      </rPr>
      <t xml:space="preserve"> 12.10</t>
    </r>
  </si>
  <si>
    <t>12.10.4</t>
  </si>
  <si>
    <t>12.10.5</t>
  </si>
  <si>
    <t>12.10.6</t>
  </si>
  <si>
    <t>12.10.7</t>
  </si>
  <si>
    <t>12.10.8</t>
  </si>
  <si>
    <t>12.10.9</t>
  </si>
  <si>
    <t>12.10.10</t>
  </si>
  <si>
    <t>12.10.11</t>
  </si>
  <si>
    <t>12.10.12</t>
  </si>
  <si>
    <t>32-37</t>
  </si>
  <si>
    <t>39-41</t>
  </si>
  <si>
    <t>41-42</t>
  </si>
  <si>
    <r>
      <t xml:space="preserve">Cost center/ </t>
    </r>
    <r>
      <rPr>
        <b/>
        <i/>
        <sz val="11"/>
        <color rgb="FFFF0000"/>
        <rFont val="Arial"/>
        <family val="2"/>
      </rPr>
      <t>Troškovno mjesto</t>
    </r>
    <r>
      <rPr>
        <b/>
        <sz val="11"/>
        <color rgb="FFFF0000"/>
        <rFont val="Arial"/>
        <family val="2"/>
        <charset val="238"/>
      </rPr>
      <t xml:space="preserve"> 12.11</t>
    </r>
  </si>
  <si>
    <t>12.11.1</t>
    <phoneticPr fontId="8" type="noConversion"/>
  </si>
  <si>
    <t>12.11.1.1</t>
    <phoneticPr fontId="8" type="noConversion"/>
  </si>
  <si>
    <t>12.11.2</t>
    <phoneticPr fontId="8" type="noConversion"/>
  </si>
  <si>
    <t>12.11.2.1</t>
    <phoneticPr fontId="8" type="noConversion"/>
  </si>
  <si>
    <t>12.11.3</t>
    <phoneticPr fontId="8" type="noConversion"/>
  </si>
  <si>
    <t>12.11.3.1</t>
    <phoneticPr fontId="8" type="noConversion"/>
  </si>
  <si>
    <t>12.11.4</t>
    <phoneticPr fontId="8" type="noConversion"/>
  </si>
  <si>
    <t>40-42</t>
  </si>
  <si>
    <r>
      <t xml:space="preserve">Cost center/ </t>
    </r>
    <r>
      <rPr>
        <b/>
        <i/>
        <sz val="11"/>
        <color rgb="FFFF0000"/>
        <rFont val="Arial"/>
        <family val="2"/>
      </rPr>
      <t xml:space="preserve">Troškovno mjesto </t>
    </r>
    <r>
      <rPr>
        <b/>
        <sz val="11"/>
        <color rgb="FFFF0000"/>
        <rFont val="Arial"/>
        <family val="2"/>
        <charset val="238"/>
      </rPr>
      <t>12.12</t>
    </r>
  </si>
  <si>
    <r>
      <t xml:space="preserve">Left Bridge-1/ </t>
    </r>
    <r>
      <rPr>
        <b/>
        <i/>
        <sz val="11"/>
        <color rgb="FFFF0000"/>
        <rFont val="Arial"/>
        <family val="2"/>
      </rPr>
      <t>Lijevi most</t>
    </r>
  </si>
  <si>
    <t>12.12.1</t>
    <phoneticPr fontId="8" type="noConversion"/>
  </si>
  <si>
    <t>12.12.1.4</t>
  </si>
  <si>
    <t>12.12.1.5</t>
  </si>
  <si>
    <t>12.12.2.2</t>
  </si>
  <si>
    <t>12.12.2.3</t>
  </si>
  <si>
    <t>12.12.2.4</t>
  </si>
  <si>
    <t>12.12.2.5</t>
  </si>
  <si>
    <t>12.12.3.4</t>
  </si>
  <si>
    <t>12.12.3.5</t>
  </si>
  <si>
    <t>12.12.3.6</t>
  </si>
  <si>
    <t>12.12.3.7</t>
  </si>
  <si>
    <t>12.12.3.8</t>
  </si>
  <si>
    <t>12.12.3.9</t>
  </si>
  <si>
    <t>12.12.3.10</t>
  </si>
  <si>
    <t>12.12.3.11</t>
  </si>
  <si>
    <t>P2 stage 6 (6.5m)</t>
  </si>
  <si>
    <t>12.12.3.12</t>
  </si>
  <si>
    <t>12.12.3.13</t>
  </si>
  <si>
    <t>12.12.3.14</t>
  </si>
  <si>
    <t>12.12.3.15</t>
  </si>
  <si>
    <t>P3 stage 4 (4.5m)</t>
  </si>
  <si>
    <t>12.12.3.16</t>
  </si>
  <si>
    <t>12.12.4</t>
  </si>
  <si>
    <t>12.12.4.1</t>
  </si>
  <si>
    <t>12.12.4.1.1</t>
  </si>
  <si>
    <t>12.12.4.1.2</t>
  </si>
  <si>
    <t>12.12.4.2</t>
  </si>
  <si>
    <t>12.12.4.2.1</t>
  </si>
  <si>
    <t>12.12.4.2.2</t>
  </si>
  <si>
    <t>12.12.4.3</t>
  </si>
  <si>
    <t>12.12.4.3.1</t>
  </si>
  <si>
    <t>12.12.4.3.2</t>
  </si>
  <si>
    <t>12.12.4.4</t>
  </si>
  <si>
    <t>12.12.4.4.1</t>
  </si>
  <si>
    <t>12.12.4.4.2</t>
  </si>
  <si>
    <t>12.12.5</t>
  </si>
  <si>
    <t>12.12.6</t>
  </si>
  <si>
    <t>Left Bridge-2/ Lijevi most</t>
  </si>
  <si>
    <t>12.12.7</t>
  </si>
  <si>
    <t>12.12.7.1</t>
  </si>
  <si>
    <t>12.12.7.2</t>
  </si>
  <si>
    <t>12.12.7.3</t>
  </si>
  <si>
    <t>12.12.7.4</t>
  </si>
  <si>
    <t>12.12.7.5</t>
  </si>
  <si>
    <t>12.12.7.6</t>
  </si>
  <si>
    <t>12.12.7.7</t>
  </si>
  <si>
    <t>12.12.7.8</t>
  </si>
  <si>
    <t>12.12.7.9</t>
  </si>
  <si>
    <t>12.12.7.10</t>
  </si>
  <si>
    <t>12.12.7.11</t>
  </si>
  <si>
    <t>12.12.7.12</t>
  </si>
  <si>
    <t>12.12.7.13</t>
  </si>
  <si>
    <t>12.12.7.14</t>
  </si>
  <si>
    <t>12.12.7.15</t>
  </si>
  <si>
    <t>12.12.7.16</t>
  </si>
  <si>
    <t>12.12.7.17</t>
  </si>
  <si>
    <t>12.12.8</t>
  </si>
  <si>
    <t>12.12.8.1</t>
  </si>
  <si>
    <t>12.12.8.2</t>
  </si>
  <si>
    <t>12.12.8.3</t>
  </si>
  <si>
    <t>12.12.8.4</t>
  </si>
  <si>
    <t>12.12.8.5</t>
  </si>
  <si>
    <t>12.12.8.6</t>
  </si>
  <si>
    <t>12.12.8.7</t>
  </si>
  <si>
    <t>12.12.8.8</t>
  </si>
  <si>
    <t>12.12.8.9</t>
  </si>
  <si>
    <t>12.12.8.10</t>
  </si>
  <si>
    <t>12.12.8.11</t>
  </si>
  <si>
    <t>12.12.8.12</t>
  </si>
  <si>
    <t>12.12.8.13</t>
  </si>
  <si>
    <t>12.12.8.14</t>
  </si>
  <si>
    <t>12.12.8.15</t>
  </si>
  <si>
    <t>12.12.8.16</t>
  </si>
  <si>
    <t>12.12.8.17</t>
  </si>
  <si>
    <t>12.12.9</t>
  </si>
  <si>
    <t>12.12.9.1</t>
  </si>
  <si>
    <t>12.12.9.2</t>
  </si>
  <si>
    <t>12.12.9.3</t>
  </si>
  <si>
    <t>12.12.9.4</t>
  </si>
  <si>
    <t>12.12.9.5</t>
  </si>
  <si>
    <t>12.12.9.6</t>
  </si>
  <si>
    <t>12.12.9.7</t>
  </si>
  <si>
    <t>12.12.9.8</t>
  </si>
  <si>
    <t>12.12.9.9</t>
  </si>
  <si>
    <t>P2 stage 5 (6.5m)</t>
  </si>
  <si>
    <t>12.12.9.10</t>
  </si>
  <si>
    <t>12.12.9.11</t>
  </si>
  <si>
    <t>12.12.9.12</t>
  </si>
  <si>
    <t>12.12.9.13</t>
  </si>
  <si>
    <t>12.12.9.14</t>
  </si>
  <si>
    <t>P3 stage 5 (4.2m)</t>
  </si>
  <si>
    <t>12.12.9.15</t>
  </si>
  <si>
    <t>12.12.9.16</t>
  </si>
  <si>
    <t>12.12.9.17</t>
  </si>
  <si>
    <t>12.12.9.18</t>
  </si>
  <si>
    <t>12.12.9.19</t>
  </si>
  <si>
    <t>12.12.9.20</t>
  </si>
  <si>
    <t>12.12.9.21</t>
  </si>
  <si>
    <t>P4 stage 7 (2.5m)</t>
  </si>
  <si>
    <t>12.12.9.22</t>
  </si>
  <si>
    <t>P5 stage 1 (7.5m)</t>
  </si>
  <si>
    <t>12.12.9.23</t>
  </si>
  <si>
    <t>12.12.9.24</t>
  </si>
  <si>
    <t>12.12.9.25</t>
  </si>
  <si>
    <t>12.12.9.26</t>
  </si>
  <si>
    <t>12.12.9.27</t>
  </si>
  <si>
    <t>P5 stage 6 (4.75m)</t>
  </si>
  <si>
    <t>12.12.9.28</t>
  </si>
  <si>
    <t>P5 stage 7 (2m)</t>
  </si>
  <si>
    <t>12.12.9.29</t>
  </si>
  <si>
    <t>12.12.9.30</t>
  </si>
  <si>
    <t>12.12.9.31</t>
  </si>
  <si>
    <t>12.12.9.32</t>
  </si>
  <si>
    <t>P6 stage 4 (5m)</t>
  </si>
  <si>
    <t>12.12.9.33</t>
  </si>
  <si>
    <t>P6 stage 5 (5m)</t>
  </si>
  <si>
    <t>12.12.9.34</t>
  </si>
  <si>
    <t>P6 stage 6 (5m)</t>
  </si>
  <si>
    <t>12.12.9.35</t>
  </si>
  <si>
    <t>P6 stage 7 (5m)</t>
  </si>
  <si>
    <t>12.12.9.36</t>
  </si>
  <si>
    <t>P6 stage 8 (5m)</t>
  </si>
  <si>
    <t>12.12.9.37</t>
  </si>
  <si>
    <t>P6 stage 9 (5m)</t>
  </si>
  <si>
    <t>12.12.9.38</t>
  </si>
  <si>
    <t>P6 stage 10 (4.5m)</t>
  </si>
  <si>
    <t>12.12.9.39</t>
  </si>
  <si>
    <t>12.12.9.40</t>
  </si>
  <si>
    <t>12.12.9.41</t>
  </si>
  <si>
    <t>12.12.9.42</t>
  </si>
  <si>
    <t>12.12.9.43</t>
  </si>
  <si>
    <t>12.12.9.44</t>
  </si>
  <si>
    <t>12.12.9.45</t>
  </si>
  <si>
    <t>P7 stage 7 (5m)</t>
  </si>
  <si>
    <t>12.12.9.46</t>
  </si>
  <si>
    <t>P7 stage 8 (5m)</t>
  </si>
  <si>
    <t>12.12.9.47</t>
  </si>
  <si>
    <t>P7 stage 9 (5m)</t>
  </si>
  <si>
    <t>12.12.9.48</t>
  </si>
  <si>
    <t>P7 stage 10 (5m)</t>
  </si>
  <si>
    <t>12.12.9.49</t>
  </si>
  <si>
    <t>P7 stage 11 (5m)</t>
  </si>
  <si>
    <t>12.12.9.50</t>
  </si>
  <si>
    <t>P7 stage 12 (5m)</t>
  </si>
  <si>
    <t>12.12.9.51</t>
  </si>
  <si>
    <t>S7 stage 13</t>
  </si>
  <si>
    <t>12.12.9.52</t>
  </si>
  <si>
    <t>12.12.9.53</t>
  </si>
  <si>
    <t>12.12.9.54</t>
  </si>
  <si>
    <t>12.12.9.55</t>
  </si>
  <si>
    <t>12.12.9.56</t>
  </si>
  <si>
    <t>P8 stage 5 (6m)</t>
  </si>
  <si>
    <t>12.12.9.57</t>
  </si>
  <si>
    <t>P8 stage 6 (5m)</t>
  </si>
  <si>
    <t>12.12.9.58</t>
  </si>
  <si>
    <t>P8 stage 7 (5m)</t>
  </si>
  <si>
    <t>12.12.9.59</t>
  </si>
  <si>
    <t>P8 stage 8 (5m)</t>
  </si>
  <si>
    <t>12.12.9.60</t>
  </si>
  <si>
    <t>P8 stage 9 (5m)</t>
  </si>
  <si>
    <t>12.12.9.61</t>
  </si>
  <si>
    <t>P8 stage 10 (5m)</t>
  </si>
  <si>
    <t>12.12.9.62</t>
  </si>
  <si>
    <t>P8 stage 11 (5m)</t>
  </si>
  <si>
    <t>12.12.9.63</t>
  </si>
  <si>
    <t>P8 stage 12 (5m)</t>
  </si>
  <si>
    <t>12.12.9.64</t>
  </si>
  <si>
    <t>P9 stage 1 (7.5m)</t>
  </si>
  <si>
    <t>12.12.9.65</t>
  </si>
  <si>
    <t>12.12.9.66</t>
  </si>
  <si>
    <t>12.12.9.67</t>
  </si>
  <si>
    <t>12.12.9.68</t>
  </si>
  <si>
    <t>12.12.9.69</t>
  </si>
  <si>
    <t>P9 stage 6 (5m)</t>
  </si>
  <si>
    <t>12.12.9.70</t>
  </si>
  <si>
    <t>P9 stage 7 (5m)</t>
  </si>
  <si>
    <t>12.12.9.71</t>
  </si>
  <si>
    <t>P9 stage 8 (4.5m)</t>
  </si>
  <si>
    <t>12.12.9.72</t>
  </si>
  <si>
    <t>P10 stage 1 (7.5m)</t>
  </si>
  <si>
    <t>12.12.9.73</t>
  </si>
  <si>
    <t>12.12.9.74</t>
  </si>
  <si>
    <t>12.12.9.75</t>
  </si>
  <si>
    <t>12.12.9.76</t>
  </si>
  <si>
    <t>12.12.9.77</t>
  </si>
  <si>
    <t>P10 stage 6 (5m)</t>
  </si>
  <si>
    <t>12.12.9.78</t>
  </si>
  <si>
    <t>P10 stage 7 (4.7m)</t>
  </si>
  <si>
    <t>12.12.9.79</t>
  </si>
  <si>
    <t>P11 stage 1 (7.5m)</t>
  </si>
  <si>
    <t>12.12.9.80</t>
  </si>
  <si>
    <t>12.12.9.81</t>
  </si>
  <si>
    <t>P11 stage 3 (5m)</t>
  </si>
  <si>
    <t>12.12.9.82</t>
  </si>
  <si>
    <t>P11 stage 4 (5m)</t>
  </si>
  <si>
    <t>12.12.9.83</t>
  </si>
  <si>
    <t>P11 stage 5 (3.75m)</t>
  </si>
  <si>
    <t>12.12.9.84</t>
  </si>
  <si>
    <t>P11 stage 6 (2m)</t>
  </si>
  <si>
    <t>12.12.9.85</t>
  </si>
  <si>
    <t>P12 stage 1 (5m)</t>
  </si>
  <si>
    <t>12.12.9.86</t>
  </si>
  <si>
    <t>P12 stage 2 (5m)</t>
  </si>
  <si>
    <t>12.12.9.87</t>
  </si>
  <si>
    <t>P12 stage 3 (4.5m)</t>
  </si>
  <si>
    <t>P13 stage 1 (7.5m)</t>
  </si>
  <si>
    <t>P13 stage 2 (5m)</t>
  </si>
  <si>
    <t>P13 stage 3 (5m)</t>
  </si>
  <si>
    <t>P13 stage 4 (6m)</t>
  </si>
  <si>
    <t>P14 stage 1 (7.5m)</t>
  </si>
  <si>
    <t>P14 stage 2 (5m)</t>
  </si>
  <si>
    <t>P14 stage 3 (5m)</t>
  </si>
  <si>
    <t>P14 stage 4 (5m)</t>
  </si>
  <si>
    <t>P14 stage 5 (5m)</t>
  </si>
  <si>
    <t>P14 stage 6 (5m)</t>
  </si>
  <si>
    <t>P14 stage 7 (5m)</t>
  </si>
  <si>
    <t>P14 stage 8 (6.3m)</t>
  </si>
  <si>
    <t>P15 stage 1 (5m)</t>
  </si>
  <si>
    <t>P15 stage 2 (5m)</t>
  </si>
  <si>
    <t>P15 stage 3 (5m)</t>
  </si>
  <si>
    <t>P15 stage 4 (5m)</t>
  </si>
  <si>
    <t>P15 stage 5 (7.2m)</t>
  </si>
  <si>
    <t>12.12.10</t>
  </si>
  <si>
    <t>12.12.10.1</t>
  </si>
  <si>
    <t>12.12.10.1.1</t>
  </si>
  <si>
    <t>12.12.10.1.2</t>
  </si>
  <si>
    <t>12.12.10.2</t>
  </si>
  <si>
    <t>12.12.10.2.1</t>
  </si>
  <si>
    <t>12.12.10.2.2</t>
  </si>
  <si>
    <t>12.12.10.3</t>
  </si>
  <si>
    <t>12.12.10.3.1</t>
  </si>
  <si>
    <t>12.12.10.3.2</t>
  </si>
  <si>
    <t>12.12.10.4</t>
  </si>
  <si>
    <t>12.12.10.4.1</t>
  </si>
  <si>
    <t>12.12.10.4.2</t>
  </si>
  <si>
    <t>12.12.10.5</t>
  </si>
  <si>
    <t>12.12.10.5.1</t>
  </si>
  <si>
    <t>12.12.10.5.2</t>
  </si>
  <si>
    <t>12.12.10.6</t>
  </si>
  <si>
    <t>12.12.10.6.1</t>
  </si>
  <si>
    <t>12.12.10.6.2</t>
  </si>
  <si>
    <t>12.12.10.7</t>
  </si>
  <si>
    <t>12.12.10.7.1</t>
  </si>
  <si>
    <t>12.12.10.7.2</t>
  </si>
  <si>
    <t>12.12.10.8</t>
  </si>
  <si>
    <t>12.12.10.8.1</t>
  </si>
  <si>
    <t>12.12.10.8.2</t>
  </si>
  <si>
    <t>12.12.10.9</t>
  </si>
  <si>
    <t>12.12.10.9.1</t>
  </si>
  <si>
    <t>12.12.10.9.2</t>
  </si>
  <si>
    <t>12.12.10.10</t>
  </si>
  <si>
    <t>12.12.10.10.1</t>
  </si>
  <si>
    <t>12.12.10.10.2</t>
  </si>
  <si>
    <t>12.12.10.11</t>
  </si>
  <si>
    <t>12.12.10.11.1</t>
  </si>
  <si>
    <t>12.12.10.11.2</t>
  </si>
  <si>
    <t>12.12.10.12</t>
  </si>
  <si>
    <t>12.12.10.12.1</t>
  </si>
  <si>
    <t>12.12.10.12.2</t>
  </si>
  <si>
    <t>12.12.10.13</t>
  </si>
  <si>
    <t>12.12.10.13.1</t>
  </si>
  <si>
    <t>12.12.10.13.2</t>
  </si>
  <si>
    <t>12.12.10.14</t>
  </si>
  <si>
    <t>12.12.10.14.1</t>
  </si>
  <si>
    <t>12.12.10.14.2</t>
  </si>
  <si>
    <t>12.12.10.15</t>
  </si>
  <si>
    <t>12.12.10.15.1</t>
  </si>
  <si>
    <t>12.12.10.15.2</t>
  </si>
  <si>
    <t>12.12.10.16</t>
  </si>
  <si>
    <t>P15-A2</t>
  </si>
  <si>
    <t>12.12.10.16.1</t>
  </si>
  <si>
    <t>12.12.10.16.2</t>
  </si>
  <si>
    <t>12.12.11</t>
  </si>
  <si>
    <t>12.12.12</t>
  </si>
  <si>
    <t>12.12.13</t>
    <phoneticPr fontId="8" type="noConversion"/>
  </si>
  <si>
    <t>12.12.13.1</t>
  </si>
  <si>
    <t>12.12.13.2</t>
  </si>
  <si>
    <t>12.12.13.3</t>
  </si>
  <si>
    <t>12.12.13.4</t>
  </si>
  <si>
    <t>12.12.13.5</t>
  </si>
  <si>
    <t>12.12.13.6</t>
  </si>
  <si>
    <t>12.12.13.7</t>
  </si>
  <si>
    <t>12.12.13.8</t>
  </si>
  <si>
    <t>12.12.13.9</t>
  </si>
  <si>
    <t>12.12.13.10</t>
  </si>
  <si>
    <t>12.12.13.11</t>
  </si>
  <si>
    <t>12.12.13.12</t>
  </si>
  <si>
    <t>12.12.13.13</t>
  </si>
  <si>
    <t>12.12.13.14</t>
  </si>
  <si>
    <t>12.12.13.15</t>
  </si>
  <si>
    <t>12.12.13.16</t>
  </si>
  <si>
    <t>12.12.13.17</t>
  </si>
  <si>
    <t>12.12.13.18</t>
  </si>
  <si>
    <t>12.12.13.19</t>
  </si>
  <si>
    <t>12.12.13.20</t>
  </si>
  <si>
    <t>12.12.13.21</t>
  </si>
  <si>
    <t>12.12.14</t>
  </si>
  <si>
    <t>12.12.14.1</t>
  </si>
  <si>
    <t>12.12.14.2</t>
  </si>
  <si>
    <t>12.12.14.3</t>
  </si>
  <si>
    <t>12.12.14.4</t>
  </si>
  <si>
    <t>12.12.14.5</t>
  </si>
  <si>
    <t>12.12.14.6</t>
  </si>
  <si>
    <t>12.12.14.7</t>
  </si>
  <si>
    <t>12.12.14.8</t>
  </si>
  <si>
    <t>12.12.14.9</t>
  </si>
  <si>
    <t>12.12.14.10</t>
  </si>
  <si>
    <t>12.12.14.11</t>
  </si>
  <si>
    <t>12.12.14.12</t>
  </si>
  <si>
    <t>12.12.14.13</t>
  </si>
  <si>
    <t>12.12.14.14</t>
  </si>
  <si>
    <t>12.12.14.15</t>
  </si>
  <si>
    <t>12.12.14.16</t>
  </si>
  <si>
    <t>12.12.14.17</t>
  </si>
  <si>
    <t>12.12.14.18</t>
  </si>
  <si>
    <t>12.12.14.19</t>
  </si>
  <si>
    <t>12.12.14.20</t>
  </si>
  <si>
    <t>12.12.14.21</t>
  </si>
  <si>
    <t>12.12.15</t>
  </si>
  <si>
    <t>12.12.15.1</t>
  </si>
  <si>
    <t>12.12.15.2</t>
  </si>
  <si>
    <t>12.12.15.3</t>
  </si>
  <si>
    <t>12.12.15.4</t>
  </si>
  <si>
    <t>12.12.15.5</t>
  </si>
  <si>
    <t>12.12.15.6</t>
  </si>
  <si>
    <t>12.12.15.7</t>
  </si>
  <si>
    <t>P1 stage 6 (3m)</t>
  </si>
  <si>
    <t>12.12.15.8</t>
  </si>
  <si>
    <t>12.12.15.9</t>
  </si>
  <si>
    <t>P2 stage 2 (4.5m)</t>
  </si>
  <si>
    <t>12.12.15.10</t>
  </si>
  <si>
    <t>12.12.15.11</t>
  </si>
  <si>
    <t>12.12.15.12</t>
  </si>
  <si>
    <t>12.12.15.13</t>
  </si>
  <si>
    <t>P4 stage 3 (2.5m)</t>
  </si>
  <si>
    <t>12.12.15.14</t>
  </si>
  <si>
    <t>12.12.15.15</t>
  </si>
  <si>
    <t>12.12.15.16</t>
  </si>
  <si>
    <t>12.12.15.17</t>
  </si>
  <si>
    <t>12.12.15.18</t>
  </si>
  <si>
    <t>P5 stage 5 (6m)</t>
  </si>
  <si>
    <t>12.12.15.19</t>
  </si>
  <si>
    <t>12.12.15.20</t>
  </si>
  <si>
    <t>12.12.15.21</t>
  </si>
  <si>
    <t>12.12.15.22</t>
  </si>
  <si>
    <t>12.12.15.23</t>
  </si>
  <si>
    <t>P6 stage 5 (6.5m)</t>
  </si>
  <si>
    <t>12.12.15.24</t>
  </si>
  <si>
    <t>12.12.15.25</t>
  </si>
  <si>
    <t>12.12.15.26</t>
  </si>
  <si>
    <t>12.12.15.27</t>
  </si>
  <si>
    <t>12.12.15.28</t>
  </si>
  <si>
    <t>P7 stage 5 (4.5m)</t>
  </si>
  <si>
    <t>12.12.15.29</t>
  </si>
  <si>
    <t>P7 stage 6 (2m)</t>
  </si>
  <si>
    <t>12.12.15.30</t>
  </si>
  <si>
    <t>12.12.15.31</t>
  </si>
  <si>
    <t>12.12.15.32</t>
  </si>
  <si>
    <t>12.12.15.33</t>
  </si>
  <si>
    <t>12.12.15.34</t>
  </si>
  <si>
    <t>12.12.15.35</t>
  </si>
  <si>
    <t>12.12.15.36</t>
  </si>
  <si>
    <t>P8 stage 7 (5.5m)</t>
  </si>
  <si>
    <t>12.12.15.37</t>
  </si>
  <si>
    <t>12.12.15.38</t>
  </si>
  <si>
    <t>12.12.15.39</t>
  </si>
  <si>
    <t>12.12.15.40</t>
  </si>
  <si>
    <t>12.12.15.41</t>
  </si>
  <si>
    <t>12.12.15.42</t>
  </si>
  <si>
    <t>12.12.15.43</t>
  </si>
  <si>
    <t>12.12.15.44</t>
  </si>
  <si>
    <t>P9 stage 8 (4m)</t>
  </si>
  <si>
    <t>12.12.15.45</t>
  </si>
  <si>
    <t>12.12.15.46</t>
  </si>
  <si>
    <t>12.12.15.47</t>
  </si>
  <si>
    <t>12.12.15.48</t>
  </si>
  <si>
    <t>12.12.15.49</t>
  </si>
  <si>
    <t>12.12.15.50</t>
  </si>
  <si>
    <t>12.12.15.51</t>
  </si>
  <si>
    <t>P10 stage 7 (5m)</t>
  </si>
  <si>
    <t>12.12.15.52</t>
  </si>
  <si>
    <t>P10 stage 8 (5m)</t>
  </si>
  <si>
    <t>12.12.15.53</t>
  </si>
  <si>
    <t>P10 stage 9 (5m)</t>
  </si>
  <si>
    <t>12.12.15.54</t>
  </si>
  <si>
    <t>P10 stage 10 (6.5m)</t>
  </si>
  <si>
    <t>12.12.15.55</t>
  </si>
  <si>
    <t>P11 stage 1 (6m)</t>
  </si>
  <si>
    <t>12.12.15.56</t>
  </si>
  <si>
    <t>P11 stage 2 (6m)</t>
  </si>
  <si>
    <t>12.12.15.57</t>
  </si>
  <si>
    <t>P11 stage 3 (6m)</t>
  </si>
  <si>
    <t>12.12.15.58</t>
  </si>
  <si>
    <t>P11 stage 4 (6m)</t>
  </si>
  <si>
    <t>12.12.15.59</t>
  </si>
  <si>
    <t>P11 stage 5 (6m)</t>
  </si>
  <si>
    <t>12.12.15.60</t>
  </si>
  <si>
    <t>P11 stage 6 (5m)</t>
  </si>
  <si>
    <t>12.12.15.61</t>
  </si>
  <si>
    <t>P11 stage 7 (5m)</t>
  </si>
  <si>
    <t>12.12.15.62</t>
  </si>
  <si>
    <t>P11 stage 8 (5m)</t>
  </si>
  <si>
    <t>12.12.15.63</t>
  </si>
  <si>
    <t>P11 stage 9 (5m)</t>
  </si>
  <si>
    <t>12.12.15.64</t>
  </si>
  <si>
    <t>P11 stage 10 (5m)</t>
  </si>
  <si>
    <t>12.12.15.65</t>
  </si>
  <si>
    <t>P11 stage 11 (5m)</t>
  </si>
  <si>
    <t>12.12.15.66</t>
  </si>
  <si>
    <t>12.12.15.67</t>
  </si>
  <si>
    <t>12.12.15.68</t>
  </si>
  <si>
    <t>12.12.15.69</t>
  </si>
  <si>
    <t>P12 stage 4 (6m)</t>
  </si>
  <si>
    <t>12.12.15.70</t>
  </si>
  <si>
    <t>P12 stage 5 (5m)</t>
  </si>
  <si>
    <t>12.12.15.71</t>
  </si>
  <si>
    <t>P12 stage 6 (5m)</t>
  </si>
  <si>
    <t>12.12.15.72</t>
  </si>
  <si>
    <t>P12 stage 7 (5m)</t>
  </si>
  <si>
    <t>12.12.15.73</t>
  </si>
  <si>
    <t>P12 stage 8 (5m)</t>
  </si>
  <si>
    <t>12.12.15.74</t>
  </si>
  <si>
    <t>P12 stage 9 (5m)</t>
  </si>
  <si>
    <t>12.12.15.75</t>
  </si>
  <si>
    <t>12.12.15.76</t>
  </si>
  <si>
    <t>12.12.15.77</t>
  </si>
  <si>
    <t>12.12.15.78</t>
  </si>
  <si>
    <t>12.12.15.79</t>
  </si>
  <si>
    <t>P13 stage 5 (5m)</t>
  </si>
  <si>
    <t>12.12.15.80</t>
  </si>
  <si>
    <t>P13 stage 6 (5m)</t>
  </si>
  <si>
    <t>12.12.15.81</t>
  </si>
  <si>
    <t>P13 stage 7 (5m)</t>
  </si>
  <si>
    <t>12.12.15.82</t>
  </si>
  <si>
    <t>P13 stage 8 (5m)</t>
  </si>
  <si>
    <t>12.12.15.83</t>
  </si>
  <si>
    <t>12.12.15.84</t>
  </si>
  <si>
    <t>12.12.15.85</t>
  </si>
  <si>
    <t>12.12.15.86</t>
  </si>
  <si>
    <t>12.12.15.87</t>
  </si>
  <si>
    <t>12.12.15.88</t>
  </si>
  <si>
    <t>12.12.15.89</t>
  </si>
  <si>
    <t>12.12.15.90</t>
  </si>
  <si>
    <t>P14 stage 8 (4m)</t>
  </si>
  <si>
    <t>12.12.15.91</t>
  </si>
  <si>
    <t>12.12.15.92</t>
  </si>
  <si>
    <t>12.12.15.93</t>
  </si>
  <si>
    <t>12.12.15.94</t>
  </si>
  <si>
    <t>12.12.15.95</t>
  </si>
  <si>
    <t>P15 stage 5 (2m)</t>
  </si>
  <si>
    <t>12.12.15.96</t>
  </si>
  <si>
    <t>P16 stage 1 (5m)</t>
  </si>
  <si>
    <t>12.12.15.97</t>
  </si>
  <si>
    <t>P16 stage 2 (5m)</t>
  </si>
  <si>
    <t>12.12.15.98</t>
  </si>
  <si>
    <t>P16 stage 3 (5m)</t>
  </si>
  <si>
    <t>12.12.15.99</t>
  </si>
  <si>
    <t>P16 stage 4 (5m)</t>
  </si>
  <si>
    <t>12.12.15.100</t>
  </si>
  <si>
    <t>P16 stage 5 (5m)</t>
  </si>
  <si>
    <t>12.12.15.101</t>
  </si>
  <si>
    <t>P17 stage 1 (7.5m)</t>
  </si>
  <si>
    <t>12.12.15.102</t>
  </si>
  <si>
    <t>P17 stage 2 (5m)</t>
  </si>
  <si>
    <t>12.12.15.103</t>
  </si>
  <si>
    <t>P17 stage 3 (5m)</t>
  </si>
  <si>
    <t>12.12.15.104</t>
  </si>
  <si>
    <t>P17 stage 4 (5m)</t>
  </si>
  <si>
    <t>12.12.15.105</t>
  </si>
  <si>
    <t>P17 stage 5 (5m)</t>
  </si>
  <si>
    <t>12.12.15.106</t>
  </si>
  <si>
    <t>P17 stage 6 (5m)</t>
  </si>
  <si>
    <t>12.12.15.107</t>
  </si>
  <si>
    <t>P17 stage 7 (6m)</t>
  </si>
  <si>
    <t>12.12.15.108</t>
  </si>
  <si>
    <t>P18 stage 1 (7.5m)</t>
  </si>
  <si>
    <t>12.12.15.109</t>
  </si>
  <si>
    <t>P18 stage 2 (5m)</t>
  </si>
  <si>
    <t>12.12.15.110</t>
  </si>
  <si>
    <t>P18 stage 3 (5m)</t>
  </si>
  <si>
    <t>12.12.15.111</t>
  </si>
  <si>
    <t>P18 stage 4 (5m)</t>
  </si>
  <si>
    <t>12.12.15.112</t>
  </si>
  <si>
    <t>P18 stage 5 (5m)</t>
  </si>
  <si>
    <t>12.12.15.113</t>
  </si>
  <si>
    <t>P18 stage 6 (5m)</t>
  </si>
  <si>
    <t>12.12.15.114</t>
  </si>
  <si>
    <t>P18 stage 7 (5m)</t>
  </si>
  <si>
    <t>12.12.15.115</t>
  </si>
  <si>
    <t>12.12.15.116</t>
  </si>
  <si>
    <t>12.12.15.117</t>
  </si>
  <si>
    <t>P19 stage 3 (6m)</t>
  </si>
  <si>
    <t>12.12.15.118</t>
  </si>
  <si>
    <t>12.12.16</t>
  </si>
  <si>
    <t>12.12.16.1</t>
  </si>
  <si>
    <t>12.12.16.1.1</t>
  </si>
  <si>
    <t>12.12.16.1.2</t>
  </si>
  <si>
    <t>12.12.16.2</t>
  </si>
  <si>
    <t>12.12.16.2.1</t>
  </si>
  <si>
    <t>12.12.16.2.2</t>
  </si>
  <si>
    <t>12.12.16.3</t>
  </si>
  <si>
    <t>12.12.16.3.1</t>
  </si>
  <si>
    <t>12.12.16.3.2</t>
  </si>
  <si>
    <t>12.12.16.4</t>
  </si>
  <si>
    <t>12.12.16.4.1</t>
  </si>
  <si>
    <t>12.12.16.4.2</t>
  </si>
  <si>
    <t>12.12.16.5</t>
  </si>
  <si>
    <t>12.12.16.5.1</t>
  </si>
  <si>
    <t>12.12.16.5.2</t>
  </si>
  <si>
    <t>12.12.16.6</t>
  </si>
  <si>
    <t>12.12.16.6.1</t>
  </si>
  <si>
    <t>12.12.16.6.2</t>
  </si>
  <si>
    <t>12.12.16.7</t>
  </si>
  <si>
    <t>12.12.16.7.1</t>
  </si>
  <si>
    <t>12.12.16.7.2</t>
  </si>
  <si>
    <t>12.12.16.8</t>
  </si>
  <si>
    <t>12.12.16.8.1</t>
  </si>
  <si>
    <t>12.12.16.8.2</t>
  </si>
  <si>
    <t>12.12.16.9</t>
  </si>
  <si>
    <t>12.12.16.9.1</t>
  </si>
  <si>
    <t>12.12.16.9.2</t>
  </si>
  <si>
    <t>12.12.16.10</t>
  </si>
  <si>
    <t>12.12.16.10.1</t>
  </si>
  <si>
    <t>12.12.16.10.2</t>
  </si>
  <si>
    <t>12.12.16.11</t>
  </si>
  <si>
    <t>12.12.16.11.1</t>
  </si>
  <si>
    <t>12.12.16.11.2</t>
  </si>
  <si>
    <t>12.12.16.12</t>
  </si>
  <si>
    <t>12.12.16.12.1</t>
  </si>
  <si>
    <t>12.12.16.12.2</t>
  </si>
  <si>
    <t>12.12.16.13</t>
  </si>
  <si>
    <t>12.12.16.13.1</t>
  </si>
  <si>
    <t>12.12.16.13.2</t>
  </si>
  <si>
    <t>12.12.16.14</t>
  </si>
  <si>
    <t>12.12.16.14.1</t>
  </si>
  <si>
    <t>12.12.16.14.2</t>
  </si>
  <si>
    <t>12.12.16.15</t>
  </si>
  <si>
    <t>12.12.16.15.1</t>
  </si>
  <si>
    <t>12.12.16.15.2</t>
  </si>
  <si>
    <t>12.12.16.16</t>
  </si>
  <si>
    <t>12.12.16.16.1</t>
  </si>
  <si>
    <t>12.12.16.16.2</t>
  </si>
  <si>
    <t>12.12.16.17</t>
  </si>
  <si>
    <t>12.12.16.17.1</t>
  </si>
  <si>
    <t>12.12.16.17.2</t>
  </si>
  <si>
    <t>12.12.16.18</t>
  </si>
  <si>
    <t>12.12.16.18.1</t>
  </si>
  <si>
    <t>12.12.16.18.2</t>
  </si>
  <si>
    <t>12.12.16.19</t>
  </si>
  <si>
    <t>12.12.16.19.1</t>
  </si>
  <si>
    <t>12.12.16.19.2</t>
  </si>
  <si>
    <t>12.12.16.20</t>
  </si>
  <si>
    <t>P19-A2</t>
  </si>
  <si>
    <t>12.12.16.20.1</t>
  </si>
  <si>
    <t>12.12.16.20.2</t>
  </si>
  <si>
    <t>12.12.17</t>
  </si>
  <si>
    <t>12.12.18</t>
  </si>
  <si>
    <r>
      <t xml:space="preserve">Cost center/ </t>
    </r>
    <r>
      <rPr>
        <b/>
        <i/>
        <sz val="11"/>
        <color rgb="FFFF0000"/>
        <rFont val="Arial"/>
        <family val="2"/>
      </rPr>
      <t xml:space="preserve">Troškovno mjesto </t>
    </r>
    <r>
      <rPr>
        <b/>
        <sz val="11"/>
        <color rgb="FFFF0000"/>
        <rFont val="Arial"/>
        <family val="2"/>
        <charset val="238"/>
      </rPr>
      <t>12.13</t>
    </r>
  </si>
  <si>
    <t>Open Route/Otvorena trasa                             LK33+283.000—LK33+352.500</t>
    <phoneticPr fontId="8" type="noConversion"/>
  </si>
  <si>
    <t>12.13.1</t>
    <phoneticPr fontId="8" type="noConversion"/>
  </si>
  <si>
    <t>12.13.1.1</t>
    <phoneticPr fontId="8" type="noConversion"/>
  </si>
  <si>
    <t>12.13.2</t>
    <phoneticPr fontId="8" type="noConversion"/>
  </si>
  <si>
    <t>12.13.2.1</t>
    <phoneticPr fontId="8" type="noConversion"/>
  </si>
  <si>
    <t>12.13.3</t>
    <phoneticPr fontId="8" type="noConversion"/>
  </si>
  <si>
    <t>12.13.3.1</t>
    <phoneticPr fontId="8" type="noConversion"/>
  </si>
  <si>
    <t>12.13.4</t>
    <phoneticPr fontId="8" type="noConversion"/>
  </si>
  <si>
    <t>Cost Center/ Troškovno mjesto 12.14</t>
  </si>
  <si>
    <t>Open Route/Otvorena trasa                             LK34+062.500—LK34+078.000
RK34+138.300—RK34+148.000</t>
    <phoneticPr fontId="8" type="noConversion"/>
  </si>
  <si>
    <t>12.14.1</t>
    <phoneticPr fontId="8" type="noConversion"/>
  </si>
  <si>
    <t>12.14.1.1</t>
    <phoneticPr fontId="8" type="noConversion"/>
  </si>
  <si>
    <t>12.14.2</t>
    <phoneticPr fontId="8" type="noConversion"/>
  </si>
  <si>
    <t>12.14.2.1</t>
    <phoneticPr fontId="8" type="noConversion"/>
  </si>
  <si>
    <t>12.14.3</t>
    <phoneticPr fontId="8" type="noConversion"/>
  </si>
  <si>
    <t>12.14.4</t>
    <phoneticPr fontId="8" type="noConversion"/>
  </si>
  <si>
    <t>Sub Total / Suma stavke 12.14</t>
    <phoneticPr fontId="8" type="noConversion"/>
  </si>
  <si>
    <r>
      <t xml:space="preserve">Cost center/ </t>
    </r>
    <r>
      <rPr>
        <b/>
        <i/>
        <sz val="11"/>
        <color rgb="FFFF0000"/>
        <rFont val="Arial"/>
        <family val="2"/>
      </rPr>
      <t>Troškovno mjesto</t>
    </r>
    <r>
      <rPr>
        <b/>
        <sz val="11"/>
        <color rgb="FFFF0000"/>
        <rFont val="Arial"/>
        <family val="2"/>
        <charset val="238"/>
      </rPr>
      <t xml:space="preserve"> 12.15</t>
    </r>
  </si>
  <si>
    <t>12.15.1</t>
    <phoneticPr fontId="8" type="noConversion"/>
  </si>
  <si>
    <r>
      <t>Portal construction/</t>
    </r>
    <r>
      <rPr>
        <b/>
        <i/>
        <sz val="11"/>
        <color theme="1"/>
        <rFont val="Arial"/>
        <family val="2"/>
      </rPr>
      <t xml:space="preserve"> Izgradnja portala</t>
    </r>
  </si>
  <si>
    <t>12.15.5</t>
  </si>
  <si>
    <r>
      <t>Construction of pavement/</t>
    </r>
    <r>
      <rPr>
        <b/>
        <i/>
        <sz val="11"/>
        <color theme="1"/>
        <rFont val="Arial"/>
        <family val="2"/>
      </rPr>
      <t xml:space="preserve"> Izgradnja kolovoza</t>
    </r>
  </si>
  <si>
    <t>Left</t>
  </si>
  <si>
    <t xml:space="preserve">Right </t>
  </si>
  <si>
    <r>
      <t xml:space="preserve">Tunnel Equipment/ </t>
    </r>
    <r>
      <rPr>
        <b/>
        <i/>
        <sz val="11"/>
        <color theme="1"/>
        <rFont val="Arial"/>
        <family val="2"/>
      </rPr>
      <t>Tunelska oprema</t>
    </r>
  </si>
  <si>
    <r>
      <t>90% (Equipment installed/</t>
    </r>
    <r>
      <rPr>
        <i/>
        <sz val="11"/>
        <color theme="1"/>
        <rFont val="Arial"/>
        <family val="2"/>
      </rPr>
      <t>Oprema postavljena</t>
    </r>
    <r>
      <rPr>
        <sz val="11"/>
        <color theme="1"/>
        <rFont val="Arial"/>
        <family val="2"/>
        <charset val="238"/>
      </rPr>
      <t>)</t>
    </r>
  </si>
  <si>
    <r>
      <t>10% (Equipment tested/</t>
    </r>
    <r>
      <rPr>
        <i/>
        <sz val="11"/>
        <color theme="1"/>
        <rFont val="Arial"/>
        <family val="2"/>
      </rPr>
      <t>Oprema ispitana</t>
    </r>
    <r>
      <rPr>
        <sz val="11"/>
        <color theme="1"/>
        <rFont val="Arial"/>
        <family val="2"/>
        <charset val="238"/>
      </rPr>
      <t>)</t>
    </r>
  </si>
  <si>
    <t>22-40</t>
  </si>
  <si>
    <t>12.15.6</t>
  </si>
  <si>
    <t>12.15.7</t>
  </si>
  <si>
    <t>24-36</t>
  </si>
  <si>
    <t>26-37</t>
  </si>
  <si>
    <t>27-38</t>
  </si>
  <si>
    <t>38-40</t>
  </si>
  <si>
    <r>
      <t xml:space="preserve">Cost center/ </t>
    </r>
    <r>
      <rPr>
        <b/>
        <i/>
        <sz val="11"/>
        <color rgb="FFFF0000"/>
        <rFont val="Arial"/>
        <family val="2"/>
      </rPr>
      <t xml:space="preserve">Troškovno mjesto </t>
    </r>
    <r>
      <rPr>
        <b/>
        <sz val="11"/>
        <color rgb="FFFF0000"/>
        <rFont val="Arial"/>
        <family val="2"/>
        <charset val="238"/>
      </rPr>
      <t>12.16</t>
    </r>
  </si>
  <si>
    <t>12.16.1</t>
    <phoneticPr fontId="8" type="noConversion"/>
  </si>
  <si>
    <t>12.16.1.1</t>
    <phoneticPr fontId="8" type="noConversion"/>
  </si>
  <si>
    <t>12.16.2</t>
    <phoneticPr fontId="8" type="noConversion"/>
  </si>
  <si>
    <t>12.16.2.1</t>
    <phoneticPr fontId="8" type="noConversion"/>
  </si>
  <si>
    <t>12.16.3</t>
    <phoneticPr fontId="8" type="noConversion"/>
  </si>
  <si>
    <t>12.16.3.1</t>
    <phoneticPr fontId="8" type="noConversion"/>
  </si>
  <si>
    <t>12.16.4</t>
    <phoneticPr fontId="8" type="noConversion"/>
  </si>
  <si>
    <t>41-43</t>
  </si>
  <si>
    <r>
      <t xml:space="preserve">Cost center/ </t>
    </r>
    <r>
      <rPr>
        <b/>
        <i/>
        <sz val="11"/>
        <color rgb="FFFF0000"/>
        <rFont val="Arial"/>
        <family val="2"/>
      </rPr>
      <t>Troškovno mjesto</t>
    </r>
    <r>
      <rPr>
        <b/>
        <sz val="11"/>
        <color rgb="FFFF0000"/>
        <rFont val="Arial"/>
        <family val="2"/>
        <charset val="238"/>
      </rPr>
      <t xml:space="preserve"> 12.17</t>
    </r>
  </si>
  <si>
    <t>12.17.1</t>
    <phoneticPr fontId="8" type="noConversion"/>
  </si>
  <si>
    <t>12.17.5</t>
  </si>
  <si>
    <t>12.17.6</t>
  </si>
  <si>
    <t>12.17.7</t>
  </si>
  <si>
    <t>12.17.8</t>
  </si>
  <si>
    <t>12.17.9</t>
  </si>
  <si>
    <t>12.17.10</t>
  </si>
  <si>
    <t>12.17.11</t>
  </si>
  <si>
    <t>12.17.12</t>
  </si>
  <si>
    <t>25-27</t>
  </si>
  <si>
    <t>25-30</t>
  </si>
  <si>
    <t>27-32</t>
  </si>
  <si>
    <t>35-36</t>
  </si>
  <si>
    <t>26-32</t>
  </si>
  <si>
    <t>12.18.1</t>
    <phoneticPr fontId="8" type="noConversion"/>
  </si>
  <si>
    <t>12.18.1.1</t>
    <phoneticPr fontId="8" type="noConversion"/>
  </si>
  <si>
    <t>12.18.2</t>
    <phoneticPr fontId="8" type="noConversion"/>
  </si>
  <si>
    <t>12.18.2.1</t>
    <phoneticPr fontId="8" type="noConversion"/>
  </si>
  <si>
    <t>12.18.3</t>
    <phoneticPr fontId="8" type="noConversion"/>
  </si>
  <si>
    <t>12.18.3.1</t>
    <phoneticPr fontId="8" type="noConversion"/>
  </si>
  <si>
    <t>12.18.4</t>
    <phoneticPr fontId="8" type="noConversion"/>
  </si>
  <si>
    <r>
      <t xml:space="preserve">Cost center/ </t>
    </r>
    <r>
      <rPr>
        <b/>
        <i/>
        <sz val="11"/>
        <color rgb="FFFF0000"/>
        <rFont val="Arial"/>
        <family val="2"/>
      </rPr>
      <t xml:space="preserve">Troškovno mjesto </t>
    </r>
    <r>
      <rPr>
        <b/>
        <sz val="11"/>
        <color rgb="FFFF0000"/>
        <rFont val="Arial"/>
        <family val="2"/>
        <charset val="238"/>
      </rPr>
      <t>12.19</t>
    </r>
  </si>
  <si>
    <t>12.19.1</t>
    <phoneticPr fontId="8" type="noConversion"/>
  </si>
  <si>
    <t>12.19.5</t>
  </si>
  <si>
    <t>12.19.6</t>
    <phoneticPr fontId="8" type="noConversion"/>
  </si>
  <si>
    <t>12.19.7</t>
    <phoneticPr fontId="8" type="noConversion"/>
  </si>
  <si>
    <t>12.19.8</t>
    <phoneticPr fontId="8" type="noConversion"/>
  </si>
  <si>
    <t>12.19.8.1</t>
    <phoneticPr fontId="8" type="noConversion"/>
  </si>
  <si>
    <t>31-42</t>
  </si>
  <si>
    <t>34-39</t>
  </si>
  <si>
    <t>36-40</t>
  </si>
  <si>
    <t>36-41</t>
  </si>
  <si>
    <r>
      <t xml:space="preserve">Cost center/ </t>
    </r>
    <r>
      <rPr>
        <b/>
        <i/>
        <sz val="11"/>
        <color rgb="FFFF0000"/>
        <rFont val="Arial"/>
        <family val="2"/>
      </rPr>
      <t xml:space="preserve">Troškovno mjesto </t>
    </r>
    <r>
      <rPr>
        <b/>
        <sz val="11"/>
        <color rgb="FFFF0000"/>
        <rFont val="Arial"/>
        <family val="2"/>
        <charset val="238"/>
      </rPr>
      <t>12.20</t>
    </r>
  </si>
  <si>
    <t>12.20.1</t>
    <phoneticPr fontId="8" type="noConversion"/>
  </si>
  <si>
    <t>12.20.1.1</t>
    <phoneticPr fontId="8" type="noConversion"/>
  </si>
  <si>
    <t>12.20.2</t>
    <phoneticPr fontId="8" type="noConversion"/>
  </si>
  <si>
    <t>12.20.2.1</t>
    <phoneticPr fontId="8" type="noConversion"/>
  </si>
  <si>
    <t>12.20.2.2</t>
  </si>
  <si>
    <t>12.20.3</t>
    <phoneticPr fontId="8" type="noConversion"/>
  </si>
  <si>
    <t>12.20.3.1</t>
    <phoneticPr fontId="8" type="noConversion"/>
  </si>
  <si>
    <t>12.20.4</t>
    <phoneticPr fontId="8" type="noConversion"/>
  </si>
  <si>
    <t>Sub Total / Suma stavke 12.5</t>
  </si>
  <si>
    <t>Open Route/Otvorena trasa                             LK33+108.500—LK33+189.000
RK33+153.000—RK33+248.300</t>
    <phoneticPr fontId="8" type="noConversion"/>
  </si>
  <si>
    <t>P4 stage 6 (2.9m)</t>
  </si>
  <si>
    <t>P5 stage 7 (2.9m)</t>
  </si>
  <si>
    <t>P6 stage 8 (4.4m)</t>
  </si>
  <si>
    <t>P7 stage 1 (5.5m)</t>
  </si>
  <si>
    <t>P7 stage 8 (3.4m)</t>
  </si>
  <si>
    <t>P8 stage 5 (4m)</t>
  </si>
  <si>
    <t>P8 stage 6 (4m)</t>
  </si>
  <si>
    <t>P8 stage 7 (3.4m)</t>
  </si>
  <si>
    <t>P9 stage 6 (4m)</t>
  </si>
  <si>
    <t>P9 stage 7 (4m)</t>
  </si>
  <si>
    <t>P9 stage 8 (2.4m)</t>
  </si>
  <si>
    <t>P10 stage 7 (4m)</t>
  </si>
  <si>
    <t>P10 stage 8 (2.4m)</t>
  </si>
  <si>
    <t>P11 stage 6 (4.9m)</t>
  </si>
  <si>
    <t>P12 stage 1 (4.5m)</t>
  </si>
  <si>
    <t>P12 stage 4 (2.4m)</t>
  </si>
  <si>
    <t>P1 stage 3 (3.355m)</t>
  </si>
  <si>
    <t>9.5.2.9</t>
  </si>
  <si>
    <t>P2 stage 4 (6.255m)</t>
  </si>
  <si>
    <t>9.5.2.10</t>
  </si>
  <si>
    <t>9.5.2.11</t>
  </si>
  <si>
    <t>P3 stage 1 (1.2m)</t>
  </si>
  <si>
    <t>9.5.2.12</t>
  </si>
  <si>
    <t>9.5.2.13</t>
  </si>
  <si>
    <t>9.5.2.14</t>
  </si>
  <si>
    <t>P3 stage 4 (2.555m)</t>
  </si>
  <si>
    <t>9.5.2.15</t>
  </si>
  <si>
    <t>9.5.2.16</t>
  </si>
  <si>
    <t>P1 stage 3 (5.3m)</t>
  </si>
  <si>
    <t>P2 stage 4 (3.243m)</t>
  </si>
  <si>
    <t>9.5.8.15</t>
  </si>
  <si>
    <t>P3 stage 5 (3.643m)</t>
  </si>
  <si>
    <t>9.5.8.16</t>
  </si>
  <si>
    <t>9.5.8.17</t>
  </si>
  <si>
    <t>9.5.8.18</t>
  </si>
  <si>
    <t>9.5.8.19</t>
  </si>
  <si>
    <t>9.5.8.20</t>
  </si>
  <si>
    <t>9.5.8.21</t>
  </si>
  <si>
    <t>P4 stage 5 (6.543m)</t>
  </si>
  <si>
    <t>9.5.8.22</t>
  </si>
  <si>
    <t>9.5.8.23</t>
  </si>
  <si>
    <t>9.5.8.24</t>
  </si>
  <si>
    <t>9.5.8.25</t>
  </si>
  <si>
    <t>9.5.8.26</t>
  </si>
  <si>
    <t>P5 stage 4 (4.143m)</t>
  </si>
  <si>
    <t>9.5.8.27</t>
  </si>
  <si>
    <t>9.5.8.28</t>
  </si>
  <si>
    <t>P1 stage 2 (6m)</t>
  </si>
  <si>
    <t>P2 stage 2 (5.895m)</t>
  </si>
  <si>
    <t>P3 stage 2 (6.095m)</t>
  </si>
  <si>
    <t>P4 stage 2 (5.295m)</t>
  </si>
  <si>
    <t>P5 stage 2 (4.095m)</t>
  </si>
  <si>
    <t>P6 stage 1 (6.5m)</t>
  </si>
  <si>
    <t>P7stage 1 (6m)</t>
  </si>
  <si>
    <t>P7stage 2 (3m)</t>
  </si>
  <si>
    <t>P9 stage 3 (6.395m)</t>
  </si>
  <si>
    <t>P10 stage 4 (5.095m)</t>
  </si>
  <si>
    <t>P11 stage 5 (2.995m)</t>
  </si>
  <si>
    <t>P12 stage 5 (5.022m)</t>
  </si>
  <si>
    <t>P13 stage 5 (3.706m)</t>
  </si>
  <si>
    <t>P14 stage 4 (6m)</t>
  </si>
  <si>
    <t>P14 stage 5 (3.278)</t>
  </si>
  <si>
    <t>P15 stage 2 (4m)</t>
  </si>
  <si>
    <t>P15 stage 3 (4m)</t>
  </si>
  <si>
    <t>P15 stage 4 (4m)</t>
  </si>
  <si>
    <t>P15 stage 5 (4m)</t>
  </si>
  <si>
    <t>P15 stage 6 (4.1m)</t>
  </si>
  <si>
    <t>P16 stage 4 (6m)</t>
  </si>
  <si>
    <t>P16 stage 5 (1.544m)</t>
  </si>
  <si>
    <t>P17 stage 3 (6m)</t>
  </si>
  <si>
    <t>P17 stage 4 (6.844m)</t>
  </si>
  <si>
    <t>P18 stage 3 (6m)</t>
  </si>
  <si>
    <t>P18 stage 4 (5.844m)</t>
  </si>
  <si>
    <t>P19 stage 4 (4.844m)</t>
  </si>
  <si>
    <t>P20 stage 3 (6m)</t>
  </si>
  <si>
    <t>P20 stage 4 (3.944m)</t>
  </si>
  <si>
    <t>P21  stage 1 (6m)</t>
  </si>
  <si>
    <t>P21  stage 2 (6m)</t>
  </si>
  <si>
    <t>P21  stage 3 (6m)</t>
  </si>
  <si>
    <t>P21  stage 4 (3.444)</t>
  </si>
  <si>
    <t>P22 stage 1 (6m)</t>
  </si>
  <si>
    <t>P22 stage 2 (4m)</t>
  </si>
  <si>
    <t>P22 stage 3 (4m)</t>
  </si>
  <si>
    <t>P22 stage 4 (4m)</t>
  </si>
  <si>
    <t>P22 stage 5 (2.6m)</t>
  </si>
  <si>
    <t>P23 stage 1 (6m)</t>
  </si>
  <si>
    <t>P23 stage 2 (6m)</t>
  </si>
  <si>
    <t>P23 stage 3 (6m)</t>
  </si>
  <si>
    <t>P23 stage 4 (2.644m)</t>
  </si>
  <si>
    <t>P24 stage 1 (6m)</t>
  </si>
  <si>
    <t>P24 stage 2 (6m)</t>
  </si>
  <si>
    <t>P24 stage 3 (6m)</t>
  </si>
  <si>
    <t>P24 stage 4 (1.644m)</t>
  </si>
  <si>
    <t>P25 stage 1 (6m)</t>
  </si>
  <si>
    <t>P25 stage 2 (6m)</t>
  </si>
  <si>
    <t>P25 stage 3 (6.844m)</t>
  </si>
  <si>
    <t>P26 stage 1 (6m)</t>
  </si>
  <si>
    <t>P26 stage 2 (6m)</t>
  </si>
  <si>
    <t>P26 stage 3 (6.344m)</t>
  </si>
  <si>
    <t>P27 stage 1 (6m)</t>
  </si>
  <si>
    <t>P27 stage 2 (6m)</t>
  </si>
  <si>
    <t>P28 stage 1 (6m)</t>
  </si>
  <si>
    <t>P27 stage 3 (5.635m)</t>
  </si>
  <si>
    <t>P28 stage 2 (6m)</t>
  </si>
  <si>
    <t>P28 stage 3 (2.244m)</t>
  </si>
  <si>
    <t>P1 stage 3 (0.932m)</t>
  </si>
  <si>
    <t>P2 stage 3 (1.98m)</t>
  </si>
  <si>
    <t>P3 stage 3 (3.22m)</t>
  </si>
  <si>
    <t>P4 stage 3 (2.59m)</t>
  </si>
  <si>
    <t>P5 stage 3 (1.59m)</t>
  </si>
  <si>
    <t>P1 stage 2 (4.87m)</t>
  </si>
  <si>
    <t>P2 stage 3 (3.37m)</t>
  </si>
  <si>
    <t>P3 stage 4 (5.87m)</t>
  </si>
  <si>
    <t>15.3.3.13</t>
  </si>
  <si>
    <t>P4 stage 3 (2.87m)</t>
  </si>
  <si>
    <t>15.3.3.14</t>
  </si>
  <si>
    <t>15.3.3.15</t>
  </si>
  <si>
    <t>15.3.3.16</t>
  </si>
  <si>
    <t>P5 stage 3 (2.87m)</t>
  </si>
  <si>
    <t>15.3.3.17</t>
  </si>
  <si>
    <t>15.3.3.18</t>
  </si>
  <si>
    <t>15.3.3.19</t>
  </si>
  <si>
    <t>P6 stage 3 (2.87m)</t>
  </si>
  <si>
    <t>15.3.3.20</t>
  </si>
  <si>
    <t>P1 stage 2 (5.14m)</t>
  </si>
  <si>
    <t>P2 stage 3 (3.14m)</t>
  </si>
  <si>
    <t>P3 stage 4 (0.14m)</t>
  </si>
  <si>
    <t>P4 stage 3 (3.64m)</t>
  </si>
  <si>
    <t>15.3.9.14</t>
  </si>
  <si>
    <t>15.3.9.15</t>
  </si>
  <si>
    <t>15.3.9.16</t>
  </si>
  <si>
    <t>P5 stage 3 (3.14m)</t>
  </si>
  <si>
    <t>15.3.9.17</t>
  </si>
  <si>
    <t>15.3.9.18</t>
  </si>
  <si>
    <t>15.3.9.19</t>
  </si>
  <si>
    <t>P6 stage 3 (2.64m)</t>
  </si>
  <si>
    <t>15.3.9.20</t>
  </si>
  <si>
    <t>P1 stage 3 (3.7m)</t>
  </si>
  <si>
    <t>P2 stage 3 (4.7m)</t>
  </si>
  <si>
    <t>P3 stage 3 (4.69m)</t>
  </si>
  <si>
    <t>P4 stage 3 (4.879m)</t>
  </si>
  <si>
    <t>P5 stage 3 (5.879)</t>
  </si>
  <si>
    <t>P6 stage 4 (0.364m)</t>
  </si>
  <si>
    <t>P7 stage 4 (1.864m)</t>
  </si>
  <si>
    <t>P8 stage 4 (1.864m)</t>
  </si>
  <si>
    <t>P9 stage 4 (1.2m)</t>
  </si>
  <si>
    <t>P10 stage 4 (2.3m)</t>
  </si>
  <si>
    <t>P11 stage 4 (3.864m)</t>
  </si>
  <si>
    <t>15.5.3.43</t>
  </si>
  <si>
    <t>15.5.3.44</t>
  </si>
  <si>
    <t>P12 stage 4 (3.864m)</t>
  </si>
  <si>
    <t>15.5.3.45</t>
  </si>
  <si>
    <t>15.5.3.46</t>
  </si>
  <si>
    <t>15.5.3.47</t>
  </si>
  <si>
    <t>15.5.3.48</t>
  </si>
  <si>
    <t>P13 stage 4 (2.564m)</t>
  </si>
  <si>
    <t>15.5.3.49</t>
  </si>
  <si>
    <t>15.5.3.50</t>
  </si>
  <si>
    <t>15.5.3.51</t>
  </si>
  <si>
    <t>15.5.3.52</t>
  </si>
  <si>
    <t>P14 stage 4 (2.364m)</t>
  </si>
  <si>
    <t>15.5.3.53</t>
  </si>
  <si>
    <t>15.5.3.54</t>
  </si>
  <si>
    <t>15.5.3.55</t>
  </si>
  <si>
    <t>15.5.3.56</t>
  </si>
  <si>
    <t>P15 stage 4 (2.364m)</t>
  </si>
  <si>
    <t>15.5.3.57</t>
  </si>
  <si>
    <t>15.5.3.58</t>
  </si>
  <si>
    <t>15.5.3.59</t>
  </si>
  <si>
    <t>15.5.3.60</t>
  </si>
  <si>
    <t>P16 stage 4 (3.5m)</t>
  </si>
  <si>
    <t>15.5.3.61</t>
  </si>
  <si>
    <t>P1 stage 3 (3.295m)</t>
  </si>
  <si>
    <t>P2 stage 3 (5.295m)</t>
  </si>
  <si>
    <t>P4 stage 3 (5.809m)</t>
  </si>
  <si>
    <t>P5 stage 4 (0.519m)</t>
  </si>
  <si>
    <t>P6 stage 4 (1.43m)</t>
  </si>
  <si>
    <t>P7 stage 4 (2.533m)</t>
  </si>
  <si>
    <t>P8 stage 4 (2.3m)</t>
  </si>
  <si>
    <t>15.5.9.32</t>
  </si>
  <si>
    <t>P9 stage 3 (4.833m)</t>
  </si>
  <si>
    <t>15.5.9.33</t>
  </si>
  <si>
    <t>15.5.9.34</t>
  </si>
  <si>
    <t>15.5.9.35</t>
  </si>
  <si>
    <t>15.5.9.36</t>
  </si>
  <si>
    <t>P10 stage 4 (5.533m)</t>
  </si>
  <si>
    <t>15.5.9.37</t>
  </si>
  <si>
    <t>15.5.9.38</t>
  </si>
  <si>
    <t>15.5.9.39</t>
  </si>
  <si>
    <t>15.5.9.40</t>
  </si>
  <si>
    <t>P11 stage 4 (1.133m)</t>
  </si>
  <si>
    <t>15.5.9.41</t>
  </si>
  <si>
    <t>15.5.9.42</t>
  </si>
  <si>
    <t>15.5.9.43</t>
  </si>
  <si>
    <t>15.5.9.44</t>
  </si>
  <si>
    <t>P12 stage 4 (1.333m)</t>
  </si>
  <si>
    <t>15.5.9.45</t>
  </si>
  <si>
    <t>15.5.9.46</t>
  </si>
  <si>
    <t>15.5.9.47</t>
  </si>
  <si>
    <t>15.5.9.48</t>
  </si>
  <si>
    <t>P13 stage 4 (1.033m)</t>
  </si>
  <si>
    <t>15.5.9.49</t>
  </si>
  <si>
    <t>15.5.9.50</t>
  </si>
  <si>
    <t>15.5.9.51</t>
  </si>
  <si>
    <t>P14 stage 3 (2.033m)</t>
  </si>
  <si>
    <t>15.5.9.52</t>
  </si>
  <si>
    <t>523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</si>
  <si>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</si>
  <si>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</si>
  <si>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</si>
  <si>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</si>
  <si>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</si>
  <si>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</si>
  <si>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</si>
  <si>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</si>
  <si>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</si>
  <si>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552</t>
  </si>
  <si>
    <t>553</t>
  </si>
  <si>
    <t>559</t>
  </si>
  <si>
    <t>560</t>
  </si>
  <si>
    <t>Concrete sludge from washing mixers in the Tara basin/
Betonski mulj od pranja miksera u koritu rijeke Tare.</t>
  </si>
  <si>
    <t>527</t>
  </si>
  <si>
    <t>Bridge Ratkov Laz. Sub-section 2.2. Lack of Health and Safety implementation measures /Most Ratkov Laz. Podsekcija 2.2. Nedostatak primjene mjera zaštite na radu</t>
  </si>
  <si>
    <t>532</t>
  </si>
  <si>
    <t>Tunnel Kosman Left tube – H&amp;S, ventilation not working, workers work on reinforcement installation on an improvised scaffolding without safety belts at 6 m height/ Tunel Kosman, lijeva tunelska cijev – zaštita na radu, ventilacija nije u funkciji, radnici rade na izradi armature sa improvizovane skele bez zaštitnih pojaseva na visini od 6 m.</t>
  </si>
  <si>
    <t>533</t>
  </si>
  <si>
    <t>Tunnel Mrki Krš south portal storage of materials and maitanance of tunnel formwork /Tunel Mrki Krš južni portal skladištenje materijala i održavanje oplate za tunelsku oblogu</t>
  </si>
  <si>
    <t>Concrete sludge and waste water at location of Landfill subsection 1.4.  /Betonski mulj i otpadna voda na lokaciji deponija pod-dionica 1.4.</t>
  </si>
  <si>
    <t>Concrete sludge and waste water at location of Landfill II-9. 
Betonskog ostatak i Otpadna voda na lokaciji Deponija II-9.</t>
  </si>
  <si>
    <t>Concrete sludge and waste water at location of South portal of tunnel Vjeternik./ Betonskog mulja i Otpadna voda na
lokaciji južnog portal tunela Vjeternik.</t>
  </si>
  <si>
    <t>Washing area at location of South portal of tunnel Mrki Krs. 
Otpadnih voda na lokaciji južnog portal tunela Mrki Krs</t>
  </si>
  <si>
    <t>Storage of materials and trucks parking into Tara’s riverbed at location of Uvac 4./ Skladištenje materijala i parkiranje
kamiona u koritu rijeke Tare na lokaciji Uvac 4</t>
  </si>
  <si>
    <t>Lack of WWTS and Washing area at location of Zecka tunnel
Nedostatak tretmana otpadnih voda I prostor za pranje na lokaciji tunela Zecka</t>
  </si>
  <si>
    <t>Disturbance and interruption of stream at location of Zecka tunnel. / Poremećaj I Prekid toka potoka na lokaciji tunela Zecka</t>
  </si>
  <si>
    <t>Works into Tara’s riverbed at the location of Uvac 4.
Radovi u koritu rijeke Tare na lokaciji Uvac 4.</t>
  </si>
  <si>
    <t>Tunnel Vilac-left tube. Lack of Health and Safety
implementation measures /Tunel Vilac-lijeva cijev. Nedostatak primjene mjera zaštite na radu</t>
  </si>
  <si>
    <t>Tunnel Klopot-left tube. Lack of Health and Safety implementation measures /Tunel Klopot-lijeva cijev. Nedostatak primjene mjera zaštite na radu</t>
  </si>
  <si>
    <t>Subsection 3.1- Bridge Suvovara, Foundations S2, S4- Usage of reinforcement from not approved producer /Podsekcija 3.1- Most Suvovara, Temelji S2, S4- Korišćenje armature neodobrenog proizvođača</t>
  </si>
  <si>
    <t>Pollution of Suvovara stream at location of North portal of tunnel Vjeternik. / Zagađenje potoka Suvovara na lokaciji
sjeverni portal tunela Vjeternik.</t>
  </si>
  <si>
    <t xml:space="preserve"> Subsection 3.1, retaining wall no. 21, it was noted that installed reinforcement in segment 2 is from unrecognized Producer.                                                                                                      Podsekcije 3.1, potporni zid br. 21 primećeno je da na segmentu 2 instalirana armatura od nepoznatog Proizvođača</t>
  </si>
  <si>
    <t>20 m</t>
  </si>
  <si>
    <t>60 m</t>
  </si>
  <si>
    <t>140 m</t>
  </si>
  <si>
    <t>180 m</t>
  </si>
  <si>
    <t>220 m</t>
  </si>
  <si>
    <t>260 m</t>
  </si>
  <si>
    <t>340 m</t>
  </si>
  <si>
    <t>1.2.2.19</t>
  </si>
  <si>
    <t>380 m</t>
  </si>
  <si>
    <t>1.2.2.20</t>
  </si>
  <si>
    <t>1.2.2.21</t>
  </si>
  <si>
    <t>420 m</t>
  </si>
  <si>
    <t>1.2.2.22</t>
  </si>
  <si>
    <t>1.2.2.23</t>
  </si>
  <si>
    <t>460 m</t>
  </si>
  <si>
    <t>1.2.2.24</t>
  </si>
  <si>
    <t>1.2.2.25</t>
  </si>
  <si>
    <t>1.2.2.26</t>
  </si>
  <si>
    <t>1.2.2.27</t>
  </si>
  <si>
    <t>540 m</t>
  </si>
  <si>
    <t>1.2.2.28</t>
  </si>
  <si>
    <t>1.2.2.29</t>
  </si>
  <si>
    <t>580 m</t>
  </si>
  <si>
    <t>1.2.2.30</t>
  </si>
  <si>
    <t>1.2.2.31</t>
  </si>
  <si>
    <t>620 m</t>
  </si>
  <si>
    <t>1.2.2.32</t>
  </si>
  <si>
    <t>1.2.2.33</t>
  </si>
  <si>
    <t>660 m</t>
  </si>
  <si>
    <t>1.2.2.34</t>
  </si>
  <si>
    <t>1.2.2.35</t>
  </si>
  <si>
    <t>1.2.2.36</t>
  </si>
  <si>
    <t>1.2.2.37</t>
  </si>
  <si>
    <t>740 m</t>
  </si>
  <si>
    <t>1.2.2.38</t>
  </si>
  <si>
    <t>1.2.2.39</t>
  </si>
  <si>
    <t>780 m</t>
  </si>
  <si>
    <t>1.2.2.40</t>
  </si>
  <si>
    <t>1.2.2.41</t>
  </si>
  <si>
    <t>820 m</t>
  </si>
  <si>
    <t>1.2.2.42</t>
  </si>
  <si>
    <t>1.2.2.43</t>
  </si>
  <si>
    <t>860 m</t>
  </si>
  <si>
    <t>1.2.2.44</t>
  </si>
  <si>
    <t>1.2.2.45</t>
  </si>
  <si>
    <t>1.2.2.46</t>
  </si>
  <si>
    <t>1.2.2.47</t>
  </si>
  <si>
    <t>940 m</t>
  </si>
  <si>
    <t>1.2.2.48</t>
  </si>
  <si>
    <t>1.2.2.49</t>
  </si>
  <si>
    <t>980 m</t>
  </si>
  <si>
    <t>1.2.2.50</t>
  </si>
  <si>
    <t>1.2.2.51</t>
  </si>
  <si>
    <t>1020 m</t>
  </si>
  <si>
    <t>1.2.2.52</t>
  </si>
  <si>
    <t>1.2.2.53</t>
  </si>
  <si>
    <t>1060 m</t>
  </si>
  <si>
    <t>1.2.2.54</t>
  </si>
  <si>
    <t>1.2.2.55</t>
  </si>
  <si>
    <t>1100 m</t>
  </si>
  <si>
    <t>1.2.2.56</t>
  </si>
  <si>
    <t>1.2.2.57</t>
  </si>
  <si>
    <t>1140 m</t>
  </si>
  <si>
    <t>1.2.2.58</t>
  </si>
  <si>
    <t>1.2.2.59</t>
  </si>
  <si>
    <t>1180 m</t>
  </si>
  <si>
    <t>1.2.2.60</t>
  </si>
  <si>
    <t>1.2.2.61</t>
  </si>
  <si>
    <t>1220 m</t>
  </si>
  <si>
    <t>1.2.2.62</t>
  </si>
  <si>
    <t>1.2.2.63</t>
  </si>
  <si>
    <t>1260 m</t>
  </si>
  <si>
    <t>1.2.2.64</t>
  </si>
  <si>
    <t>1.2.2.65</t>
  </si>
  <si>
    <t>1290 m</t>
  </si>
  <si>
    <t>Construction of waterproofing and drainage &amp; Construction of secondary lining / Konstrukcija hidroizolacije i drenaže &amp; Konstrukcija sekundarne obloge</t>
  </si>
  <si>
    <t>1.2.3.19</t>
  </si>
  <si>
    <t>1.2.3.20</t>
  </si>
  <si>
    <t>1.2.3.21</t>
  </si>
  <si>
    <t>1.2.3.22</t>
  </si>
  <si>
    <t>1.2.3.23</t>
  </si>
  <si>
    <t>1.2.3.24</t>
  </si>
  <si>
    <t>1.2.3.25</t>
  </si>
  <si>
    <t>1.2.3.26</t>
  </si>
  <si>
    <t>1.2.3.27</t>
  </si>
  <si>
    <t>1.2.3.28</t>
  </si>
  <si>
    <t>1.2.3.29</t>
  </si>
  <si>
    <t>1.2.3.30</t>
  </si>
  <si>
    <t>1.2.3.31</t>
  </si>
  <si>
    <t>1.2.3.32</t>
  </si>
  <si>
    <t>1.2.3.33</t>
  </si>
  <si>
    <t>1.2.3.34</t>
  </si>
  <si>
    <t>1.2.3.35</t>
  </si>
  <si>
    <t>1.2.3.36</t>
  </si>
  <si>
    <t>1.2.3.37</t>
  </si>
  <si>
    <t>1.2.3.38</t>
  </si>
  <si>
    <t>1.2.3.39</t>
  </si>
  <si>
    <t>1.2.3.40</t>
  </si>
  <si>
    <t>1.2.3.41</t>
  </si>
  <si>
    <t>1.2.3.42</t>
  </si>
  <si>
    <t>1.2.3.43</t>
  </si>
  <si>
    <t>1.2.3.44</t>
  </si>
  <si>
    <t>1.2.3.45</t>
  </si>
  <si>
    <t>1.2.3.46</t>
  </si>
  <si>
    <t>1.2.3.47</t>
  </si>
  <si>
    <t>1.2.3.48</t>
  </si>
  <si>
    <t>1.2.3.49</t>
  </si>
  <si>
    <t>1.2.3.50</t>
  </si>
  <si>
    <t>1.2.3.51</t>
  </si>
  <si>
    <t>1.2.3.52</t>
  </si>
  <si>
    <t>1.2.3.53</t>
  </si>
  <si>
    <t>1.2.3.54</t>
  </si>
  <si>
    <t>1.2.3.55</t>
  </si>
  <si>
    <t>1.2.3.56</t>
  </si>
  <si>
    <t>1.2.3.57</t>
  </si>
  <si>
    <t>1.2.3.58</t>
  </si>
  <si>
    <t>1.2.3.59</t>
  </si>
  <si>
    <t>1.2.3.60</t>
  </si>
  <si>
    <t>1.2.3.61</t>
  </si>
  <si>
    <t>1.2.3.62</t>
  </si>
  <si>
    <t>1.2.3.63</t>
  </si>
  <si>
    <t>1.2.3.64</t>
  </si>
  <si>
    <t>1.2.3.65</t>
  </si>
  <si>
    <t>Finishes (kerb, cable duct and slab, drainage system) / Zavrsna obrada (ivicnjaci, kablovski vodovi I ploca, drenazni sistem)</t>
  </si>
  <si>
    <t>1300 m</t>
  </si>
  <si>
    <t>1340 m</t>
  </si>
  <si>
    <t>1380 m</t>
  </si>
  <si>
    <t>1420 m</t>
  </si>
  <si>
    <t>1460 m</t>
  </si>
  <si>
    <t>1540 m</t>
  </si>
  <si>
    <t>1.5.2.67</t>
  </si>
  <si>
    <t>1.5.2.68</t>
  </si>
  <si>
    <t>1580 m</t>
  </si>
  <si>
    <t>1.5.2.69</t>
  </si>
  <si>
    <t>1.5.2.70</t>
  </si>
  <si>
    <t>1620 m</t>
  </si>
  <si>
    <t>1.5.2.71</t>
  </si>
  <si>
    <t>1.5.2.72</t>
  </si>
  <si>
    <t>1660 m</t>
  </si>
  <si>
    <t>1.5.2.73</t>
  </si>
  <si>
    <t>1.5.2.74</t>
  </si>
  <si>
    <t>1700 m</t>
  </si>
  <si>
    <t>1.5.2.75</t>
  </si>
  <si>
    <t>1.5.2.76</t>
  </si>
  <si>
    <t>1740 m</t>
  </si>
  <si>
    <t>1.5.2.77</t>
  </si>
  <si>
    <t>1.5.2.78</t>
  </si>
  <si>
    <t>1780 m</t>
  </si>
  <si>
    <t>1.5.2.79</t>
  </si>
  <si>
    <t>1.5.2.80</t>
  </si>
  <si>
    <t>1820 m</t>
  </si>
  <si>
    <t>1.5.2.81</t>
  </si>
  <si>
    <t>1.5.2.82</t>
  </si>
  <si>
    <t>1860 m</t>
  </si>
  <si>
    <t>1.5.2.83</t>
  </si>
  <si>
    <t>1.5.2.84</t>
  </si>
  <si>
    <t>1900 m</t>
  </si>
  <si>
    <t>1.5.2.85</t>
  </si>
  <si>
    <t>1.5.2.86</t>
  </si>
  <si>
    <t>1940 m</t>
  </si>
  <si>
    <t>1.5.2.87</t>
  </si>
  <si>
    <t>1.5.2.88</t>
  </si>
  <si>
    <t>1980 m</t>
  </si>
  <si>
    <t>1.5.2.89</t>
  </si>
  <si>
    <t>1.5.2.90</t>
  </si>
  <si>
    <t>2020 m</t>
  </si>
  <si>
    <t>1.5.2.91</t>
  </si>
  <si>
    <t>1.5.2.92</t>
  </si>
  <si>
    <t>2060 m</t>
  </si>
  <si>
    <t>1.5.2.93</t>
  </si>
  <si>
    <t>1.5.2.94</t>
  </si>
  <si>
    <t>1.5.2.95</t>
  </si>
  <si>
    <t>1.5.2.96</t>
  </si>
  <si>
    <t>2140 m</t>
  </si>
  <si>
    <t>1.5.2.97</t>
  </si>
  <si>
    <t>1.5.2.98</t>
  </si>
  <si>
    <t>2180 m</t>
  </si>
  <si>
    <t>1.5.2.99</t>
  </si>
  <si>
    <t>1.5.2.100</t>
  </si>
  <si>
    <t>2220 m</t>
  </si>
  <si>
    <t>1.5.2.101</t>
  </si>
  <si>
    <t>1.5.2.102</t>
  </si>
  <si>
    <t>2260 m</t>
  </si>
  <si>
    <t>1.5.2.103</t>
  </si>
  <si>
    <t>1.5.2.104</t>
  </si>
  <si>
    <t>2300 m</t>
  </si>
  <si>
    <t>1.5.2.105</t>
  </si>
  <si>
    <t>1.5.2.106</t>
  </si>
  <si>
    <t>2340 m</t>
  </si>
  <si>
    <t>1.5.2.107</t>
  </si>
  <si>
    <t>1.5.2.108</t>
  </si>
  <si>
    <t>2380 m</t>
  </si>
  <si>
    <t>1.5.2.109</t>
  </si>
  <si>
    <t>1.5.2.110</t>
  </si>
  <si>
    <t>2420 m</t>
  </si>
  <si>
    <t>1.5.2.111</t>
  </si>
  <si>
    <t>1.5.2.112</t>
  </si>
  <si>
    <t>2460 m</t>
  </si>
  <si>
    <t>1.5.2.113</t>
  </si>
  <si>
    <t>1.5.2.114</t>
  </si>
  <si>
    <t>2500 m</t>
  </si>
  <si>
    <t>1.5.2.115</t>
  </si>
  <si>
    <t>1.5.2.116</t>
  </si>
  <si>
    <t>2540 m</t>
  </si>
  <si>
    <t>1.5.2.117</t>
  </si>
  <si>
    <t>1.5.2.118</t>
  </si>
  <si>
    <t>2580 m</t>
  </si>
  <si>
    <t>1.5.2.119</t>
  </si>
  <si>
    <t>1.5.2.120</t>
  </si>
  <si>
    <t>2620 m</t>
  </si>
  <si>
    <t>1.5.2.121</t>
  </si>
  <si>
    <t>1.5.2.122</t>
  </si>
  <si>
    <t>2660 m</t>
  </si>
  <si>
    <t>1.5.2.123</t>
  </si>
  <si>
    <t>1.5.2.124</t>
  </si>
  <si>
    <t>1.5.2.125</t>
  </si>
  <si>
    <t>1.5.2.126</t>
  </si>
  <si>
    <t>2740 m</t>
  </si>
  <si>
    <t>1.5.2.127</t>
  </si>
  <si>
    <t>1.5.2.128</t>
  </si>
  <si>
    <t>2780 m</t>
  </si>
  <si>
    <t>1.5.2.129</t>
  </si>
  <si>
    <t>1.5.2.130</t>
  </si>
  <si>
    <t>2820 m</t>
  </si>
  <si>
    <t>1.5.2.131</t>
  </si>
  <si>
    <t>1.5.2.132</t>
  </si>
  <si>
    <t>2860 m</t>
  </si>
  <si>
    <t>1.5.2.133</t>
  </si>
  <si>
    <t>1.5.2.134</t>
  </si>
  <si>
    <t>2900 m</t>
  </si>
  <si>
    <t>1.5.2.135</t>
  </si>
  <si>
    <t>1.5.2.136</t>
  </si>
  <si>
    <t>2940 m</t>
  </si>
  <si>
    <t>1.5.2.137</t>
  </si>
  <si>
    <t>1.5.2.138</t>
  </si>
  <si>
    <t>2980 m</t>
  </si>
  <si>
    <t>1.5.2.139</t>
  </si>
  <si>
    <t>1.5.2.140</t>
  </si>
  <si>
    <t>3020 m</t>
  </si>
  <si>
    <t>1.5.2.141</t>
  </si>
  <si>
    <t>1.5.2.142</t>
  </si>
  <si>
    <t>3060 m</t>
  </si>
  <si>
    <t>1.5.2.143</t>
  </si>
  <si>
    <t>1.5.2.144</t>
  </si>
  <si>
    <t>3100 m</t>
  </si>
  <si>
    <t>1.5.2.145</t>
  </si>
  <si>
    <t>1.5.2.146</t>
  </si>
  <si>
    <t>3140 m</t>
  </si>
  <si>
    <t>1.5.2.147</t>
  </si>
  <si>
    <t>1.5.2.148</t>
  </si>
  <si>
    <t>3180 m</t>
  </si>
  <si>
    <t>1.5.2.149</t>
  </si>
  <si>
    <t>1.5.2.150</t>
  </si>
  <si>
    <t>3220 m</t>
  </si>
  <si>
    <t>1.5.2.151</t>
  </si>
  <si>
    <t>1.5.2.152</t>
  </si>
  <si>
    <t>3260 m</t>
  </si>
  <si>
    <t>1.5.2.153</t>
  </si>
  <si>
    <t>1.5.2.154</t>
  </si>
  <si>
    <t>1.5.2.155</t>
  </si>
  <si>
    <t>1.5.2.156</t>
  </si>
  <si>
    <t>3340 m</t>
  </si>
  <si>
    <t>1.5.2.157</t>
  </si>
  <si>
    <t>1.5.2.158</t>
  </si>
  <si>
    <t>3380 m</t>
  </si>
  <si>
    <t>1.5.2.159</t>
  </si>
  <si>
    <t>1.5.2.160</t>
  </si>
  <si>
    <t>3420 m</t>
  </si>
  <si>
    <t>1.5.2.161</t>
  </si>
  <si>
    <t>1.5.2.162</t>
  </si>
  <si>
    <t>3460 m</t>
  </si>
  <si>
    <t>1.5.2.163</t>
  </si>
  <si>
    <t>1.5.2.164</t>
  </si>
  <si>
    <t>3500 m</t>
  </si>
  <si>
    <t>1.5.2.165</t>
  </si>
  <si>
    <t>1.5.2.166</t>
  </si>
  <si>
    <t>3540 m</t>
  </si>
  <si>
    <t>1.5.2.167</t>
  </si>
  <si>
    <t>1.5.2.168</t>
  </si>
  <si>
    <t>3580 m</t>
  </si>
  <si>
    <t>1.5.2.169</t>
  </si>
  <si>
    <t>1.5.2.170</t>
  </si>
  <si>
    <t>3620 m</t>
  </si>
  <si>
    <t>1.5.2.171</t>
  </si>
  <si>
    <t>1.5.2.172</t>
  </si>
  <si>
    <t>3660 m</t>
  </si>
  <si>
    <t>1.5.2.173</t>
  </si>
  <si>
    <t>1.5.2.174</t>
  </si>
  <si>
    <t>3700 m</t>
  </si>
  <si>
    <t>1.5.2.175</t>
  </si>
  <si>
    <t>1.5.2.176</t>
  </si>
  <si>
    <t>3740 m</t>
  </si>
  <si>
    <t>1.5.2.177</t>
  </si>
  <si>
    <t>1.5.2.178</t>
  </si>
  <si>
    <t>3780 m</t>
  </si>
  <si>
    <t>1.5.2.179</t>
  </si>
  <si>
    <t>1.5.2.180</t>
  </si>
  <si>
    <t>3820 m</t>
  </si>
  <si>
    <t>1.5.2.181</t>
  </si>
  <si>
    <t>1.5.2.182</t>
  </si>
  <si>
    <t>3860 m</t>
  </si>
  <si>
    <t>1.5.2.183</t>
  </si>
  <si>
    <t>1.5.2.184</t>
  </si>
  <si>
    <t>1.5.2.185</t>
  </si>
  <si>
    <t>1.5.2.186</t>
  </si>
  <si>
    <t>3940 m</t>
  </si>
  <si>
    <t>1.5.2.187</t>
  </si>
  <si>
    <t>1.5.2.188</t>
  </si>
  <si>
    <t>3980 m</t>
  </si>
  <si>
    <t>1.5.2.189</t>
  </si>
  <si>
    <t>1.5.2.190</t>
  </si>
  <si>
    <t>4020 m</t>
  </si>
  <si>
    <t>1.5.2.191</t>
  </si>
  <si>
    <t>1.5.2.192</t>
  </si>
  <si>
    <t>4060 m</t>
  </si>
  <si>
    <t>1.5.2.193</t>
  </si>
  <si>
    <t>1.5.2.194</t>
  </si>
  <si>
    <t>4100 m</t>
  </si>
  <si>
    <t>1.5.2.195</t>
  </si>
  <si>
    <t>1.5.2.196</t>
  </si>
  <si>
    <t>4140 m</t>
  </si>
  <si>
    <t>1.5.2.197</t>
  </si>
  <si>
    <t>1.5.2.198</t>
  </si>
  <si>
    <t>4180 m</t>
  </si>
  <si>
    <t>1.5.2.199</t>
  </si>
  <si>
    <t>1.5.2.200</t>
  </si>
  <si>
    <t>4220 m</t>
  </si>
  <si>
    <t>1.5.2.201</t>
  </si>
  <si>
    <t>1.5.2.202</t>
  </si>
  <si>
    <t>4260 m</t>
  </si>
  <si>
    <t>1.5.2.203</t>
  </si>
  <si>
    <t>1.5.2.204</t>
  </si>
  <si>
    <t>4300 m</t>
  </si>
  <si>
    <t>1.5.2.205</t>
  </si>
  <si>
    <t>1.5.2.206</t>
  </si>
  <si>
    <t>4340 m</t>
  </si>
  <si>
    <t>1.5.2.207</t>
  </si>
  <si>
    <t>1.5.2.208</t>
  </si>
  <si>
    <t>4380 m</t>
  </si>
  <si>
    <t>1.5.2.209</t>
  </si>
  <si>
    <t>1.5.2.210</t>
  </si>
  <si>
    <t>4420 m</t>
  </si>
  <si>
    <t>1.5.2.211</t>
  </si>
  <si>
    <t>1.5.2.212</t>
  </si>
  <si>
    <t>4460 m</t>
  </si>
  <si>
    <t>1.5.2.213</t>
  </si>
  <si>
    <t>1.5.2.214</t>
  </si>
  <si>
    <t>1.5.2.215</t>
  </si>
  <si>
    <t>1.5.2.216</t>
  </si>
  <si>
    <t>4540 m</t>
  </si>
  <si>
    <t>1.5.2.217</t>
  </si>
  <si>
    <t>1.5.2.218</t>
  </si>
  <si>
    <t>4580 m</t>
  </si>
  <si>
    <t>1.5.2.219</t>
  </si>
  <si>
    <t>1.5.2.220</t>
  </si>
  <si>
    <t>4620 m</t>
  </si>
  <si>
    <t>1.5.2.221</t>
  </si>
  <si>
    <t>1.5.2.222</t>
  </si>
  <si>
    <t>4660 m</t>
  </si>
  <si>
    <t>1.5.2.223</t>
  </si>
  <si>
    <t>1.5.2.224</t>
  </si>
  <si>
    <t>4700 m</t>
  </si>
  <si>
    <t>1.5.2.225</t>
  </si>
  <si>
    <t>1.5.2.226</t>
  </si>
  <si>
    <t>4740 m</t>
  </si>
  <si>
    <t>1.5.2.227</t>
  </si>
  <si>
    <t>1.5.2.228</t>
  </si>
  <si>
    <t>4780 m</t>
  </si>
  <si>
    <t>1.5.2.229</t>
  </si>
  <si>
    <t>1.5.2.230</t>
  </si>
  <si>
    <t>4820 m</t>
  </si>
  <si>
    <t>1.5.2.231</t>
  </si>
  <si>
    <t>1.5.3.67</t>
  </si>
  <si>
    <t>1.5.3.68</t>
  </si>
  <si>
    <t>1.5.3.69</t>
  </si>
  <si>
    <t>1.5.3.70</t>
  </si>
  <si>
    <t>1.5.3.71</t>
  </si>
  <si>
    <t>1.5.3.72</t>
  </si>
  <si>
    <t>1.5.3.73</t>
  </si>
  <si>
    <t>1.5.3.74</t>
  </si>
  <si>
    <t>1.5.3.75</t>
  </si>
  <si>
    <t>1.5.3.76</t>
  </si>
  <si>
    <t>1.5.3.77</t>
  </si>
  <si>
    <t>1.5.3.78</t>
  </si>
  <si>
    <t>1.5.3.79</t>
  </si>
  <si>
    <t>1.5.3.80</t>
  </si>
  <si>
    <t>1.5.3.81</t>
  </si>
  <si>
    <t>1.5.3.82</t>
  </si>
  <si>
    <t>1.5.3.83</t>
  </si>
  <si>
    <t>1.5.3.84</t>
  </si>
  <si>
    <t>1.5.3.85</t>
  </si>
  <si>
    <t>1.5.3.86</t>
  </si>
  <si>
    <t>1.5.3.87</t>
  </si>
  <si>
    <t>1.5.3.88</t>
  </si>
  <si>
    <t>1.5.3.89</t>
  </si>
  <si>
    <t>1.5.3.90</t>
  </si>
  <si>
    <t>1.5.3.91</t>
  </si>
  <si>
    <t>1.5.3.92</t>
  </si>
  <si>
    <t>1.5.3.93</t>
  </si>
  <si>
    <t>1.5.3.94</t>
  </si>
  <si>
    <t>1.5.3.95</t>
  </si>
  <si>
    <t>1.5.3.96</t>
  </si>
  <si>
    <t>1.5.3.97</t>
  </si>
  <si>
    <t>1.5.3.98</t>
  </si>
  <si>
    <t>1.5.3.99</t>
  </si>
  <si>
    <t>1.5.3.100</t>
  </si>
  <si>
    <t>1.5.3.101</t>
  </si>
  <si>
    <t>1.5.3.102</t>
  </si>
  <si>
    <t>1.5.3.103</t>
  </si>
  <si>
    <t>1.5.3.104</t>
  </si>
  <si>
    <t>1.5.3.105</t>
  </si>
  <si>
    <t>1.5.3.106</t>
  </si>
  <si>
    <t>1.5.3.107</t>
  </si>
  <si>
    <t>1.5.3.108</t>
  </si>
  <si>
    <t>1.5.3.109</t>
  </si>
  <si>
    <t>1.5.3.110</t>
  </si>
  <si>
    <t>1.5.3.111</t>
  </si>
  <si>
    <t>1.5.3.112</t>
  </si>
  <si>
    <t>1.5.3.113</t>
  </si>
  <si>
    <t>1.5.3.114</t>
  </si>
  <si>
    <t>1.5.3.115</t>
  </si>
  <si>
    <t>1.5.3.116</t>
  </si>
  <si>
    <t>1.5.3.117</t>
  </si>
  <si>
    <t>1.5.3.118</t>
  </si>
  <si>
    <t>1.5.3.119</t>
  </si>
  <si>
    <t>1.5.3.120</t>
  </si>
  <si>
    <t>1.5.3.121</t>
  </si>
  <si>
    <t>1.5.3.122</t>
  </si>
  <si>
    <t>1.5.3.123</t>
  </si>
  <si>
    <t>1.5.3.124</t>
  </si>
  <si>
    <t>1.5.3.125</t>
  </si>
  <si>
    <t>1.5.3.126</t>
  </si>
  <si>
    <t>1.5.3.127</t>
  </si>
  <si>
    <t>1.5.3.128</t>
  </si>
  <si>
    <t>1.5.3.129</t>
  </si>
  <si>
    <t>1.5.3.130</t>
  </si>
  <si>
    <t>1.5.3.131</t>
  </si>
  <si>
    <t>1.5.3.132</t>
  </si>
  <si>
    <t>1.5.3.133</t>
  </si>
  <si>
    <t>1.5.3.134</t>
  </si>
  <si>
    <t>1.5.3.135</t>
  </si>
  <si>
    <t>1.5.3.136</t>
  </si>
  <si>
    <t>1.5.3.137</t>
  </si>
  <si>
    <t>1.5.3.138</t>
  </si>
  <si>
    <t>1.5.3.139</t>
  </si>
  <si>
    <t>1.5.3.140</t>
  </si>
  <si>
    <t>1.5.3.141</t>
  </si>
  <si>
    <t>1.5.3.142</t>
  </si>
  <si>
    <t>1.5.3.143</t>
  </si>
  <si>
    <t>1.5.3.144</t>
  </si>
  <si>
    <t>1.5.3.145</t>
  </si>
  <si>
    <t>1.5.3.146</t>
  </si>
  <si>
    <t>1.5.3.147</t>
  </si>
  <si>
    <t>1.5.3.148</t>
  </si>
  <si>
    <t>1.5.3.149</t>
  </si>
  <si>
    <t>1.5.3.150</t>
  </si>
  <si>
    <t>1.5.3.151</t>
  </si>
  <si>
    <t>1.5.3.152</t>
  </si>
  <si>
    <t>1.5.3.153</t>
  </si>
  <si>
    <t>1.5.3.154</t>
  </si>
  <si>
    <t>1.5.3.155</t>
  </si>
  <si>
    <t>1.5.3.156</t>
  </si>
  <si>
    <t>1.5.3.157</t>
  </si>
  <si>
    <t>1.5.3.158</t>
  </si>
  <si>
    <t>1.5.3.159</t>
  </si>
  <si>
    <t>1.5.3.160</t>
  </si>
  <si>
    <t>1.5.3.161</t>
  </si>
  <si>
    <t>1.5.3.162</t>
  </si>
  <si>
    <t>1.5.3.163</t>
  </si>
  <si>
    <t>1.5.3.164</t>
  </si>
  <si>
    <t>1.5.3.165</t>
  </si>
  <si>
    <t>1.5.3.166</t>
  </si>
  <si>
    <t>1.5.3.167</t>
  </si>
  <si>
    <t>1.5.3.168</t>
  </si>
  <si>
    <t>1.5.3.169</t>
  </si>
  <si>
    <t>1.5.3.170</t>
  </si>
  <si>
    <t>1.5.3.171</t>
  </si>
  <si>
    <t>1.5.3.172</t>
  </si>
  <si>
    <t>1.5.3.173</t>
  </si>
  <si>
    <t>1.5.3.174</t>
  </si>
  <si>
    <t>1.5.3.175</t>
  </si>
  <si>
    <t>1.5.3.176</t>
  </si>
  <si>
    <t>1.5.3.177</t>
  </si>
  <si>
    <t>1.5.3.178</t>
  </si>
  <si>
    <t>1.5.3.179</t>
  </si>
  <si>
    <t>1.5.3.180</t>
  </si>
  <si>
    <t>1.5.3.181</t>
  </si>
  <si>
    <t>1.5.3.182</t>
  </si>
  <si>
    <t>1.5.3.183</t>
  </si>
  <si>
    <t>1.5.3.184</t>
  </si>
  <si>
    <t>1.5.3.185</t>
  </si>
  <si>
    <t>1.5.3.186</t>
  </si>
  <si>
    <t>1.5.3.187</t>
  </si>
  <si>
    <t>1.5.3.188</t>
  </si>
  <si>
    <t>1.5.3.189</t>
  </si>
  <si>
    <t>1.5.3.190</t>
  </si>
  <si>
    <t>1.5.3.191</t>
  </si>
  <si>
    <t>1.5.3.192</t>
  </si>
  <si>
    <t>1.5.3.193</t>
  </si>
  <si>
    <t>1.5.3.194</t>
  </si>
  <si>
    <t>1.5.3.195</t>
  </si>
  <si>
    <t>1.5.3.196</t>
  </si>
  <si>
    <t>1.5.3.197</t>
  </si>
  <si>
    <t>1.5.3.198</t>
  </si>
  <si>
    <t>1.5.3.199</t>
  </si>
  <si>
    <t>1.5.3.200</t>
  </si>
  <si>
    <t>1.5.3.201</t>
  </si>
  <si>
    <t>1.5.3.202</t>
  </si>
  <si>
    <t>1.5.3.203</t>
  </si>
  <si>
    <t>1.5.3.204</t>
  </si>
  <si>
    <t>1.5.3.205</t>
  </si>
  <si>
    <t>1.5.3.206</t>
  </si>
  <si>
    <t>1.5.3.207</t>
  </si>
  <si>
    <t>1.5.3.208</t>
  </si>
  <si>
    <t>1.5.3.209</t>
  </si>
  <si>
    <t>1.5.3.210</t>
  </si>
  <si>
    <t>1.5.3.211</t>
  </si>
  <si>
    <t>1.5.3.212</t>
  </si>
  <si>
    <t>1.5.3.213</t>
  </si>
  <si>
    <t>1.5.3.214</t>
  </si>
  <si>
    <t>1.5.3.215</t>
  </si>
  <si>
    <t>1.5.3.216</t>
  </si>
  <si>
    <t>1.5.3.217</t>
  </si>
  <si>
    <t>1.5.3.218</t>
  </si>
  <si>
    <t>1.5.3.219</t>
  </si>
  <si>
    <t>1.5.3.220</t>
  </si>
  <si>
    <t>1.5.3.221</t>
  </si>
  <si>
    <t>1.5.3.222</t>
  </si>
  <si>
    <t>1.5.3.223</t>
  </si>
  <si>
    <t>1.5.3.224</t>
  </si>
  <si>
    <t>1.5.3.225</t>
  </si>
  <si>
    <t>1.5.3.226</t>
  </si>
  <si>
    <t>1.5.3.227</t>
  </si>
  <si>
    <t>1.5.3.228</t>
  </si>
  <si>
    <t>1.5.3.229</t>
  </si>
  <si>
    <t>1.5.3.230</t>
  </si>
  <si>
    <t>1.5.3.231</t>
  </si>
  <si>
    <t>1.5.3.232</t>
  </si>
  <si>
    <t>1.5.3.233</t>
  </si>
  <si>
    <t>1.5.3.234</t>
  </si>
  <si>
    <t>1.5.3.235</t>
  </si>
  <si>
    <t>1.5.3.236</t>
  </si>
  <si>
    <t>1.5.3.237</t>
  </si>
  <si>
    <t>1.5.3.238</t>
  </si>
  <si>
    <t>1.5.3.239</t>
  </si>
  <si>
    <t>1.5.3.240</t>
  </si>
  <si>
    <t>1.5.3.241</t>
  </si>
  <si>
    <t>1.5.3.242</t>
  </si>
  <si>
    <t>2.4.2.22</t>
  </si>
  <si>
    <t>2.4.2.23</t>
  </si>
  <si>
    <t>2.4.2.24</t>
  </si>
  <si>
    <t>2.4.2.25</t>
  </si>
  <si>
    <t>2.4.2.26</t>
  </si>
  <si>
    <t>2.4.2.27</t>
  </si>
  <si>
    <t>2.4.2.28</t>
  </si>
  <si>
    <t>2.4.2.29</t>
  </si>
  <si>
    <t>2.4.2.30</t>
  </si>
  <si>
    <t>1095 m</t>
  </si>
  <si>
    <t>2.4.2.31</t>
  </si>
  <si>
    <t>1115 m</t>
  </si>
  <si>
    <t>2.4.2.32</t>
  </si>
  <si>
    <t>1135 m</t>
  </si>
  <si>
    <t>2.4.2.33</t>
  </si>
  <si>
    <t>1155 m</t>
  </si>
  <si>
    <t>2.4.2.34</t>
  </si>
  <si>
    <t>1175 m</t>
  </si>
  <si>
    <t>2.4.2.35</t>
  </si>
  <si>
    <t>1195 m</t>
  </si>
  <si>
    <t>2.4.2.36</t>
  </si>
  <si>
    <t>1215 m</t>
  </si>
  <si>
    <t>2.4.2.37</t>
  </si>
  <si>
    <t>1235 m</t>
  </si>
  <si>
    <t>2.4.2.38</t>
  </si>
  <si>
    <t>1255 m</t>
  </si>
  <si>
    <t>2.4.2.39</t>
  </si>
  <si>
    <t>2.4.2.40</t>
  </si>
  <si>
    <t>1295 m</t>
  </si>
  <si>
    <t>2.4.2.41</t>
  </si>
  <si>
    <t>1315 m</t>
  </si>
  <si>
    <t>2.4.2.42</t>
  </si>
  <si>
    <t>1335 m</t>
  </si>
  <si>
    <t>2.4.2.43</t>
  </si>
  <si>
    <t>1355 m</t>
  </si>
  <si>
    <t>2.4.2.44</t>
  </si>
  <si>
    <t>1375 m</t>
  </si>
  <si>
    <t>2.4.2.45</t>
  </si>
  <si>
    <t>1395 m</t>
  </si>
  <si>
    <t>2.4.2.46</t>
  </si>
  <si>
    <t>1415 m</t>
  </si>
  <si>
    <t>2.4.2.47</t>
  </si>
  <si>
    <t>1435 m</t>
  </si>
  <si>
    <t>2.4.2.48</t>
  </si>
  <si>
    <t>1455 m</t>
  </si>
  <si>
    <t>2.4.2.49</t>
  </si>
  <si>
    <t>1475 m</t>
  </si>
  <si>
    <t>2.4.2.50</t>
  </si>
  <si>
    <t>1495 m</t>
  </si>
  <si>
    <t>2.4.2.51</t>
  </si>
  <si>
    <t>1515 m</t>
  </si>
  <si>
    <t>2.4.2.52</t>
  </si>
  <si>
    <t>1535 m</t>
  </si>
  <si>
    <t>2.4.2.53</t>
  </si>
  <si>
    <t>1555 m</t>
  </si>
  <si>
    <t>2.4.2.54</t>
  </si>
  <si>
    <t>2.4.2.55</t>
  </si>
  <si>
    <t>1583 m</t>
  </si>
  <si>
    <t>Construction of waterproofing and drainage &amp; Construction of secondary lining/ Konstrukcija hidroizolacije i drenaže &amp; Konstrukcija sekundarne obloge</t>
  </si>
  <si>
    <t>2.4.3.22</t>
  </si>
  <si>
    <t>2.4.3.23</t>
  </si>
  <si>
    <t>2.4.3.24</t>
  </si>
  <si>
    <t>2.4.3.25</t>
  </si>
  <si>
    <t>2.4.3.26</t>
  </si>
  <si>
    <t>2.4.3.27</t>
  </si>
  <si>
    <t>2.4.3.28</t>
  </si>
  <si>
    <t>2.4.3.29</t>
  </si>
  <si>
    <t>2.4.3.30</t>
  </si>
  <si>
    <t>2.4.3.31</t>
  </si>
  <si>
    <t>2.4.3.32</t>
  </si>
  <si>
    <t>2.4.3.33</t>
  </si>
  <si>
    <t>2.4.3.34</t>
  </si>
  <si>
    <t>2.4.3.35</t>
  </si>
  <si>
    <t>2.4.3.36</t>
  </si>
  <si>
    <t>2.4.3.37</t>
  </si>
  <si>
    <t>2.4.3.38</t>
  </si>
  <si>
    <t>2.4.3.39</t>
  </si>
  <si>
    <t>2.4.3.40</t>
  </si>
  <si>
    <t>2.4.3.41</t>
  </si>
  <si>
    <t>2.4.3.42</t>
  </si>
  <si>
    <t>2.4.3.43</t>
  </si>
  <si>
    <t>2.4.3.44</t>
  </si>
  <si>
    <t>2.4.3.45</t>
  </si>
  <si>
    <t>2.4.3.46</t>
  </si>
  <si>
    <t>2.4.3.47</t>
  </si>
  <si>
    <t>2.4.3.48</t>
  </si>
  <si>
    <t>2.4.3.49</t>
  </si>
  <si>
    <t>2.4.3.50</t>
  </si>
  <si>
    <t>2.4.3.51</t>
  </si>
  <si>
    <t>2.4.3.52</t>
  </si>
  <si>
    <t>2.4.3.53</t>
  </si>
  <si>
    <t>2.4.3.54</t>
  </si>
  <si>
    <t>2.4.3.55</t>
  </si>
  <si>
    <t>2.4.3.56</t>
  </si>
  <si>
    <t>2.4.3.57</t>
  </si>
  <si>
    <t>2.4.3.58</t>
  </si>
  <si>
    <t>2.4.3.59</t>
  </si>
  <si>
    <t>2.4.3.60</t>
  </si>
  <si>
    <t>2.4.3.61</t>
  </si>
  <si>
    <t>2.4.3.62</t>
  </si>
  <si>
    <t>2.4.3.63</t>
  </si>
  <si>
    <t>2.4.3.64</t>
  </si>
  <si>
    <t>2.4.3.65</t>
  </si>
  <si>
    <t>2.4.3.66</t>
  </si>
  <si>
    <t>2.4.3.67</t>
  </si>
  <si>
    <t>2.4.3.68</t>
  </si>
  <si>
    <t>2.4.3.69</t>
  </si>
  <si>
    <t>2.4.3.70</t>
  </si>
  <si>
    <t>2.4.3.71</t>
  </si>
  <si>
    <t>2.4.3.72</t>
  </si>
  <si>
    <t>2.4.3.73</t>
  </si>
  <si>
    <t>2.4.3.74</t>
  </si>
  <si>
    <t>2.4.3.75</t>
  </si>
  <si>
    <t>2.4.3.76</t>
  </si>
  <si>
    <t>2.4.3.77</t>
  </si>
  <si>
    <t>2.4.3.78</t>
  </si>
  <si>
    <t>2.4.3.79</t>
  </si>
  <si>
    <t>2.4.3.80</t>
  </si>
  <si>
    <t>5.2.2.25</t>
  </si>
  <si>
    <t>5.2.2.26</t>
  </si>
  <si>
    <t>5.2.2.27</t>
  </si>
  <si>
    <t>5.2.2.28</t>
  </si>
  <si>
    <t>5.2.2.29</t>
  </si>
  <si>
    <t>5.2.2.30</t>
  </si>
  <si>
    <t>5.2.2.31</t>
  </si>
  <si>
    <t>5.2.2.32</t>
  </si>
  <si>
    <t>5.2.2.33</t>
  </si>
  <si>
    <t>5.2.2.34</t>
  </si>
  <si>
    <t>5.2.2.35</t>
  </si>
  <si>
    <t>5.2.2.36</t>
  </si>
  <si>
    <t>5.2.2.37</t>
  </si>
  <si>
    <t>5.2.2.38</t>
  </si>
  <si>
    <t>5.2.2.39</t>
  </si>
  <si>
    <t>1605 m</t>
  </si>
  <si>
    <t>5.2.2.40</t>
  </si>
  <si>
    <t>1625 m</t>
  </si>
  <si>
    <t>5.2.2.41</t>
  </si>
  <si>
    <t>1645 m</t>
  </si>
  <si>
    <t>5.2.2.42</t>
  </si>
  <si>
    <t>1665 m</t>
  </si>
  <si>
    <t>5.2.2.43</t>
  </si>
  <si>
    <t>1685 m</t>
  </si>
  <si>
    <t>5.2.2.44</t>
  </si>
  <si>
    <t>1705 m</t>
  </si>
  <si>
    <t>5.2.2.45</t>
  </si>
  <si>
    <t>5.2.2.46</t>
  </si>
  <si>
    <t>1745 m</t>
  </si>
  <si>
    <t>5.2.2.47</t>
  </si>
  <si>
    <t>1752 m</t>
  </si>
  <si>
    <t>5.2.3.25</t>
  </si>
  <si>
    <t>5.2.3.26</t>
  </si>
  <si>
    <t>5.2.3.27</t>
  </si>
  <si>
    <t>5.2.3.28</t>
  </si>
  <si>
    <t>5.2.3.29</t>
  </si>
  <si>
    <t>5.2.3.30</t>
  </si>
  <si>
    <t>5.2.3.31</t>
  </si>
  <si>
    <t>5.2.3.32</t>
  </si>
  <si>
    <t>5.2.3.33</t>
  </si>
  <si>
    <t>5.2.3.34</t>
  </si>
  <si>
    <t>5.2.3.35</t>
  </si>
  <si>
    <t>5.2.3.36</t>
  </si>
  <si>
    <t>5.2.3.37</t>
  </si>
  <si>
    <t>5.2.3.38</t>
  </si>
  <si>
    <t>5.2.3.39</t>
  </si>
  <si>
    <t>5.2.3.40</t>
  </si>
  <si>
    <t>5.2.3.41</t>
  </si>
  <si>
    <t>5.2.3.42</t>
  </si>
  <si>
    <t>5.2.3.43</t>
  </si>
  <si>
    <t>5.2.3.44</t>
  </si>
  <si>
    <t>5.2.3.45</t>
  </si>
  <si>
    <t xml:space="preserve">900 m </t>
  </si>
  <si>
    <t>5.2.3.46</t>
  </si>
  <si>
    <t>5.2.3.47</t>
  </si>
  <si>
    <t>5.2.3.48</t>
  </si>
  <si>
    <t>5.2.3.49</t>
  </si>
  <si>
    <t>5.2.3.50</t>
  </si>
  <si>
    <t>5.2.3.51</t>
  </si>
  <si>
    <t>5.2.3.52</t>
  </si>
  <si>
    <t>5.2.3.53</t>
  </si>
  <si>
    <t>5.2.3.54</t>
  </si>
  <si>
    <t>5.2.3.55</t>
  </si>
  <si>
    <t>5.2.3.56</t>
  </si>
  <si>
    <t>5.2.3.57</t>
  </si>
  <si>
    <t>5.2.3.58</t>
  </si>
  <si>
    <t>5.2.3.59</t>
  </si>
  <si>
    <t>5.2.3.60</t>
  </si>
  <si>
    <t>5.2.3.61</t>
  </si>
  <si>
    <t>5.2.3.62</t>
  </si>
  <si>
    <t>5.2.3.63</t>
  </si>
  <si>
    <t>5.2.3.64</t>
  </si>
  <si>
    <t>5.2.3.65</t>
  </si>
  <si>
    <t>5.2.3.66</t>
  </si>
  <si>
    <t>5.2.3.67</t>
  </si>
  <si>
    <t>5.2.3.68</t>
  </si>
  <si>
    <t>5.2.3.69</t>
  </si>
  <si>
    <t>5.2.3.70</t>
  </si>
  <si>
    <t>5.2.3.71</t>
  </si>
  <si>
    <t>5.2.3.72</t>
  </si>
  <si>
    <t>5.2.3.73</t>
  </si>
  <si>
    <t>5.2.3.74</t>
  </si>
  <si>
    <t>5.2.3.75</t>
  </si>
  <si>
    <t>5.2.3.76</t>
  </si>
  <si>
    <t>5.2.3.77</t>
  </si>
  <si>
    <t>5.2.3.78</t>
  </si>
  <si>
    <t>5.2.3.79</t>
  </si>
  <si>
    <t>5.2.3.80</t>
  </si>
  <si>
    <t>5.2.3.81</t>
  </si>
  <si>
    <t>5.2.3.82</t>
  </si>
  <si>
    <t>5.2.3.83</t>
  </si>
  <si>
    <t>5.2.3.84</t>
  </si>
  <si>
    <t>5.2.3.85</t>
  </si>
  <si>
    <t>5.2.3.86</t>
  </si>
  <si>
    <t>5.2.3.87</t>
  </si>
  <si>
    <t>5.2.3.88</t>
  </si>
  <si>
    <t>5.4.2.24</t>
  </si>
  <si>
    <t>5.4.2.25</t>
  </si>
  <si>
    <t>5.4.2.26</t>
  </si>
  <si>
    <t>5.4.2.27</t>
  </si>
  <si>
    <t>5.4.2.28</t>
  </si>
  <si>
    <t>5.4.2.29</t>
  </si>
  <si>
    <t>5.4.2.30</t>
  </si>
  <si>
    <t>5.4.2.31</t>
  </si>
  <si>
    <t>5.4.2.32</t>
  </si>
  <si>
    <t>5.4.2.33</t>
  </si>
  <si>
    <t>5.4.2.34</t>
  </si>
  <si>
    <t>5.4.2.35</t>
  </si>
  <si>
    <t>5.4.2.36</t>
  </si>
  <si>
    <t>5.4.2.37</t>
  </si>
  <si>
    <t>5.4.2.38</t>
  </si>
  <si>
    <t>5.4.2.39</t>
  </si>
  <si>
    <t>5.4.2.40</t>
  </si>
  <si>
    <t>5.4.2.41</t>
  </si>
  <si>
    <t>5.4.2.42</t>
  </si>
  <si>
    <t>5.4.2.43</t>
  </si>
  <si>
    <t>5.4.2.44</t>
  </si>
  <si>
    <t>5.4.2.45</t>
  </si>
  <si>
    <t>5.4.2.46</t>
  </si>
  <si>
    <t>5.4.2.47</t>
  </si>
  <si>
    <t>5.4.2.48</t>
  </si>
  <si>
    <t>5.4.2.49</t>
  </si>
  <si>
    <t>5.4.2.50</t>
  </si>
  <si>
    <t>5.4.2.51</t>
  </si>
  <si>
    <t>5.4.2.52</t>
  </si>
  <si>
    <t>5.4.2.53</t>
  </si>
  <si>
    <t>1717 m</t>
  </si>
  <si>
    <t>5.4.3.24</t>
  </si>
  <si>
    <t>5.4.3.25</t>
  </si>
  <si>
    <t>5.4.3.26</t>
  </si>
  <si>
    <t>5.4.3.27</t>
  </si>
  <si>
    <t>5.4.3.28</t>
  </si>
  <si>
    <t>5.4.3.29</t>
  </si>
  <si>
    <t>5.4.3.30</t>
  </si>
  <si>
    <t>5.4.3.31</t>
  </si>
  <si>
    <t>5.4.3.32</t>
  </si>
  <si>
    <t>5.4.3.33</t>
  </si>
  <si>
    <t>5.4.3.34</t>
  </si>
  <si>
    <t>5.4.3.35</t>
  </si>
  <si>
    <t>5.4.3.36</t>
  </si>
  <si>
    <t>5.4.3.37</t>
  </si>
  <si>
    <t>5.4.3.38</t>
  </si>
  <si>
    <t>5.4.3.39</t>
  </si>
  <si>
    <t>5.4.3.40</t>
  </si>
  <si>
    <t>5.4.3.41</t>
  </si>
  <si>
    <t>5.4.3.42</t>
  </si>
  <si>
    <t>5.4.3.43</t>
  </si>
  <si>
    <t>5.4.3.44</t>
  </si>
  <si>
    <t>5.4.3.45</t>
  </si>
  <si>
    <t>5.4.3.46</t>
  </si>
  <si>
    <t>5.4.3.47</t>
  </si>
  <si>
    <t>5.4.3.48</t>
  </si>
  <si>
    <t>5.4.3.49</t>
  </si>
  <si>
    <t>5.4.3.50</t>
  </si>
  <si>
    <t>5.4.3.51</t>
  </si>
  <si>
    <t>5.4.3.52</t>
  </si>
  <si>
    <t>5.4.3.53</t>
  </si>
  <si>
    <t>5.4.3.54</t>
  </si>
  <si>
    <t>5.4.3.55</t>
  </si>
  <si>
    <t>5.4.3.56</t>
  </si>
  <si>
    <t>5.4.3.57</t>
  </si>
  <si>
    <t>5.4.3.58</t>
  </si>
  <si>
    <t>5.4.3.59</t>
  </si>
  <si>
    <t>5.4.3.60</t>
  </si>
  <si>
    <t>5.4.3.61</t>
  </si>
  <si>
    <t>5.4.3.62</t>
  </si>
  <si>
    <t>5.4.3.63</t>
  </si>
  <si>
    <t>5.4.3.64</t>
  </si>
  <si>
    <t>5.4.3.65</t>
  </si>
  <si>
    <t>5.4.3.66</t>
  </si>
  <si>
    <t>5.4.3.67</t>
  </si>
  <si>
    <t>5.4.3.68</t>
  </si>
  <si>
    <t>5.4.3.69</t>
  </si>
  <si>
    <t>5.4.3.70</t>
  </si>
  <si>
    <t>5.4.3.71</t>
  </si>
  <si>
    <t>5.4.3.72</t>
  </si>
  <si>
    <t>5.4.3.73</t>
  </si>
  <si>
    <t>5.4.3.74</t>
  </si>
  <si>
    <t>5.4.3.75</t>
  </si>
  <si>
    <t>5.4.3.76</t>
  </si>
  <si>
    <t>5.4.3.77</t>
  </si>
  <si>
    <t>5.4.3.78</t>
  </si>
  <si>
    <t>5.4.3.79</t>
  </si>
  <si>
    <t>5.4.3.80</t>
  </si>
  <si>
    <t>5.4.3.81</t>
  </si>
  <si>
    <t>5.4.3.82</t>
  </si>
  <si>
    <t>5.4.3.83</t>
  </si>
  <si>
    <t>5.4.3.84</t>
  </si>
  <si>
    <t>5.4.3.85</t>
  </si>
  <si>
    <t>5.4.3.86</t>
  </si>
  <si>
    <t>Finishes (kerb, cable duct and slab, drainage system) / Zavrsna obrada (ivicnjaci, kablovski vodovi i ploca, drenazni sistem)</t>
  </si>
  <si>
    <t>7.2.2.149</t>
  </si>
  <si>
    <t>7.2.2.150</t>
  </si>
  <si>
    <t>7.2.2.151</t>
  </si>
  <si>
    <t>7.2.2.152</t>
  </si>
  <si>
    <t>7.2.2.153</t>
  </si>
  <si>
    <t>7.2.2.154</t>
  </si>
  <si>
    <t>7.2.2.155</t>
  </si>
  <si>
    <t>7.2.2.156</t>
  </si>
  <si>
    <t>7.2.2.157</t>
  </si>
  <si>
    <t>7.2.2.158</t>
  </si>
  <si>
    <t>7.2.2.159</t>
  </si>
  <si>
    <t>7.2.2.160</t>
  </si>
  <si>
    <t>7.2.2.161</t>
  </si>
  <si>
    <t>7.2.2.162</t>
  </si>
  <si>
    <t>7.2.2.163</t>
  </si>
  <si>
    <t>7.2.2.164</t>
  </si>
  <si>
    <t>7.2.2.165</t>
  </si>
  <si>
    <t>7.2.2.166</t>
  </si>
  <si>
    <t>7.2.2.167</t>
  </si>
  <si>
    <t>7.2.2.168</t>
  </si>
  <si>
    <t>7.2.2.169</t>
  </si>
  <si>
    <t>7.2.2.170</t>
  </si>
  <si>
    <t>7.2.2.171</t>
  </si>
  <si>
    <t>7.2.2.172</t>
  </si>
  <si>
    <t>7.2.2.173</t>
  </si>
  <si>
    <t>7.2.2.174</t>
  </si>
  <si>
    <t>7.2.2.175</t>
  </si>
  <si>
    <t>7.2.2.176</t>
  </si>
  <si>
    <t>7.2.2.177</t>
  </si>
  <si>
    <t>7.2.2.178</t>
  </si>
  <si>
    <t>7.2.2.179</t>
  </si>
  <si>
    <t>7.2.2.180</t>
  </si>
  <si>
    <t>7.2.2.181</t>
  </si>
  <si>
    <t>7.2.2.182</t>
  </si>
  <si>
    <t>7.2.2.183</t>
  </si>
  <si>
    <t>7.2.2.184</t>
  </si>
  <si>
    <t>7.2.2.185</t>
  </si>
  <si>
    <t>7.2.2.186</t>
  </si>
  <si>
    <t>7.2.2.187</t>
  </si>
  <si>
    <t>7.2.2.188</t>
  </si>
  <si>
    <t>7.2.2.189</t>
  </si>
  <si>
    <t>7.2.2.190</t>
  </si>
  <si>
    <t>7.2.2.191</t>
  </si>
  <si>
    <t>7.2.2.192</t>
  </si>
  <si>
    <t>4860 m</t>
  </si>
  <si>
    <t>7.2.2.193</t>
  </si>
  <si>
    <t>7.2.2.194</t>
  </si>
  <si>
    <t>4900 m</t>
  </si>
  <si>
    <t>7.2.2.195</t>
  </si>
  <si>
    <t>7.2.2.196</t>
  </si>
  <si>
    <t>4940 m</t>
  </si>
  <si>
    <t>7.2.2.197</t>
  </si>
  <si>
    <t>7.2.2.198</t>
  </si>
  <si>
    <t>4980 m</t>
  </si>
  <si>
    <t>7.2.2.199</t>
  </si>
  <si>
    <t>7.2.2.200</t>
  </si>
  <si>
    <t>5020 m</t>
  </si>
  <si>
    <t>7.2.2.201</t>
  </si>
  <si>
    <t>7.2.2.202</t>
  </si>
  <si>
    <t>5060 m</t>
  </si>
  <si>
    <t>7.2.2.203</t>
  </si>
  <si>
    <t>7.2.2.204</t>
  </si>
  <si>
    <t>5100 m</t>
  </si>
  <si>
    <t>7.2.2.205</t>
  </si>
  <si>
    <t>7.2.2.206</t>
  </si>
  <si>
    <t>5140 m</t>
  </si>
  <si>
    <t>7.2.2.207</t>
  </si>
  <si>
    <t>7.2.2.208</t>
  </si>
  <si>
    <t>5180 m</t>
  </si>
  <si>
    <t>7.2.2.209</t>
  </si>
  <si>
    <t>7.2.2.210</t>
  </si>
  <si>
    <t>5220 m</t>
  </si>
  <si>
    <t>7.2.2.211</t>
  </si>
  <si>
    <t>7.2.2.212</t>
  </si>
  <si>
    <t>5260 m</t>
  </si>
  <si>
    <t>7.2.2.213</t>
  </si>
  <si>
    <t>7.2.2.214</t>
  </si>
  <si>
    <t>5300 m</t>
  </si>
  <si>
    <t>7.2.2.215</t>
  </si>
  <si>
    <t>7.2.2.216</t>
  </si>
  <si>
    <t>5340 m</t>
  </si>
  <si>
    <t>7.2.2.217</t>
  </si>
  <si>
    <t>7.2.2.218</t>
  </si>
  <si>
    <t>5380 m</t>
  </si>
  <si>
    <t>7.2.2.219</t>
  </si>
  <si>
    <t>7.2.2.220</t>
  </si>
  <si>
    <t>5420 m</t>
  </si>
  <si>
    <t>7.2.2.221</t>
  </si>
  <si>
    <t>7.2.2.222</t>
  </si>
  <si>
    <t>5460 m</t>
  </si>
  <si>
    <t>7.2.2.223</t>
  </si>
  <si>
    <t>7.2.2.224</t>
  </si>
  <si>
    <t>5500 m</t>
  </si>
  <si>
    <t>7.2.2.225</t>
  </si>
  <si>
    <t>7.2.2.226</t>
  </si>
  <si>
    <t>5540 m</t>
  </si>
  <si>
    <t>7.2.2.227</t>
  </si>
  <si>
    <t>7.2.2.228</t>
  </si>
  <si>
    <t>5580 m</t>
  </si>
  <si>
    <t>7.2.2.229</t>
  </si>
  <si>
    <t>7.2.2.230</t>
  </si>
  <si>
    <t>5620 m</t>
  </si>
  <si>
    <t>7.2.2.231</t>
  </si>
  <si>
    <t>7.2.2.232</t>
  </si>
  <si>
    <t>5660 m</t>
  </si>
  <si>
    <t>7.2.2.233</t>
  </si>
  <si>
    <t>7.2.2.234</t>
  </si>
  <si>
    <t>5700 m</t>
  </si>
  <si>
    <t>7.2.2.235</t>
  </si>
  <si>
    <t>7.2.2.236</t>
  </si>
  <si>
    <t>5740 m</t>
  </si>
  <si>
    <t>7.2.2.237</t>
  </si>
  <si>
    <t>7.2.2.238</t>
  </si>
  <si>
    <t>5780 m</t>
  </si>
  <si>
    <t>7.2.2.239</t>
  </si>
  <si>
    <t>7.2.2.240</t>
  </si>
  <si>
    <t>5820 m</t>
  </si>
  <si>
    <t>7.2.2.241</t>
  </si>
  <si>
    <t>7.2.2.242</t>
  </si>
  <si>
    <t>5843 m</t>
  </si>
  <si>
    <t>Construction of waterproofing and drainage&amp;Construction of secondary lining/ Konstrukcija hidroizolacije i drenaže&amp;Konstrukcija sekundarne obloge</t>
  </si>
  <si>
    <t>7.2.3.149</t>
  </si>
  <si>
    <t>7.2.3.150</t>
  </si>
  <si>
    <t>7.2.3.151</t>
  </si>
  <si>
    <t>7.2.3.152</t>
  </si>
  <si>
    <t>7.2.3.153</t>
  </si>
  <si>
    <t>7.2.3.154</t>
  </si>
  <si>
    <t>7.2.3.155</t>
  </si>
  <si>
    <t>7.2.3.156</t>
  </si>
  <si>
    <t>7.2.3.157</t>
  </si>
  <si>
    <t>7.2.3.158</t>
  </si>
  <si>
    <t>7.2.3.159</t>
  </si>
  <si>
    <t>7.2.3.160</t>
  </si>
  <si>
    <t>7.2.3.161</t>
  </si>
  <si>
    <t>7.2.3.162</t>
  </si>
  <si>
    <t>7.2.3.163</t>
  </si>
  <si>
    <t>7.2.3.164</t>
  </si>
  <si>
    <t>7.2.3.165</t>
  </si>
  <si>
    <t>7.2.3.166</t>
  </si>
  <si>
    <t>7.2.3.167</t>
  </si>
  <si>
    <t>7.2.3.168</t>
  </si>
  <si>
    <t>7.2.3.169</t>
  </si>
  <si>
    <t>7.2.3.170</t>
  </si>
  <si>
    <t>7.2.3.171</t>
  </si>
  <si>
    <t>7.2.3.172</t>
  </si>
  <si>
    <t>7.2.3.173</t>
  </si>
  <si>
    <t>7.2.3.174</t>
  </si>
  <si>
    <t>7.2.3.175</t>
  </si>
  <si>
    <t>7.2.3.176</t>
  </si>
  <si>
    <t>7.2.3.177</t>
  </si>
  <si>
    <t>7.2.3.178</t>
  </si>
  <si>
    <t>7.2.3.179</t>
  </si>
  <si>
    <t>7.2.3.180</t>
  </si>
  <si>
    <t>7.2.3.181</t>
  </si>
  <si>
    <t>7.2.3.182</t>
  </si>
  <si>
    <t>7.2.3.183</t>
  </si>
  <si>
    <t>7.2.3.184</t>
  </si>
  <si>
    <t>7.2.3.185</t>
  </si>
  <si>
    <t>7.2.3.186</t>
  </si>
  <si>
    <t>7.2.3.187</t>
  </si>
  <si>
    <t>7.2.3.188</t>
  </si>
  <si>
    <t>7.2.3.189</t>
  </si>
  <si>
    <t>7.2.3.190</t>
  </si>
  <si>
    <t>7.2.3.191</t>
  </si>
  <si>
    <t>7.2.3.192</t>
  </si>
  <si>
    <t>7.2.3.193</t>
  </si>
  <si>
    <t>7.2.3.194</t>
  </si>
  <si>
    <t>7.2.3.195</t>
  </si>
  <si>
    <t>7.2.3.196</t>
  </si>
  <si>
    <t>7.2.3.197</t>
  </si>
  <si>
    <t>7.2.3.198</t>
  </si>
  <si>
    <t>7.2.3.199</t>
  </si>
  <si>
    <t>7.2.3.200</t>
  </si>
  <si>
    <t>7.2.3.201</t>
  </si>
  <si>
    <t>7.2.3.202</t>
  </si>
  <si>
    <t>7.2.3.203</t>
  </si>
  <si>
    <t>7.2.3.204</t>
  </si>
  <si>
    <t>7.2.3.205</t>
  </si>
  <si>
    <t>7.2.3.206</t>
  </si>
  <si>
    <t>7.2.3.207</t>
  </si>
  <si>
    <t>7.2.3.208</t>
  </si>
  <si>
    <t>7.2.3.209</t>
  </si>
  <si>
    <t>7.2.3.210</t>
  </si>
  <si>
    <t>7.2.3.211</t>
  </si>
  <si>
    <t>7.2.3.212</t>
  </si>
  <si>
    <t>7.2.3.213</t>
  </si>
  <si>
    <t>7.2.3.214</t>
  </si>
  <si>
    <t>7.2.3.215</t>
  </si>
  <si>
    <t>7.2.3.216</t>
  </si>
  <si>
    <t>7.2.3.217</t>
  </si>
  <si>
    <t>7.2.3.218</t>
  </si>
  <si>
    <t>7.2.3.219</t>
  </si>
  <si>
    <t>7.2.3.220</t>
  </si>
  <si>
    <t>7.2.3.221</t>
  </si>
  <si>
    <t>7.2.3.222</t>
  </si>
  <si>
    <t>7.2.3.223</t>
  </si>
  <si>
    <t>7.2.3.224</t>
  </si>
  <si>
    <t>7.2.3.225</t>
  </si>
  <si>
    <t>7.2.3.226</t>
  </si>
  <si>
    <t>7.2.3.227</t>
  </si>
  <si>
    <t>7.2.3.228</t>
  </si>
  <si>
    <t>7.2.3.229</t>
  </si>
  <si>
    <t>7.2.3.230</t>
  </si>
  <si>
    <t>7.2.3.231</t>
  </si>
  <si>
    <t>7.2.3.232</t>
  </si>
  <si>
    <t>7.2.3.233</t>
  </si>
  <si>
    <t>7.2.3.234</t>
  </si>
  <si>
    <t>7.2.3.235</t>
  </si>
  <si>
    <t>7.2.3.236</t>
  </si>
  <si>
    <t>7.2.3.237</t>
  </si>
  <si>
    <t>7.2.3.238</t>
  </si>
  <si>
    <t>7.2.3.239</t>
  </si>
  <si>
    <t>7.2.3.240</t>
  </si>
  <si>
    <t>7.2.3.241</t>
  </si>
  <si>
    <t>7.2.3.242</t>
  </si>
  <si>
    <t>7.2.3.243</t>
  </si>
  <si>
    <t>7.2.3.244</t>
  </si>
  <si>
    <t>7.2.3.245</t>
  </si>
  <si>
    <t>7.2.3.246</t>
  </si>
  <si>
    <t>7.2.3.247</t>
  </si>
  <si>
    <t>7.2.3.248</t>
  </si>
  <si>
    <t>7.2.3.249</t>
  </si>
  <si>
    <t>7.2.3.250</t>
  </si>
  <si>
    <t>7.2.3.251</t>
  </si>
  <si>
    <t>7.2.3.252</t>
  </si>
  <si>
    <t>7.2.3.253</t>
  </si>
  <si>
    <t>7.2.3.254</t>
  </si>
  <si>
    <t>7.2.3.255</t>
  </si>
  <si>
    <t>7.2.3.256</t>
  </si>
  <si>
    <t>7.2.3.257</t>
  </si>
  <si>
    <t>7.2.3.258</t>
  </si>
  <si>
    <t>7.2.3.259</t>
  </si>
  <si>
    <t>7.2.3.260</t>
  </si>
  <si>
    <t>7.2.3.261</t>
  </si>
  <si>
    <t>7.2.3.262</t>
  </si>
  <si>
    <t>7.2.3.263</t>
  </si>
  <si>
    <t>7.2.3.264</t>
  </si>
  <si>
    <t>7.2.3.265</t>
  </si>
  <si>
    <t>7.2.3.266</t>
  </si>
  <si>
    <t>7.2.3.267</t>
  </si>
  <si>
    <t>7.2.3.268</t>
  </si>
  <si>
    <t>7.2.3.269</t>
  </si>
  <si>
    <t>7.2.3.270</t>
  </si>
  <si>
    <t>7.2.3.271</t>
  </si>
  <si>
    <t>7.2.3.272</t>
  </si>
  <si>
    <t>7.2.3.273</t>
  </si>
  <si>
    <t>7.2.3.274</t>
  </si>
  <si>
    <t>7.2.3.275</t>
  </si>
  <si>
    <t>7.2.3.276</t>
  </si>
  <si>
    <t>7.2.3.277</t>
  </si>
  <si>
    <t>7.2.3.278</t>
  </si>
  <si>
    <t>7.2.3.279</t>
  </si>
  <si>
    <t>7.2.3.280</t>
  </si>
  <si>
    <t>7.2.3.281</t>
  </si>
  <si>
    <t>7.2.3.282</t>
  </si>
  <si>
    <t>7.2.3.283</t>
  </si>
  <si>
    <t>7.2.3.284</t>
  </si>
  <si>
    <t>7.2.3.285</t>
  </si>
  <si>
    <t>7.2.3.286</t>
  </si>
  <si>
    <t>7.2.3.287</t>
  </si>
  <si>
    <t>7.2.3.288</t>
  </si>
  <si>
    <t>7.2.3.289</t>
  </si>
  <si>
    <t>7.2.3.290</t>
  </si>
  <si>
    <t>7.2.3.291</t>
  </si>
  <si>
    <t>7.2.3.292</t>
  </si>
  <si>
    <t>7.2.3.293</t>
  </si>
  <si>
    <t>9.1.2.34</t>
  </si>
  <si>
    <t>9.1.2.35</t>
  </si>
  <si>
    <t>9.1.2.36</t>
  </si>
  <si>
    <t>9.1.2.37</t>
  </si>
  <si>
    <t>9.1.2.38</t>
  </si>
  <si>
    <t>9.1.2.39</t>
  </si>
  <si>
    <t>9.1.2.40</t>
  </si>
  <si>
    <t>9.1.2.41</t>
  </si>
  <si>
    <t>9.1.2.42</t>
  </si>
  <si>
    <t>9.1.2.43</t>
  </si>
  <si>
    <t>9.1.2.44</t>
  </si>
  <si>
    <t>9.1.2.45</t>
  </si>
  <si>
    <t>9.1.2.46</t>
  </si>
  <si>
    <t>9.1.2.47</t>
  </si>
  <si>
    <t>9.1.2.48</t>
  </si>
  <si>
    <t>9.1.2.49</t>
  </si>
  <si>
    <t>9.1.2.50</t>
  </si>
  <si>
    <t>9.1.2.51</t>
  </si>
  <si>
    <t>9.1.2.52</t>
  </si>
  <si>
    <t>9.1.2.53</t>
  </si>
  <si>
    <t>9.1.2.54</t>
  </si>
  <si>
    <t>9.1.2.55</t>
  </si>
  <si>
    <t>9.1.2.56</t>
  </si>
  <si>
    <t>9.1.2.57</t>
  </si>
  <si>
    <t>9.1.2.58</t>
  </si>
  <si>
    <t>1261 m</t>
  </si>
  <si>
    <t xml:space="preserve">40 m </t>
  </si>
  <si>
    <t>9.1.3.34</t>
  </si>
  <si>
    <t>9.1.3.35</t>
  </si>
  <si>
    <t>9.1.3.36</t>
  </si>
  <si>
    <t>9.1.3.37</t>
  </si>
  <si>
    <t>9.1.3.38</t>
  </si>
  <si>
    <t>9.1.3.39</t>
  </si>
  <si>
    <t>9.1.3.40</t>
  </si>
  <si>
    <t>9.1.3.41</t>
  </si>
  <si>
    <t>9.1.3.42</t>
  </si>
  <si>
    <t>9.1.3.43</t>
  </si>
  <si>
    <t>9.1.3.44</t>
  </si>
  <si>
    <t>9.1.3.45</t>
  </si>
  <si>
    <t>9.1.3.46</t>
  </si>
  <si>
    <t>9.1.3.47</t>
  </si>
  <si>
    <t>9.1.3.48</t>
  </si>
  <si>
    <t>9.1.3.49</t>
  </si>
  <si>
    <t>9.1.3.50</t>
  </si>
  <si>
    <t>9.1.3.51</t>
  </si>
  <si>
    <t>9.1.3.52</t>
  </si>
  <si>
    <t>9.1.3.53</t>
  </si>
  <si>
    <t>9.1.3.54</t>
  </si>
  <si>
    <t>9.1.3.55</t>
  </si>
  <si>
    <t>9.1.3.56</t>
  </si>
  <si>
    <t>9.1.3.57</t>
  </si>
  <si>
    <t>9.1.3.58</t>
  </si>
  <si>
    <t>9.1.3.59</t>
  </si>
  <si>
    <t>9.1.3.60</t>
  </si>
  <si>
    <t>9.1.3.61</t>
  </si>
  <si>
    <t>9.1.3.62</t>
  </si>
  <si>
    <t>9.1.3.63</t>
  </si>
  <si>
    <t>9.3.2.24</t>
  </si>
  <si>
    <t>9.3.2.25</t>
  </si>
  <si>
    <t>9.3.2.26</t>
  </si>
  <si>
    <t>9.3.2.27</t>
  </si>
  <si>
    <t>9.3.2.28</t>
  </si>
  <si>
    <t>9.3.2.29</t>
  </si>
  <si>
    <t>9.3.2.30</t>
  </si>
  <si>
    <t>9.3.2.31</t>
  </si>
  <si>
    <t>9.3.2.32</t>
  </si>
  <si>
    <t>9.3.2.33</t>
  </si>
  <si>
    <t>9.3.2.34</t>
  </si>
  <si>
    <t>9.3.2.35</t>
  </si>
  <si>
    <t>9.3.2.36</t>
  </si>
  <si>
    <t>9.3.2.37</t>
  </si>
  <si>
    <t>9.3.2.38</t>
  </si>
  <si>
    <t>9.3.2.39</t>
  </si>
  <si>
    <t>9.3.2.40</t>
  </si>
  <si>
    <t>9.3.2.41</t>
  </si>
  <si>
    <t>9.3.2.42</t>
  </si>
  <si>
    <t>9.3.2.43</t>
  </si>
  <si>
    <t>9.3.2.44</t>
  </si>
  <si>
    <t>869 m</t>
  </si>
  <si>
    <t>9.3.3.24</t>
  </si>
  <si>
    <t>9.3.3.25</t>
  </si>
  <si>
    <t>9.3.3.26</t>
  </si>
  <si>
    <t>9.3.3.27</t>
  </si>
  <si>
    <t>9.3.3.28</t>
  </si>
  <si>
    <t>9.3.3.29</t>
  </si>
  <si>
    <t>9.3.3.30</t>
  </si>
  <si>
    <t>9.3.3.31</t>
  </si>
  <si>
    <t>9.3.3.32</t>
  </si>
  <si>
    <t>9.3.3.33</t>
  </si>
  <si>
    <t>9.3.3.34</t>
  </si>
  <si>
    <t>9.3.3.35</t>
  </si>
  <si>
    <t>9.3.3.36</t>
  </si>
  <si>
    <t>9.3.3.37</t>
  </si>
  <si>
    <t>9.3.3.38</t>
  </si>
  <si>
    <t>9.3.3.39</t>
  </si>
  <si>
    <t>9.3.3.40</t>
  </si>
  <si>
    <t>9.3.3.41</t>
  </si>
  <si>
    <t>9.3.3.42</t>
  </si>
  <si>
    <t>9.3.3.43</t>
  </si>
  <si>
    <t>9.3.3.44</t>
  </si>
  <si>
    <t>2240m</t>
  </si>
  <si>
    <t>10.2.2.130</t>
  </si>
  <si>
    <t>10.2.2.131</t>
  </si>
  <si>
    <t>10.2.2.132</t>
  </si>
  <si>
    <t>10.2.2.133</t>
  </si>
  <si>
    <t>10.2.2.134</t>
  </si>
  <si>
    <t>10.2.2.135</t>
  </si>
  <si>
    <t>10.2.2.136</t>
  </si>
  <si>
    <t>10.2.2.137</t>
  </si>
  <si>
    <t>10.2.2.138</t>
  </si>
  <si>
    <t>10.2.2.139</t>
  </si>
  <si>
    <t>10.2.2.140</t>
  </si>
  <si>
    <t>10.2.2.141</t>
  </si>
  <si>
    <t>10.2.2.142</t>
  </si>
  <si>
    <t>10.2.2.143</t>
  </si>
  <si>
    <t>10.2.2.144</t>
  </si>
  <si>
    <t>10.2.2.145</t>
  </si>
  <si>
    <t>10.2.2.146</t>
  </si>
  <si>
    <t>10.2.2.147</t>
  </si>
  <si>
    <t>10.2.2.148</t>
  </si>
  <si>
    <t>10.2.2.149</t>
  </si>
  <si>
    <t>10.2.2.150</t>
  </si>
  <si>
    <t>10.2.2.151</t>
  </si>
  <si>
    <t>10.2.2.152</t>
  </si>
  <si>
    <t>10.2.2.153</t>
  </si>
  <si>
    <t>10.2.2.154</t>
  </si>
  <si>
    <t>10.2.2.155</t>
  </si>
  <si>
    <t>10.2.2.156</t>
  </si>
  <si>
    <t>10.2.2.157</t>
  </si>
  <si>
    <t>10.2.2.158</t>
  </si>
  <si>
    <t>10.2.2.159</t>
  </si>
  <si>
    <t>10.2.2.160</t>
  </si>
  <si>
    <t>10.2.2.161</t>
  </si>
  <si>
    <t>10.2.2.162</t>
  </si>
  <si>
    <t>10.2.2.163</t>
  </si>
  <si>
    <t>10.2.2.164</t>
  </si>
  <si>
    <t>10.2.2.165</t>
  </si>
  <si>
    <t>10.2.2.166</t>
  </si>
  <si>
    <t>10.2.2.167</t>
  </si>
  <si>
    <t>10.2.2.168</t>
  </si>
  <si>
    <t>10.2.2.169</t>
  </si>
  <si>
    <t>10.2.2.170</t>
  </si>
  <si>
    <t>10.2.2.171</t>
  </si>
  <si>
    <t>10.2.2.172</t>
  </si>
  <si>
    <t>10.2.2.173</t>
  </si>
  <si>
    <t>10.2.2.174</t>
  </si>
  <si>
    <t>10.2.2.175</t>
  </si>
  <si>
    <t>10.2.2.176</t>
  </si>
  <si>
    <t>10.2.2.177</t>
  </si>
  <si>
    <t>10.2.2.178</t>
  </si>
  <si>
    <t>10.2.2.179</t>
  </si>
  <si>
    <t>10.2.2.180</t>
  </si>
  <si>
    <t>10.2.2.181</t>
  </si>
  <si>
    <t>10.2.2.182</t>
  </si>
  <si>
    <t>10.2.2.183</t>
  </si>
  <si>
    <t>10.2.2.184</t>
  </si>
  <si>
    <t>10.2.2.185</t>
  </si>
  <si>
    <t>10.2.2.186</t>
  </si>
  <si>
    <t>10.2.2.187</t>
  </si>
  <si>
    <t>10.2.2.188</t>
  </si>
  <si>
    <t>10.2.2.189</t>
  </si>
  <si>
    <t>10.2.2.190</t>
  </si>
  <si>
    <t>10.2.2.191</t>
  </si>
  <si>
    <t>10.2.2.192</t>
  </si>
  <si>
    <t>10.2.2.193</t>
  </si>
  <si>
    <t>10.2.2.194</t>
  </si>
  <si>
    <t>10.2.2.195</t>
  </si>
  <si>
    <t>10.2.2.196</t>
  </si>
  <si>
    <t>10.2.2.197</t>
  </si>
  <si>
    <t>10.2.2.198</t>
  </si>
  <si>
    <t>10.2.2.199</t>
  </si>
  <si>
    <t>10.2.2.200</t>
  </si>
  <si>
    <t>10.2.2.201</t>
  </si>
  <si>
    <t>10.2.2.202</t>
  </si>
  <si>
    <t>10.2.2.203</t>
  </si>
  <si>
    <t>10.2.2.204</t>
  </si>
  <si>
    <t>10.2.2.205</t>
  </si>
  <si>
    <t>10.2.2.206</t>
  </si>
  <si>
    <t>10.2.2.207</t>
  </si>
  <si>
    <t>10.2.2.208</t>
  </si>
  <si>
    <t>10.2.2.209</t>
  </si>
  <si>
    <t>10.2.2.210</t>
  </si>
  <si>
    <t>10.2.2.211</t>
  </si>
  <si>
    <t>10.2.2.212</t>
  </si>
  <si>
    <t>10.2.2.213</t>
  </si>
  <si>
    <t>10.2.2.214</t>
  </si>
  <si>
    <t>10.2.2.215</t>
  </si>
  <si>
    <t>10.2.2.216</t>
  </si>
  <si>
    <t>10.2.2.217</t>
  </si>
  <si>
    <t>10.2.2.218</t>
  </si>
  <si>
    <t>10.2.2.219</t>
  </si>
  <si>
    <t>10.2.2.220</t>
  </si>
  <si>
    <t>5121 m</t>
  </si>
  <si>
    <t>10.2.3.130</t>
  </si>
  <si>
    <t>10.2.3.131</t>
  </si>
  <si>
    <t>10.2.3.132</t>
  </si>
  <si>
    <t>10.2.3.133</t>
  </si>
  <si>
    <t>10.2.3.134</t>
  </si>
  <si>
    <t>10.2.3.135</t>
  </si>
  <si>
    <t>10.2.3.136</t>
  </si>
  <si>
    <t>10.2.3.137</t>
  </si>
  <si>
    <t>10.2.3.138</t>
  </si>
  <si>
    <t>10.2.3.139</t>
  </si>
  <si>
    <t>10.2.3.140</t>
  </si>
  <si>
    <t>10.2.3.141</t>
  </si>
  <si>
    <t>10.2.3.142</t>
  </si>
  <si>
    <t>10.2.3.143</t>
  </si>
  <si>
    <t>10.2.3.144</t>
  </si>
  <si>
    <t>10.2.3.145</t>
  </si>
  <si>
    <t>10.2.3.146</t>
  </si>
  <si>
    <t>10.2.3.147</t>
  </si>
  <si>
    <t>10.2.3.148</t>
  </si>
  <si>
    <t>10.2.3.149</t>
  </si>
  <si>
    <t>10.2.3.150</t>
  </si>
  <si>
    <t>10.2.3.151</t>
  </si>
  <si>
    <t>10.2.3.152</t>
  </si>
  <si>
    <t>10.2.3.153</t>
  </si>
  <si>
    <t>10.2.3.154</t>
  </si>
  <si>
    <t>10.2.3.155</t>
  </si>
  <si>
    <t>10.2.3.156</t>
  </si>
  <si>
    <t>10.2.3.157</t>
  </si>
  <si>
    <t>10.2.3.158</t>
  </si>
  <si>
    <t>10.2.3.159</t>
  </si>
  <si>
    <t>10.2.3.160</t>
  </si>
  <si>
    <t>10.2.3.161</t>
  </si>
  <si>
    <t>10.2.3.162</t>
  </si>
  <si>
    <t>10.2.3.163</t>
  </si>
  <si>
    <t>10.2.3.164</t>
  </si>
  <si>
    <t>10.2.3.165</t>
  </si>
  <si>
    <t>10.2.3.166</t>
  </si>
  <si>
    <t>10.2.3.167</t>
  </si>
  <si>
    <t>10.2.3.168</t>
  </si>
  <si>
    <t>10.2.3.169</t>
  </si>
  <si>
    <t>10.2.3.170</t>
  </si>
  <si>
    <t>10.2.3.171</t>
  </si>
  <si>
    <t>10.2.3.172</t>
  </si>
  <si>
    <t>10.2.3.173</t>
  </si>
  <si>
    <t>10.2.3.174</t>
  </si>
  <si>
    <t>10.2.3.175</t>
  </si>
  <si>
    <t>10.2.3.176</t>
  </si>
  <si>
    <t>10.2.3.177</t>
  </si>
  <si>
    <t>10.2.3.178</t>
  </si>
  <si>
    <t>10.2.3.179</t>
  </si>
  <si>
    <t>10.2.3.180</t>
  </si>
  <si>
    <t>10.2.3.181</t>
  </si>
  <si>
    <t>10.2.3.182</t>
  </si>
  <si>
    <t>10.2.3.183</t>
  </si>
  <si>
    <t>10.2.3.184</t>
  </si>
  <si>
    <t>10.2.3.185</t>
  </si>
  <si>
    <t>10.2.3.186</t>
  </si>
  <si>
    <t>10.2.3.187</t>
  </si>
  <si>
    <t>10.2.3.188</t>
  </si>
  <si>
    <t>10.2.3.189</t>
  </si>
  <si>
    <t>10.2.3.190</t>
  </si>
  <si>
    <t>10.2.3.191</t>
  </si>
  <si>
    <t>10.2.3.192</t>
  </si>
  <si>
    <t>10.2.3.193</t>
  </si>
  <si>
    <t>10.2.3.194</t>
  </si>
  <si>
    <t>10.2.3.195</t>
  </si>
  <si>
    <t>10.2.3.196</t>
  </si>
  <si>
    <t>10.2.3.197</t>
  </si>
  <si>
    <t>10.2.3.198</t>
  </si>
  <si>
    <t>10.2.3.199</t>
  </si>
  <si>
    <t>10.2.3.200</t>
  </si>
  <si>
    <t>10.2.3.201</t>
  </si>
  <si>
    <t>10.2.3.202</t>
  </si>
  <si>
    <t>10.2.3.203</t>
  </si>
  <si>
    <t>10.2.3.204</t>
  </si>
  <si>
    <t>10.2.3.205</t>
  </si>
  <si>
    <t>10.2.3.206</t>
  </si>
  <si>
    <t>10.2.3.207</t>
  </si>
  <si>
    <t>10.2.3.208</t>
  </si>
  <si>
    <t>10.2.3.209</t>
  </si>
  <si>
    <t>10.2.3.210</t>
  </si>
  <si>
    <t>10.2.3.211</t>
  </si>
  <si>
    <t>10.2.3.212</t>
  </si>
  <si>
    <t>10.2.3.213</t>
  </si>
  <si>
    <t>10.2.3.214</t>
  </si>
  <si>
    <t>10.2.3.215</t>
  </si>
  <si>
    <t>10.2.3.216</t>
  </si>
  <si>
    <t>10.2.3.217</t>
  </si>
  <si>
    <t>10.2.3.218</t>
  </si>
  <si>
    <t>10.2.3.219</t>
  </si>
  <si>
    <t>10.2.3.220</t>
  </si>
  <si>
    <t>10.2.3.221</t>
  </si>
  <si>
    <t>10.2.3.222</t>
  </si>
  <si>
    <t>10.2.3.223</t>
  </si>
  <si>
    <t>10.2.3.224</t>
  </si>
  <si>
    <t>10.2.3.225</t>
  </si>
  <si>
    <t>10.2.3.226</t>
  </si>
  <si>
    <t>10.2.3.227</t>
  </si>
  <si>
    <t>10.2.3.228</t>
  </si>
  <si>
    <t>10.2.3.229</t>
  </si>
  <si>
    <t>10.2.3.230</t>
  </si>
  <si>
    <t>10.2.3.231</t>
  </si>
  <si>
    <t>10.2.3.232</t>
  </si>
  <si>
    <t>10.2.3.233</t>
  </si>
  <si>
    <t>10.2.3.234</t>
  </si>
  <si>
    <t>10.2.3.235</t>
  </si>
  <si>
    <t>10.2.3.236</t>
  </si>
  <si>
    <t>10.2.3.237</t>
  </si>
  <si>
    <t>10.2.3.238</t>
  </si>
  <si>
    <t>10.2.3.239</t>
  </si>
  <si>
    <t>10.2.3.240</t>
  </si>
  <si>
    <t>10.2.3.241</t>
  </si>
  <si>
    <t>10.2.3.242</t>
  </si>
  <si>
    <t>10.2.3.243</t>
  </si>
  <si>
    <t>10.2.3.244</t>
  </si>
  <si>
    <t>10.2.3.245</t>
  </si>
  <si>
    <t>10.2.3.246</t>
  </si>
  <si>
    <t>10.2.3.247</t>
  </si>
  <si>
    <t>10.2.3.248</t>
  </si>
  <si>
    <t>10.2.3.249</t>
  </si>
  <si>
    <t>10.2.3.250</t>
  </si>
  <si>
    <t>10.2.3.251</t>
  </si>
  <si>
    <t>10.2.3.252</t>
  </si>
  <si>
    <t>10.2.3.253</t>
  </si>
  <si>
    <t>10.2.3.254</t>
  </si>
  <si>
    <t>10.2.3.255</t>
  </si>
  <si>
    <t>10.2.3.256</t>
  </si>
  <si>
    <r>
      <t xml:space="preserve">Cost center/ </t>
    </r>
    <r>
      <rPr>
        <b/>
        <i/>
        <sz val="11"/>
        <color rgb="FFFF0000"/>
        <rFont val="Arial"/>
        <family val="2"/>
      </rPr>
      <t>Troškovno mjesto</t>
    </r>
    <r>
      <rPr>
        <b/>
        <sz val="11"/>
        <color rgb="FFFF0000"/>
        <rFont val="Arial"/>
        <family val="2"/>
        <charset val="238"/>
      </rPr>
      <t xml:space="preserve"> 11.3</t>
    </r>
  </si>
  <si>
    <t>Bridge/Most Podovi LK29+489.000—LK29+661.000</t>
  </si>
  <si>
    <t>11.3.1</t>
  </si>
  <si>
    <t>11.3.2</t>
  </si>
  <si>
    <t>11.3.2.1</t>
  </si>
  <si>
    <t>11.3.2.2</t>
  </si>
  <si>
    <t>11.3.2.3</t>
  </si>
  <si>
    <t>11.3.2.4</t>
  </si>
  <si>
    <t>P1 stage 3 (4.6m)</t>
  </si>
  <si>
    <t>11.3.2.5</t>
  </si>
  <si>
    <t>11.3.2.6</t>
  </si>
  <si>
    <t>11.3.2.7</t>
  </si>
  <si>
    <t>11.3.2.8</t>
  </si>
  <si>
    <t>11.3.2.9</t>
  </si>
  <si>
    <t>11.3.2.10</t>
  </si>
  <si>
    <t>P2 stage 5 (3.766m)</t>
  </si>
  <si>
    <t>11.3.2.11</t>
  </si>
  <si>
    <t>P2 stage 6 (3.2m)</t>
  </si>
  <si>
    <t>11.3.2.12</t>
  </si>
  <si>
    <t>11.3.2.13</t>
  </si>
  <si>
    <t>11.3.2.14</t>
  </si>
  <si>
    <t>11.3.2.15</t>
  </si>
  <si>
    <t>11.3.2.16</t>
  </si>
  <si>
    <t>11.3.2.17</t>
  </si>
  <si>
    <t>P3 stage 6 (3.282m)</t>
  </si>
  <si>
    <t>11.3.2.18</t>
  </si>
  <si>
    <t>11.3.2.19</t>
  </si>
  <si>
    <t>11.3.2.20</t>
  </si>
  <si>
    <t>11.3.2.21</t>
  </si>
  <si>
    <t>11.3.2.22</t>
  </si>
  <si>
    <t>11.3.2.23</t>
  </si>
  <si>
    <t>P4 stage 5 (4.782m)</t>
  </si>
  <si>
    <t>11.3.2.24</t>
  </si>
  <si>
    <t>11.3.2.25</t>
  </si>
  <si>
    <t>11.3.2.26</t>
  </si>
  <si>
    <t>11.3.2.27</t>
  </si>
  <si>
    <t>11.3.2.28</t>
  </si>
  <si>
    <t>11.3.2.29</t>
  </si>
  <si>
    <t>P5 stage 5 (4.782m)</t>
  </si>
  <si>
    <t>11.3.2.30</t>
  </si>
  <si>
    <t>11.3.2.31</t>
  </si>
  <si>
    <t>11.3.2.32</t>
  </si>
  <si>
    <t>11.3.2.33</t>
  </si>
  <si>
    <t>P6 stage 3 (4.6m)</t>
  </si>
  <si>
    <t>11.3.2.34</t>
  </si>
  <si>
    <t>11.3.2.35</t>
  </si>
  <si>
    <t>11.3.3</t>
  </si>
  <si>
    <t>11.3.4</t>
  </si>
  <si>
    <t>11.3.5</t>
  </si>
  <si>
    <t>Sub Total / Suma stavke 11.3</t>
  </si>
  <si>
    <r>
      <t xml:space="preserve">Cost center/ </t>
    </r>
    <r>
      <rPr>
        <b/>
        <i/>
        <sz val="11"/>
        <color rgb="FFFF0000"/>
        <rFont val="Arial"/>
        <family val="2"/>
      </rPr>
      <t>Troškovno mjesto</t>
    </r>
    <r>
      <rPr>
        <b/>
        <sz val="11"/>
        <color rgb="FFFF0000"/>
        <rFont val="Arial"/>
        <family val="2"/>
        <charset val="238"/>
      </rPr>
      <t xml:space="preserve"> 11.4</t>
    </r>
  </si>
  <si>
    <r>
      <t>Road Works/</t>
    </r>
    <r>
      <rPr>
        <b/>
        <i/>
        <sz val="11"/>
        <color rgb="FFFF0000"/>
        <rFont val="Arial"/>
        <family val="2"/>
      </rPr>
      <t>Radovi na putevima</t>
    </r>
    <r>
      <rPr>
        <b/>
        <sz val="11"/>
        <color rgb="FFFF0000"/>
        <rFont val="Arial"/>
        <family val="2"/>
        <charset val="238"/>
      </rPr>
      <t xml:space="preserve"> LK29+661.000—LK29+670.000</t>
    </r>
  </si>
  <si>
    <t>11.4.1</t>
  </si>
  <si>
    <t>11.4.1.1</t>
  </si>
  <si>
    <t>11.4.1.2</t>
  </si>
  <si>
    <t>11.4.1.3</t>
  </si>
  <si>
    <t>11.4.3</t>
    <phoneticPr fontId="19" type="noConversion"/>
  </si>
  <si>
    <t>Sub Total / Suma stavke 11.4</t>
  </si>
  <si>
    <r>
      <t xml:space="preserve">Cost center/ </t>
    </r>
    <r>
      <rPr>
        <b/>
        <i/>
        <sz val="11"/>
        <color rgb="FFFF0000"/>
        <rFont val="Arial"/>
        <family val="2"/>
      </rPr>
      <t>Troškovno mjesto</t>
    </r>
    <r>
      <rPr>
        <b/>
        <sz val="11"/>
        <color rgb="FFFF0000"/>
        <rFont val="Arial"/>
        <family val="2"/>
        <charset val="238"/>
      </rPr>
      <t xml:space="preserve"> 11.5</t>
    </r>
  </si>
  <si>
    <r>
      <t>Road Works/</t>
    </r>
    <r>
      <rPr>
        <b/>
        <i/>
        <sz val="11"/>
        <color rgb="FFFF0000"/>
        <rFont val="Arial"/>
        <family val="2"/>
      </rPr>
      <t>Radovi na putevima</t>
    </r>
    <r>
      <rPr>
        <b/>
        <sz val="11"/>
        <color rgb="FFFF0000"/>
        <rFont val="Arial"/>
        <family val="2"/>
        <charset val="238"/>
      </rPr>
      <t xml:space="preserve"> LK29+670.000—LK29+683.000  RK29+710.000—RK29+722.000</t>
    </r>
  </si>
  <si>
    <t>11.5.1</t>
  </si>
  <si>
    <t>11.5.1.1</t>
  </si>
  <si>
    <t>11.5.1.2</t>
  </si>
  <si>
    <t>11.5.1.3</t>
  </si>
  <si>
    <t>11.5.2</t>
  </si>
  <si>
    <t>11.5.2.1</t>
  </si>
  <si>
    <t>11.5.3</t>
  </si>
  <si>
    <t>Sub Total / Suma stavke 11.5</t>
  </si>
  <si>
    <r>
      <t>Construction of tunnel/</t>
    </r>
    <r>
      <rPr>
        <b/>
        <i/>
        <sz val="11"/>
        <color rgb="FFFF0000"/>
        <rFont val="Arial"/>
        <family val="2"/>
      </rPr>
      <t>Izgradnja tunela</t>
    </r>
    <r>
      <rPr>
        <b/>
        <sz val="11"/>
        <color rgb="FFFF0000"/>
        <rFont val="Arial"/>
        <family val="2"/>
        <charset val="238"/>
      </rPr>
      <t xml:space="preserve"> Mala Trava                                                               LK29+683.000—LK31+556.000                  RK29+722.000—RK31+624.000</t>
    </r>
  </si>
  <si>
    <t>11.2.2.95</t>
  </si>
  <si>
    <t>11.2.2.96</t>
  </si>
  <si>
    <t>11.2.2.97</t>
  </si>
  <si>
    <t>11.2.2.98</t>
  </si>
  <si>
    <t>11.2.2.99</t>
  </si>
  <si>
    <t>11.2.2.100</t>
  </si>
  <si>
    <t>11.2.2.101</t>
  </si>
  <si>
    <t>11.2.2.102</t>
  </si>
  <si>
    <t>11.2.2.103</t>
  </si>
  <si>
    <t>11.2.2.104</t>
  </si>
  <si>
    <t>11.2.2.105</t>
  </si>
  <si>
    <t>11.2.2.106</t>
  </si>
  <si>
    <t>11.2.2.107</t>
  </si>
  <si>
    <t>11.2.2.108</t>
  </si>
  <si>
    <t>11.2.2.109</t>
  </si>
  <si>
    <t>11.2.2.110</t>
  </si>
  <si>
    <t>11.2.2.111</t>
  </si>
  <si>
    <t>11.2.2.112</t>
  </si>
  <si>
    <t>11.2.2.113</t>
  </si>
  <si>
    <t>11.2.2.114</t>
  </si>
  <si>
    <t>11.2.2.115</t>
  </si>
  <si>
    <t>11.2.2.116</t>
  </si>
  <si>
    <t>11.2.2.117</t>
  </si>
  <si>
    <t>11.2.2.118</t>
  </si>
  <si>
    <t>11.2.2.119</t>
  </si>
  <si>
    <t>11.2.2.120</t>
  </si>
  <si>
    <t>11.2.2.121</t>
  </si>
  <si>
    <t>11.2.2.122</t>
  </si>
  <si>
    <t>11.2.2.123</t>
  </si>
  <si>
    <t>11.2.2.124</t>
  </si>
  <si>
    <t>11.2.2.125</t>
  </si>
  <si>
    <t>11.2.2.126</t>
  </si>
  <si>
    <t>11.2.2.127</t>
  </si>
  <si>
    <t>11.2.2.128</t>
  </si>
  <si>
    <t>11.2.2.129</t>
  </si>
  <si>
    <t>11.2.2.130</t>
  </si>
  <si>
    <t>11.2.2.131</t>
  </si>
  <si>
    <t>11.2.2.132</t>
  </si>
  <si>
    <t>11.2.2.133</t>
  </si>
  <si>
    <t>11.2.2.134</t>
  </si>
  <si>
    <t>11.2.2.135</t>
  </si>
  <si>
    <t>11.2.2.136</t>
  </si>
  <si>
    <t>11.2.2.137</t>
  </si>
  <si>
    <t>11.2.2.138</t>
  </si>
  <si>
    <t>11.2.2.139</t>
  </si>
  <si>
    <t>11.2.2.140</t>
  </si>
  <si>
    <t>11.2.2.141</t>
  </si>
  <si>
    <t>11.2.2.142</t>
  </si>
  <si>
    <t>11.2.2.143</t>
  </si>
  <si>
    <t>11.2.2.144</t>
  </si>
  <si>
    <t>11.2.2.145</t>
  </si>
  <si>
    <t>11.2.2.146</t>
  </si>
  <si>
    <t>11.2.2.147</t>
  </si>
  <si>
    <t>11.2.2.148</t>
  </si>
  <si>
    <t>11.2.2.149</t>
  </si>
  <si>
    <t>11.2.2.150</t>
  </si>
  <si>
    <t>11.2.2.151</t>
  </si>
  <si>
    <t>3727 m</t>
  </si>
  <si>
    <t>20  m</t>
  </si>
  <si>
    <t>11.2.3.95</t>
  </si>
  <si>
    <t>11.2.3.96</t>
  </si>
  <si>
    <t>11.2.3.97</t>
  </si>
  <si>
    <t>11.2.3.98</t>
  </si>
  <si>
    <t>11.2.3.99</t>
  </si>
  <si>
    <t>11.2.3.100</t>
  </si>
  <si>
    <t>11.2.3.101</t>
  </si>
  <si>
    <t>11.2.3.102</t>
  </si>
  <si>
    <t>11.2.3.103</t>
  </si>
  <si>
    <t>11.2.3.104</t>
  </si>
  <si>
    <t>11.2.3.105</t>
  </si>
  <si>
    <t>11.2.3.106</t>
  </si>
  <si>
    <t>11.2.3.107</t>
  </si>
  <si>
    <t>11.2.3.108</t>
  </si>
  <si>
    <t>11.2.3.109</t>
  </si>
  <si>
    <t>11.2.3.110</t>
  </si>
  <si>
    <t>11.2.3.111</t>
  </si>
  <si>
    <t>11.2.3.112</t>
  </si>
  <si>
    <t>11.2.3.113</t>
  </si>
  <si>
    <t>11.2.3.114</t>
  </si>
  <si>
    <t>11.2.3.115</t>
  </si>
  <si>
    <t>11.2.3.116</t>
  </si>
  <si>
    <t>11.2.3.117</t>
  </si>
  <si>
    <t>11.2.3.118</t>
  </si>
  <si>
    <t>11.2.3.119</t>
  </si>
  <si>
    <t>11.2.3.120</t>
  </si>
  <si>
    <t>11.2.3.121</t>
  </si>
  <si>
    <t>11.2.3.122</t>
  </si>
  <si>
    <t>11.2.3.123</t>
  </si>
  <si>
    <t>11.2.3.124</t>
  </si>
  <si>
    <t>11.2.3.125</t>
  </si>
  <si>
    <t>11.2.3.126</t>
  </si>
  <si>
    <t>11.2.3.127</t>
  </si>
  <si>
    <t>11.2.3.128</t>
  </si>
  <si>
    <t>11.2.3.129</t>
  </si>
  <si>
    <t>11.2.3.130</t>
  </si>
  <si>
    <t>11.2.3.131</t>
  </si>
  <si>
    <t>11.2.3.132</t>
  </si>
  <si>
    <t>11.2.3.133</t>
  </si>
  <si>
    <t>11.2.3.134</t>
  </si>
  <si>
    <t>11.2.3.135</t>
  </si>
  <si>
    <t>11.2.3.136</t>
  </si>
  <si>
    <t>11.2.3.137</t>
  </si>
  <si>
    <t>11.2.3.138</t>
  </si>
  <si>
    <t>11.2.3.139</t>
  </si>
  <si>
    <t>11.2.3.140</t>
  </si>
  <si>
    <t>11.2.3.141</t>
  </si>
  <si>
    <t>11.2.3.142</t>
  </si>
  <si>
    <t>11.2.3.143</t>
  </si>
  <si>
    <t>11.2.3.144</t>
  </si>
  <si>
    <t>11.2.3.145</t>
  </si>
  <si>
    <t>11.2.3.146</t>
  </si>
  <si>
    <t>11.2.3.147</t>
  </si>
  <si>
    <t>11.2.3.148</t>
  </si>
  <si>
    <t>11.2.3.149</t>
  </si>
  <si>
    <t>11.2.3.150</t>
  </si>
  <si>
    <t>11.2.3.151</t>
  </si>
  <si>
    <t>11.2.3.152</t>
  </si>
  <si>
    <t>11.2.3.153</t>
  </si>
  <si>
    <t>11.2.3.154</t>
  </si>
  <si>
    <t>11.2.3.155</t>
  </si>
  <si>
    <t>11.2.3.156</t>
  </si>
  <si>
    <t>11.2.3.157</t>
  </si>
  <si>
    <t>11.2.3.158</t>
  </si>
  <si>
    <t>11.2.3.159</t>
  </si>
  <si>
    <t>11.2.3.160</t>
  </si>
  <si>
    <t>11.2.3.161</t>
  </si>
  <si>
    <t>11.2.3.162</t>
  </si>
  <si>
    <t>11.2.3.163</t>
  </si>
  <si>
    <t>11.2.3.164</t>
  </si>
  <si>
    <t>11.2.3.165</t>
  </si>
  <si>
    <t>11.2.3.166</t>
  </si>
  <si>
    <t>11.2.3.167</t>
  </si>
  <si>
    <t>11.2.3.168</t>
  </si>
  <si>
    <t>11.2.3.169</t>
  </si>
  <si>
    <t>11.2.3.170</t>
  </si>
  <si>
    <t>11.2.3.171</t>
  </si>
  <si>
    <t>11.2.3.172</t>
  </si>
  <si>
    <t>11.2.3.173</t>
  </si>
  <si>
    <t>11.2.3.174</t>
  </si>
  <si>
    <t>11.2.3.175</t>
  </si>
  <si>
    <t>11.2.3.176</t>
  </si>
  <si>
    <t>11.2.3.177</t>
  </si>
  <si>
    <t>11.2.3.178</t>
  </si>
  <si>
    <t>11.2.3.179</t>
  </si>
  <si>
    <t>11.2.3.180</t>
  </si>
  <si>
    <t>11.2.3.181</t>
  </si>
  <si>
    <t>11.2.3.182</t>
  </si>
  <si>
    <t>11.2.3.183</t>
  </si>
  <si>
    <t>11.2.3.184</t>
  </si>
  <si>
    <t>11.2.3.185</t>
  </si>
  <si>
    <t>11.2.3.186</t>
  </si>
  <si>
    <t>11.2.3.187</t>
  </si>
  <si>
    <t>11.1.2.1.1</t>
  </si>
  <si>
    <t xml:space="preserve">Concrete wall/ Betonski zid RK 29+490 - RK 29+575 (85m) </t>
  </si>
  <si>
    <t>11.1.2.1.1.1</t>
  </si>
  <si>
    <t>11.1.2.1.1.2</t>
  </si>
  <si>
    <t>11.1.2.1.1.3</t>
  </si>
  <si>
    <t>Concrete wall/ Betonski zid RK 29+490 - RK 29+575 - After work 5%</t>
  </si>
  <si>
    <t>11.1.2.1.1.4</t>
  </si>
  <si>
    <t>Concrete wall/ Betonski zid RK 29+490 - RK 29+575 - Correction of the crown 5%</t>
  </si>
  <si>
    <t>11.1.2.1.2</t>
  </si>
  <si>
    <t xml:space="preserve">Concrete wall/ Betonski zid RK29+570-RK29+665 (95m) </t>
  </si>
  <si>
    <t>11.1.2.1.2.1</t>
  </si>
  <si>
    <t>11.1.2.1.2.2</t>
  </si>
  <si>
    <t>11.1.2.1.2.3</t>
  </si>
  <si>
    <t>Concrete wall/ Betonski zid RK RK29+570-RK29+665 - After work 5%</t>
  </si>
  <si>
    <t>11.1.2.1.2.4</t>
  </si>
  <si>
    <t>Concrete wall/ Betonski zid RK29+570-RK29+665 - Correction of the crown 5%</t>
  </si>
  <si>
    <t>11.1.2.2.1</t>
  </si>
  <si>
    <t>11.1.2.2.1.1</t>
  </si>
  <si>
    <t>11.1.2.2.1.2</t>
  </si>
  <si>
    <t>11.1.2.2.1.3</t>
  </si>
  <si>
    <t>11.1.2.2.1.4</t>
  </si>
  <si>
    <t>Layer/Sloj 4    (6.6 -8.8 m height)</t>
  </si>
  <si>
    <t>11.1.2.2.1.5</t>
  </si>
  <si>
    <t>11.1.2.2.1.6</t>
  </si>
  <si>
    <t>11.1.2.2.1.7</t>
  </si>
  <si>
    <t>11.1.2.2.1.8</t>
  </si>
  <si>
    <t>11.1.2.2.1.9</t>
  </si>
  <si>
    <t>11.1.2.2.1.10</t>
  </si>
  <si>
    <t>Layer/Sloj 10    (19.8 -22.0 m height)</t>
  </si>
  <si>
    <t>11.1.2.2.1.11</t>
  </si>
  <si>
    <t>Layer/Sloj 11    (22.0 -24.2 m height)</t>
  </si>
  <si>
    <t>11.1.2.2.1.12</t>
  </si>
  <si>
    <t>Layer/Sloj 12    (24.2 -25.67 m height)</t>
  </si>
  <si>
    <r>
      <rPr>
        <sz val="11"/>
        <color theme="1"/>
        <rFont val="Arial"/>
        <family val="2"/>
        <charset val="238"/>
      </rPr>
      <t>Cost Center/</t>
    </r>
    <r>
      <rPr>
        <i/>
        <sz val="11"/>
        <color theme="1"/>
        <rFont val="Arial"/>
        <family val="2"/>
        <charset val="238"/>
      </rPr>
      <t xml:space="preserve"> Troškovno mjesto 11.3</t>
    </r>
  </si>
  <si>
    <r>
      <rPr>
        <sz val="11"/>
        <color theme="1"/>
        <rFont val="Arial"/>
        <family val="2"/>
        <charset val="238"/>
      </rPr>
      <t>Cost Center/</t>
    </r>
    <r>
      <rPr>
        <i/>
        <sz val="11"/>
        <color theme="1"/>
        <rFont val="Arial"/>
        <family val="2"/>
        <charset val="238"/>
      </rPr>
      <t xml:space="preserve"> Troškovno mjesto 11.4</t>
    </r>
  </si>
  <si>
    <r>
      <rPr>
        <sz val="11"/>
        <color theme="1"/>
        <rFont val="Arial"/>
        <family val="2"/>
        <charset val="238"/>
      </rPr>
      <t>Cost Center/</t>
    </r>
    <r>
      <rPr>
        <i/>
        <sz val="11"/>
        <color theme="1"/>
        <rFont val="Arial"/>
        <family val="2"/>
        <charset val="238"/>
      </rPr>
      <t xml:space="preserve"> Troškovno mjesto 11.5</t>
    </r>
  </si>
  <si>
    <r>
      <t>Road Works/</t>
    </r>
    <r>
      <rPr>
        <b/>
        <i/>
        <sz val="11"/>
        <color rgb="FFFF0000"/>
        <rFont val="Arial"/>
        <family val="2"/>
      </rPr>
      <t>Radovi na putevima</t>
    </r>
    <r>
      <rPr>
        <b/>
        <sz val="11"/>
        <color rgb="FFFF0000"/>
        <rFont val="Arial"/>
        <family val="2"/>
        <charset val="238"/>
      </rPr>
      <t xml:space="preserve"> LK29+317.200—LK29+489.000
RK29+350.000—RK29+710.000</t>
    </r>
  </si>
  <si>
    <t>13.2.2.70</t>
  </si>
  <si>
    <t>13.2.2.71</t>
  </si>
  <si>
    <t>13.2.2.72</t>
  </si>
  <si>
    <t>13.2.2.73</t>
  </si>
  <si>
    <t>13.2.2.74</t>
  </si>
  <si>
    <t>13.2.2.75</t>
  </si>
  <si>
    <t>13.2.2.76</t>
  </si>
  <si>
    <t>13.2.2.77</t>
  </si>
  <si>
    <t>13.2.2.78</t>
  </si>
  <si>
    <t>13.2.2.79</t>
  </si>
  <si>
    <t>13.2.2.80</t>
  </si>
  <si>
    <t>13.2.2.81</t>
  </si>
  <si>
    <t>13.2.2.82</t>
  </si>
  <si>
    <t>13.2.2.83</t>
  </si>
  <si>
    <t>13.2.2.84</t>
  </si>
  <si>
    <t>13.2.2.85</t>
  </si>
  <si>
    <t>13.2.2.86</t>
  </si>
  <si>
    <t>2744 m</t>
  </si>
  <si>
    <t>COST CENTER 13/TROŠKOVNI CENTAR 13 rev Tunnel</t>
  </si>
  <si>
    <t>13.2.3.70</t>
  </si>
  <si>
    <t>13.2.3.71</t>
  </si>
  <si>
    <t>13.2.3.72</t>
  </si>
  <si>
    <t>13.2.3.73</t>
  </si>
  <si>
    <t>13.2.3.74</t>
  </si>
  <si>
    <t>13.2.3.75</t>
  </si>
  <si>
    <t>13.2.3.76</t>
  </si>
  <si>
    <t>13.2.3.77</t>
  </si>
  <si>
    <t>13.2.3.78</t>
  </si>
  <si>
    <t>13.2.3.79</t>
  </si>
  <si>
    <t>13.2.3.80</t>
  </si>
  <si>
    <t>13.2.3.81</t>
  </si>
  <si>
    <t>13.2.3.82</t>
  </si>
  <si>
    <t>13.2.3.83</t>
  </si>
  <si>
    <t>13.2.3.84</t>
  </si>
  <si>
    <t>13.2.3.85</t>
  </si>
  <si>
    <t>13.2.3.86</t>
  </si>
  <si>
    <t>13.2.3.87</t>
  </si>
  <si>
    <t>13.2.3.88</t>
  </si>
  <si>
    <t>13.2.3.89</t>
  </si>
  <si>
    <t>13.2.3.90</t>
  </si>
  <si>
    <t>13.2.3.91</t>
  </si>
  <si>
    <t>13.2.3.92</t>
  </si>
  <si>
    <t>13.2.3.93</t>
  </si>
  <si>
    <t>13.2.3.94</t>
  </si>
  <si>
    <t>13.2.3.95</t>
  </si>
  <si>
    <t>13.2.3.96</t>
  </si>
  <si>
    <t>13.2.3.97</t>
  </si>
  <si>
    <t>13.2.3.98</t>
  </si>
  <si>
    <t>13.2.3.99</t>
  </si>
  <si>
    <t>13.2.3.100</t>
  </si>
  <si>
    <t>13.2.3.101</t>
  </si>
  <si>
    <t>13.2.3.102</t>
  </si>
  <si>
    <t>13.2.3.103</t>
  </si>
  <si>
    <t>13.2.3.104</t>
  </si>
  <si>
    <t>13.2.3.105</t>
  </si>
  <si>
    <t>13.2.3.106</t>
  </si>
  <si>
    <t>13.2.3.107</t>
  </si>
  <si>
    <t>13.2.3.108</t>
  </si>
  <si>
    <t>13.2.3.109</t>
  </si>
  <si>
    <t>13.2.3.110</t>
  </si>
  <si>
    <t>13.2.3.111</t>
  </si>
  <si>
    <t>13.2.3.112</t>
  </si>
  <si>
    <t>13.2.3.113</t>
  </si>
  <si>
    <t>13.2.3.114</t>
  </si>
  <si>
    <t>13.2.3.115</t>
  </si>
  <si>
    <t>13.2.3.116</t>
  </si>
  <si>
    <t>13.2.3.117</t>
  </si>
  <si>
    <t>13.2.3.118</t>
  </si>
  <si>
    <t>13.2.3.119</t>
  </si>
  <si>
    <t>13.2.3.120</t>
  </si>
  <si>
    <t>13.2.3.121</t>
  </si>
  <si>
    <t>13.2.3.122</t>
  </si>
  <si>
    <t>13.2.3.123</t>
  </si>
  <si>
    <t>13.2.3.124</t>
  </si>
  <si>
    <t>13.2.3.125</t>
  </si>
  <si>
    <t>13.2.3.126</t>
  </si>
  <si>
    <t>13.2.3.127</t>
  </si>
  <si>
    <t>13.2.3.128</t>
  </si>
  <si>
    <t>13.2.3.129</t>
  </si>
  <si>
    <t>13.2.3.130</t>
  </si>
  <si>
    <t>13.2.3.131</t>
  </si>
  <si>
    <t>13.2.3.132</t>
  </si>
  <si>
    <t>13.2.3.133</t>
  </si>
  <si>
    <t>13.2.3.134</t>
  </si>
  <si>
    <t>13.2.3.135</t>
  </si>
  <si>
    <t>13.2.3.136</t>
  </si>
  <si>
    <t>13.2.3.137</t>
  </si>
  <si>
    <t>13.2.3.138</t>
  </si>
  <si>
    <t>13.2.2.39.1</t>
  </si>
  <si>
    <t>13.2.2.39.2</t>
  </si>
  <si>
    <t>14.4.2.23</t>
  </si>
  <si>
    <t>14.4.2.24</t>
  </si>
  <si>
    <t>14.4.2.25</t>
  </si>
  <si>
    <t>14.4.2.26</t>
  </si>
  <si>
    <t>14.4.2.27</t>
  </si>
  <si>
    <t>14.4.2.28</t>
  </si>
  <si>
    <t>14.4.2.29</t>
  </si>
  <si>
    <t>14.4.2.30</t>
  </si>
  <si>
    <t>14.4.2.31</t>
  </si>
  <si>
    <t>14.4.2.32</t>
  </si>
  <si>
    <t>14.4.2.33</t>
  </si>
  <si>
    <t>14.4.2.34</t>
  </si>
  <si>
    <t>14.4.2.35</t>
  </si>
  <si>
    <t>14.4.2.36</t>
  </si>
  <si>
    <t>14.4.2.37</t>
  </si>
  <si>
    <t>14.4.2.38</t>
  </si>
  <si>
    <t>14.4.2.39</t>
  </si>
  <si>
    <t>14.4.2.40</t>
  </si>
  <si>
    <t>14.4.2.41</t>
  </si>
  <si>
    <t>14.4.2.42</t>
  </si>
  <si>
    <t>14.4.2.43</t>
  </si>
  <si>
    <t>848 m</t>
  </si>
  <si>
    <t>14.4.3.23</t>
  </si>
  <si>
    <t>14.4.3.24</t>
  </si>
  <si>
    <t>14.4.3.25</t>
  </si>
  <si>
    <t>14.4.3.26</t>
  </si>
  <si>
    <t>14.4.3.27</t>
  </si>
  <si>
    <t>14.4.3.28</t>
  </si>
  <si>
    <t>14.4.3.29</t>
  </si>
  <si>
    <t>14.4.3.30</t>
  </si>
  <si>
    <t>14.4.3.31</t>
  </si>
  <si>
    <t>14.4.3.32</t>
  </si>
  <si>
    <t>14.4.3.33</t>
  </si>
  <si>
    <t>14.4.3.34</t>
  </si>
  <si>
    <t>14.4.3.35</t>
  </si>
  <si>
    <t>14.4.3.36</t>
  </si>
  <si>
    <t>14.4.3.37</t>
  </si>
  <si>
    <t>14.4.3.38</t>
  </si>
  <si>
    <t>14.4.3.39</t>
  </si>
  <si>
    <t>14.4.3.40</t>
  </si>
  <si>
    <t>14.4.3.41</t>
  </si>
  <si>
    <t>14.4.3.42</t>
  </si>
  <si>
    <t>14.4.3.43</t>
  </si>
  <si>
    <t>15.7.2.27</t>
  </si>
  <si>
    <t>15.7.2.28</t>
  </si>
  <si>
    <t>15.7.2.29</t>
  </si>
  <si>
    <t>15.7.2.30</t>
  </si>
  <si>
    <t>15.7.2.31</t>
  </si>
  <si>
    <t>15.7.2.32</t>
  </si>
  <si>
    <t>15.7.2.33</t>
  </si>
  <si>
    <t>15.7.2.34</t>
  </si>
  <si>
    <t>15.7.2.35</t>
  </si>
  <si>
    <t>15.7.2.36</t>
  </si>
  <si>
    <t>15.7.2.37</t>
  </si>
  <si>
    <t>15.7.2.38</t>
  </si>
  <si>
    <t>15.7.2.39</t>
  </si>
  <si>
    <t>15.7.2.40</t>
  </si>
  <si>
    <t>15.7.2.41</t>
  </si>
  <si>
    <t>15.7.2.42</t>
  </si>
  <si>
    <t xml:space="preserve">840 m </t>
  </si>
  <si>
    <t>15.7.2.43</t>
  </si>
  <si>
    <t>15.7.2.44</t>
  </si>
  <si>
    <t>15.7.2.45</t>
  </si>
  <si>
    <t>15.7.2.46</t>
  </si>
  <si>
    <t>15.7.2.47</t>
  </si>
  <si>
    <t>15.7.2.48</t>
  </si>
  <si>
    <t>15.7.2.49</t>
  </si>
  <si>
    <t>15.7.2.50</t>
  </si>
  <si>
    <t>15.7.2.51</t>
  </si>
  <si>
    <t>15.7.2.52</t>
  </si>
  <si>
    <t>15.7.2.53</t>
  </si>
  <si>
    <t xml:space="preserve">1046.9 m </t>
  </si>
  <si>
    <t>15.7.3.27</t>
  </si>
  <si>
    <t>15.7.3.28</t>
  </si>
  <si>
    <t>15.7.3.29</t>
  </si>
  <si>
    <t>15.7.3.30</t>
  </si>
  <si>
    <t>15.7.3.31</t>
  </si>
  <si>
    <t>15.7.3.32</t>
  </si>
  <si>
    <t>15.7.3.33</t>
  </si>
  <si>
    <t>15.7.3.34</t>
  </si>
  <si>
    <t>15.7.3.35</t>
  </si>
  <si>
    <t>15.7.3.36</t>
  </si>
  <si>
    <t>15.7.3.37</t>
  </si>
  <si>
    <t>15.7.3.38</t>
  </si>
  <si>
    <t>15.7.3.39</t>
  </si>
  <si>
    <t>15.7.3.40</t>
  </si>
  <si>
    <t>15.7.3.41</t>
  </si>
  <si>
    <t>15.7.3.42</t>
  </si>
  <si>
    <t>15.7.3.43</t>
  </si>
  <si>
    <t>15.7.3.44</t>
  </si>
  <si>
    <t>15.7.3.45</t>
  </si>
  <si>
    <t>15.7.3.46</t>
  </si>
  <si>
    <t>15.7.3.47</t>
  </si>
  <si>
    <t>15.7.3.48</t>
  </si>
  <si>
    <t>15.7.3.49</t>
  </si>
  <si>
    <t>15.7.3.50</t>
  </si>
  <si>
    <t>15.7.3.51</t>
  </si>
  <si>
    <t>15.7.3.52</t>
  </si>
  <si>
    <t>15.7.3.53</t>
  </si>
  <si>
    <t>8.6.5.13.9</t>
  </si>
  <si>
    <t>8.6.5.13.10</t>
  </si>
  <si>
    <t>320 m (S-R(150-170M) RK1+510.60 - RK1+530.60)</t>
  </si>
  <si>
    <t>340 m (S-R(170-190M) RK1+530.60 - RK1+550.60)</t>
  </si>
  <si>
    <t>360 m (S-R(190-210M) RK1+550.60 - RK1+570.60)</t>
  </si>
  <si>
    <t>380 m (S-R(210-230M) RK1+570.60 - RK1+591.50)</t>
  </si>
  <si>
    <t>460 m (S-R(230-250M) RK1+591.50 - RK1+611.50)</t>
  </si>
  <si>
    <t>480 m (S-R(250-270M) RK1+611.50 - RK1+631.50)</t>
  </si>
  <si>
    <t>500 m (S-R(270-290M) RK1+631.50 - RK1+651.50)</t>
  </si>
  <si>
    <t>520 m (S-R(290-310M) RK1+651.50 - RK1+672.00)</t>
  </si>
  <si>
    <t>640 m (N-R(75-95M) RK3+674.50 - RK3+654.50)</t>
  </si>
  <si>
    <t>660 m (N-R(95-115M) RK3+654.50 - RK3+634.50)</t>
  </si>
  <si>
    <t>680 m (N-R(115-135M) RK3+634.50 - RK3+612.90)</t>
  </si>
  <si>
    <t>700 m (N-L(75-95M) LK3+635.50 - LK3+615.50)</t>
  </si>
  <si>
    <t>720 m (N-L(95-115M) LK3+615.50 - LK3+595.50)</t>
  </si>
  <si>
    <t>740 m (N-L(115-135M) LK3+595.50 - LK3+575.50)</t>
  </si>
  <si>
    <t>760 m (N-L(135-155M) LK3+575.50 - LK3+554.80)</t>
  </si>
  <si>
    <t>780 m (N-R(135-155M) RK3+612.90 - RK3+592.90)</t>
  </si>
  <si>
    <t>840 m (N-L(155-175M)  LK3+554.80 -  LK3+534.80)</t>
  </si>
  <si>
    <t>860 m (N-L(175-195M) LK3+534.80 - LK3+514.80)</t>
  </si>
  <si>
    <t>880 m (N-L(195-215M) LK3+514.80 - LK3+494.80)</t>
  </si>
  <si>
    <t>900 m (N-L(215-235M) LK3+494.80 - LK3+476.50)</t>
  </si>
  <si>
    <t>400 m (S-L(0-20M) LK1+260.00 - LK1+280.00)</t>
  </si>
  <si>
    <t>420 m (S-L(20-40M)  LK1+280.00 - LK1+300.00)</t>
  </si>
  <si>
    <t>440 m (S-L(40-60M) LK1+300.00 - LK1+320.00)</t>
  </si>
  <si>
    <t>540 m (S-R(310-330M) RK1+672.00 - RK1+692.00)</t>
  </si>
  <si>
    <t>560 m (S-R(330-350M) RK1+692.00 - RK1+712.00)</t>
  </si>
  <si>
    <t>580 m (S-R(350-370M) RK1+712.00 - RK1+732.00)</t>
  </si>
  <si>
    <t>600 m (S-R(370-390M) RK1+732.00 - RK1+752.00)</t>
  </si>
  <si>
    <t>800 m (N-R(155-175M) RK3+592.90 - RK3+572.90)</t>
  </si>
  <si>
    <t>820 m (N-R(175-195M) RK3+572.90 - RK3+552.20)</t>
  </si>
  <si>
    <t>920 m (N-R(195-215M)  RK3+552.20 -  RK3+532.20)</t>
  </si>
  <si>
    <t>940 m (N-R(215-235M) RK3+532.20 - RK3+512.20)</t>
  </si>
  <si>
    <t>960 m (N-R(235-255M) RK3+512.20 - RK3+493.50)</t>
  </si>
  <si>
    <t>980 m (N-L(235-255M) LK3+476.50 - LK3+456.50)</t>
  </si>
  <si>
    <t>1000 m (N-L(255-275M) LK3+456.50 - LK3+436.80)</t>
  </si>
  <si>
    <t>1020 m (N-R(255-275M) RK3+493.50 - RK3+473.50)</t>
  </si>
  <si>
    <t>1040 m (N-R(275-295M) RK3+473.50 - RK3+455.00)</t>
  </si>
  <si>
    <t>1060 m (N-L(275-295M) LK3+436.80 - LK3+416.80)</t>
  </si>
  <si>
    <t>1080 m (N-L(295-315M) LK3+416.80 - LK3+395.10)</t>
  </si>
  <si>
    <t>695 m (S-R(300-320M) RK5+465.20 - RK5+485.20)</t>
  </si>
  <si>
    <t>715 m (S-R(320-340M) RK5+485.20 - RK5+505.20)</t>
  </si>
  <si>
    <t>735 m (S-R(340-360M) RK5+505.20 - RK5+525.20)</t>
  </si>
  <si>
    <t>755 m (S-R(360-380M) RK5+525.20 - RK5+546.60)</t>
  </si>
  <si>
    <t>775 m (S-L(375-395M) LK5+546.10 - LK5+566.10)</t>
  </si>
  <si>
    <t>795 m (S-L(395-415M) LK5+566.10 - LK5+586.50)</t>
  </si>
  <si>
    <t>815 m (S-R(380-400M) RK5+546.60 - RK5+566.60)</t>
  </si>
  <si>
    <t>835 m (S-R(400-420M)  RK5+566.60 -  RK5+586.60)</t>
  </si>
  <si>
    <t>855 m (S-R(420-440M) RK5+586.60 - RK5+606.30)</t>
  </si>
  <si>
    <t>875 m (S-L(415-435M) LK5+586.50 - LK5+606.50)</t>
  </si>
  <si>
    <t>895 m (S-L(435-455M) LK5+606.50 - LK5+626.60)</t>
  </si>
  <si>
    <t>1145 m (N-L, LK11+943.0~LK11+923.0)</t>
  </si>
  <si>
    <t>1165 m (N-L, LK11+923.0~LK11+903.0)</t>
  </si>
  <si>
    <t>1185 m (N-L, LK11+903.0~LK11+883.0)</t>
  </si>
  <si>
    <t>1205 m (N-L, LK11+883.0~LK11+863.0)</t>
  </si>
  <si>
    <t>1225 m (N-R, RK11+798.5~RK11+778.5)</t>
  </si>
  <si>
    <t>1245 m (N-R, RK11+778.5~RK11+758.5)</t>
  </si>
  <si>
    <t>1265 m (N-R, RK11+758.5~RK11+738.5)</t>
  </si>
  <si>
    <t>1285 m (N-R, RK11+738.5~RK11+718.5)</t>
  </si>
  <si>
    <t>1305 m (N-L, LK11+863.0~LK11+843.0)</t>
  </si>
  <si>
    <t>1325 m (N-L, LK11+843.0~LK11+823.0)</t>
  </si>
  <si>
    <t>1345 m (N-L, LK11+823.0~LK11+803.0)</t>
  </si>
  <si>
    <t>1365 m (N-L, LK11+803.0~LK11+783.0)</t>
  </si>
  <si>
    <t>1385 m (N-R, RK11+718.5~RK11+698.5)</t>
  </si>
  <si>
    <t>1405 m (N-R, RK11+698.5~RK11+678.5)</t>
  </si>
  <si>
    <t>1425 m (N-R, RK11+678.5~RK11+658.5)</t>
  </si>
  <si>
    <t>1445 m (N-R, RK11+658.5~RK11+638.5)</t>
  </si>
  <si>
    <t>1465 m (N-L, LK11+783.0~LK11+763.0)</t>
  </si>
  <si>
    <t>1485 m (N-L, LK11+763.0~LK11+743.0)</t>
  </si>
  <si>
    <t>1505 m (N-L, LK11+743.0~LK11+723.0)</t>
  </si>
  <si>
    <t>1525 m (N-L, LK11+723.0~LK11+703.0)</t>
  </si>
  <si>
    <t>2260 m N-R, RK21+999.6~RK21+979.6</t>
  </si>
  <si>
    <t>2280 m N-R, RK21+979.6~RK21+959.6</t>
  </si>
  <si>
    <t>2300 m N-R, RK21+959.6~RK21+939.6</t>
  </si>
  <si>
    <t>2320 m N-R, RK21+939.6~RK21+919.6</t>
  </si>
  <si>
    <t>2140 m S-L, LK20+147.9~LK20+167.9</t>
  </si>
  <si>
    <t>2160 m  S-L, LK20+167.9~LK20+187.9</t>
  </si>
  <si>
    <t>2180 m S-L, LK20+187.9~LK20+207.9</t>
  </si>
  <si>
    <t>2200 m S-L, LK20+207.9~LK20+227.9</t>
  </si>
  <si>
    <t>2220 m S-L, LK20+227.9~LK20+247.9</t>
  </si>
  <si>
    <t>2240 m S-L, LK20+247.9~LK20+267.9</t>
  </si>
  <si>
    <t>2420 m S-L, LK20+267.9~LK20+287.9</t>
  </si>
  <si>
    <t>2440 m S-L, LK20+287.9~LK20+307.9</t>
  </si>
  <si>
    <t>300 m (S-R.RK25+007- RK25+027)</t>
  </si>
  <si>
    <t>320 m (S-R.RK25+027- RK25+047)</t>
  </si>
  <si>
    <t>340 m (S-R.RK25+047- RK25+067)</t>
  </si>
  <si>
    <t>360 m (S-R.RK25+067- RK25+087)</t>
  </si>
  <si>
    <t>380 m (S-R.RK25+087- RK25+107)</t>
  </si>
  <si>
    <t>400 m (S-R.RK25+107- RK25+127)</t>
  </si>
  <si>
    <t>420 m (S-R, RK25+127- RK25+147)</t>
  </si>
  <si>
    <t>440 m (S-R, RK25+147- RK25+167)</t>
  </si>
  <si>
    <t>2060 m (S-R, RK20+251.6~RK20+271.6)</t>
  </si>
  <si>
    <t>2080 m (S-R, RK20+271.6~RK20+291.7)</t>
  </si>
  <si>
    <t>2100 m S-R, RK20+291.6~RK20+311.6</t>
  </si>
  <si>
    <t>2120 m S-R, RK20+311.6~RK20+331.7</t>
  </si>
  <si>
    <t>2340 m S-R,  RK20+331.6~RK20+351.6</t>
  </si>
  <si>
    <t>2360 m S-R, RK20+351.6~RK20+371.7</t>
  </si>
  <si>
    <t>2380 m S-R, RK20+371.6~RK20+391.6</t>
  </si>
  <si>
    <t>2400 m S-R, RK20+391.6~RK20+411.6</t>
  </si>
  <si>
    <t>2460 m S-R, RK20+411.6~RK20+431.7</t>
  </si>
  <si>
    <t>2480 m S-R, RK20+431.6~RK20+451.8</t>
  </si>
  <si>
    <t>1500 m (S-L,LK26+844.9-LK26+864.9)</t>
  </si>
  <si>
    <t>1520 m (S-L,LK26+864.9-LK26+884.9)</t>
  </si>
  <si>
    <t>1540 m (S-L,LK26+884.9-LK26+904.9)</t>
  </si>
  <si>
    <t>1560 m (S-L,LK26+904.9-LK26+924.9)</t>
  </si>
  <si>
    <t>1580 m (S-L,LK26+924.9-LK26+944.9)</t>
  </si>
  <si>
    <t>1600 m (S-L,LK26+944.9-LK26+964.9)</t>
  </si>
  <si>
    <t>1620 m (S-R,RK27+256.6-RK27+276.6)</t>
  </si>
  <si>
    <t>1640 m (S-R,RK27+276.6-RK27+296.6)</t>
  </si>
  <si>
    <t>1660 m (S-R,RK27+296.6-RK27+316.6)</t>
  </si>
  <si>
    <t>1680 m (S-R,RK27+316.6-RK27+336.6)</t>
  </si>
  <si>
    <t>1700 m (S-R,RK27+336.6-RK27+356.6)</t>
  </si>
  <si>
    <t>1720 m (S-R,RK27+356.6-RK27+376.6)</t>
  </si>
  <si>
    <t>1740 m (N-L,LK28+842.9- LK28+822.9)</t>
  </si>
  <si>
    <t>1760 m (N-L,LK28+822.9- LK28+802.9)</t>
  </si>
  <si>
    <t>1780 m (N-L,LK28+802.9- LK28+782.9)</t>
  </si>
  <si>
    <t>1800 m (N-L,LK28+782.9- LK28+762.9)</t>
  </si>
  <si>
    <t>1820 m (N-L, LK28+762.9- LK28+742.9)</t>
  </si>
  <si>
    <t>1840 m (N-L, LK28+742.9- LK28+722.9)</t>
  </si>
  <si>
    <t>1860 m (N-R,RK28+899.6 - RK28+879.6)</t>
  </si>
  <si>
    <t>1880 m (N-R,RK28+879.6 - RK28+859.6)</t>
  </si>
  <si>
    <t>1900 m (N-R,RK28+859.6 - RK28+839.6)</t>
  </si>
  <si>
    <t>1920 m (N-R,RK28+839.6 - RK28+819.6)</t>
  </si>
  <si>
    <t>1460 m (S-L,LK30+015- LK30+035)</t>
  </si>
  <si>
    <t>1480 m (S-L,LK30+035- LK30+055)</t>
  </si>
  <si>
    <t>1500 m (S-L,LK30+055 - LK30+075)</t>
  </si>
  <si>
    <t>1520 m (S-L,LK30+075 - LK30+095)</t>
  </si>
  <si>
    <t>1540 m (S-L,LK30+095 - LK30+115)</t>
  </si>
  <si>
    <t>1560 m (S-L,LK30+115 - LK30+135)</t>
  </si>
  <si>
    <t>1580 m (S-R,RK30+094 - RK30+114)</t>
  </si>
  <si>
    <t>1600 m (S-R,RK30+114 - RK30+134)</t>
  </si>
  <si>
    <t>1620 m (S-R,RK30+134 - RK30+154)</t>
  </si>
  <si>
    <t>1640 m (S-R,RK30+154 - RK30+174)</t>
  </si>
  <si>
    <t>1660 m (S-R,RK30+174 - RK30+194)</t>
  </si>
  <si>
    <t>1680 m  (N-L, LK31+064- LK31+044)</t>
  </si>
  <si>
    <t>1700 m (N-L,LK31+184- LK31+164)</t>
  </si>
  <si>
    <t>1720 m (N-L,LK31+164- LK31+144)</t>
  </si>
  <si>
    <t>1740 m (N-L,LK31+144- LK31+124)</t>
  </si>
  <si>
    <t>1760 m (N-L,LK31+124- LK31+104)</t>
  </si>
  <si>
    <t>1780 m (N-L,LK31+104- LK31+084)</t>
  </si>
  <si>
    <t>1800 m (N-L,LK31+084- LK31+064)</t>
  </si>
  <si>
    <t>1820 m (N-R,RK31+212 - RK31+192)</t>
  </si>
  <si>
    <t>1840 m (N-R,RK31+192 - RK31+172)</t>
  </si>
  <si>
    <t>1860 m (N-R,RK31+172 - RK31+152)</t>
  </si>
  <si>
    <t>1880 m (N-R,RK31+152 - RK31+132)</t>
  </si>
  <si>
    <t>1900 m (N-R,RK31+132 - RK31+112)</t>
  </si>
  <si>
    <t>1920 m (N-R,RK31+112 - RK31+092)</t>
  </si>
  <si>
    <t>1940 m (N-R,RK31+092 - RK31+072)</t>
  </si>
  <si>
    <t>1960 m (N-R,RK31+072 - RK31+052)</t>
  </si>
  <si>
    <t>2100 m (S-L, LK36+011.0 - LK36+031.0)</t>
  </si>
  <si>
    <t>2120 m (S-L, LK36+031.0 - LK36+051.0)</t>
  </si>
  <si>
    <t>2140 m (S-L, LK36+051.0 - LK36+071.0)</t>
  </si>
  <si>
    <t>2160 m (S-L, LK36+071.0 - LK36+091.0)</t>
  </si>
  <si>
    <t>2180 m (S-L, LK36+091.0 - LK36+111.0)</t>
  </si>
  <si>
    <t>2200 m (S-L, LK36+111.0 - LK36+131.0)</t>
  </si>
  <si>
    <t>2220 m (S-R, RK36+079.4 - RK36+099.4)</t>
  </si>
  <si>
    <t>2240m (S-R, RK36+099.4 - RK36+119.4)</t>
  </si>
  <si>
    <t>2260 m (S-R, RK36+119.4 - RK36+139.4)</t>
  </si>
  <si>
    <t>2280 m (S-R, RK36+139.4 - RK36+159.4)</t>
  </si>
  <si>
    <t>2300 m (S-R, RK36+159.4 - RK36+179.4)</t>
  </si>
  <si>
    <t>2320 m (S-R, RK36+179.4 - RK36+199.4)</t>
  </si>
  <si>
    <t>2340 m (N-L, LK36+322.0 - LK36+302.0)</t>
  </si>
  <si>
    <t>2360 m (N-L, LK36+302.0 - LK36+282.0)</t>
  </si>
  <si>
    <t>2380 m (N-L, LK36+282.0 - LK36+262.0)</t>
  </si>
  <si>
    <t>2400 m (N-L, LK36+262.0 - LK36+242.0)</t>
  </si>
  <si>
    <t>2420 m (N-L, LK36+242.0 - LK36+222.0)</t>
  </si>
  <si>
    <t>2440 m (N-L, LK36+222.0 - LK36+202.0)</t>
  </si>
  <si>
    <t>2460 m (N-L, LK36+202.0 - LK36+182.0)</t>
  </si>
  <si>
    <t>2480 m (N-L, LK36+182.0 - LK36+162.0)</t>
  </si>
  <si>
    <t>2500 m (N-R, RK36+432.4 - RK36+412.4)</t>
  </si>
  <si>
    <t>2520 m (N-R, RK36+412.4 - RK36+392.4)</t>
  </si>
  <si>
    <t>2540 m (N-R, RK36+392.4 - RK36+372.4)</t>
  </si>
  <si>
    <t>2560 m (N-R, RK36+372.4 - RK36+352.4)</t>
  </si>
  <si>
    <t>2580 m (N-R, RK36+352.4 - RK36+332.4)</t>
  </si>
  <si>
    <t>2600 m (N-R, RK36+332.4 - RK36+312.4)</t>
  </si>
  <si>
    <t>2620 m (N-R, RK36+312.4 - RK36+292.4)</t>
  </si>
  <si>
    <t>2640 m (N-R, RK36+292.4 - RK36+272.4)</t>
  </si>
  <si>
    <t>2660 m (N-R, RK36+272.4 - RK36+252.4)</t>
  </si>
  <si>
    <t>2680 m (N-R, RK36+252.4 - RK36+232.4)</t>
  </si>
  <si>
    <t>2700 m (N-R, RK36+232.4 - RK36+212.4)</t>
  </si>
  <si>
    <t>2720 m (S-L, LK35+131.0 - LK35+151.0)</t>
  </si>
  <si>
    <t>2740 m (S-L, LK35+151.0 - LK35+162.0)</t>
  </si>
  <si>
    <t>2744 m (N-R, RK36+212.4 - RK36+199.4)</t>
  </si>
  <si>
    <t>13.2.2.42.1</t>
  </si>
  <si>
    <t>13.2.2.42.2</t>
  </si>
  <si>
    <t>13.2.2.44.1</t>
  </si>
  <si>
    <t>13.2.2.44.2</t>
  </si>
  <si>
    <t>1740m</t>
  </si>
  <si>
    <t>1760m</t>
  </si>
  <si>
    <t>13.2.2.46.1</t>
  </si>
  <si>
    <t>13.2.2.46.2</t>
  </si>
  <si>
    <t>1820m</t>
  </si>
  <si>
    <t>1840m</t>
  </si>
  <si>
    <t>13.2.2.51.1</t>
  </si>
  <si>
    <t>13.2.2.51.2</t>
  </si>
  <si>
    <t>2020m</t>
  </si>
  <si>
    <t>2040m</t>
  </si>
  <si>
    <t>Concrete wall/ Betonski zid LK18+770.72-LK18+800.88- After work 5%</t>
    <phoneticPr fontId="0" type="noConversion"/>
  </si>
  <si>
    <t>6.9.2.1.1.3</t>
  </si>
  <si>
    <t>Concrete wall/ Betonski zid LK18+770.72-LK18+800.88- Correction of the crown 5%</t>
  </si>
  <si>
    <t>Concrete wall/ Betonski zid RK18+777 - RK18+795 - After work 5%</t>
    <phoneticPr fontId="0" type="noConversion"/>
  </si>
  <si>
    <t>6.9.2.1.2.3</t>
  </si>
  <si>
    <t>Concrete wall/ Betonski zid RK18+777 - RK18+795 - Correction of the crown 5%</t>
  </si>
  <si>
    <t>Concrete wall/ Betonski zid RK19+075 - RK19+202 (127m)  - After work 5%</t>
  </si>
  <si>
    <t>6.9.2.1.3.5</t>
  </si>
  <si>
    <t>Concrete wall/ Betonski zid RK19+075 - RK19+202 (127m)  - Correction of the crown 5%</t>
  </si>
  <si>
    <t>Concrete wall/ Betonski zid RK19+220 - RK19+290 - After work 5%</t>
    <phoneticPr fontId="0" type="noConversion"/>
  </si>
  <si>
    <t>6.9.2.1.4.4</t>
  </si>
  <si>
    <t>Concrete wall/ Betonski zid RK19+220 - RK19+290 - Correction of the crown 5%</t>
  </si>
  <si>
    <t>Concrete wall/ Betonski zid LK17+330.07--K17+346.07 - 90%</t>
  </si>
  <si>
    <t>Concrete wall/ Betonski zid LK17+330.07--K17+346.07- After work 5%</t>
    <phoneticPr fontId="0" type="noConversion"/>
  </si>
  <si>
    <t>Concrete wall/ Betonski zid LK17+330.07--K17+346.07- Correction of the crown 5%</t>
  </si>
  <si>
    <t>Concrete wall/Betonski zid RK17+351.00-RK17+359.00- After work 5%</t>
    <phoneticPr fontId="0" type="noConversion"/>
  </si>
  <si>
    <t>6.5.2.1.2.3</t>
  </si>
  <si>
    <t>Concrete wall/Betonski zid RK17+351.00-RK17+359.00- Correction of the crown 5%</t>
  </si>
  <si>
    <t>Concrete wall/Betonski zid LK17+879.25--LK17+891.25- After work 5%</t>
    <phoneticPr fontId="0" type="noConversion"/>
  </si>
  <si>
    <t>6.5.2.1.3.3</t>
  </si>
  <si>
    <t>Concrete wall/Betonski zid LK17+879.25--LK17+891.25- Correction of the crown 5%</t>
  </si>
  <si>
    <t>Concrete wall/Betonski zid RK17+928.00--RK17+940.00- After work 5%</t>
    <phoneticPr fontId="0" type="noConversion"/>
  </si>
  <si>
    <t>6.5.2.1.4.3</t>
  </si>
  <si>
    <t>Concrete wall/Betonski zid RK17+928.00--RK17+940.00- Correction of the crown 5%</t>
  </si>
  <si>
    <t>Concrete wall/ Betonski zid RK7+975 - RK8+014 - After work 5%</t>
  </si>
  <si>
    <t>4.1.2.1.1.3</t>
  </si>
  <si>
    <t>Concrete wall/ Betonski zid RK7+975 - RK8+014 - Correction of the crown 5%</t>
  </si>
  <si>
    <t>Segment 1 RK8+306 - RK8+356 (50m)</t>
    <phoneticPr fontId="0" type="noConversion"/>
  </si>
  <si>
    <t>Segment2 RK8+356 - RK8+406 (50m)</t>
    <phoneticPr fontId="0" type="noConversion"/>
  </si>
  <si>
    <t>Segment 3 RK8+406 - RK8+456 (50m)</t>
    <phoneticPr fontId="0" type="noConversion"/>
  </si>
  <si>
    <t>Segment 4 RK8+456 - RK8+506 (50m)</t>
    <phoneticPr fontId="0" type="noConversion"/>
  </si>
  <si>
    <t>Segment 5 RK8+506 - RK8+556 (50m)</t>
    <phoneticPr fontId="0" type="noConversion"/>
  </si>
  <si>
    <t>Segment 5 RK8+556 - RK8+565 (9m)</t>
    <phoneticPr fontId="0" type="noConversion"/>
  </si>
  <si>
    <t>Concrete wall/ Betonski zid RK8+306 ~ RK8+565 (259m) After work 5%</t>
    <phoneticPr fontId="0" type="noConversion"/>
  </si>
  <si>
    <t>4.1.2.1.2.1.8</t>
  </si>
  <si>
    <t>Concrete wall/ Betonski zid RK8+306 ~ RK8+565 (259m) Correction of the crown 5%</t>
  </si>
  <si>
    <t>220 m  (S-L, LK24+910 - LK24+930)</t>
  </si>
  <si>
    <t>240 m  (S-L, LK24+930 - LK24+950)</t>
  </si>
  <si>
    <t>446</t>
  </si>
  <si>
    <t>Moracica Bridge – A1. Slope protection - installing of hexagonal mesh. /Most Moračica – A1. Zaštita kosina – ugradnja putarske mreže</t>
  </si>
  <si>
    <t>461</t>
  </si>
  <si>
    <t>Uvac 4 Bridge – S8. Protection of foundation pit
 Most Uvač 4 – S8. Zaštita temeljne jame</t>
  </si>
  <si>
    <t>01/10/2017-31/10/2017</t>
  </si>
  <si>
    <r>
      <t>Summary Calculation IPC No 14/</t>
    </r>
    <r>
      <rPr>
        <b/>
        <i/>
        <sz val="11"/>
        <color theme="1"/>
        <rFont val="Arial"/>
        <family val="2"/>
        <charset val="238"/>
      </rPr>
      <t>Sumarni proračun IPS No 14</t>
    </r>
  </si>
  <si>
    <r>
      <t>IPC No 0014/ I</t>
    </r>
    <r>
      <rPr>
        <b/>
        <i/>
        <sz val="11"/>
        <color theme="1"/>
        <rFont val="Arial"/>
        <family val="2"/>
        <charset val="238"/>
      </rPr>
      <t>PS br.</t>
    </r>
    <r>
      <rPr>
        <b/>
        <sz val="11"/>
        <color theme="1"/>
        <rFont val="Arial"/>
        <family val="2"/>
        <charset val="238"/>
      </rPr>
      <t xml:space="preserve"> 014</t>
    </r>
  </si>
  <si>
    <r>
      <t>IPC No 014/I</t>
    </r>
    <r>
      <rPr>
        <b/>
        <i/>
        <sz val="11"/>
        <color rgb="FF000000"/>
        <rFont val="Arial"/>
        <family val="2"/>
      </rPr>
      <t>PS br.</t>
    </r>
    <r>
      <rPr>
        <b/>
        <sz val="11"/>
        <color rgb="FF000000"/>
        <rFont val="Arial"/>
        <family val="2"/>
        <charset val="238"/>
      </rPr>
      <t xml:space="preserve"> 014</t>
    </r>
  </si>
  <si>
    <r>
      <t>IPC No 014/ I</t>
    </r>
    <r>
      <rPr>
        <b/>
        <i/>
        <sz val="11"/>
        <color theme="1"/>
        <rFont val="Arial"/>
        <family val="2"/>
        <charset val="238"/>
      </rPr>
      <t>PS Br.</t>
    </r>
    <r>
      <rPr>
        <b/>
        <sz val="11"/>
        <color theme="1"/>
        <rFont val="Arial"/>
        <family val="2"/>
        <charset val="238"/>
      </rPr>
      <t xml:space="preserve"> 014</t>
    </r>
  </si>
  <si>
    <r>
      <t>IPC No 0014/I</t>
    </r>
    <r>
      <rPr>
        <b/>
        <i/>
        <sz val="11"/>
        <color theme="1"/>
        <rFont val="Arial"/>
        <family val="2"/>
        <charset val="238"/>
      </rPr>
      <t>PS Br.</t>
    </r>
    <r>
      <rPr>
        <b/>
        <sz val="11"/>
        <color theme="1"/>
        <rFont val="Arial"/>
        <family val="2"/>
        <charset val="238"/>
      </rPr>
      <t xml:space="preserve"> 0014</t>
    </r>
  </si>
  <si>
    <t>563</t>
  </si>
  <si>
    <t>Lack of maintenance of the concrete area and the presence of cement milk in the Tara River./ Nedostatak održavanja prostora betonjerke i prisustvo cementnog mlijeka u rijeci Tari.</t>
  </si>
  <si>
    <t>566</t>
  </si>
  <si>
    <t>568</t>
  </si>
  <si>
    <t>569</t>
  </si>
  <si>
    <t>Improper storage and damage of the drainage pipes for the tunnels / Nepropisno skladištenje i oštećenje cijevi za
odvodnju u tunelima</t>
  </si>
  <si>
    <t>Bridge Uvač 4. Lack of Health and Safety implementation measures / Most Uvač 4. Nedostatak sprovođenja
mjera zaštite na radu</t>
  </si>
  <si>
    <t>Bridge Jabuka. Lack of Health and Safety implementation measures / Most Jabuka. Nedostatak sprovođenja
mjera zaštite na radu</t>
  </si>
  <si>
    <t>572</t>
  </si>
  <si>
    <t>Tunnel Vilac north portal right tube
 Tunel Vilac sjeverni portal, desna tunelska cijev</t>
  </si>
  <si>
    <t>581</t>
  </si>
  <si>
    <t>582</t>
  </si>
  <si>
    <t>Tunnel Vilac – works in aggravated conditions due to insufficient ventilation in tunnels. Lack of Health and Safety
implementation measures / Tunel Vilac. Rad u otežanim uslovima zbog nedovoljne provjetrenosti tunela. Nedostatak sprovođenja mjera zaštite na radu</t>
  </si>
  <si>
    <t>Tunnel Vjeternik south portal, left tube. Works in aggravated conditions due to insufficient ventilation in the tunnel. Lack of Health and Safety implementation measures/ Tunel Vjeternik, južni portal,-lijeva cijev. Rad u otežanim uslovima zbog nedovoljne provjetrenosti tunela.Nedostatak sprovođenja mjera zaštite naradu</t>
  </si>
  <si>
    <t>584</t>
  </si>
  <si>
    <t>Absence of regular sampling of aggregates at batching Plant Jabuka/  Izostanak redovnog uzorkovanja agregata na fabrici betona Jabuka</t>
  </si>
  <si>
    <t>588</t>
  </si>
  <si>
    <t>589</t>
  </si>
  <si>
    <t>590</t>
  </si>
  <si>
    <t>591</t>
  </si>
  <si>
    <t>592</t>
  </si>
  <si>
    <t>593</t>
  </si>
  <si>
    <t>Tunnel Vilac, south portal, left tube – Works in aggravated conditions due to insufficient ventilation in the tunnel. Lack of Health and Safety implementation measures /Tunel Vilac, južni portal, lijeva cijev. Rad u otežanim uslovima zbog nedovoljne provjetrenosti tunela. Nedostatak sprovođenja
mjera zaštite na radu</t>
  </si>
  <si>
    <t>Tunnel Vjeternik, south portal, left tube – Works in aggravated conditions due to insufficient ventilation in the tunnel. Lack of Health and Safety implementation measures
 Tunel Vjeternik, južni portal, lijeva cijev – Rad u otežanim uslovima zbog nedovoljne provjetrenosti tunela. Nedostatak
sprovođenja mjera zaštite na radu</t>
  </si>
  <si>
    <t>Pollution of ground by concrete sludge and waste water from the mixer. / Zagađenje zemljišta betonskim muljem i otpadnom vodom iz miksera.</t>
  </si>
  <si>
    <t>Lack of maintenance of space for washing machines and systems with wastewater treatment. /Nedostatak održavanja prostora za pranje mašina i sistema za prečišćavanje otpadnih voda.</t>
  </si>
  <si>
    <t>Lack of maintenance of site cleanliness and pollution of ground by concrete sludge and waste water from mixers.
/Neodržavanje čistoće gradilišta I zagađenje zemljišta betonskim muljem i otpadnom vodom iz miksera.</t>
  </si>
  <si>
    <t>Lack maintenance of assess road D10 and pollution of Jabucki stream.  Neodržavanje pristupnog puta D10 i
zagađenje Jabučkog potoka.</t>
  </si>
  <si>
    <t>1160 m (S-R(430-450M) RK1+792.00 - RK1+813.50)</t>
  </si>
  <si>
    <t>1120 m (S-R(390-410M) RK1+752.00 - RK1+772.00)</t>
  </si>
  <si>
    <t>1140 m (S-R(410-430M) RK1+772.00 - RK1+792.00)</t>
  </si>
  <si>
    <t>1180 m (S-R(450-470M) RK1+813.50 - RK1+833,50)</t>
  </si>
  <si>
    <t>1200 m (S-R(470-490M) RK1+833.50 - RK1+853,50)</t>
  </si>
  <si>
    <t>1240 m (N-L(315-335M) LK3+395.10 - LK3+375.10)</t>
  </si>
  <si>
    <t>1260 m(N-L(335-355M) LK3+375.10 - LK3+355.10)</t>
  </si>
  <si>
    <t>1280 m (N-L(355-375M) LK3+355.10 -  LK3+335.10)</t>
  </si>
  <si>
    <t>1300 m (N-L(375-395M) LK3+335.10 - LK3+316.30)</t>
  </si>
  <si>
    <t>1320 m (N-L(395-415M) LK3+316.30 - LK3+296.30)</t>
  </si>
  <si>
    <t>1340 m (N-L(415-435M) LK3+296.30 - LK3+276.30)</t>
  </si>
  <si>
    <t>1360 m (N-R(295-315M) RK3+455.00 - RK3+435.00)</t>
  </si>
  <si>
    <t>1380 m (N-R(315-335M) RK3+435.00 - RK3+415.00)</t>
  </si>
  <si>
    <t>1400 m (N-R(335-355M) RK3+415.00 - RK3+395.00)</t>
  </si>
  <si>
    <t>1420 m  (N-R(355-375M) RK3+395.00 - RK3+375.00)</t>
  </si>
  <si>
    <t>The milestone is 2.20 m height of each layer and no matter on the length / Reper je visina 2.2m za svaki sloj, bez obzira na dužinu</t>
  </si>
  <si>
    <t>COST CENTER 01/TROŠKOVNI CENTAR 01 rev tunnels and earthworks</t>
  </si>
  <si>
    <t>RK0+000.000-RK0+250.000                                        (Inc.0-250 m LK&amp;RK)</t>
  </si>
  <si>
    <t>RK0+250.000-RK0+481.000                                        (Inc. 250 - 405.00 m (LK), 250-481.00 m (RK)</t>
  </si>
  <si>
    <r>
      <t>Earthworks/</t>
    </r>
    <r>
      <rPr>
        <b/>
        <i/>
        <sz val="11"/>
        <color theme="1"/>
        <rFont val="Arial"/>
        <family val="2"/>
        <charset val="238"/>
      </rPr>
      <t>Zemljani radovi</t>
    </r>
  </si>
  <si>
    <r>
      <t>At every 250 m and 4 m height /</t>
    </r>
    <r>
      <rPr>
        <i/>
        <sz val="11"/>
        <color theme="1"/>
        <rFont val="Arial"/>
        <family val="2"/>
      </rPr>
      <t>Na svakih 250m visini od 4m</t>
    </r>
  </si>
  <si>
    <t>1.1.1.2.1</t>
  </si>
  <si>
    <t xml:space="preserve"> 0+000.00 - 0+25.00, layers 1,2,3,4,5,6,7,8,9,10</t>
  </si>
  <si>
    <t>1.1.1.2.1.1</t>
  </si>
  <si>
    <t>0+000.00 - 0+250.00, layer 1</t>
  </si>
  <si>
    <t>1.1.1.2.1.2</t>
  </si>
  <si>
    <t>0+000.00 - 0+250.00, layer 2</t>
  </si>
  <si>
    <t>1.1.1.2.1.3</t>
  </si>
  <si>
    <t>0+000.00 - 0+250.00, layer 3</t>
  </si>
  <si>
    <t>1.1.1.2.1.4</t>
  </si>
  <si>
    <t>0+000.00 - 0+250.00, layer 4</t>
  </si>
  <si>
    <t>1.1.1.2.1.5</t>
  </si>
  <si>
    <t>0+000.00 - 0+250.00, layer 5</t>
  </si>
  <si>
    <t>1.1.1.2.1.6</t>
  </si>
  <si>
    <t>0+000.00 - 0+250.00, layer 6</t>
  </si>
  <si>
    <t>1.1.1.2.1.7</t>
  </si>
  <si>
    <t>0+000.00 - 0+250.00, layer 7</t>
  </si>
  <si>
    <t>1.1.1.2.1.8</t>
  </si>
  <si>
    <t>0+000.00 - 0+250.00, layer 8</t>
  </si>
  <si>
    <t>1.1.1.2.1.9</t>
  </si>
  <si>
    <t>0+000.00 - 0+250.00, layer 9</t>
  </si>
  <si>
    <t>1.1.1.2.1.10</t>
  </si>
  <si>
    <t>0+000.00 - 0+250.00, layer 10</t>
  </si>
  <si>
    <t>1.1.1.2.2</t>
  </si>
  <si>
    <t>0+250.00 - 0+481.00, leyers 11,12,13,14,15,16,17, 18,19,20,21,22,23</t>
  </si>
  <si>
    <t>1.1.1.2.2.11</t>
  </si>
  <si>
    <t>0+250.00 - 0+481.00, leyer 11</t>
  </si>
  <si>
    <t>1.1.1.2.2.12</t>
  </si>
  <si>
    <t>0+250.00 - 0+481.00, leyer 12</t>
  </si>
  <si>
    <t>1.1.1.2.2.13</t>
  </si>
  <si>
    <t>0+250.00 - 0+481.00, leyer 13</t>
  </si>
  <si>
    <t>1.1.1.2.2.14</t>
  </si>
  <si>
    <t>0+250.00 - 0+481.00, leyer 14</t>
  </si>
  <si>
    <t>1.1.1.2.2.15</t>
  </si>
  <si>
    <t>0+250.00 - 0+481.00, leyer 15</t>
  </si>
  <si>
    <t>1.1.1.2.2.16</t>
  </si>
  <si>
    <t>0+250.00 - 0+481.00, leyer 16</t>
  </si>
  <si>
    <t>1.1.1.2.2.17</t>
  </si>
  <si>
    <t>0+250.00 - 0+481.00, leyer 17</t>
  </si>
  <si>
    <t>1.1.1.2.2.18</t>
  </si>
  <si>
    <t>0+250.00 - 0+481.00, leyer 18</t>
  </si>
  <si>
    <t>1.1.1.2.2.19</t>
  </si>
  <si>
    <t>0+250.00 - 0+481.00, leyer 19</t>
  </si>
  <si>
    <t>1.1.1.2.2.20</t>
  </si>
  <si>
    <t>0+250.00 - 0+481.00, leyer 20</t>
  </si>
  <si>
    <t>1.1.1.2.2.21</t>
  </si>
  <si>
    <t>0+250.00 - 0+481.00, leyer 21</t>
  </si>
  <si>
    <t>1.1.1.2.2.22</t>
  </si>
  <si>
    <t>0+250.00 - 0+481.00, leyer 22</t>
  </si>
  <si>
    <t>1.1.1.2.2.23</t>
  </si>
  <si>
    <t>0+250.00 - 0+481.00, leyer 23</t>
  </si>
  <si>
    <r>
      <t>Road Foundation/</t>
    </r>
    <r>
      <rPr>
        <b/>
        <i/>
        <sz val="11"/>
        <color theme="1"/>
        <rFont val="Arial"/>
        <family val="2"/>
        <charset val="238"/>
      </rPr>
      <t>Temelj puta</t>
    </r>
  </si>
  <si>
    <r>
      <t xml:space="preserve"> 0 - 250 m, right side/</t>
    </r>
    <r>
      <rPr>
        <i/>
        <sz val="11"/>
        <color theme="1"/>
        <rFont val="Arial"/>
        <family val="2"/>
      </rPr>
      <t>desna strana</t>
    </r>
  </si>
  <si>
    <r>
      <t xml:space="preserve"> 0 - 250 m, left side/</t>
    </r>
    <r>
      <rPr>
        <i/>
        <sz val="11"/>
        <color theme="1"/>
        <rFont val="Arial"/>
        <family val="2"/>
      </rPr>
      <t>lijeva strana</t>
    </r>
  </si>
  <si>
    <r>
      <t>250 - 481.00, right side/</t>
    </r>
    <r>
      <rPr>
        <i/>
        <sz val="11"/>
        <color theme="1"/>
        <rFont val="Arial"/>
        <family val="2"/>
      </rPr>
      <t>desna strana</t>
    </r>
  </si>
  <si>
    <r>
      <t>250 - 405.00, left side</t>
    </r>
    <r>
      <rPr>
        <i/>
        <sz val="11"/>
        <color theme="1"/>
        <rFont val="Arial"/>
        <family val="2"/>
      </rPr>
      <t>/lijeva strana</t>
    </r>
  </si>
  <si>
    <r>
      <t xml:space="preserve">per one direction of 500m / </t>
    </r>
    <r>
      <rPr>
        <i/>
        <sz val="11"/>
        <color theme="1"/>
        <rFont val="Arial"/>
        <family val="2"/>
      </rPr>
      <t xml:space="preserve">Na 500m dužine u jednom pravcu </t>
    </r>
  </si>
  <si>
    <t>LK0+000.000—LK0+405.000 (405m)</t>
  </si>
  <si>
    <t>1.1.3.2</t>
  </si>
  <si>
    <t>RK0+000.000—RK0+481.000 (481m)</t>
  </si>
  <si>
    <t>1.3.1.1.1</t>
    <phoneticPr fontId="39" type="noConversion"/>
  </si>
  <si>
    <t xml:space="preserve"> RK1+085.000—RK1+340.000 - 255m                     (Inc.0-83.014 m(LK); 0-255.000 m (RK).</t>
  </si>
  <si>
    <t>1.3.1.2.1</t>
  </si>
  <si>
    <t>1+085.00-1+340.00, layers 1,2,3,4,5,6,7,8,9,10,11,12</t>
  </si>
  <si>
    <t>1.3.1.2.1.1</t>
  </si>
  <si>
    <t>1+085.00-1+340.00, layers 1</t>
  </si>
  <si>
    <t>1.3.1.2.1.2</t>
  </si>
  <si>
    <t>1+085.00-1+340.00, layers 2</t>
  </si>
  <si>
    <t>1.3.1.2.1.3</t>
  </si>
  <si>
    <t>1+085.00-1+340.00, layers 3</t>
  </si>
  <si>
    <t>1.3.1.2.1.4</t>
  </si>
  <si>
    <t>1+085.00-1+340.00, layers 4</t>
  </si>
  <si>
    <t>1.3.1.2.1.5</t>
  </si>
  <si>
    <t>1+085.00-1+340.00, layers 5</t>
  </si>
  <si>
    <t>1.3.1.2.1.6</t>
  </si>
  <si>
    <t>1+085.00-1+340.00, layers 6</t>
  </si>
  <si>
    <t>1.3.1.2.1.7</t>
  </si>
  <si>
    <t>1+085.00-1+340.00, layers 7</t>
  </si>
  <si>
    <t>1.3.1.2.1.8</t>
  </si>
  <si>
    <t>1+085.00-1+340.00, layers 8</t>
  </si>
  <si>
    <t>1.3.1.2.1.9</t>
  </si>
  <si>
    <t>1+085.00-1+340.00, layers 9</t>
  </si>
  <si>
    <t>1.3.1.2.1.10</t>
  </si>
  <si>
    <t>1+085.00-1+340.00, layers 10</t>
  </si>
  <si>
    <t>1.3.1.2.1.11</t>
  </si>
  <si>
    <t>1+085.00-1+340.00, layers 11</t>
  </si>
  <si>
    <t>1.3.1.2.1.12</t>
  </si>
  <si>
    <t>1+085.00-1+340.00, layers 12</t>
  </si>
  <si>
    <r>
      <rPr>
        <sz val="11"/>
        <color theme="1"/>
        <rFont val="Arial"/>
        <family val="2"/>
        <charset val="238"/>
      </rPr>
      <t>0 - 255.000</t>
    </r>
    <r>
      <rPr>
        <sz val="11"/>
        <color theme="1"/>
        <rFont val="Arial"/>
        <family val="2"/>
      </rPr>
      <t xml:space="preserve"> m,</t>
    </r>
    <r>
      <rPr>
        <sz val="11"/>
        <color theme="1"/>
        <rFont val="Arial"/>
        <family val="2"/>
        <charset val="238"/>
      </rPr>
      <t>right side/</t>
    </r>
    <r>
      <rPr>
        <i/>
        <sz val="11"/>
        <color theme="1"/>
        <rFont val="Arial"/>
        <family val="2"/>
      </rPr>
      <t>desna strana</t>
    </r>
  </si>
  <si>
    <r>
      <rPr>
        <sz val="11"/>
        <color theme="1"/>
        <rFont val="Arial"/>
        <family val="2"/>
        <charset val="238"/>
      </rPr>
      <t>0 -  83.014</t>
    </r>
    <r>
      <rPr>
        <sz val="11"/>
        <color theme="1"/>
        <rFont val="Arial"/>
        <family val="2"/>
      </rPr>
      <t xml:space="preserve"> m,</t>
    </r>
    <r>
      <rPr>
        <sz val="11"/>
        <color theme="1"/>
        <rFont val="Arial"/>
        <family val="2"/>
        <charset val="238"/>
      </rPr>
      <t>left side/</t>
    </r>
    <r>
      <rPr>
        <i/>
        <sz val="11"/>
        <color theme="1"/>
        <rFont val="Arial"/>
        <family val="2"/>
      </rPr>
      <t>lijeva strana</t>
    </r>
  </si>
  <si>
    <r>
      <t>Culvert/</t>
    </r>
    <r>
      <rPr>
        <i/>
        <sz val="11"/>
        <color theme="1"/>
        <rFont val="Arial"/>
        <family val="2"/>
      </rPr>
      <t>propust</t>
    </r>
  </si>
  <si>
    <t>1.3.2.1.1</t>
  </si>
  <si>
    <t>Culvert RK1+090.56, length  117.5</t>
  </si>
  <si>
    <r>
      <t>Water drainage/</t>
    </r>
    <r>
      <rPr>
        <b/>
        <i/>
        <sz val="11"/>
        <color theme="1"/>
        <rFont val="Arial"/>
        <family val="2"/>
      </rPr>
      <t>Drenaža vode</t>
    </r>
  </si>
  <si>
    <r>
      <t>per one direction of 500m /</t>
    </r>
    <r>
      <rPr>
        <i/>
        <sz val="11"/>
        <color theme="1"/>
        <rFont val="Arial"/>
        <family val="2"/>
      </rPr>
      <t xml:space="preserve">Na 500m dužine u jednom pravcu </t>
    </r>
  </si>
  <si>
    <t>LK1+125.000—LK1+208.014  (83.014 m)</t>
  </si>
  <si>
    <t>RK1+085.000—RK1+340.000 (255m)</t>
  </si>
  <si>
    <t>RK1+340.000—RK1+348.000                                    (Inc.0 - 39.986 m (LK); 0 - 8.000 m (RK)</t>
  </si>
  <si>
    <r>
      <t>Earthworks/</t>
    </r>
    <r>
      <rPr>
        <i/>
        <sz val="11"/>
        <color theme="1"/>
        <rFont val="Arial"/>
        <family val="2"/>
      </rPr>
      <t>Zemljani radovi</t>
    </r>
  </si>
  <si>
    <t>1.4.1.2.1</t>
  </si>
  <si>
    <t>1+340.00-1+348.00, layers 1,2,3,</t>
  </si>
  <si>
    <t>1.4.1.2.1.1</t>
  </si>
  <si>
    <t>1+340.00-1+348.00, layers 1</t>
  </si>
  <si>
    <t>1.4.1.2.1.2</t>
  </si>
  <si>
    <t>1+340.00-1+348.00, layers 2</t>
  </si>
  <si>
    <t>1.4.1.2.1.3</t>
  </si>
  <si>
    <t>1+340.00-1+348.00, layers 3</t>
  </si>
  <si>
    <t>0 - 8.000 m, right side/desna strana</t>
    <phoneticPr fontId="39" type="noConversion"/>
  </si>
  <si>
    <t>0 - 39.986 m, left side/lijeva strana</t>
    <phoneticPr fontId="39" type="noConversion"/>
  </si>
  <si>
    <t xml:space="preserve"> LK1+208.014—LK1+248.000  (39.986 m)</t>
  </si>
  <si>
    <t>1.4.3.2</t>
  </si>
  <si>
    <t>RK1+340.000—RK1+348.000  (8 m)</t>
  </si>
  <si>
    <t>1.6.1.1.1</t>
  </si>
  <si>
    <t>RK3+762.000—RK3+840.000                                  (Inc.0 - 125.873m (LK);0 - 78.000m (RK).</t>
  </si>
  <si>
    <r>
      <t>At every 250 m and 4m height /</t>
    </r>
    <r>
      <rPr>
        <i/>
        <sz val="11"/>
        <color theme="1"/>
        <rFont val="Arial"/>
        <family val="2"/>
      </rPr>
      <t xml:space="preserve">Na svakih 250m i 4m visini </t>
    </r>
  </si>
  <si>
    <t>1.6.1.2.1</t>
  </si>
  <si>
    <t>3+762.00 - 3+840.00 layers 1,2,3,4</t>
  </si>
  <si>
    <t>1.6.1.2.1.1</t>
  </si>
  <si>
    <t>3+762.00 - 3+840.00 layer 1</t>
  </si>
  <si>
    <t>1.6.1.2.1.2</t>
  </si>
  <si>
    <t>3+762.00 - 3+840.00 layer 2</t>
  </si>
  <si>
    <t>1.6.1.2.1.3</t>
  </si>
  <si>
    <t>3+762.00 - 3+840.00 layer 3</t>
  </si>
  <si>
    <t>1.6.1.2.1.4</t>
  </si>
  <si>
    <t>3+762.00 - 3+840.00 layer 4</t>
  </si>
  <si>
    <r>
      <rPr>
        <sz val="11"/>
        <color theme="1"/>
        <rFont val="Arial"/>
        <family val="2"/>
      </rPr>
      <t xml:space="preserve">0 - 78.000 </t>
    </r>
    <r>
      <rPr>
        <sz val="11"/>
        <color theme="1"/>
        <rFont val="Arial"/>
        <family val="2"/>
        <charset val="238"/>
      </rPr>
      <t>m, right side/</t>
    </r>
    <r>
      <rPr>
        <i/>
        <sz val="11"/>
        <color theme="1"/>
        <rFont val="Arial"/>
        <family val="2"/>
      </rPr>
      <t>desna strana</t>
    </r>
  </si>
  <si>
    <r>
      <rPr>
        <sz val="11"/>
        <color theme="1"/>
        <rFont val="Arial"/>
        <family val="2"/>
        <charset val="238"/>
      </rPr>
      <t>0 - 125.873</t>
    </r>
    <r>
      <rPr>
        <sz val="11"/>
        <color theme="1"/>
        <rFont val="Arial"/>
        <family val="2"/>
      </rPr>
      <t xml:space="preserve"> m,</t>
    </r>
    <r>
      <rPr>
        <sz val="11"/>
        <color theme="1"/>
        <rFont val="Arial"/>
        <family val="2"/>
        <charset val="238"/>
      </rPr>
      <t xml:space="preserve"> left side/</t>
    </r>
    <r>
      <rPr>
        <i/>
        <sz val="11"/>
        <color theme="1"/>
        <rFont val="Arial"/>
        <family val="2"/>
      </rPr>
      <t>lijeva strana</t>
    </r>
  </si>
  <si>
    <r>
      <t xml:space="preserve">per one direction of 500m / </t>
    </r>
    <r>
      <rPr>
        <i/>
        <sz val="11"/>
        <color theme="1"/>
        <rFont val="Arial"/>
        <family val="2"/>
      </rPr>
      <t>Na 500m dužine u jednom pravcu</t>
    </r>
  </si>
  <si>
    <t xml:space="preserve"> LK3+722.000—LK3+847.873  (125.873 m)</t>
  </si>
  <si>
    <t>1.6.3.2</t>
  </si>
  <si>
    <t>RK3+762.000—RK3+840.000  (78 m)</t>
  </si>
  <si>
    <t>RK3+840.000—RK4+090.000                                     (Inc. 0-250 m (LK&amp;RK)</t>
  </si>
  <si>
    <t>RK4+090.000  - RK4+340.000                                     (Inc. 250 - 500 m (LK&amp;RK)</t>
  </si>
  <si>
    <t>RK4+340.000  - RK4+590.000                               (Inc.500 - 750 m (LK&amp;RK)</t>
  </si>
  <si>
    <t>RK4+590.000—RK4+751.597                                       (Inc. 750-912.127 (LK); 750-911.597(RK)</t>
  </si>
  <si>
    <r>
      <t>At every 250 m and certain high  /</t>
    </r>
    <r>
      <rPr>
        <i/>
        <sz val="11"/>
        <color theme="1"/>
        <rFont val="Arial"/>
        <family val="2"/>
      </rPr>
      <t>Na svakih 250m i određenoj visini</t>
    </r>
  </si>
  <si>
    <t>1.7.1.2.1</t>
  </si>
  <si>
    <t>3+840.00 - 4+090.00 layers 1,2,3,4,5</t>
  </si>
  <si>
    <t>1.7.1.2.1.1</t>
  </si>
  <si>
    <t>3+840.00 - 4+090.00 layer 1</t>
  </si>
  <si>
    <t>1.7.1.2.1.2</t>
  </si>
  <si>
    <t>3+840.00 - 4+090.00 layer 2</t>
  </si>
  <si>
    <t>1.7.1.2.1.3</t>
  </si>
  <si>
    <t>3+840.00 - 4+090.00 layer 3</t>
  </si>
  <si>
    <t>1.7.1.2.1.4</t>
  </si>
  <si>
    <t>3+840.00 - 4+090.00 layer 4</t>
  </si>
  <si>
    <t>1.7.1.2.1.5</t>
  </si>
  <si>
    <t>3+840.00 - 4+090.00 layer 5</t>
  </si>
  <si>
    <t>1.7.1.2.2</t>
  </si>
  <si>
    <t>4+090.00 - 4+340.00 layers 6,7,8,9</t>
  </si>
  <si>
    <t>1.7.1.2.2.6</t>
  </si>
  <si>
    <t>4+090.00 - 4+340.00 layers 6</t>
  </si>
  <si>
    <t>1.7.1.2.2.7</t>
  </si>
  <si>
    <t>4+090.00 - 4+340.00 layers 7</t>
  </si>
  <si>
    <t>1.7.1.2.2.8</t>
  </si>
  <si>
    <t>4+090.00 - 4+340.00 layers 8</t>
  </si>
  <si>
    <t>1.7.1.2.2.9</t>
  </si>
  <si>
    <t>4+090.00 - 4+340.00 layers 9</t>
  </si>
  <si>
    <t>1.7.1.2.3</t>
  </si>
  <si>
    <t>4.340.00 - 4+590.00 layers 10,11,12,13,</t>
  </si>
  <si>
    <t>1.7.1.2.3.10</t>
  </si>
  <si>
    <t>4.340.00 - 4+590.00 layers 10</t>
  </si>
  <si>
    <t>1.7.1.2.3.11</t>
  </si>
  <si>
    <t>4.340.00 - 4+590.00 layers 11</t>
  </si>
  <si>
    <t>1.7.1.2.3.12</t>
  </si>
  <si>
    <t>4.340.00 - 4+590.00 layers 12</t>
  </si>
  <si>
    <t>1.7.1.2.3.13</t>
  </si>
  <si>
    <t>4.340.00 - 4+590.00 layers 13</t>
  </si>
  <si>
    <t>1.7.1.2.4</t>
  </si>
  <si>
    <t>4+590.00 - 4+751.6 layers 14,15</t>
  </si>
  <si>
    <t>1.7.1.2.4.14</t>
  </si>
  <si>
    <t>4+590.00 - 4+751.6 layers 14</t>
  </si>
  <si>
    <t>1.7.1.2.4.15</t>
  </si>
  <si>
    <t>4+590.00 - 4+751.6 layers 15</t>
  </si>
  <si>
    <r>
      <t>0 - 250 m, right side/</t>
    </r>
    <r>
      <rPr>
        <i/>
        <sz val="11"/>
        <color theme="1"/>
        <rFont val="Arial"/>
        <family val="2"/>
      </rPr>
      <t>desna strana</t>
    </r>
  </si>
  <si>
    <r>
      <t>0 - 250 m, left side/</t>
    </r>
    <r>
      <rPr>
        <i/>
        <sz val="11"/>
        <color theme="1"/>
        <rFont val="Arial"/>
        <family val="2"/>
      </rPr>
      <t>lijeva strana</t>
    </r>
  </si>
  <si>
    <r>
      <t>250 - 500 m, right side/</t>
    </r>
    <r>
      <rPr>
        <i/>
        <sz val="11"/>
        <color theme="1"/>
        <rFont val="Arial"/>
        <family val="2"/>
      </rPr>
      <t>desna strana</t>
    </r>
  </si>
  <si>
    <r>
      <t>250 - 500 m, left side/</t>
    </r>
    <r>
      <rPr>
        <i/>
        <sz val="11"/>
        <color theme="1"/>
        <rFont val="Arial"/>
        <family val="2"/>
      </rPr>
      <t>lijeva strana</t>
    </r>
  </si>
  <si>
    <r>
      <t>500 - 750 m, right side/</t>
    </r>
    <r>
      <rPr>
        <i/>
        <sz val="11"/>
        <color theme="1"/>
        <rFont val="Arial"/>
        <family val="2"/>
      </rPr>
      <t>desna strana</t>
    </r>
    <r>
      <rPr>
        <sz val="11"/>
        <color theme="1"/>
        <rFont val="Arial"/>
        <family val="2"/>
        <charset val="238"/>
      </rPr>
      <t xml:space="preserve"> </t>
    </r>
  </si>
  <si>
    <r>
      <t>500 - 750 m, left side/</t>
    </r>
    <r>
      <rPr>
        <i/>
        <sz val="11"/>
        <color theme="1"/>
        <rFont val="Arial"/>
        <family val="2"/>
      </rPr>
      <t>lijeva strana</t>
    </r>
  </si>
  <si>
    <r>
      <t>750-911.597</t>
    </r>
    <r>
      <rPr>
        <sz val="11"/>
        <color theme="1"/>
        <rFont val="Arial"/>
        <family val="2"/>
        <charset val="238"/>
      </rPr>
      <t>m, right side/</t>
    </r>
    <r>
      <rPr>
        <i/>
        <sz val="11"/>
        <color theme="1"/>
        <rFont val="Arial"/>
        <family val="2"/>
      </rPr>
      <t xml:space="preserve">desna strana </t>
    </r>
  </si>
  <si>
    <r>
      <t>50-912.127</t>
    </r>
    <r>
      <rPr>
        <sz val="11"/>
        <color theme="1"/>
        <rFont val="Arial"/>
        <family val="2"/>
        <charset val="238"/>
      </rPr>
      <t>m, left side/</t>
    </r>
    <r>
      <rPr>
        <i/>
        <sz val="11"/>
        <color theme="1"/>
        <rFont val="Arial"/>
        <family val="2"/>
      </rPr>
      <t>lijeva strana</t>
    </r>
  </si>
  <si>
    <t>1.7.2.1.1</t>
  </si>
  <si>
    <t>RK4+100.00</t>
  </si>
  <si>
    <t>1.7.2.1.2</t>
  </si>
  <si>
    <t>RK4+294.53</t>
  </si>
  <si>
    <t>1.7.2.1.3</t>
  </si>
  <si>
    <t>RK4+670.00</t>
  </si>
  <si>
    <t>LK3+847.873—LK4+760.000  (912.127 m)</t>
  </si>
  <si>
    <t>1.7.3.1.1</t>
  </si>
  <si>
    <t>LK3+847.873—LK4+347.873  (500 m)</t>
  </si>
  <si>
    <t>1.7.3.1.2</t>
  </si>
  <si>
    <t>LK4+347.873—LK4+760.000  (412.127 m)</t>
  </si>
  <si>
    <t>1.7.3.2</t>
  </si>
  <si>
    <t>RK3+840.000—RK4+751.597  (911.597)</t>
  </si>
  <si>
    <t>1.7.3.2.1</t>
  </si>
  <si>
    <t>RK3+840.000—RK4+340.000  (500 m)</t>
  </si>
  <si>
    <t>1.7.3.2.2</t>
  </si>
  <si>
    <t>RK4+340.000—RK4+751.597  (411.597 m)</t>
  </si>
  <si>
    <r>
      <t xml:space="preserve">Top soil removal/ </t>
    </r>
    <r>
      <rPr>
        <b/>
        <i/>
        <sz val="11"/>
        <color theme="1"/>
        <rFont val="Arial"/>
        <family val="2"/>
        <charset val="238"/>
      </rPr>
      <t>Uklanjanje humusa</t>
    </r>
  </si>
  <si>
    <t>2.1.1.1.1</t>
    <phoneticPr fontId="39" type="noConversion"/>
  </si>
  <si>
    <t>RK4+751.597—RK4+830.540                                    (Inc. 0 - 83.115m (LK); 0 - 78.943m (RK)</t>
  </si>
  <si>
    <t>2.1.1.2.1</t>
  </si>
  <si>
    <t>4+751.56 - 4+830.54, layers 1, 2</t>
  </si>
  <si>
    <t>2.1.1.2.1.1</t>
  </si>
  <si>
    <t>4+751.56 - 4+830.54, layers 1</t>
  </si>
  <si>
    <t>2.1.1.2.1.2</t>
  </si>
  <si>
    <t>4+751.56 - 4+830.54, layers 2</t>
  </si>
  <si>
    <r>
      <t>Road Foundation/</t>
    </r>
    <r>
      <rPr>
        <b/>
        <i/>
        <sz val="11"/>
        <color theme="1"/>
        <rFont val="Arial"/>
        <family val="2"/>
        <charset val="238"/>
      </rPr>
      <t xml:space="preserve"> Temelj puta</t>
    </r>
  </si>
  <si>
    <r>
      <rPr>
        <sz val="11"/>
        <color theme="1"/>
        <rFont val="Arial"/>
        <family val="2"/>
      </rPr>
      <t xml:space="preserve">0 - 78.943m, </t>
    </r>
    <r>
      <rPr>
        <sz val="11"/>
        <color theme="1"/>
        <rFont val="Arial"/>
        <family val="2"/>
        <charset val="238"/>
      </rPr>
      <t xml:space="preserve">Right side/ </t>
    </r>
    <r>
      <rPr>
        <i/>
        <sz val="11"/>
        <color theme="1"/>
        <rFont val="Arial"/>
        <family val="2"/>
      </rPr>
      <t>Desna strana</t>
    </r>
  </si>
  <si>
    <r>
      <rPr>
        <sz val="11"/>
        <color theme="1"/>
        <rFont val="Arial"/>
        <family val="2"/>
      </rPr>
      <t xml:space="preserve">0 - 83.115m, </t>
    </r>
    <r>
      <rPr>
        <sz val="11"/>
        <color theme="1"/>
        <rFont val="Arial"/>
        <family val="2"/>
        <charset val="238"/>
      </rPr>
      <t xml:space="preserve">Left side/ </t>
    </r>
    <r>
      <rPr>
        <i/>
        <sz val="11"/>
        <color theme="1"/>
        <rFont val="Arial"/>
        <family val="2"/>
      </rPr>
      <t>Lijeva strana</t>
    </r>
  </si>
  <si>
    <r>
      <t xml:space="preserve">per one direction of 500m / </t>
    </r>
    <r>
      <rPr>
        <i/>
        <sz val="11"/>
        <color rgb="FF000000"/>
        <rFont val="Arial"/>
        <family val="2"/>
      </rPr>
      <t>Na 500m dužine u jednom pravcu</t>
    </r>
  </si>
  <si>
    <t>LK4+760.000—LK4+843.115  ( 53.115m)</t>
  </si>
  <si>
    <t>2.1.2.2</t>
  </si>
  <si>
    <t>RK4+751.597—RK4+830.540  ( 78.943 m)</t>
  </si>
  <si>
    <t>2.3.1.1.1</t>
    <phoneticPr fontId="39" type="noConversion"/>
  </si>
  <si>
    <t>RK5+126.540—RK5+143.377                                   (Inc. 0 - 13.497m (LK); 0 - 16.837m (RK)</t>
  </si>
  <si>
    <t>2.3.1.2.1</t>
  </si>
  <si>
    <t>5+126.54 - 5+143.38, layers 1, 2</t>
  </si>
  <si>
    <t>2.3.1.2.1.1</t>
  </si>
  <si>
    <t>5+126.54 - 5+143.38, layers 1</t>
  </si>
  <si>
    <t>2.3.1.2.1.2</t>
  </si>
  <si>
    <t>5+126.54 - 5+143.38, layers 2</t>
  </si>
  <si>
    <r>
      <rPr>
        <sz val="11"/>
        <color theme="1"/>
        <rFont val="Arial"/>
        <family val="2"/>
      </rPr>
      <t xml:space="preserve">0 - 16.837m, </t>
    </r>
    <r>
      <rPr>
        <sz val="11"/>
        <color theme="1"/>
        <rFont val="Arial"/>
        <family val="2"/>
        <charset val="238"/>
      </rPr>
      <t xml:space="preserve">Right side/ </t>
    </r>
    <r>
      <rPr>
        <i/>
        <sz val="11"/>
        <color theme="1"/>
        <rFont val="Arial"/>
        <family val="2"/>
      </rPr>
      <t>Desna strana</t>
    </r>
  </si>
  <si>
    <r>
      <rPr>
        <sz val="11"/>
        <color theme="1"/>
        <rFont val="Arial"/>
        <family val="2"/>
      </rPr>
      <t xml:space="preserve">0 - 13.497m, </t>
    </r>
    <r>
      <rPr>
        <sz val="11"/>
        <color theme="1"/>
        <rFont val="Arial"/>
        <family val="2"/>
        <charset val="238"/>
      </rPr>
      <t xml:space="preserve">Left side/ </t>
    </r>
    <r>
      <rPr>
        <i/>
        <sz val="11"/>
        <color theme="1"/>
        <rFont val="Arial"/>
        <family val="2"/>
      </rPr>
      <t>Lijeva strana</t>
    </r>
  </si>
  <si>
    <t>LK5+139.115—LK5+152.612  (13.497 m)</t>
  </si>
  <si>
    <t>2.3.2.2</t>
  </si>
  <si>
    <t>RK5+126.540—RK5+143.377 (16.837m)</t>
  </si>
  <si>
    <t xml:space="preserve"> RK5+947.377 - RK6+197.377                                  (Inc.0 - 250 m (LK&amp;RK)</t>
  </si>
  <si>
    <t>RK6+197.377 - RK6+435.000                                    (Inc. 250 - 448.388m (LK); 250 - 487.623m (RK)</t>
  </si>
  <si>
    <r>
      <t>At every 250 m and 4m height /</t>
    </r>
    <r>
      <rPr>
        <i/>
        <sz val="11"/>
        <color theme="1"/>
        <rFont val="Arial"/>
        <family val="2"/>
      </rPr>
      <t>Na svakih 250m I visini od 4m</t>
    </r>
  </si>
  <si>
    <t>2.5.1.2.1</t>
  </si>
  <si>
    <t>5+5947.38 -6+197.38,layers 1,2,3,4,5,6,7,8,9</t>
  </si>
  <si>
    <t>2.5.1.2.1.1</t>
  </si>
  <si>
    <t>5+5947.38 -6+197.38,layer 1</t>
  </si>
  <si>
    <t>2.5.1.2.1.2</t>
  </si>
  <si>
    <t>5+5947.38 -6+197.38,layer 2</t>
  </si>
  <si>
    <t>2.5.1.2.1.3</t>
  </si>
  <si>
    <t>5+5947.38 -6+197.38,layer 3</t>
  </si>
  <si>
    <t>2.5.1.2.1.4</t>
  </si>
  <si>
    <t>5+5947.38 -6+197.38,layer 4</t>
  </si>
  <si>
    <t>2.5.1.2.1.5</t>
  </si>
  <si>
    <t>5+5947.38 -6+197.38,layer 5</t>
  </si>
  <si>
    <t>2.5.1.2.1.6</t>
  </si>
  <si>
    <t>5+5947.38 -6+197.38,layer 6</t>
  </si>
  <si>
    <t>2.5.1.2.1.7</t>
  </si>
  <si>
    <t>5+5947.38 -6+197.38,layer 7</t>
  </si>
  <si>
    <t>2.5.1.2.1.8</t>
  </si>
  <si>
    <t>5+5947.38 -6+197.38,layer 8</t>
  </si>
  <si>
    <t>2.5.1.2.1.9</t>
  </si>
  <si>
    <t>5+5947.38 -6+197.38,layer 9</t>
  </si>
  <si>
    <t>2.5.1.2.2</t>
  </si>
  <si>
    <t>6+197.38 - 6+435,00, layers 10.11.12.13.14.15</t>
  </si>
  <si>
    <t>2.5.1.2.2.10</t>
  </si>
  <si>
    <t>6+197.38 - 6+435,00, layer 10</t>
  </si>
  <si>
    <t>2.5.1.2.2.11</t>
  </si>
  <si>
    <t>6+197.38 - 6+435,00, layer 11</t>
  </si>
  <si>
    <t>2.5.1.2.2.12</t>
  </si>
  <si>
    <t>6+197.38 - 6+435,00, layer 12</t>
  </si>
  <si>
    <t>2.5.1.2.2.13</t>
  </si>
  <si>
    <t>6+197.38 - 6+435,00, layer 13</t>
  </si>
  <si>
    <t>2.5.1.2.2.14</t>
  </si>
  <si>
    <t>6+197.38 - 6+435,00, layer 14</t>
  </si>
  <si>
    <t>2.5.1.2.2.15</t>
  </si>
  <si>
    <t>6+197.38 - 6+435,00, layer 15</t>
  </si>
  <si>
    <r>
      <t xml:space="preserve"> 0 - 250 m, Right side/ </t>
    </r>
    <r>
      <rPr>
        <i/>
        <sz val="11"/>
        <color theme="1"/>
        <rFont val="Arial"/>
        <family val="2"/>
      </rPr>
      <t>Desna strana</t>
    </r>
  </si>
  <si>
    <r>
      <t xml:space="preserve"> 0 - 250 m, Left side/ </t>
    </r>
    <r>
      <rPr>
        <i/>
        <sz val="11"/>
        <color theme="1"/>
        <rFont val="Arial"/>
        <family val="2"/>
      </rPr>
      <t>Lijeva strana</t>
    </r>
  </si>
  <si>
    <r>
      <rPr>
        <sz val="11"/>
        <color theme="1"/>
        <rFont val="Arial"/>
        <family val="2"/>
      </rPr>
      <t>250 - 487.623 m,</t>
    </r>
    <r>
      <rPr>
        <sz val="11"/>
        <color theme="1"/>
        <rFont val="Arial"/>
        <family val="2"/>
        <charset val="238"/>
      </rPr>
      <t xml:space="preserve"> Right side/ </t>
    </r>
    <r>
      <rPr>
        <i/>
        <sz val="11"/>
        <color theme="1"/>
        <rFont val="Arial"/>
        <family val="2"/>
      </rPr>
      <t>Desna strana</t>
    </r>
  </si>
  <si>
    <r>
      <rPr>
        <sz val="11"/>
        <color theme="1"/>
        <rFont val="Arial"/>
        <family val="2"/>
      </rPr>
      <t>250 - 448.388 m,</t>
    </r>
    <r>
      <rPr>
        <sz val="11"/>
        <color theme="1"/>
        <rFont val="Arial"/>
        <family val="2"/>
        <charset val="238"/>
      </rPr>
      <t xml:space="preserve"> Left side/ </t>
    </r>
    <r>
      <rPr>
        <i/>
        <sz val="11"/>
        <color theme="1"/>
        <rFont val="Arial"/>
        <family val="2"/>
      </rPr>
      <t>Lijeva strana</t>
    </r>
  </si>
  <si>
    <r>
      <t xml:space="preserve">Engineering structures/ </t>
    </r>
    <r>
      <rPr>
        <b/>
        <i/>
        <sz val="11"/>
        <color theme="1"/>
        <rFont val="Arial"/>
        <family val="2"/>
      </rPr>
      <t>Inžinjerske konstrukcije</t>
    </r>
  </si>
  <si>
    <r>
      <t xml:space="preserve">Culvert/ </t>
    </r>
    <r>
      <rPr>
        <b/>
        <i/>
        <sz val="11"/>
        <color theme="1"/>
        <rFont val="Arial"/>
        <family val="2"/>
        <charset val="238"/>
      </rPr>
      <t>Propust</t>
    </r>
  </si>
  <si>
    <t>2.5.2.2.1</t>
  </si>
  <si>
    <t>Culvert RK5+971.58  length 64.6m</t>
  </si>
  <si>
    <t>LK5+991.612 - LK6+440.000 ( 448.388 m)</t>
  </si>
  <si>
    <t>RK5+947.377 - RK6+435.000 ( 487.623 m)</t>
  </si>
  <si>
    <r>
      <t xml:space="preserve">Reinforced earth wall / </t>
    </r>
    <r>
      <rPr>
        <i/>
        <sz val="11"/>
        <color theme="1"/>
        <rFont val="Arial"/>
        <family val="2"/>
      </rPr>
      <t>Ojačani zemljani zid               The milestone is 2.20 m height of each layer and no matter on the length / Reper je visina 2.2m za svaki sloj, bez obzira na dužinu</t>
    </r>
  </si>
  <si>
    <t>915 m (S-R (440-460) RK5+606.30 - RK5+626.30)</t>
  </si>
  <si>
    <t>935 m (S-R (460-480) RK5+626.30 - RK5+646.30)</t>
  </si>
  <si>
    <t>955 m (S-R (480-500) RK5+646.30 - RK5+666.30)</t>
  </si>
  <si>
    <t>975 m (S-R (500-520) RK5+666.30 - RK5+685.50)</t>
  </si>
  <si>
    <t>995 m (S-R (520-540) RK5+685.30 - RK5+707,60)</t>
  </si>
  <si>
    <t>1015 m (S-L (455-475) LK5+626.60 - LK5+646.60)</t>
  </si>
  <si>
    <t>1035 m (S-L (475-495)  LK5+646.60 -  LK5+666.60)</t>
  </si>
  <si>
    <t>1055 m (S-L (495-515) LK5+666.60 - LK5+686.60)</t>
  </si>
  <si>
    <t>1075 m (S-L (515-535) LK5+686.60 - LK5+706.70)</t>
  </si>
  <si>
    <t>COST CENTER 2/TROŠKOVNI CENTAR 02 rev Bridge Piers , Tunnel and Open Route</t>
  </si>
  <si>
    <t>COST CENTER 03/TROŠKOVNI CENTAR 03 rev Open Route</t>
  </si>
  <si>
    <t>3.1.1.1.1</t>
    <phoneticPr fontId="39" type="noConversion"/>
  </si>
  <si>
    <t>RK6+435.000—RK6+476.572                                       (Inc. 0 - 42.138m (LK); 0 - 41.572m (RK))</t>
  </si>
  <si>
    <t>At every 250 m and 4 m height /Na svakih 250m visini od 4m</t>
  </si>
  <si>
    <t>3.1.1.2.1</t>
  </si>
  <si>
    <t>6+435.00 - 6+476.57 layers 1,2,3</t>
  </si>
  <si>
    <t>3.1.1.2.1.1</t>
  </si>
  <si>
    <t>6+435.00 - 6+476.57 layers 1</t>
  </si>
  <si>
    <t>3.1.1.2.1.2</t>
  </si>
  <si>
    <t>6+435.00 - 6+476.57 layers 2</t>
  </si>
  <si>
    <t>3.1.1.2.1.3</t>
  </si>
  <si>
    <t>6+435.00 - 6+476.57 layers 3</t>
  </si>
  <si>
    <r>
      <rPr>
        <sz val="11"/>
        <color theme="1"/>
        <rFont val="Arial"/>
        <family val="2"/>
      </rPr>
      <t xml:space="preserve">0 - 41.572 m, </t>
    </r>
    <r>
      <rPr>
        <sz val="11"/>
        <color theme="1"/>
        <rFont val="Arial"/>
        <family val="2"/>
        <charset val="238"/>
      </rPr>
      <t xml:space="preserve">Right side/ </t>
    </r>
    <r>
      <rPr>
        <i/>
        <sz val="11"/>
        <color theme="1"/>
        <rFont val="Arial"/>
        <family val="2"/>
      </rPr>
      <t>Desna strana</t>
    </r>
  </si>
  <si>
    <r>
      <rPr>
        <sz val="11"/>
        <color theme="1"/>
        <rFont val="Arial"/>
        <family val="2"/>
      </rPr>
      <t xml:space="preserve">0 - 42.138 m, </t>
    </r>
    <r>
      <rPr>
        <sz val="11"/>
        <color theme="1"/>
        <rFont val="Arial"/>
        <family val="2"/>
        <charset val="238"/>
      </rPr>
      <t xml:space="preserve">Left side/ </t>
    </r>
    <r>
      <rPr>
        <i/>
        <sz val="11"/>
        <color theme="1"/>
        <rFont val="Arial"/>
        <family val="2"/>
      </rPr>
      <t>Lijeva strana</t>
    </r>
  </si>
  <si>
    <r>
      <t xml:space="preserve">per one direction of 500m / </t>
    </r>
    <r>
      <rPr>
        <i/>
        <sz val="11"/>
        <color rgb="FF000000"/>
        <rFont val="Arial"/>
        <family val="2"/>
      </rPr>
      <t xml:space="preserve">Na 500m dužine u jednom pravcu </t>
    </r>
  </si>
  <si>
    <t>LK6+440.000—LK6+482.138  (42.138 m)</t>
  </si>
  <si>
    <t>3.1.2.2</t>
  </si>
  <si>
    <t>RK6+435.000—RK6+476.572  ( 41.572m)</t>
  </si>
  <si>
    <t>3.3.1.1.1</t>
    <phoneticPr fontId="39" type="noConversion"/>
  </si>
  <si>
    <t>RK7+436.377—RK7+440.630                                                   (Inc. 0 - 3.017m (LK); 0 - 4.253m (RK))</t>
  </si>
  <si>
    <t>3.3.1.2.1</t>
  </si>
  <si>
    <t>7+436.38 - 7+440.63, layers 1.2.3</t>
  </si>
  <si>
    <t>3.3.1.2.1.1</t>
  </si>
  <si>
    <t>7+436.38 - 7+440.63, layers 1</t>
  </si>
  <si>
    <t>3.3.1.2.1.2</t>
  </si>
  <si>
    <t>7+436.38 - 7+440.63, layers 2</t>
  </si>
  <si>
    <t>3.3.1.2.1.3</t>
  </si>
  <si>
    <t>7+436.38 - 7+440.63, layers 3</t>
  </si>
  <si>
    <r>
      <rPr>
        <sz val="11"/>
        <color theme="1"/>
        <rFont val="Arial"/>
        <family val="2"/>
      </rPr>
      <t>0 - 4.253 m,</t>
    </r>
    <r>
      <rPr>
        <sz val="11"/>
        <color theme="1"/>
        <rFont val="Arial"/>
        <family val="2"/>
        <charset val="238"/>
      </rPr>
      <t xml:space="preserve">Right side/ </t>
    </r>
    <r>
      <rPr>
        <i/>
        <sz val="11"/>
        <color theme="1"/>
        <rFont val="Arial"/>
        <family val="2"/>
      </rPr>
      <t>Desna strana</t>
    </r>
  </si>
  <si>
    <r>
      <rPr>
        <sz val="11"/>
        <color theme="1"/>
        <rFont val="Arial"/>
        <family val="2"/>
      </rPr>
      <t xml:space="preserve">0 - 3.017 m, </t>
    </r>
    <r>
      <rPr>
        <sz val="11"/>
        <color theme="1"/>
        <rFont val="Arial"/>
        <family val="2"/>
        <charset val="238"/>
      </rPr>
      <t xml:space="preserve">Left side/ </t>
    </r>
    <r>
      <rPr>
        <i/>
        <sz val="11"/>
        <color theme="1"/>
        <rFont val="Arial"/>
        <family val="2"/>
      </rPr>
      <t>Lijeva strana</t>
    </r>
  </si>
  <si>
    <t xml:space="preserve">LK7+442.333—LK7+445.350 </t>
  </si>
  <si>
    <t>3.3.2.2</t>
  </si>
  <si>
    <t>RK7+436.377—RK7+440.630</t>
  </si>
  <si>
    <t>COST CENTER 04/TROŠKOVNI CENTAR 04 rev Open Route</t>
  </si>
  <si>
    <t>80% for the concrete wall, the milestone is 50m lenth, no matter the hight+ 5% for the "after work" the whole lenth of each retaining wall + 5% for the "correction of the crown" the whole lenth of each retaining wall+10% for the "wall surface"  the whole lenth of each retaining wall / 80% za betonski zid, reper je 50 m dužine, bez obzira na visinu + 5% za "kasnije radove" čitava dužina potpornog zida + 5% za "popravku krune zida" čitava dužina potpornog zida+10% za obradu površinu čitave dužine potpornog zida</t>
  </si>
  <si>
    <t>Concrete wall/ Betonski zid RK7+975 - RK8+014  - 80%</t>
  </si>
  <si>
    <t>4.1.2.1.1.4</t>
  </si>
  <si>
    <t>Concrete wall/ Betonski zid RK7+975 - RK8+014 - Wall surface 10%</t>
  </si>
  <si>
    <t>Concrete wall/ Betonski zid RK8+306 - RK8+565 (259m) 80%, Layers 1,2,3,4,5,6</t>
  </si>
  <si>
    <t>4.1.2.1.2.1.9</t>
  </si>
  <si>
    <t>Concrete wall/ Betonski zid RK8+306 ~ RK8+565 (259m) - Wall surface 10%</t>
  </si>
  <si>
    <t>LK7+445.350 - LK11+200.000  (3754.650m)</t>
  </si>
  <si>
    <t>4.1.3.1.1</t>
  </si>
  <si>
    <t>LK7+445.350 - LK7+945.350  (500m)</t>
  </si>
  <si>
    <t>4.1.3.1.2</t>
  </si>
  <si>
    <t>LK7+945.350 - LK8+445.350  (500m)</t>
  </si>
  <si>
    <t>4.1.3.1.3</t>
  </si>
  <si>
    <t>LK8+445.350 - LK8+945.350  (500m)</t>
  </si>
  <si>
    <t>4.1.3.1.4</t>
  </si>
  <si>
    <t>LK8+945.350 - LK9+445.350  (500m)</t>
  </si>
  <si>
    <t>4.1.3.1.5</t>
  </si>
  <si>
    <t>LK9+445.350 - LK9+945.350  (500m)</t>
  </si>
  <si>
    <t>4.1.3.1.6</t>
  </si>
  <si>
    <t>LK9+945.350 - LK10+445.350  (500m)</t>
  </si>
  <si>
    <t>4.1.3.1.7</t>
  </si>
  <si>
    <t>LK10+445.350 - LK10+945.350 (500m)</t>
  </si>
  <si>
    <t>4.1.3.1.8</t>
  </si>
  <si>
    <t>LK10+945.350 - LK11+200.000 (500m)</t>
  </si>
  <si>
    <t>4.1.3.2</t>
  </si>
  <si>
    <t>RK7+440.630 - RK11+194.958 ( 4054.328 m)</t>
  </si>
  <si>
    <t>4.1.3.2.1</t>
  </si>
  <si>
    <t>RK7+440.630 - RK7+940.630 ( 500 m)</t>
  </si>
  <si>
    <t>4.1.3.2.2</t>
  </si>
  <si>
    <t>RK7+940.630 - RK8+440.630 ( 500 m)</t>
  </si>
  <si>
    <t>4.1.3.2.3</t>
  </si>
  <si>
    <t>RK8+440.630 - RK8+940.630 ( 500 m)</t>
  </si>
  <si>
    <t>4.1.3.2.4</t>
  </si>
  <si>
    <t>RK8+940.630 - RK9+440.630 ( 500 m)</t>
  </si>
  <si>
    <t>4.1.3.2.5</t>
  </si>
  <si>
    <t>RK9+440.630 - RK9+940.630 ( 500 m)</t>
  </si>
  <si>
    <t>4.1.3.2.6</t>
  </si>
  <si>
    <t>RK9+940.630 - RK11+440.630 ( 500 m)</t>
  </si>
  <si>
    <t>4.1.3.2.7</t>
  </si>
  <si>
    <t>RK10+440.630 - RK10+940.630 ( 500 m)</t>
  </si>
  <si>
    <t>4.1.3.2.8</t>
  </si>
  <si>
    <t>RK10+940.630 - RK11+194.958 ( 554.328 m)</t>
  </si>
  <si>
    <t>revised Bridge Piers, Tunnels and Open Route</t>
  </si>
  <si>
    <t>Concrete wall/ Betonski zid RK11+315 ~ RK11+353 - 80%</t>
  </si>
  <si>
    <t>Concrete wall/ Betonski zid RK11+315 ~ RK11+353 - After work 5%</t>
    <phoneticPr fontId="0" type="noConversion"/>
  </si>
  <si>
    <t>5.1.2.1.1.3</t>
  </si>
  <si>
    <t>Concrete wall/ Betonski zid RK11+315 ~ RK11+353 - Correction of the crown 5%</t>
  </si>
  <si>
    <t>5.1.2.1.1.4</t>
  </si>
  <si>
    <t>Concrete wall/ Betonski zid RK11+315 ~ RK11+353 - - Wall surface 10%</t>
  </si>
  <si>
    <t>5.1.2.2</t>
  </si>
  <si>
    <t>5.1.2.2.1</t>
  </si>
  <si>
    <t>RK11+235.80 (52.01m)</t>
  </si>
  <si>
    <t>5.1.2.2.2</t>
  </si>
  <si>
    <t>RK11+482.01  (43.1m)</t>
  </si>
  <si>
    <t>LK11+200.000 —LK11+495.000  (295 m)</t>
  </si>
  <si>
    <t>5.1.3.2</t>
  </si>
  <si>
    <t>RK11+194.958—RK11+595.000  (401 m)</t>
  </si>
  <si>
    <t>1545 m (N-L, LK11+703.0~LK11+683.0)</t>
  </si>
  <si>
    <t>1565 m (N-L, LK11+683.0~LK11+663.0)</t>
  </si>
  <si>
    <t>1585 m (N-L, LK11+663.0~LK11+643.0)</t>
  </si>
  <si>
    <t>K12+470  (91m)</t>
  </si>
  <si>
    <t>5.3.2.2</t>
  </si>
  <si>
    <t>K13+528.9  (105m)</t>
  </si>
  <si>
    <t>5.3.2.3</t>
  </si>
  <si>
    <t>K13+760  (20m)</t>
  </si>
  <si>
    <t>LK12+480.000 —LK13+885.000 (1405 m)</t>
  </si>
  <si>
    <t>5.3.3.1.1</t>
  </si>
  <si>
    <t>LK12+480.000 —LK12+980.000 (500 m)</t>
  </si>
  <si>
    <t>5.3.3.1.2</t>
  </si>
  <si>
    <t>LK12+980.000 —LK13+480.000 (500 m)</t>
  </si>
  <si>
    <t>5.3.3.1.3</t>
  </si>
  <si>
    <t>LK13+480.000 —LK12+885.000 (405 m)</t>
  </si>
  <si>
    <t>5.3.3.2</t>
  </si>
  <si>
    <t>RK12+410.000—RK13+790.000 (1380 m)</t>
  </si>
  <si>
    <t>5.3.3.2.1</t>
  </si>
  <si>
    <t>RK12+410.000—RK12+910.000 (500 m)</t>
  </si>
  <si>
    <t>5.3.3.2.2</t>
  </si>
  <si>
    <t>RK12+910.000—RK13+410.000 (500 m)</t>
  </si>
  <si>
    <t>5.3.3.2.3</t>
  </si>
  <si>
    <t>RK13+410.000—RK13+790.000 (380 m)</t>
  </si>
  <si>
    <t>675 m (N-R, RK14+428.0-RK14+353.0)</t>
  </si>
  <si>
    <t>750 m (N-L,LK14+388.0-LK14+313.0)</t>
  </si>
  <si>
    <t>825 m (N-R, RK14+353.0-RK14+278.0)</t>
  </si>
  <si>
    <t>920 m (N-R, RK14+278.0-RK14+258.0)</t>
  </si>
  <si>
    <t>940 m (N-R, RK14+258.0-RK14+238.0)</t>
  </si>
  <si>
    <t>960 m (N-R, RK14+238.0-RK14+218.0)</t>
  </si>
  <si>
    <t>980 m (N-R, RK14+218.0-RK14+198.0)</t>
  </si>
  <si>
    <t>1000 m (N-L, LK14+238.0-LK14+218.0)</t>
  </si>
  <si>
    <t>1020 m (N-L, LK14+218.0-LK14+198.0)</t>
  </si>
  <si>
    <t>1040 m (N-L, LK14+198.0-LK14+178.0)</t>
  </si>
  <si>
    <t>1060 m (N-L, LK14+178.0-LK14+158.0)</t>
  </si>
  <si>
    <t>1080 m(N-L, LK14+158.0-LK14+138.0)</t>
  </si>
  <si>
    <t>1100 m (N-L, LK14+138.0-LK14+118.0)</t>
  </si>
  <si>
    <t>1120 m (N-L, LK14+118.0-LK14+098.0)</t>
  </si>
  <si>
    <t>1140 m (N-L, LK14+098.0-LK14+078.0)</t>
  </si>
  <si>
    <t>1160 m (N-R, RK14+198.0~RK14+178.0)</t>
  </si>
  <si>
    <t>1180 m (N-R, RK14+178.0~RK14+158.0)</t>
  </si>
  <si>
    <t>1200 m (N-R, RK14+158.0~RK14+138.0)</t>
  </si>
  <si>
    <t>1220 m (N-R, RK14+138.0~RK14+118.0)</t>
  </si>
  <si>
    <t>1240 m (N-L,LK14+078.0~LK14+058.0)</t>
  </si>
  <si>
    <t>1260 m (N-L,LK14+058.0~LK14+038.0)</t>
  </si>
  <si>
    <t>1280 m (N-L,LK14+038.0~LK14+018.0)</t>
  </si>
  <si>
    <t>1300 m (N-L,LK14+018.0~LK13+998.0)</t>
  </si>
  <si>
    <t>1320 m (N-R, RK14+118.0~RK14+098.0)</t>
  </si>
  <si>
    <t>1340 m (N-R, RK14+098.0~RK14+078.0)</t>
  </si>
  <si>
    <t>1360 m (N-R, RK14+078.0~RK14+058.0)</t>
  </si>
  <si>
    <t>1380 m (N-R, RK14+058.0~RK14+038.0)</t>
  </si>
  <si>
    <t>rev Bridge Piers. Open Route</t>
  </si>
  <si>
    <r>
      <t xml:space="preserve">Culvert/ </t>
    </r>
    <r>
      <rPr>
        <i/>
        <sz val="11"/>
        <color theme="1"/>
        <rFont val="宋体"/>
        <family val="2"/>
        <scheme val="minor"/>
      </rPr>
      <t>Propust</t>
    </r>
    <r>
      <rPr>
        <sz val="11"/>
        <color theme="1"/>
        <rFont val="宋体"/>
        <family val="2"/>
        <charset val="238"/>
        <scheme val="minor"/>
      </rPr>
      <t xml:space="preserve"> </t>
    </r>
  </si>
  <si>
    <t>6.1.2.1.1</t>
  </si>
  <si>
    <t>K14+800  (60m)</t>
  </si>
  <si>
    <t>6.1.2.1.2</t>
  </si>
  <si>
    <t>K15+608.78  (57m)</t>
  </si>
  <si>
    <t>6.1.2.1.3</t>
  </si>
  <si>
    <t>K15+789.94  (78m)</t>
  </si>
  <si>
    <t>6.1.2.1.4</t>
  </si>
  <si>
    <t>K0+308.53  (12m)</t>
  </si>
  <si>
    <r>
      <t xml:space="preserve">Water drainage/ </t>
    </r>
    <r>
      <rPr>
        <i/>
        <sz val="11"/>
        <color theme="1"/>
        <rFont val="宋体"/>
        <family val="2"/>
        <scheme val="minor"/>
      </rPr>
      <t>Drenaža vode</t>
    </r>
  </si>
  <si>
    <r>
      <t xml:space="preserve">per one direction of 500m / </t>
    </r>
    <r>
      <rPr>
        <i/>
        <sz val="11"/>
        <color theme="1"/>
        <rFont val="宋体"/>
        <family val="2"/>
        <scheme val="minor"/>
      </rPr>
      <t xml:space="preserve">Na 500m dužine u jednom pravcu </t>
    </r>
  </si>
  <si>
    <t xml:space="preserve"> LK14+700.000—LK16+241.111 (1541.111 m)</t>
  </si>
  <si>
    <t>6.1.3.1.1</t>
  </si>
  <si>
    <t xml:space="preserve"> LK14+700.000—LK15+200  (500 m)</t>
  </si>
  <si>
    <t>6.1.3.1.2</t>
  </si>
  <si>
    <t xml:space="preserve"> LK15+200.000—LK15+700  (500 m)</t>
  </si>
  <si>
    <t>6.1.3.1.3</t>
  </si>
  <si>
    <t xml:space="preserve"> LK15+700.000—LK16+241.111  (541.111 m)</t>
  </si>
  <si>
    <t>6.1.3.2</t>
  </si>
  <si>
    <t>RK14+740.000—RK15+993.453  1253.453 m)</t>
  </si>
  <si>
    <t>6.1.3.2.1</t>
  </si>
  <si>
    <t>RK14+740.000—RK15+240  (500 m)</t>
  </si>
  <si>
    <t>6.1.3.2.2</t>
  </si>
  <si>
    <t>RK15+240.000—RK15+740  (500 m)</t>
  </si>
  <si>
    <t>6.1.3.2.3</t>
  </si>
  <si>
    <t>RK15+740.000—RK15+993.453 (253.453 m)</t>
  </si>
  <si>
    <t>RK15+993.453—RK16+243.453                          (Inc.0 - 250 m (LK&amp;RK))</t>
  </si>
  <si>
    <t>RK16+243.453 - RK16+493.453                           (Inc.250 - 500 m (LK&amp;RK))</t>
  </si>
  <si>
    <t>RK16+493.453 - RK16+743.453                           (Inc.500 - 696.842 m (LK); 500 - 750 m (RK))</t>
  </si>
  <si>
    <t>RK16+743.453 - RK16+787.903                         (Inc.750 - 794.450 m (RK))</t>
  </si>
  <si>
    <r>
      <t xml:space="preserve">Earthworks/ </t>
    </r>
    <r>
      <rPr>
        <i/>
        <sz val="11"/>
        <color theme="1"/>
        <rFont val="宋体"/>
        <family val="2"/>
        <charset val="238"/>
        <scheme val="minor"/>
      </rPr>
      <t>Zemljani radovi</t>
    </r>
  </si>
  <si>
    <r>
      <t>At every 250 m and certain high /</t>
    </r>
    <r>
      <rPr>
        <i/>
        <sz val="11"/>
        <color theme="1"/>
        <rFont val="宋体"/>
        <family val="2"/>
        <scheme val="minor"/>
      </rPr>
      <t xml:space="preserve">Na svakih 250m i određenoj visini </t>
    </r>
  </si>
  <si>
    <t>6.2.1.2.1.1</t>
    <phoneticPr fontId="39" type="noConversion"/>
  </si>
  <si>
    <t xml:space="preserve"> 15,993.453 - 16,243.453, layers 1,2,3,4,5,6,7,8,9</t>
  </si>
  <si>
    <t>6.2.1.2.1.1.1</t>
  </si>
  <si>
    <t xml:space="preserve"> 15,993.453,-,16,243.453, layer 1</t>
  </si>
  <si>
    <t>6.2.1.2.1.1.2</t>
  </si>
  <si>
    <t xml:space="preserve"> 15,993.453,-,16,243.453, layer 2</t>
  </si>
  <si>
    <t>6.2.1.2.1.1.3</t>
  </si>
  <si>
    <t xml:space="preserve"> 15,993.453,-,16,243.453, layer 3</t>
  </si>
  <si>
    <t>6.2.1.2.1.1.4</t>
  </si>
  <si>
    <t xml:space="preserve"> 15,993.453,-,16,243.453, layer 4</t>
  </si>
  <si>
    <t>6.2.1.2.1.1.5</t>
  </si>
  <si>
    <t xml:space="preserve"> 15,993.453,-,16,243.453, layer 5</t>
  </si>
  <si>
    <t>6.2.1.2.1.1.6</t>
  </si>
  <si>
    <t xml:space="preserve"> 15,993.453,-,16,243.453, layer 6</t>
  </si>
  <si>
    <t>6.2.1.2.1.1.7</t>
  </si>
  <si>
    <t xml:space="preserve"> 15,993.453,-,16,243.453, layer 7</t>
  </si>
  <si>
    <t>6.2.1.2.1.1.8</t>
  </si>
  <si>
    <t xml:space="preserve"> 15,993.453,-,16,243.453, layer 8</t>
  </si>
  <si>
    <t>6.2.1.2.1.1.9</t>
  </si>
  <si>
    <t xml:space="preserve"> 15,993.453,-,16,243.453, layer 9</t>
  </si>
  <si>
    <t>6.2.1.2.1.2</t>
  </si>
  <si>
    <t>16,243.453 - 16,493.453, layers 10,11,12,13,14</t>
  </si>
  <si>
    <t>6.2.1.2.1.2.10</t>
  </si>
  <si>
    <t>16,243.453 - 16,493.453, layer 10</t>
  </si>
  <si>
    <t>6.2.1.2.1.2.11</t>
  </si>
  <si>
    <t>16,243.453 - 16,493.453, layer 11</t>
  </si>
  <si>
    <t>6.2.1.2.1.2.12</t>
  </si>
  <si>
    <t>16,243.453 - 16,493.453, layer 12</t>
  </si>
  <si>
    <t>6.2.1.2.1.2.13</t>
  </si>
  <si>
    <t>16,243.453 - 16,493.453, layer 13</t>
  </si>
  <si>
    <t>6.2.1.2.1.2.14</t>
  </si>
  <si>
    <t>16,243.453 - 16,493.453, layer 14</t>
  </si>
  <si>
    <t>6.2.1.2.1.3</t>
  </si>
  <si>
    <t>16,493.453 - 16,787.903, layers 15,16,17,18,19,20,21</t>
  </si>
  <si>
    <t>6.2.1.2.1.3.15</t>
  </si>
  <si>
    <t>16,493.453 - 16,787.903, layers 15</t>
  </si>
  <si>
    <t>6.2.1.2.1.3.16</t>
  </si>
  <si>
    <t>16,493.453 - 16,787.903, layers 16</t>
  </si>
  <si>
    <t>6.2.1.2.1.3.17</t>
  </si>
  <si>
    <t>16,493.453 - 16,787.903, layers 17</t>
  </si>
  <si>
    <t>6.2.1.2.1.3.18</t>
  </si>
  <si>
    <t>16,493.453 - 16,787.903, layers 18</t>
  </si>
  <si>
    <t>6.2.1.2.1.3.19</t>
  </si>
  <si>
    <t>16,493.453 - 16,787.903, layers 19</t>
  </si>
  <si>
    <t>6.2.1.2.1.3.20</t>
  </si>
  <si>
    <t>16,493.453 - 16,787.903, layers 20</t>
  </si>
  <si>
    <t>6.2.1.2.1.3.21</t>
  </si>
  <si>
    <t>16,493.453 - 16,787.903, layers 21</t>
  </si>
  <si>
    <t>6.2.1.2.2.1</t>
  </si>
  <si>
    <t>K0+000.00 - K0+250.000, layers 1,2,3,4,5,6</t>
  </si>
  <si>
    <t>6.2.1.2.2.1.1</t>
  </si>
  <si>
    <t>K0+000.00 - K0+250.000, layer 1</t>
  </si>
  <si>
    <t>6.2.1.2.2.1.2</t>
  </si>
  <si>
    <t>K0+000.00 - K0+250.000, layer 2</t>
  </si>
  <si>
    <t>6.2.1.2.2.1.3</t>
  </si>
  <si>
    <t>K0+000.00 - K0+250.000, layer 3</t>
  </si>
  <si>
    <t>6.2.1.2.2.1.4</t>
  </si>
  <si>
    <t>K0+000.00 - K0+250.000, layer 4</t>
  </si>
  <si>
    <t>6.2.1.2.2.1.5</t>
  </si>
  <si>
    <t>K0+000.00 - K0+250.000, layer 5</t>
  </si>
  <si>
    <t>6.2.1.2.2.1.6</t>
  </si>
  <si>
    <t>K0+000.00 - K0+250.000, layer 6</t>
  </si>
  <si>
    <t>6.2.1.2.2.2</t>
  </si>
  <si>
    <t>K0+250.000 - K0+564.19, layers 7,8,9,10,11,12,13</t>
  </si>
  <si>
    <t>6.2.1.2.2.2.7</t>
  </si>
  <si>
    <t>K0+250.000 - K0+564.19, layer 7</t>
  </si>
  <si>
    <t>6.2.1.2.2.2.8</t>
  </si>
  <si>
    <t>K0+250.000 - K0+564.19, layer 8</t>
  </si>
  <si>
    <t>6.2.1.2.2.2.9</t>
  </si>
  <si>
    <t>K0+250.000 - K0+564.19, layer 9</t>
  </si>
  <si>
    <t>6.2.1.2.2.2.10</t>
  </si>
  <si>
    <t>K0+250.000 - K0+564.19, layer 10</t>
  </si>
  <si>
    <t>6.2.1.2.2.2.11</t>
  </si>
  <si>
    <t>K0+250.000 - K0+564.19, layer 11</t>
  </si>
  <si>
    <t>6.2.1.2.2.2.12</t>
  </si>
  <si>
    <t>K0+250.000 - K0+564.19, layer 12</t>
  </si>
  <si>
    <t>6.2.1.2.2.2.13</t>
  </si>
  <si>
    <t>K0+250.000 - K0+564.19, layer 13</t>
  </si>
  <si>
    <t>6.2.1.2.3.1</t>
  </si>
  <si>
    <t xml:space="preserve">0+072.69 - 0+322.69. layers 1,2,3,4,5,6 </t>
  </si>
  <si>
    <t>6.2.1.2.3.1.1</t>
  </si>
  <si>
    <t>0+072.69 - 0+322.69. layers 1</t>
  </si>
  <si>
    <t>6.2.1.2.3.1.2</t>
  </si>
  <si>
    <t>0+072.69 - 0+322.69. layers 2</t>
  </si>
  <si>
    <t>6.2.1.2.3.1.3</t>
  </si>
  <si>
    <t>0+072.69 - 0+322.69. layers 3</t>
  </si>
  <si>
    <t>6.2.1.2.3.1.4</t>
  </si>
  <si>
    <t>0+072.69 - 0+322.69. layers 4</t>
  </si>
  <si>
    <t>6.2.1.2.3.1.5</t>
  </si>
  <si>
    <t>0+072.69 - 0+322.69. layers 5</t>
  </si>
  <si>
    <t>6.2.1.2.3.1.6</t>
  </si>
  <si>
    <t>0+072.69 - 0+322.69. layers 6</t>
  </si>
  <si>
    <t>6.2.1.2.3.2</t>
  </si>
  <si>
    <t>0+322.69.- 0+632.17, layers 7,8,9,10,11,12</t>
  </si>
  <si>
    <t>6.2.1.2.3.2.7</t>
  </si>
  <si>
    <t>0+322.69.- 0+632.17, layer 7</t>
  </si>
  <si>
    <t>6.2.1.2.3.2.8</t>
  </si>
  <si>
    <t>0+322.69.- 0+632.17, layer 8</t>
  </si>
  <si>
    <t>6.2.1.2.3.2.9</t>
  </si>
  <si>
    <t>0+322.69.- 0+632.17, layer 9</t>
  </si>
  <si>
    <t>6.2.1.2.3.2.10</t>
  </si>
  <si>
    <t>0+322.69.- 0+632.17, layer 10</t>
  </si>
  <si>
    <t>6.2.1.2.3.2.11</t>
  </si>
  <si>
    <t>0+322.69.- 0+632.17, layer 11</t>
  </si>
  <si>
    <t>6.2.1.2.3.2.12</t>
  </si>
  <si>
    <t>0+322.69.- 0+632.17, layer 12</t>
  </si>
  <si>
    <t>6.2.1.2.4</t>
  </si>
  <si>
    <t>K0+172.36 - K0+452.03, layers1,2,3,4,5</t>
  </si>
  <si>
    <t>6.2.1.2.4.1</t>
  </si>
  <si>
    <t>K0+172.36 - K0+452.03, layer 1</t>
  </si>
  <si>
    <t>6.2.1.2.4.2</t>
  </si>
  <si>
    <t>K0+172.36 - K0+452.03, layer 2</t>
  </si>
  <si>
    <t>6.2.1.2.4.3</t>
  </si>
  <si>
    <t>K0+172.36 - K0+452.03, layer 3</t>
  </si>
  <si>
    <t>6.2.1.2.4.4</t>
  </si>
  <si>
    <t>K0+172.36 - K0+452.03, layer 4</t>
  </si>
  <si>
    <t>6.2.1.2.4.5</t>
  </si>
  <si>
    <t>K0+172.36 - K0+452.03, layer 5</t>
  </si>
  <si>
    <t>6.2.1.2.5</t>
  </si>
  <si>
    <t>K0+305.32 - K0+509.33, layers 1,2,3,4,5,6</t>
  </si>
  <si>
    <t>6.2.1.2.5.1</t>
  </si>
  <si>
    <t>K0+305.32 - K0+509.33, layer 1</t>
  </si>
  <si>
    <t>6.2.1.2.5.2</t>
  </si>
  <si>
    <t>K0+305.32 - K0+509.33, layer 2</t>
  </si>
  <si>
    <t>6.2.1.2.5.3</t>
  </si>
  <si>
    <t>K0+305.32 - K0+509.33, layer 3</t>
  </si>
  <si>
    <t>6.2.1.2.5.4</t>
  </si>
  <si>
    <t>K0+305.32 - K0+509.33, layer 4</t>
  </si>
  <si>
    <t>6.2.1.2.5.5</t>
  </si>
  <si>
    <t>K0+305.32 - K0+509.33, layer 5</t>
  </si>
  <si>
    <t>6.2.1.2.5.6</t>
  </si>
  <si>
    <t>K0+305.32 - K0+509.33, layer 6</t>
  </si>
  <si>
    <t>6.2.1.2.6</t>
  </si>
  <si>
    <t>K0+092.98 - K0+293.13, layers 1,2,3,4,5,6,7</t>
  </si>
  <si>
    <t>6.2.1.2.6.1</t>
  </si>
  <si>
    <t>K0+092.98 - K0+293.13, layer 1</t>
  </si>
  <si>
    <t>6.2.1.2.6.2</t>
  </si>
  <si>
    <t>K0+092.98 - K0+293.13, layer 2</t>
  </si>
  <si>
    <t>6.2.1.2.6.3</t>
  </si>
  <si>
    <t>K0+092.98 - K0+293.13, layer 3</t>
  </si>
  <si>
    <t>6.2.1.2.6.4</t>
  </si>
  <si>
    <t>K0+092.98 - K0+293.13, layer 4</t>
  </si>
  <si>
    <t>6.2.1.2.6.5</t>
  </si>
  <si>
    <t>K0+092.98 - K0+293.13, layer 5</t>
  </si>
  <si>
    <t>6.2.1.2.6.6</t>
  </si>
  <si>
    <t>K0+092.98 - K0+293.13, layer 6</t>
  </si>
  <si>
    <t>6.2.1.2.6.7</t>
  </si>
  <si>
    <t>K0+092.98 - K0+293.13, layer 7</t>
  </si>
  <si>
    <t>6.2.1.2.7</t>
  </si>
  <si>
    <t>K0+127.57 - K0+273.76, layers 1,2,3,4,5</t>
  </si>
  <si>
    <t>6.2.1.2.7.1</t>
  </si>
  <si>
    <t>K0+127.57 - K0+273.76, layers 1</t>
  </si>
  <si>
    <t>6.2.1.2.7.2</t>
  </si>
  <si>
    <t>K0+127.57 - K0+273.76, layers 2</t>
  </si>
  <si>
    <t>6.2.1.2.7.3</t>
  </si>
  <si>
    <t>K0+127.57 - K0+273.76, layers 3</t>
  </si>
  <si>
    <t>6.2.1.2.7.4</t>
  </si>
  <si>
    <t>K0+127.57 - K0+273.76, layers 4</t>
  </si>
  <si>
    <t>6.2.1.2.7.5</t>
  </si>
  <si>
    <t>K0+127.57 - K0+273.76, layers 5</t>
  </si>
  <si>
    <r>
      <t xml:space="preserve">Road Foundation/ </t>
    </r>
    <r>
      <rPr>
        <i/>
        <sz val="11"/>
        <color theme="1"/>
        <rFont val="宋体"/>
        <family val="2"/>
        <charset val="238"/>
        <scheme val="minor"/>
      </rPr>
      <t>Temelj puta</t>
    </r>
  </si>
  <si>
    <r>
      <t xml:space="preserve"> 0 - 250 m right side/ </t>
    </r>
    <r>
      <rPr>
        <i/>
        <sz val="11"/>
        <color theme="1"/>
        <rFont val="宋体"/>
        <family val="2"/>
        <scheme val="minor"/>
      </rPr>
      <t>desna strana</t>
    </r>
  </si>
  <si>
    <r>
      <t xml:space="preserve"> 0 - 250 m left side/ </t>
    </r>
    <r>
      <rPr>
        <i/>
        <sz val="11"/>
        <color theme="1"/>
        <rFont val="宋体"/>
        <family val="2"/>
        <scheme val="minor"/>
      </rPr>
      <t>lijeva strana</t>
    </r>
  </si>
  <si>
    <r>
      <t xml:space="preserve">250 - 500 m right side/ </t>
    </r>
    <r>
      <rPr>
        <i/>
        <sz val="11"/>
        <color theme="1"/>
        <rFont val="宋体"/>
        <family val="2"/>
        <scheme val="minor"/>
      </rPr>
      <t>desna strana</t>
    </r>
  </si>
  <si>
    <r>
      <t xml:space="preserve">250 - 500 m left side/ </t>
    </r>
    <r>
      <rPr>
        <i/>
        <sz val="11"/>
        <color theme="1"/>
        <rFont val="宋体"/>
        <family val="2"/>
        <scheme val="minor"/>
      </rPr>
      <t>lijeva strana</t>
    </r>
  </si>
  <si>
    <r>
      <t xml:space="preserve">500 - 750 m right side/ </t>
    </r>
    <r>
      <rPr>
        <i/>
        <sz val="11"/>
        <color theme="1"/>
        <rFont val="宋体"/>
        <family val="2"/>
        <scheme val="minor"/>
      </rPr>
      <t>desna strana</t>
    </r>
  </si>
  <si>
    <r>
      <t xml:space="preserve">500 - 696.842 m left side/ </t>
    </r>
    <r>
      <rPr>
        <i/>
        <sz val="11"/>
        <color theme="1"/>
        <rFont val="宋体"/>
        <family val="2"/>
        <scheme val="minor"/>
      </rPr>
      <t>lijeva strana</t>
    </r>
  </si>
  <si>
    <r>
      <t xml:space="preserve">750 - 794.450 m right side/ </t>
    </r>
    <r>
      <rPr>
        <i/>
        <sz val="11"/>
        <color theme="1"/>
        <rFont val="宋体"/>
        <family val="2"/>
        <scheme val="minor"/>
      </rPr>
      <t>desna strana</t>
    </r>
  </si>
  <si>
    <r>
      <t xml:space="preserve">Engineering structures/ </t>
    </r>
    <r>
      <rPr>
        <i/>
        <sz val="11"/>
        <color theme="1"/>
        <rFont val="宋体"/>
        <family val="2"/>
        <scheme val="minor"/>
      </rPr>
      <t>Inženjerske konstrukcije</t>
    </r>
  </si>
  <si>
    <r>
      <t xml:space="preserve">Culvert/ </t>
    </r>
    <r>
      <rPr>
        <i/>
        <sz val="11"/>
        <color theme="1"/>
        <rFont val="宋体"/>
        <family val="2"/>
        <scheme val="minor"/>
      </rPr>
      <t>Propust</t>
    </r>
  </si>
  <si>
    <t>6.2.2.1.1</t>
  </si>
  <si>
    <t>KO+544.98  (11m)</t>
  </si>
  <si>
    <t>6.2.2.1.2</t>
  </si>
  <si>
    <t>K0+420  (44m)</t>
  </si>
  <si>
    <t>6.2.2.1.3</t>
  </si>
  <si>
    <t>K0+576.85  (22 m)</t>
  </si>
  <si>
    <t>LK16+241.111—LK16+937.953  (732.842 m)</t>
  </si>
  <si>
    <t>6.2.3.1.1</t>
  </si>
  <si>
    <t>LK16+241.111—LK16+741.111  (500m)</t>
  </si>
  <si>
    <t>6.2.3.1.2</t>
  </si>
  <si>
    <t>LK16+741.111—LK16+937.953  (232.842m)</t>
  </si>
  <si>
    <t>6.2.3.2</t>
  </si>
  <si>
    <t>RK15+993.453—RK16+787.903  (794.450 m)</t>
  </si>
  <si>
    <t>6.2.3.2.1</t>
  </si>
  <si>
    <t>RK15+993.453—RK16+493.453  (500m)</t>
  </si>
  <si>
    <t>6.2.3.2.2</t>
  </si>
  <si>
    <t>RK16+493.453—RK16+787.903  (294.450 m)</t>
  </si>
  <si>
    <t>Concrete wall/ Betonski zid LK16+964.58-LK16+970.58 - 80%</t>
  </si>
  <si>
    <t>Concrete wall/ Betonski zid LK16+964.58-LK16+970.58- After work 5%</t>
    <phoneticPr fontId="0" type="noConversion"/>
  </si>
  <si>
    <t>6.3.2.1.1.3</t>
  </si>
  <si>
    <t>Concrete wall/ Betonski zid LK16+964.58-LK16+970.58- Correction of the crown 5%</t>
  </si>
  <si>
    <t>6.3.2.1.1.4</t>
  </si>
  <si>
    <t xml:space="preserve">Concrete wall/ Betonski zid LK16+964.58-LK16+970.58- Wall surface 10% </t>
  </si>
  <si>
    <t>Concrete wall/ Betonski zid RK17+008.83--RK17+018.3 - 80%</t>
  </si>
  <si>
    <t>Concrete wall/ Betonski zid RK17+008.83--RK17+018.3- After work 5%</t>
    <phoneticPr fontId="0" type="noConversion"/>
  </si>
  <si>
    <t>6.3.2.1.2.3</t>
  </si>
  <si>
    <t>Concrete wall/ Betonski zid RK17+008.83--RK17+018.3- Correction of the crown 5%</t>
  </si>
  <si>
    <t>6.3.2.1.2.4</t>
  </si>
  <si>
    <t xml:space="preserve">Concrete wall/ Betonski zid RK17+008.83--RK17+018.3- Wall surface 10% </t>
  </si>
  <si>
    <r>
      <t xml:space="preserve">Culvert/ </t>
    </r>
    <r>
      <rPr>
        <i/>
        <sz val="11"/>
        <color theme="1"/>
        <rFont val="宋体"/>
        <family val="2"/>
        <charset val="238"/>
        <scheme val="minor"/>
      </rPr>
      <t>Propust</t>
    </r>
    <r>
      <rPr>
        <sz val="11"/>
        <color theme="1"/>
        <rFont val="宋体"/>
        <family val="2"/>
        <charset val="238"/>
        <scheme val="minor"/>
      </rPr>
      <t xml:space="preserve"> </t>
    </r>
  </si>
  <si>
    <t>6.3.2.2.1</t>
  </si>
  <si>
    <t>K16+806.23  (43m)</t>
  </si>
  <si>
    <t xml:space="preserve">LK16+937.953—LK16+974.980  (37.027 m)           </t>
  </si>
  <si>
    <t>6.3.3.2</t>
  </si>
  <si>
    <t>RK16+787.903—RK17+022.056  (234.153 m)</t>
  </si>
  <si>
    <t>Concrete wall/ Betonski zid LK17+330.07--K17+346.07- Wall surface 10%</t>
  </si>
  <si>
    <t>Concrete wall/ Betonski zid RK17+351.00--RK17+359.00 - 80%</t>
  </si>
  <si>
    <t>6.5.2.1.2.4</t>
  </si>
  <si>
    <t>Concrete wall/Betonski zid RK17+351.00-RK17+359.00- Wall surface 10%</t>
  </si>
  <si>
    <t>Concrete wall/ Betonski zid LK17+879.25--LK17+891.25 - 80%</t>
  </si>
  <si>
    <t>6.5.2.1.3.4</t>
  </si>
  <si>
    <t>Concrete wall/Betonski zid LK17+879.25--LK17+891.25- Wall surface 10%</t>
  </si>
  <si>
    <t>Concrete wall/ Betonski zid RK17+928.00--RK17+940.00 - 80%</t>
  </si>
  <si>
    <t>6.5.2.1.4.4</t>
  </si>
  <si>
    <t>Concrete wall/Betonski zid RK17+928.00--RK17+940.00- Wall surface 10%</t>
  </si>
  <si>
    <r>
      <t xml:space="preserve">Reinforced earth wall / </t>
    </r>
    <r>
      <rPr>
        <b/>
        <i/>
        <sz val="11"/>
        <color theme="1"/>
        <rFont val="宋体"/>
        <family val="2"/>
        <scheme val="minor"/>
      </rPr>
      <t xml:space="preserve">Ojačani zemljani zid </t>
    </r>
  </si>
  <si>
    <t>6.5.2.3.1</t>
  </si>
  <si>
    <t>K17+748  (35m)</t>
  </si>
  <si>
    <t>LK17+325.673 —LK17+895.654 (569.981 m)</t>
  </si>
  <si>
    <t>6.5.3.2</t>
  </si>
  <si>
    <t>RK17+347.268—RK17+946.301 (599.033 m)</t>
  </si>
  <si>
    <r>
      <t>per one direction of 500m (after MD approval)/</t>
    </r>
    <r>
      <rPr>
        <i/>
        <sz val="11"/>
        <color theme="1"/>
        <rFont val="宋体"/>
        <family val="2"/>
        <scheme val="minor"/>
      </rPr>
      <t>Na 500m dužine u jednom pravcu (nakon odobrenja GP)</t>
    </r>
  </si>
  <si>
    <t>6.7.3.1</t>
  </si>
  <si>
    <t>LK18+245.699—LK18+551.474  (305.805 m)</t>
  </si>
  <si>
    <t>6.7.3.2</t>
  </si>
  <si>
    <t>RK18+272.128—RK18+642.024  (369.896 m)</t>
  </si>
  <si>
    <t>Concrete wall/ Betonski zid LK18+567.07-LK18+576.07 - 80%</t>
  </si>
  <si>
    <t>Concrete wall/ Betonski zid LK18+567.07-LK18+576.07- After work 5%</t>
    <phoneticPr fontId="0" type="noConversion"/>
  </si>
  <si>
    <t>6.8.13.1.1.3</t>
  </si>
  <si>
    <t>Concrete wall/ Betonski zid LK18+567.07-LK18+576.07- Correction of the crown 5%</t>
  </si>
  <si>
    <t>6.8.13.1.1.4</t>
  </si>
  <si>
    <t>Concrete wall/ Betonski zid LK18+567.07-LK18+576.07- 10% Wall surface</t>
  </si>
  <si>
    <t xml:space="preserve">Concrete wall/ Betonski zid RK18+583.00--RK18+635.00 (52m) </t>
  </si>
  <si>
    <t>Concrete wall/ Betonski zid RK18+583.00--RK18+633.00 (52m) - 80%</t>
  </si>
  <si>
    <t>Concrete wall/ Betonski zid RK18+583-RK18+635 (52m) After work 5%</t>
    <phoneticPr fontId="0" type="noConversion"/>
  </si>
  <si>
    <t>Concrete wall/ Betonski zid RK18+583-RK18+635 (52m) Correction of the crown 5%</t>
  </si>
  <si>
    <t>6.8.13.1.2.4</t>
  </si>
  <si>
    <t>Concrete wall/ Betonski zid RK18+583-RK18+635 (52m) 10% Wall surface</t>
  </si>
  <si>
    <t>Concrete wall/ Betonski zid LK18+770.72 - LK18+800.88 - 80%</t>
  </si>
  <si>
    <t>6.9.2.1.1.4</t>
  </si>
  <si>
    <t>Concrete wall/ Betonski zid LK18+770.72-LK18+800.88- 10% Wall surface</t>
  </si>
  <si>
    <t>Concrete wall/ Betonski zid RK18+777 - RK18+795 - 80%</t>
  </si>
  <si>
    <t>6.9.2.1.2.4</t>
  </si>
  <si>
    <t>Concrete wall/ Betonski zid RK18+777 - RK18+795 - 10% Wall surface</t>
  </si>
  <si>
    <t>Segment 1, RK19+075 - RK19+125 - 80% (50m)</t>
  </si>
  <si>
    <t>Segment 2, RK19+125 - RK19+175 - 80% (50m)</t>
  </si>
  <si>
    <t>Segment 3, RK19+175 - RK19+202 - 80% (27m)</t>
  </si>
  <si>
    <t>6.9.2.1.3.6</t>
  </si>
  <si>
    <t>Concrete wall/ Betonski zid RK19+075 - RK19+202 (127m)  - 10% Wall surface</t>
  </si>
  <si>
    <t>Segment 1, RK19+220 - RK19+270 - 80% (50m)</t>
  </si>
  <si>
    <t>Segment 2, RK19+270 - RK19+290 - 80% (20m)</t>
  </si>
  <si>
    <t>6.9.2.1.4.5</t>
  </si>
  <si>
    <t>Concrete wall/ Betonski zid RK19+220 - RK19+290 - 10% Wall surface</t>
  </si>
  <si>
    <r>
      <t xml:space="preserve">Culvert/ </t>
    </r>
    <r>
      <rPr>
        <b/>
        <i/>
        <sz val="11"/>
        <color theme="1"/>
        <rFont val="宋体"/>
        <family val="2"/>
        <scheme val="minor"/>
      </rPr>
      <t xml:space="preserve">Propust </t>
    </r>
  </si>
  <si>
    <t>6.9.2.2.1</t>
  </si>
  <si>
    <t>K19+114.6  (111m)</t>
  </si>
  <si>
    <r>
      <t xml:space="preserve">per one direction of 500m / </t>
    </r>
    <r>
      <rPr>
        <i/>
        <sz val="11"/>
        <color theme="1"/>
        <rFont val="宋体"/>
        <family val="2"/>
        <scheme val="minor"/>
      </rPr>
      <t>Na 500m dužine u jednom pravcu</t>
    </r>
  </si>
  <si>
    <t>LK18+763.474 —LK19+305.000 (541.526 m)</t>
  </si>
  <si>
    <t>6.9.3.2</t>
  </si>
  <si>
    <t>RK18+770.024—RK19+349.000  (578.976 m)</t>
  </si>
  <si>
    <r>
      <t>per one direction of 500m /</t>
    </r>
    <r>
      <rPr>
        <i/>
        <sz val="11"/>
        <color rgb="FF000000"/>
        <rFont val="Arial"/>
        <family val="2"/>
      </rPr>
      <t xml:space="preserve">Na 500m dužine u jednom pravcu </t>
    </r>
  </si>
  <si>
    <t>7.1.2.2</t>
  </si>
  <si>
    <t xml:space="preserve"> LK19+305.000—LK19+655.919</t>
  </si>
  <si>
    <t>RK19+349.000—RK19+719.643</t>
  </si>
  <si>
    <t>RK22+571.640—RK22+735.000                           (Inc.0 - 35.080 m (LK); 0 - 163.360 m (RK))</t>
  </si>
  <si>
    <t>LK22+694.920—LK22+730.000   (35.080 m)</t>
  </si>
  <si>
    <t>7.3.2.2</t>
  </si>
  <si>
    <t>RK22+571.640—RK22+735.000  (163.360 m)</t>
  </si>
  <si>
    <t>Concrete wall/ Betonski zid RK22+564.64 ~ RK22+725 (160.36m) 80%, Layers 1,2,3,4,5</t>
  </si>
  <si>
    <t>Segment 1  RK22+564.64 ~ RK22+614.64 (50m)</t>
    <phoneticPr fontId="0" type="noConversion"/>
  </si>
  <si>
    <t>Segment 2  RK22+614.64 ~ RK22+664.64 (50m)</t>
    <phoneticPr fontId="0" type="noConversion"/>
  </si>
  <si>
    <t>Segment 3  RK22+664.64 ~ RK22+714.64 (50m)</t>
    <phoneticPr fontId="0" type="noConversion"/>
  </si>
  <si>
    <t>Segment 4  RK22+714.64 ~ RK22+725 (10.36m)</t>
  </si>
  <si>
    <t>Concrete wall/ Betonski zid RK22+564.64 ~ RK22+725 - After work 5%</t>
  </si>
  <si>
    <t>7.3.4.1.1.6</t>
  </si>
  <si>
    <t>Concrete wall/ Betonski zid RK22+564.64 ~ RK22+725 - Correction of the crown 5%</t>
  </si>
  <si>
    <t>7.3.4.1.1.7</t>
  </si>
  <si>
    <t>Concrete wall/ Betonski zid RK22+564.64 ~ RK22+725 - 10% Wall surface</t>
  </si>
  <si>
    <t>COST CENTER 07/TROŠKOVNI CENTAR 07 rev Tunnel and Open Route</t>
  </si>
  <si>
    <t>460 m  (S-L,LK24+990 - LK25+010)</t>
  </si>
  <si>
    <t>480 m (S-L,LK25+010 - LK25+030)</t>
  </si>
  <si>
    <t>600 m (S-R,RK25+207- RK25+227)</t>
  </si>
  <si>
    <t>620 m (S-R,RK25+227 - RK25+247)</t>
  </si>
  <si>
    <t>RK25+507.000—RK25+757.000                          (Inc.0 - 250 m (LK&amp;RK))</t>
  </si>
  <si>
    <t>RK25+757.000—RK25+955.000                              (Inc.250 - 333.000 m (LK); 250 - 448.000 m (RK))</t>
  </si>
  <si>
    <r>
      <t>At every 250 m and 4m height/</t>
    </r>
    <r>
      <rPr>
        <i/>
        <sz val="11"/>
        <color rgb="FF000000"/>
        <rFont val="Arial"/>
        <family val="2"/>
      </rPr>
      <t xml:space="preserve">Na svakih 250m i 4m visini </t>
    </r>
  </si>
  <si>
    <t>9.2.1.2.1.1</t>
  </si>
  <si>
    <t>RK25+507 - RK25+757  layers 1,2,3,4,5,6,7,8,9,10,11,12,13,14</t>
  </si>
  <si>
    <t>9.2.1.2.1.1.1</t>
  </si>
  <si>
    <t>RK25+507 - RK25+757  layers 1</t>
  </si>
  <si>
    <t>9.2.1.2.1.1.2</t>
  </si>
  <si>
    <t>RK25+507 - RK25+757  layers 2</t>
  </si>
  <si>
    <t>9.2.1.2.1.1.3</t>
  </si>
  <si>
    <t>RK25+507 - RK25+757  layers 3</t>
  </si>
  <si>
    <t>9.2.1.2.1.1.4</t>
  </si>
  <si>
    <t>RK25+507 - RK25+757  layers 4</t>
  </si>
  <si>
    <t>9.2.1.2.1.1.5</t>
  </si>
  <si>
    <t>RK25+507 - RK25+757  layers 5</t>
  </si>
  <si>
    <t>9.2.1.2.1.1.6</t>
  </si>
  <si>
    <t>RK25+507 - RK25+757  layers 6</t>
  </si>
  <si>
    <t>9.2.1.2.1.1.7</t>
  </si>
  <si>
    <t>RK25+507 - RK25+757  layers 7</t>
  </si>
  <si>
    <t>9.2.1.2.1.1.8</t>
  </si>
  <si>
    <t>RK25+507 - RK25+757  layers 8</t>
  </si>
  <si>
    <t>9.2.1.2.1.1.9</t>
  </si>
  <si>
    <t>RK25+507 - RK25+757  layers 9</t>
  </si>
  <si>
    <t>9.2.1.2.1.1.10</t>
  </si>
  <si>
    <t>RK25+507 - RK25+757  layers 10</t>
  </si>
  <si>
    <t>9.2.1.2.1.1.11</t>
  </si>
  <si>
    <t>RK25+507 - RK25+757  layers 11</t>
  </si>
  <si>
    <t>9.2.1.2.1.1.12</t>
  </si>
  <si>
    <t>RK25+507 - RK25+757  layers 12</t>
  </si>
  <si>
    <t>9.2.1.2.1.1.13</t>
  </si>
  <si>
    <t>RK25+507 - RK25+757  layers 13</t>
  </si>
  <si>
    <t>9.2.1.2.1.1.14</t>
  </si>
  <si>
    <t>RK25+507 - RK25+757  layers 14</t>
  </si>
  <si>
    <t>9.2.1.2.1.2</t>
  </si>
  <si>
    <t>RK25+757 - RK25+955 Layers 15,16,17,18,19,20,21,22,23,24,25,26</t>
  </si>
  <si>
    <t>9.2.1.2.1.2.15</t>
  </si>
  <si>
    <t>RK25+757 - RK25+955 Layers 15</t>
  </si>
  <si>
    <t>9.2.1.2.1.2.16</t>
  </si>
  <si>
    <t>RK25+757 - RK25+955 Layers 16</t>
  </si>
  <si>
    <t>9.2.1.2.1.2.17</t>
  </si>
  <si>
    <t>RK25+757 - RK25+955 Layers 17</t>
  </si>
  <si>
    <t>9.2.1.2.1.2.18</t>
  </si>
  <si>
    <t>RK25+757 - RK25+955 Layers 18</t>
  </si>
  <si>
    <t>9.2.1.2.1.2.19</t>
  </si>
  <si>
    <t>RK25+757 - RK25+955 Layers 19</t>
  </si>
  <si>
    <t>9.2.1.2.1.2.20</t>
  </si>
  <si>
    <t>RK25+757 - RK25+955 Layers 20</t>
  </si>
  <si>
    <t>9.2.1.2.1.2.21</t>
  </si>
  <si>
    <t>RK25+757 - RK25+955 Layers 21</t>
  </si>
  <si>
    <t>9.2.1.2.1.2.22</t>
  </si>
  <si>
    <t>RK25+757 - RK25+955 Layers 22</t>
  </si>
  <si>
    <t>9.2.1.2.1.2.23</t>
  </si>
  <si>
    <t>RK25+757 - RK25+955 Layers 23</t>
  </si>
  <si>
    <t>9.2.1.2.1.2.24</t>
  </si>
  <si>
    <t>RK25+757 - RK25+955 Layers 24</t>
  </si>
  <si>
    <t>9.2.1.2.1.2.25</t>
  </si>
  <si>
    <t>RK25+757 - RK25+955 Layers 25</t>
  </si>
  <si>
    <t>9.2.1.2.1.2.26</t>
  </si>
  <si>
    <t>RK25+757 - RK25+955 Layers 26</t>
  </si>
  <si>
    <t>Concrete wall/ Betonski zid LK25+486.000-LK25+534.64 - 80%</t>
  </si>
  <si>
    <t>Concrete wall/ Betonski zidLK25+486.000-LK25+534.64  After work 5%</t>
    <phoneticPr fontId="0" type="noConversion"/>
  </si>
  <si>
    <t>9.2.2.1.1.3</t>
  </si>
  <si>
    <t>Concrete wall/ Betonski zidLK25+486.000-LK25+534.64  Correction of the crown 5%</t>
  </si>
  <si>
    <t>9.2.2.1.1.4</t>
  </si>
  <si>
    <t>Concrete wall/ Betonski zidLK25+486.000-LK25+534.64  10% Wall surface</t>
  </si>
  <si>
    <t>Concrete wall/ Betonski zid LK25+538.38-LK25+601.34 (62.96m) 80%, Layers 1,2</t>
  </si>
  <si>
    <t>Segment 1  LK25+538.38 ~ LK25+588.38  (50m)</t>
    <phoneticPr fontId="0" type="noConversion"/>
  </si>
  <si>
    <t>Segment 2  LK25+588.38 ~ LK25+601.34  (12.96m)</t>
    <phoneticPr fontId="0" type="noConversion"/>
  </si>
  <si>
    <t>Concrete wall/ Betonski zid LK25+538.38-LK25+601.34 After work 5%</t>
    <phoneticPr fontId="0" type="noConversion"/>
  </si>
  <si>
    <t>9.2.2.1.2.4</t>
  </si>
  <si>
    <t>Concrete wall/ Betonski zid LK25+538.38-LK25+601.34 Correction of the crown 5%</t>
  </si>
  <si>
    <t>9.2.2.1.2.5</t>
  </si>
  <si>
    <t>Concrete wall/ Betonski zid LK25+538.38-LK25+601.34 - 10% Wall surface</t>
  </si>
  <si>
    <t>Concrete wall/ Betonski zid LK25+604.38-LK25+740.00 (135.62m) - 80%, Layers 1,2,3,4</t>
  </si>
  <si>
    <t>Segment 1  LK25+604.38 ~ LK25+654.38  (50m)</t>
    <phoneticPr fontId="0" type="noConversion"/>
  </si>
  <si>
    <t>Segment 2  LK25+654.38 ~ LK25+704.38  (50m)</t>
    <phoneticPr fontId="0" type="noConversion"/>
  </si>
  <si>
    <t>Segment 3  LK25+704.38 ~ LK25+740.00  (35.62m)</t>
    <phoneticPr fontId="0" type="noConversion"/>
  </si>
  <si>
    <t>Concrete wall/ Betonski zid LK25+604.38-LK25+740.00 - After work 5%</t>
    <phoneticPr fontId="0" type="noConversion"/>
  </si>
  <si>
    <t>9.2.2.1.3.5</t>
  </si>
  <si>
    <t>Concrete wall/ Betonski zid LK25+604.38-LK25+740.00 - Correction of the crown 5%</t>
  </si>
  <si>
    <t>9.2.2.1.3.6</t>
  </si>
  <si>
    <t>Concrete wall/ Betonski zid LK25+604.38-LK25+740.00 - 10% Wall surface</t>
  </si>
  <si>
    <t>Concrete wall/ Betonski zid LK25+755-LK25+828 (73m) - 80%, Layers 1,2,3</t>
  </si>
  <si>
    <t>Segment 1  LK25+755 ~ LK25+805  (50m)</t>
    <phoneticPr fontId="0" type="noConversion"/>
  </si>
  <si>
    <t>Segment 2  LK25+805 ~ LK25+828  (23m)</t>
    <phoneticPr fontId="0" type="noConversion"/>
  </si>
  <si>
    <t>Concrete wall/ Betonski zid LK25+755-LK25+828 - After work 5%</t>
    <phoneticPr fontId="0" type="noConversion"/>
  </si>
  <si>
    <t>9.2.2.1.4.4</t>
  </si>
  <si>
    <t>Concrete wall/ Betonski zid LK25+755-LK25+828 - Correction of the crown 5%</t>
  </si>
  <si>
    <t>9.2.2.1.4.5</t>
  </si>
  <si>
    <t>Concrete wall/ Betonski zid LK25+755-LK25+828 - 10% Wall surface</t>
  </si>
  <si>
    <t>Concrete wall/ Betonski zid LK25+870-LK25+955 (85m) - 80%, Layers 1,2,3</t>
  </si>
  <si>
    <t>Segment 1  LK25+870 ~ LK25+920  (50m)</t>
    <phoneticPr fontId="0" type="noConversion"/>
  </si>
  <si>
    <t>Segment2  LK25+920 ~ LK25+955  (35m)</t>
    <phoneticPr fontId="0" type="noConversion"/>
  </si>
  <si>
    <t>Concrete wall/ Betonski zid LK25+870-LK25+955 - After work 5%</t>
    <phoneticPr fontId="0" type="noConversion"/>
  </si>
  <si>
    <t>9.2.2.1.5.4</t>
  </si>
  <si>
    <t>Concrete wall/ Betonski zid LK25+870-LK25+955 - Correction of the crown 5%</t>
  </si>
  <si>
    <t>9.2.2.1.5.5</t>
  </si>
  <si>
    <t>Concrete wall/ Betonski zid LK25+870-LK25+955 - 10% Wall surface</t>
  </si>
  <si>
    <t>Concrete wall/ Betonski zid RK25+874.044-RK25+909.95 - 80%</t>
  </si>
  <si>
    <t>Concrete wall/ Betonski zid RK25+874.044-RK25+909.95 - After work 5%</t>
    <phoneticPr fontId="0" type="noConversion"/>
  </si>
  <si>
    <t>9.2.2.1.6.3</t>
  </si>
  <si>
    <t>Concrete wall/ Betonski zid RK25+874.044-RK25+909.95 - Correction of the crown 5%</t>
  </si>
  <si>
    <t>9.2.2.1.6.4</t>
  </si>
  <si>
    <t>Concrete wall/ Betonski zid RK25+874.044-RK25+909.95 - 10% Wall surface</t>
  </si>
  <si>
    <r>
      <t>Culvert /</t>
    </r>
    <r>
      <rPr>
        <b/>
        <i/>
        <sz val="11"/>
        <color theme="1"/>
        <rFont val="Arial"/>
        <family val="2"/>
        <charset val="238"/>
      </rPr>
      <t xml:space="preserve"> Propust </t>
    </r>
  </si>
  <si>
    <t>9.2.2.3.1</t>
  </si>
  <si>
    <t>RK25+790.66  (62m)</t>
  </si>
  <si>
    <t>9.2.2.3.2</t>
  </si>
  <si>
    <t>RK25+644.85  (62m)</t>
  </si>
  <si>
    <t>9.2.2.3.3</t>
  </si>
  <si>
    <t>RK25+578.50   (60m)</t>
  </si>
  <si>
    <r>
      <t>Water drainage/</t>
    </r>
    <r>
      <rPr>
        <b/>
        <i/>
        <sz val="11"/>
        <color theme="1"/>
        <rFont val="Arial"/>
        <family val="2"/>
      </rPr>
      <t xml:space="preserve"> Drenaža vode</t>
    </r>
  </si>
  <si>
    <r>
      <t xml:space="preserve">per one direction of 500m </t>
    </r>
    <r>
      <rPr>
        <i/>
        <sz val="11"/>
        <color rgb="FF000000"/>
        <rFont val="Arial"/>
        <family val="2"/>
      </rPr>
      <t>/Na 500m dužine u jednom pravcu</t>
    </r>
  </si>
  <si>
    <t>LK25+495.000—LK25+828.000   (333 m)</t>
  </si>
  <si>
    <t>9.2.3.2</t>
  </si>
  <si>
    <t>RK25+507.000—RK25+955.000  (448 m)</t>
  </si>
  <si>
    <t>COST CENTER 09/TROŠKOVNI CENTAR 09 rev Tunnel and Open Route</t>
  </si>
  <si>
    <t>RK26+345.000—RK26+393.143                                    (Inc.0 - 60.920 m (LK); 0 - 48.143 m(RK))</t>
  </si>
  <si>
    <r>
      <t>At every 250 m and 4m height/</t>
    </r>
    <r>
      <rPr>
        <i/>
        <sz val="11"/>
        <color rgb="FF000000"/>
        <rFont val="Arial"/>
        <family val="2"/>
      </rPr>
      <t>Na svakih 250m i 4m visini</t>
    </r>
  </si>
  <si>
    <t>9.4.1.2.1</t>
  </si>
  <si>
    <t>RK26+345 - RK26+393.143 Layers 1,2,3,4,5,6,7</t>
  </si>
  <si>
    <t>9.4.1.2.1.1</t>
  </si>
  <si>
    <t>RK26+345 - RK26+393.143 Layer 1</t>
  </si>
  <si>
    <t>9.4.1.2.1.2</t>
  </si>
  <si>
    <t>RK26+345 - RK26+393.143 Layer 2</t>
  </si>
  <si>
    <t>9.4.1.2.1.3</t>
  </si>
  <si>
    <t>RK26+345 - RK26+393.143 Layer 3</t>
  </si>
  <si>
    <t>9.4.1.2.1.4</t>
  </si>
  <si>
    <t>RK26+345 - RK26+393.143 Layer 4</t>
  </si>
  <si>
    <t>9.4.1.2.1.5</t>
  </si>
  <si>
    <t>RK26+345 - RK26+393.143 Layer 5</t>
  </si>
  <si>
    <t>9.4.1.2.1.6</t>
  </si>
  <si>
    <t>RK26+345 - RK26+393.143 Layer 6</t>
  </si>
  <si>
    <t>9.4.1.2.1.7</t>
  </si>
  <si>
    <t>RK26+345 - RK26+393.143 Layer 7</t>
  </si>
  <si>
    <t>Concrete wall/ Betonski zid RK26+345-RK26+380  - 80%</t>
  </si>
  <si>
    <t>Concrete wall/ Betonski zid RK26+345-RK26+380 -  After work 5%</t>
    <phoneticPr fontId="0" type="noConversion"/>
  </si>
  <si>
    <t>9.4.2.1.1.3</t>
  </si>
  <si>
    <t>Concrete wall/ Betonski zid RK26+345-RK26+380 -  Correction of the crown 5%</t>
  </si>
  <si>
    <t>9.4.2.1.1.4</t>
  </si>
  <si>
    <t>Concrete wall/ Betonski zid RK26+345-RK26+380 -  10% Wall surface</t>
  </si>
  <si>
    <t>LK26+327.000—LK26+387.920   (60.920 m)</t>
  </si>
  <si>
    <t>9.4.3.2</t>
  </si>
  <si>
    <t>RK26+345.000—RK26+393.143  (48.143m)</t>
  </si>
  <si>
    <t>80% for the concrete wall, the milestone is 50m length, no matter the height+ 5% for the "after work" the whole length of each retaining wall + 5% for the "correction of the crown" the whole length of each retaining wall+10% for the "wall surface"  the whole length of each retaining wall / 80% za betonski zid, reper je 50 m dužine, bez obzira na visinu + 5% za "kasnije radove" čitava dužina potpornog zida + 5% za "popravku krune zida" čitava dužina potpornog zida+10% za obradu površinu čitave dužine potpornog zida</t>
  </si>
  <si>
    <t>Concrete wall/ Betonski zid LK26+483.23-LK26+489.18  - 90%</t>
  </si>
  <si>
    <t>Concrete wall/ Betonski zid LK26+483.23-LK26+489.18 -  After work 5%</t>
    <phoneticPr fontId="0" type="noConversion"/>
  </si>
  <si>
    <t>9.5.13.1.1.3</t>
  </si>
  <si>
    <t>9.5.13.1.1.4</t>
  </si>
  <si>
    <t>Concrete wall/ Betonski zid LK26+483.23-LK26+489.18 -  10% Wall surface</t>
  </si>
  <si>
    <t>RK26+539.143—RK26+557.710                                   (Inc. 0 - 14.800 m (LK); 0 - 18.567 m (RK))</t>
  </si>
  <si>
    <r>
      <t>At every 250 m and 4m height /</t>
    </r>
    <r>
      <rPr>
        <i/>
        <sz val="11"/>
        <color rgb="FF000000"/>
        <rFont val="Arial"/>
        <family val="2"/>
      </rPr>
      <t>Na svakih 250m i 4m visini</t>
    </r>
  </si>
  <si>
    <t>9.6.1.2.1</t>
  </si>
  <si>
    <t>RK26+539.143 - RK26+557.71 Layers 1,2,3,4</t>
  </si>
  <si>
    <t>9.6.1.2.1.1</t>
  </si>
  <si>
    <t>RK26+539.143 - RK26+557.71 Layers 1</t>
  </si>
  <si>
    <t>9.6.1.2.1.2</t>
  </si>
  <si>
    <t>RK26+539.143 - RK26+557.71 Layers 2</t>
  </si>
  <si>
    <t>9.6.1.2.1.3</t>
  </si>
  <si>
    <t>RK26+539.143 - RK26+557.71 Layers 3</t>
  </si>
  <si>
    <t>9.6.1.2.1.4</t>
  </si>
  <si>
    <t>RK26+539.143 - RK26+557.71 Layers 4</t>
  </si>
  <si>
    <t>LK26+487.920—LK26+502.720  (14.800 m)</t>
  </si>
  <si>
    <t>9.6.2.2</t>
  </si>
  <si>
    <t>RK26+539.143—RK26+557.710  (18.567 m)</t>
  </si>
  <si>
    <t>Concrete wall/ Betonski zid LK26+492.32-LK26+496.32  - 80%</t>
  </si>
  <si>
    <t>Concrete wall/ Betonski zid LK26+492.32-LK26+496.32 -  After work 5%</t>
    <phoneticPr fontId="0" type="noConversion"/>
  </si>
  <si>
    <t>9.6.4.1.1.3</t>
  </si>
  <si>
    <t>Concrete wall/ Betonski zid LK26+492.32-LK26+496.32 -  Correction of the crown 5%</t>
  </si>
  <si>
    <t>9.6.4.1.1.4</t>
  </si>
  <si>
    <t>Concrete wall/ Betonski zid LK26+492.32-LK26+496.32 -  10% Wall surface</t>
  </si>
  <si>
    <t>Concrete wall/ Betonski zid RK26+543.543 -RK26+549.543  - 80%</t>
  </si>
  <si>
    <t>Concrete wall/ Betonski zid RK26+543.543 -RK26+549.543 -  After work 5%</t>
    <phoneticPr fontId="0" type="noConversion"/>
  </si>
  <si>
    <t>9.6.4.1.2.3</t>
  </si>
  <si>
    <t>Concrete wall/ Betonski zid RK26+543.543 -RK26+549.543 - Correction of the crown 5%</t>
  </si>
  <si>
    <t>9.6.4.1.2.4</t>
  </si>
  <si>
    <t>Concrete wall/ Betonski zid RK26+543.543 -RK26+549.543 - 10% Wall surface</t>
  </si>
  <si>
    <t>RK26+557.710—RK26+724.643                          (Inc.0 - 10.201 m (LK); 0 - 166.933 m (RK))</t>
  </si>
  <si>
    <t>10.1.1.2.1</t>
  </si>
  <si>
    <t>RK26+557.71 - RK26+724.643, Layers 1,2,3,4,5,6</t>
  </si>
  <si>
    <t>RK26+557.71 - RK26+724.643, Layer 1</t>
  </si>
  <si>
    <t>RK26+557.71 - RK26+724.643, Layer 2</t>
  </si>
  <si>
    <t>RK26+557.71 - RK26+724.643, Layer 3</t>
  </si>
  <si>
    <t>RK26+557.71 - RK26+724.643, Layer 4</t>
  </si>
  <si>
    <t>RK26+557.71 - RK26+724.643, Layer 5</t>
  </si>
  <si>
    <t>RK26+557.71 - RK26+724.643, Layer 6</t>
  </si>
  <si>
    <r>
      <t xml:space="preserve">Engineering structures/ </t>
    </r>
    <r>
      <rPr>
        <b/>
        <i/>
        <sz val="11"/>
        <color theme="1"/>
        <rFont val="Arial"/>
        <family val="2"/>
      </rPr>
      <t>Inženjerske strukture</t>
    </r>
  </si>
  <si>
    <t>Concrete wall/ Betonski zid RK26+543.543-RK26+670 (126.46m) 80%, Layers 1,2,3,4</t>
  </si>
  <si>
    <t>Segment 1  RK26+543.543 ~ RK26+593.543  (50m)</t>
    <phoneticPr fontId="0" type="noConversion"/>
  </si>
  <si>
    <t>Segment 2  RK26+593.543 ~ RK26+643.543  (50m)</t>
    <phoneticPr fontId="0" type="noConversion"/>
  </si>
  <si>
    <t>Segment 3 RK26+643.543  ~ RK26+670  (26.457m)</t>
    <phoneticPr fontId="0" type="noConversion"/>
  </si>
  <si>
    <t>Concrete wall/ Betonski zid LK22+940.0 ~ LK23+130.0 (151.6m) After work 5%</t>
    <phoneticPr fontId="0" type="noConversion"/>
  </si>
  <si>
    <t>10.1.2.1.1.5</t>
  </si>
  <si>
    <t>Concrete wall/ Betonski zid LK22+940.0 ~ LK23+130.0 (151.6m) Correction of the crown 5%</t>
  </si>
  <si>
    <t>10.1.2.1.1.6</t>
  </si>
  <si>
    <t>Concrete wall/ Betonski zid LK22+940.0 ~ LK23+130.0 (151.6m) 10% Wall surface</t>
  </si>
  <si>
    <t>Concrete wall/ Betonski zid RK26+580 - RK26+731.6(151.6m) 80%, Layers 1,2,3,4,5</t>
  </si>
  <si>
    <t>Segment 1  RK26+580 ~ RK26+630  (50m)</t>
    <phoneticPr fontId="0" type="noConversion"/>
  </si>
  <si>
    <t>Segment 2  RK26+630 ~ RK26+680  (50m)</t>
    <phoneticPr fontId="0" type="noConversion"/>
  </si>
  <si>
    <t>Segment 3 RK26+680  ~ RK26+731.6  (51.6m)</t>
  </si>
  <si>
    <t>10.1.2.1.2.6</t>
  </si>
  <si>
    <t>LK26+502.720—LK26+512.921  (10.201m)</t>
  </si>
  <si>
    <t>10.1.3.2</t>
  </si>
  <si>
    <t>RK26+557.710—RK26+724.643  (166.933 m)</t>
  </si>
  <si>
    <t>10.1.1.2.2</t>
  </si>
  <si>
    <t>10.1.1.2.3</t>
  </si>
  <si>
    <t>10.1.1.2.4</t>
  </si>
  <si>
    <t>10.1.1.2.5</t>
  </si>
  <si>
    <t>10.1.1.2.6</t>
  </si>
  <si>
    <t>80% for the concrete wall, the milestone is 50m length, no matter the high+ 5% for the "after work" the whole length of each retaining wall + 5% for the "correction of the crown" the whole length of each retaining wall+10% for the "wall surface"  the whole length of each retaining wall / 80% za betonski zid, reper je 50 m dužine, bez obzira na visinu + 5% za "kasnije radove" čitava dužina potpornog zida + 5% za "popravku krune zida" čitava dužina potpornog zida+10% za obradu površinu čitave dužine potpornog zida</t>
  </si>
  <si>
    <t>rev Tunnels and Open Route</t>
  </si>
  <si>
    <t>2000 m  (S-L,LK26+964.9-LK26+984.9)</t>
  </si>
  <si>
    <t>2020 m (S-L,LK26+984.9-LK27+004.9)</t>
  </si>
  <si>
    <t>2040 m (S-L,LK27+004.9-LK27+024.9)</t>
  </si>
  <si>
    <t>2060 m (S-L,LK27+024.9-LK27+044.9)</t>
  </si>
  <si>
    <t>2080 m (S-L,LK27+044.9-LK27+064.9)</t>
  </si>
  <si>
    <t>2100 m (S-L,LK27+064.9-LK27+084.9)</t>
  </si>
  <si>
    <t>2120 m( S-L,LK27+084.9-LK27+104.9)</t>
  </si>
  <si>
    <t>2140 m (S-R,RK27+376.6-RK27+396.6)</t>
  </si>
  <si>
    <t>2160 m (S-R,RK27+396.6-RK27+416.6)</t>
  </si>
  <si>
    <t>2180 m (S-R,RK27+416.6-RK27+436.6)</t>
  </si>
  <si>
    <t>2200 m (S-R,RK27+436.6-RK27+456.6)</t>
  </si>
  <si>
    <t>2220 m (S-R,RK27+456.6-RK27+476.6)</t>
  </si>
  <si>
    <t>2240 m ( N-L,LK28+722.9-LK28+702.9)</t>
  </si>
  <si>
    <t>2260 m (N-L,LK28+702.9-LK28+682.9)</t>
  </si>
  <si>
    <t>2280 m (N-L,LK28+682.9-LK28+662.9)</t>
  </si>
  <si>
    <t>2300 m (N-L,LK28+662.9-LK28+642.9)</t>
  </si>
  <si>
    <t>2320 m (N-L,LK28+642.9-LK28+622.9)</t>
  </si>
  <si>
    <t>2340 m (N-R,RK28+759.6-RK28+739.6)</t>
  </si>
  <si>
    <t>2360 m (N-R,RK28+739.6-RK28+719.6)</t>
  </si>
  <si>
    <t>2380 m (N-R,RK28+719.6-RK28+699.60</t>
  </si>
  <si>
    <t>2400 m (N-R,RK28+699.6-RK28+679.6)</t>
  </si>
  <si>
    <t>RK29+231.643—RK29+350.000                                      (Inc. 0 - 142.279 m (LK); 0 - 118.357 m (RK))</t>
  </si>
  <si>
    <r>
      <t xml:space="preserve">At every 250 m and certain high / </t>
    </r>
    <r>
      <rPr>
        <i/>
        <sz val="11"/>
        <color rgb="FF000000"/>
        <rFont val="Arial"/>
        <family val="2"/>
      </rPr>
      <t xml:space="preserve">Na svakih 250m i određenoj visini </t>
    </r>
  </si>
  <si>
    <t>10.3.1.2.1</t>
  </si>
  <si>
    <t>RK29+231.64 - RK29+350.000, Layers 1,2,3,4,5,6</t>
  </si>
  <si>
    <t>10.3.1.2.1.1</t>
  </si>
  <si>
    <t>RK29+231.64 - RK29+350.000, Layer 1</t>
  </si>
  <si>
    <t>10.3.1.2.1.2</t>
  </si>
  <si>
    <t>RK29+231.64 - RK29+350.000, Layer 2</t>
  </si>
  <si>
    <t>10.3.1.2.1.3</t>
  </si>
  <si>
    <t>RK29+231.64 - RK29+350.000, Layer 3</t>
  </si>
  <si>
    <t>10.3.1.2.1.4</t>
  </si>
  <si>
    <t>RK29+231.64 - RK29+350.000, Layer 4</t>
  </si>
  <si>
    <t>10.3.1.2.1.5</t>
  </si>
  <si>
    <t>RK29+231.64 - RK29+350.000, Layer 5</t>
  </si>
  <si>
    <t>10.3.1.2.1.6</t>
  </si>
  <si>
    <t>RK29+231.64 - RK29+350.000, Layer 6</t>
  </si>
  <si>
    <r>
      <t>Road Foundation/</t>
    </r>
    <r>
      <rPr>
        <i/>
        <sz val="11"/>
        <color theme="1"/>
        <rFont val="Arial"/>
        <family val="2"/>
      </rPr>
      <t>Temelj puta</t>
    </r>
  </si>
  <si>
    <t>Concrete wall/ Betonski zid RK 29+225.643 - RK 29+290 (64.357m) 80%, Layers 1,2</t>
  </si>
  <si>
    <t>Segment 1  RK 29+225.643 ~ RK 29+275.643  (50m)</t>
    <phoneticPr fontId="0" type="noConversion"/>
  </si>
  <si>
    <t>Segment 2  RK 29+275.643 ~ RK 29+290  (14.357m)</t>
    <phoneticPr fontId="0" type="noConversion"/>
  </si>
  <si>
    <t>Concrete wall/ Betonski zid RK 29+225.643 - RK 29+290 (64.357m) After work 5%</t>
    <phoneticPr fontId="0" type="noConversion"/>
  </si>
  <si>
    <t>10.3.2.1.1.4</t>
  </si>
  <si>
    <t>Concrete wall/ Betonski zid RK 29+225.643 - RK 29+290 (64.357m) Correction of the crown 5%</t>
  </si>
  <si>
    <t>10.3.2.1.1.5</t>
  </si>
  <si>
    <t>Concrete wall/ Betonski zid RK 29+225.643 - RK 29+290 (64.357m) - 10% Wall surface</t>
  </si>
  <si>
    <r>
      <t xml:space="preserve">Culvert/ </t>
    </r>
    <r>
      <rPr>
        <i/>
        <sz val="11"/>
        <color theme="1"/>
        <rFont val="Arial"/>
        <family val="2"/>
      </rPr>
      <t xml:space="preserve">Propust </t>
    </r>
  </si>
  <si>
    <t>LK29+174.921 —LK29+317.200   (142.279 m)</t>
  </si>
  <si>
    <t>10.3.3.2</t>
  </si>
  <si>
    <t>RK29+231.643—RK29+350.000  (118.357 m)</t>
  </si>
  <si>
    <t>COST CENTER 11/TROŠKOVNI CENTAR 11 rev Bridge,Tunnel and Open Route</t>
  </si>
  <si>
    <t>11.1.1.1</t>
    <phoneticPr fontId="7" type="noConversion"/>
  </si>
  <si>
    <r>
      <t xml:space="preserve">Top soil removal/ </t>
    </r>
    <r>
      <rPr>
        <i/>
        <sz val="11"/>
        <rFont val="Arial"/>
        <family val="2"/>
        <charset val="238"/>
      </rPr>
      <t>Uklanjanje humusa</t>
    </r>
  </si>
  <si>
    <t>RK29+350.000—RK29+600.000                            (Inc.0 - 172 m (LK); 0 - 250 m (RK))</t>
  </si>
  <si>
    <t>RK29+600.000—RK29+710.000                            (Inc. 250 - 360 m (RK))</t>
  </si>
  <si>
    <t>11.1.1.2</t>
    <phoneticPr fontId="7" type="noConversion"/>
  </si>
  <si>
    <t xml:space="preserve">At every 250 m and certain high /Na svakih 250m i određenoj visini </t>
  </si>
  <si>
    <t>11.1.1.2.1</t>
  </si>
  <si>
    <t>RK29+350.00 - RK29+600.00, layers 1,2,3,4,5,6,7,8, 9,10</t>
  </si>
  <si>
    <t>11.1.1.2.1.1</t>
  </si>
  <si>
    <t>RK29+350.00 - RK29+600.00, layer 1</t>
  </si>
  <si>
    <t>11.1.1.2.1.2</t>
  </si>
  <si>
    <t>RK29+350.00 - RK29+600.00, layer 2</t>
  </si>
  <si>
    <t>11.1.1.2.1.3</t>
  </si>
  <si>
    <t>RK29+350.00 - RK29+600.00, layer 3</t>
  </si>
  <si>
    <t>11.1.1.2.1.4</t>
  </si>
  <si>
    <t>RK29+350.00 - RK29+600.00, layer 4</t>
  </si>
  <si>
    <t>11.1.1.2.1.5</t>
  </si>
  <si>
    <t>RK29+350.00 - RK29+600.00, layer 5</t>
  </si>
  <si>
    <t>11.1.1.2.1.6</t>
  </si>
  <si>
    <t>RK29+350.00 - RK29+600.00, layer 6</t>
  </si>
  <si>
    <t>11.1.1.2.1.7</t>
  </si>
  <si>
    <t>RK29+350.00 - RK29+600.00, layer 7</t>
  </si>
  <si>
    <t>11.1.1.2.1.8</t>
  </si>
  <si>
    <t>RK29+350.00 - RK29+600.00, layer 8</t>
  </si>
  <si>
    <t>11.1.1.2.1.9</t>
  </si>
  <si>
    <t>RK29+350.00 - RK29+600.00, layer 9</t>
  </si>
  <si>
    <t>11.1.1.2.1.10</t>
  </si>
  <si>
    <t>RK29+350.00 - RK29+600.00, layer 10</t>
  </si>
  <si>
    <t>11.1.1.2.2</t>
  </si>
  <si>
    <t>RK29+600.00 - RK29+710.00, layers 11,12,13,14,15,16,17</t>
  </si>
  <si>
    <t>11.1.1.2.2.11</t>
  </si>
  <si>
    <t>RK29+600.00 - RK29+710.00, layer 11</t>
  </si>
  <si>
    <t>11.1.1.2.2.12</t>
  </si>
  <si>
    <t>RK29+600.00 - RK29+710.00, layer 12</t>
  </si>
  <si>
    <t>11.1.1.2.2.13</t>
  </si>
  <si>
    <t>RK29+600.00 - RK29+710.00, layer 13</t>
  </si>
  <si>
    <t>11.1.1.2.2.14</t>
  </si>
  <si>
    <t>RK29+600.00 - RK29+710.00, layer 14</t>
  </si>
  <si>
    <t>11.1.1.2.2.15</t>
  </si>
  <si>
    <t>RK29+600.00 - RK29+710.00, layer 15</t>
  </si>
  <si>
    <t>11.1.1.2.2.16</t>
  </si>
  <si>
    <t>RK29+600.00 - RK29+710.00, layer 16</t>
  </si>
  <si>
    <t>11.1.1.2.2.17</t>
  </si>
  <si>
    <t>RK29+600.00 - RK29+710.00, layer 17</t>
  </si>
  <si>
    <t>11.1.1.3</t>
    <phoneticPr fontId="18" type="noConversion"/>
  </si>
  <si>
    <t>11.1.2</t>
    <phoneticPr fontId="8" type="noConversion"/>
  </si>
  <si>
    <t>11.1.2.1</t>
    <phoneticPr fontId="8" type="noConversion"/>
  </si>
  <si>
    <t>Concrete wall/ Betonski zid RK 29+490 - RK 29+540 (50m) - 80%</t>
  </si>
  <si>
    <t>Concrete wall/ Betonski zid RK 29+540 - RK 29+575 (35m) - 80%</t>
  </si>
  <si>
    <t>11.1.2.1.1.5</t>
  </si>
  <si>
    <t>Concrete wall/ Betonski zid RK 29+490 - RK 29+575 - 10% Wall surface</t>
  </si>
  <si>
    <t>Concrete wall/ Betonski zid RK29+570-RK29+620 (50m)  - 80%</t>
  </si>
  <si>
    <t>Concrete wall/ Betonski zid RK29+620-RK29+665 ( 45m) - 80%</t>
  </si>
  <si>
    <t>11.1.2.1.2.5</t>
  </si>
  <si>
    <t>Concrete wall/ Betonski zid RK29+570-RK29+665 - 10% Wall surface</t>
  </si>
  <si>
    <t>11.1.2.2</t>
    <phoneticPr fontId="3" type="noConversion"/>
  </si>
  <si>
    <r>
      <t xml:space="preserve">Reinforced earth wall/ </t>
    </r>
    <r>
      <rPr>
        <b/>
        <i/>
        <sz val="11"/>
        <color theme="1"/>
        <rFont val="Arial"/>
        <family val="2"/>
        <charset val="238"/>
      </rPr>
      <t xml:space="preserve">Ojačani zemljani zid </t>
    </r>
  </si>
  <si>
    <t>11.1.2.3</t>
    <phoneticPr fontId="19" type="noConversion"/>
  </si>
  <si>
    <t>11.1.2.3.1</t>
  </si>
  <si>
    <t>RK29+443.932 (78m)</t>
  </si>
  <si>
    <t>11.1.2.3.2</t>
  </si>
  <si>
    <t>RK29+697.798 (31m)</t>
  </si>
  <si>
    <t>11.1.3</t>
    <phoneticPr fontId="8" type="noConversion"/>
  </si>
  <si>
    <t xml:space="preserve">per one direction of 500m / Na 500m dužine u jednom pravcu </t>
  </si>
  <si>
    <t>LK29+317.200—LK29+489.000  (172 m)</t>
  </si>
  <si>
    <t>11.1.3.2</t>
  </si>
  <si>
    <t>RK29+350.000—RK29+710.000  (360 m)</t>
  </si>
  <si>
    <t>The milestone is 2.25 m height of each layer and no matter on the length / Reper je visina 2.25 m za svaki sloj, bez obzira na dužinu</t>
  </si>
  <si>
    <t>11.4.1.1.1</t>
  </si>
  <si>
    <t>LK29+661.000—LK29+670.000                               (Inc. 0 - 9 m (LK))</t>
  </si>
  <si>
    <t>11.4.1.2.1</t>
  </si>
  <si>
    <t>LK29+715.00 - LK29+724.00, layers 1,2,3,</t>
  </si>
  <si>
    <t>11.4.1.2.1.1</t>
  </si>
  <si>
    <t>LK29+715.00 - LK29+724.00, layer 1</t>
  </si>
  <si>
    <t>11.4.1.2.1.2</t>
  </si>
  <si>
    <t>LK29+715.00 - LK29+724.00, layer 2</t>
  </si>
  <si>
    <t>11.4.1.2.1.3</t>
  </si>
  <si>
    <t>LK29+715.00 - LK29+724.00, layer 3</t>
  </si>
  <si>
    <t>11.4.2</t>
    <phoneticPr fontId="18" type="noConversion"/>
  </si>
  <si>
    <t>11.4.2.1</t>
  </si>
  <si>
    <t>LK29+661.000—LK29+670.000  (9 m)</t>
  </si>
  <si>
    <t>11.5.1.1.1</t>
  </si>
  <si>
    <t xml:space="preserve"> RK29+710.000—RK29+722.000                         (Inc.0 - 13 m (LK); 0 - 12 m (RK))</t>
  </si>
  <si>
    <t>11.5.1.2.1</t>
  </si>
  <si>
    <t>LK29+710.00 - LK29+722.00, layers 1,2,3,</t>
  </si>
  <si>
    <t>11.5.1.2.1.1</t>
  </si>
  <si>
    <t>LK29+710.00 - LK29+722.00, layer 1</t>
  </si>
  <si>
    <t>11.5.1.2.1.2</t>
  </si>
  <si>
    <t>LK29+710.00 - LK29+722.00, layer 2</t>
  </si>
  <si>
    <t>11.5.1.2.1.3</t>
  </si>
  <si>
    <t>LK29+710.00 - LK29+722.00, layer 3</t>
  </si>
  <si>
    <t xml:space="preserve">LK29+670.000—LK29+683.000  </t>
  </si>
  <si>
    <t>11.5.2.2</t>
  </si>
  <si>
    <t>RK29+710.000—RK29+722.000</t>
  </si>
  <si>
    <t>1980 m (S-L,LK30+135-LK30+155)</t>
  </si>
  <si>
    <t>2000 m (S-L,LK30+155-LK30+175)</t>
  </si>
  <si>
    <t>2020 m (S-L,LK30+175-LK30+195)</t>
  </si>
  <si>
    <t>2040 m (S-L,LK30+195-LK30+215)</t>
  </si>
  <si>
    <t>2060 m (S-R,RK30+194-RK30+214)</t>
  </si>
  <si>
    <t>2080 m (S-R,RK30+214-RK30+234)</t>
  </si>
  <si>
    <t>2100 m (S-R,RK30+234-RK30+254)</t>
  </si>
  <si>
    <t>2120 m (S-R,RK30+254-RK30+274)</t>
  </si>
  <si>
    <t>2140 m (N-L,LK31+044-LK31+024)</t>
  </si>
  <si>
    <t>2160 m ( N-L,LK31+024-LK31+004)</t>
  </si>
  <si>
    <t>2180 m (N-L,LK31+004-LK30+984)</t>
  </si>
  <si>
    <t>2200 m (N-L,LK30+984-LK30+964)</t>
  </si>
  <si>
    <t>2220 m (N-L,LK30+964-LK30+944)</t>
  </si>
  <si>
    <t>2240 m (N-R,RK31+052-RK31+032)</t>
  </si>
  <si>
    <t>2260 m(N-R,RK31+032-RK31+012)</t>
  </si>
  <si>
    <t>2280 m (N-R,RK31+012-RK30+992)</t>
  </si>
  <si>
    <t>2300 m (N-R,RK30+992-RK30+972)</t>
  </si>
  <si>
    <t>2320 m (N-R,RK30+972-RK30+952)</t>
  </si>
  <si>
    <t>COST CENTER 14//TROŠKOVNI CENTAR 14 rev Bridge Piers and Open Route</t>
  </si>
  <si>
    <t>14.1.1.1.1</t>
    <phoneticPr fontId="39" type="noConversion"/>
  </si>
  <si>
    <t>RK36+924.439—RK36+949.884                          (Inc.0 - 95.000 m (LK); 0 - 25.445 m (RK))</t>
  </si>
  <si>
    <t>At every 250 m 4m height/Na svakih 250m i određenoj 4m visini</t>
  </si>
  <si>
    <t>Embankment RK36+924.439 - RK37+017.884  Layers 1,2,3,4,5,6,7,8</t>
  </si>
  <si>
    <t>14.1.1.2.1</t>
  </si>
  <si>
    <t>RK36+924.439 - RK37+017.884  Layer 1</t>
  </si>
  <si>
    <t>14.1.1.2.2</t>
  </si>
  <si>
    <t>RK36+924.439 - RK37+017.884  Layer 2</t>
  </si>
  <si>
    <t>14.1.1.2.3</t>
  </si>
  <si>
    <t>RK36+924.439 - RK37+017.884  Layer 3</t>
  </si>
  <si>
    <t>14.1.1.2.4</t>
  </si>
  <si>
    <t>RK36+924.439 - RK37+017.884  Layer 4</t>
  </si>
  <si>
    <t>14.1.1.2.5</t>
  </si>
  <si>
    <t>RK36+924.439 - RK37+017.884  Layer 5</t>
  </si>
  <si>
    <t>14.1.1.2.6</t>
  </si>
  <si>
    <t>RK36+924.439 - RK37+017.884  Layer 6</t>
  </si>
  <si>
    <t>14.1.1.2.7</t>
  </si>
  <si>
    <t>RK36+924.439 - RK37+017.884  Layer 7</t>
  </si>
  <si>
    <t>14.1.1.2.8</t>
  </si>
  <si>
    <t>RK36+924.439 - RK37+017.884  Layer 8</t>
  </si>
  <si>
    <t>0 - 25.445 m, right side/ desna strana</t>
    <phoneticPr fontId="39" type="noConversion"/>
  </si>
  <si>
    <t>0 - 95.000 m, left side/ lijeva strana</t>
    <phoneticPr fontId="39" type="noConversion"/>
  </si>
  <si>
    <t>LK36+894.000—LK36+989.000  (95 m)</t>
  </si>
  <si>
    <t>14.1.2.2</t>
  </si>
  <si>
    <t>RK36+924.439—RK36+949.884  (25.445 m)</t>
  </si>
  <si>
    <t>14.3.1.1.1</t>
    <phoneticPr fontId="39" type="noConversion"/>
  </si>
  <si>
    <t>RK37+017.884—RK37+033.000                               (Inc.0 - 15.116 m (RK))</t>
  </si>
  <si>
    <t>Embankment RK37+017.884—RK37+033.000 Layers 1,2,3,4,5,6,7</t>
  </si>
  <si>
    <t>14.3.1.2.1</t>
  </si>
  <si>
    <t>RK37+017.884—RK37+033.000 Layer 1</t>
  </si>
  <si>
    <t>14.3.1.2.2</t>
  </si>
  <si>
    <t>RK37+017.884—RK37+033.000 Layer 2</t>
  </si>
  <si>
    <t>14.3.1.2.3</t>
  </si>
  <si>
    <t>RK37+017.884—RK37+033.000 Layer 3</t>
  </si>
  <si>
    <t>14.3.1.2.4</t>
  </si>
  <si>
    <t>RK37+017.884—RK37+033.000 Layer 4</t>
  </si>
  <si>
    <t>14.3.1.2.5</t>
  </si>
  <si>
    <t>RK37+017.884—RK37+033.000 Layer 5</t>
  </si>
  <si>
    <t>14.3.1.2.6</t>
  </si>
  <si>
    <t>RK37+017.884—RK37+033.000 Layer 6</t>
  </si>
  <si>
    <t>14.3.1.2.7</t>
  </si>
  <si>
    <t>RK37+017.884—RK37+033.000 Layer 7</t>
  </si>
  <si>
    <t>0 - 15.116 m, right side/ desna strana</t>
    <phoneticPr fontId="0" type="noConversion"/>
  </si>
  <si>
    <t xml:space="preserve">per one direction of 500m /Na 500m dužine u jednom pravcu </t>
  </si>
  <si>
    <t xml:space="preserve"> RK37+017.884—RK37+033.000  (15.116 m)</t>
  </si>
  <si>
    <t>14.5.1.1.1</t>
    <phoneticPr fontId="39" type="noConversion"/>
  </si>
  <si>
    <t>RK37+433.000—RK37+581.884                              (Inc. 0 - 61.087 m (LK); 0 - 148.884 m (RK))</t>
  </si>
  <si>
    <t>14.5.1.2.1</t>
  </si>
  <si>
    <t>Embankment RK37+433.000—RK37+581.884  Layers 1,2,3,4,5,6,7,8,9,10</t>
  </si>
  <si>
    <t>14.5.1.2.1.1</t>
  </si>
  <si>
    <t>RK37+433.000—RK37+581.884  Layer 1</t>
  </si>
  <si>
    <t>14.5.1.2.1.2</t>
  </si>
  <si>
    <t>RK37+433.000—RK37+581.884  Layer 2</t>
  </si>
  <si>
    <t>14.5.1.2.1.3</t>
  </si>
  <si>
    <t>RK37+433.000—RK37+581.884  Layer 3</t>
  </si>
  <si>
    <t>14.5.1.2.1.4</t>
  </si>
  <si>
    <t>RK37+433.000—RK37+581.884  Layer 4</t>
  </si>
  <si>
    <t>14.5.1.2.1.5</t>
  </si>
  <si>
    <t>RK37+433.000—RK37+581.884  Layer 5</t>
  </si>
  <si>
    <t>14.5.1.2.1.6</t>
  </si>
  <si>
    <t>RK37+433.000—RK37+581.884  Layer 6</t>
  </si>
  <si>
    <t>14.5.1.2.1.7</t>
  </si>
  <si>
    <t>RK37+433.000—RK37+581.884  Layer 7</t>
  </si>
  <si>
    <t>14.5.1.2.1.8</t>
  </si>
  <si>
    <t>RK37+433.000—RK37+581.884  Layer 8</t>
  </si>
  <si>
    <t>14.5.1.2.1.9</t>
  </si>
  <si>
    <t>RK37+433.000—RK37+581.884  Layer 9</t>
  </si>
  <si>
    <t>14.5.1.2.1.10</t>
  </si>
  <si>
    <t>RK37+433.000—RK37+581.884  Layer 10</t>
  </si>
  <si>
    <t>0 - 148.884 m, right side/ desna strana</t>
    <phoneticPr fontId="39" type="noConversion"/>
  </si>
  <si>
    <t>0 - 61.087 m, left side/ lijeva strana</t>
    <phoneticPr fontId="39" type="noConversion"/>
  </si>
  <si>
    <t>LK37+484.000—LK37+545.087  (61.087 m)</t>
  </si>
  <si>
    <t>14.5.2.2</t>
  </si>
  <si>
    <t>RK37+433.000—RK37+581.884  (148.884 m)</t>
  </si>
  <si>
    <t>Concrete wall/ Betonski zid RK37+433.0 - RK37+530.0  (97m),</t>
  </si>
  <si>
    <t>Layer 1, RK37+433- RK37+530 - 80% (50m)</t>
  </si>
  <si>
    <t>Layer 2,RK37+433- RK37+530 - 80% (47m)</t>
  </si>
  <si>
    <t>Concrete wall/ Betonski zid RK37+433.0 - RK37+530.0 - After work 5%</t>
    <phoneticPr fontId="0" type="noConversion"/>
  </si>
  <si>
    <t>14.5.4.1.1.4</t>
  </si>
  <si>
    <t>Concrete wall/ Betonski zid RK37+433.0 - RK37+530.0 - Correction of the crown 5%</t>
  </si>
  <si>
    <t>Concrete wall/ Betonski zid RK37+433.0 - RK37+530.0 - 10% Wall surface</t>
  </si>
  <si>
    <t>Layer 1, RK37+465 - RK37+550 - 80% (50m)</t>
  </si>
  <si>
    <t>Layer 2,RK37+465 - RK37+550 - 80% (35m)</t>
  </si>
  <si>
    <t>Concrete wall/ Betonski zid RK37+465.0 - RK37+550.0 - After work 5%</t>
    <phoneticPr fontId="0" type="noConversion"/>
  </si>
  <si>
    <t>14.5.4.1.2.4</t>
  </si>
  <si>
    <t>Concrete wall/ Betonski zid RK37+465.0 - RK37+550.0 - Correction of the crown 5%</t>
  </si>
  <si>
    <t>Concrete wall/ Betonski zid RK37+465.0 - RK37+550.0 - 10% Wall surface</t>
  </si>
  <si>
    <t>Concrete wall/ Betonski zid RK37+568.484 - RK37+577.484 - 80%</t>
  </si>
  <si>
    <t>Concrete wall/ Betonski zid RK37+568.484 - RK37+577.484 - After work 5%</t>
    <phoneticPr fontId="0" type="noConversion"/>
  </si>
  <si>
    <t>14.5.4.1.3.3</t>
  </si>
  <si>
    <t>Concrete wall/ Betonski zid RK37+568.484 - RK37+577.484 - Correction of the crown 5%</t>
  </si>
  <si>
    <t>Concrete wall/ Betonski zid RK37+568.484 - RK37+577.484 - 10% Wall surface</t>
  </si>
  <si>
    <t>14.7.1.1.1</t>
    <phoneticPr fontId="39" type="noConversion"/>
  </si>
  <si>
    <t>LK37+617.087—LK37+733.287                                (Inc.0 - 116.200 m (LK))</t>
  </si>
  <si>
    <t>14.7.1.2.1</t>
  </si>
  <si>
    <t>Embankment LK37+617.087—LK37+733.287  Layers 1,2,3,4,5,6,7</t>
  </si>
  <si>
    <t>14.7.1.2.1.1</t>
  </si>
  <si>
    <t>LK37+617.087—LK37+733.287  Layer 1</t>
  </si>
  <si>
    <t>14.7.1.2.1.2</t>
  </si>
  <si>
    <t>LK37+617.087—LK37+733.287  Layer 2</t>
  </si>
  <si>
    <t>14.7.1.2.1.3</t>
  </si>
  <si>
    <t>LK37+617.087—LK37+733.287  Layer 3</t>
  </si>
  <si>
    <t>14.7.1.2.1.4</t>
  </si>
  <si>
    <t>LK37+617.087—LK37+733.287  Layer 4</t>
  </si>
  <si>
    <t>14.7.1.2.1.5</t>
  </si>
  <si>
    <t>LK37+617.087—LK37+733.287  Layer 5</t>
  </si>
  <si>
    <t>14.7.1.2.1.6</t>
  </si>
  <si>
    <t>LK37+617.087—LK37+733.287  Layer 6</t>
  </si>
  <si>
    <t>14.7.1.2.1.7</t>
  </si>
  <si>
    <t>LK37+617.087—LK37+733.287  Layer 7</t>
  </si>
  <si>
    <t>0 - 116.200 m, left side/ lijeva strana</t>
    <phoneticPr fontId="39" type="noConversion"/>
  </si>
  <si>
    <t>Layer 1, LK37+621.5 - LK37+671.5  - 80% (50m)</t>
  </si>
  <si>
    <t>Layer 2,LK37+671.5 - LK37+721.5  - 80% (50m)</t>
  </si>
  <si>
    <t>Layer 3, LK37+721.5 - LK37+728.88 - 80% (7.38m)</t>
  </si>
  <si>
    <t>Concrete wall/ Betonski zid LK37+621.5  - RKLK37+728.88 - After work 5%</t>
    <phoneticPr fontId="0" type="noConversion"/>
  </si>
  <si>
    <t>14.7.2.1.1.5</t>
  </si>
  <si>
    <t>Concrete wall/ Betonski zid LK37+621.5  - RKLK37+728.88 - Correction of the crown 5%</t>
  </si>
  <si>
    <t>14.7.2.1.1.6</t>
  </si>
  <si>
    <t>Concrete wall/ Betonski zid LK37+621.5  - RKLK37+728.88 - 10% Wall surface</t>
  </si>
  <si>
    <t>per one direction of 500m /Na 500m dužine u jednom pravcu</t>
  </si>
  <si>
    <t>LK37+617.087—LK37+733.287  (116.20 m)</t>
  </si>
  <si>
    <t>7.1.5</t>
  </si>
  <si>
    <t>Culvert / Propust</t>
  </si>
  <si>
    <t>7.1.5.1</t>
  </si>
  <si>
    <t>K19+387  (112m)</t>
  </si>
  <si>
    <t>Twenty Million Seven Hundred and Thirteen  Thousand  and Nine  point  three seven Euro</t>
  </si>
  <si>
    <t>Three Million One Hundred and Six Thousand  Nine Hundred and Fifty One point four one EUR</t>
  </si>
  <si>
    <t>Seventeen Million  Six Hundred and Six Thousand  and Fifty Seven  point nine six Euros</t>
  </si>
  <si>
    <t>Twenty Four Million One Hundred and Fifty One Thousand  Nine Hundred and Ninety point  three one USD</t>
  </si>
  <si>
    <t>dvadesetmilionasedamstotrinaesthiljadadevetevraitridesetsedamcenti</t>
  </si>
  <si>
    <t>trimilionastosestshiljadadevetstopedesetjedanevroicetrdesetjedancent</t>
  </si>
  <si>
    <t>sedamnaestmilionasestosesthiljadapedesetsedamevraidevedesetsestcenti</t>
  </si>
  <si>
    <t>dvadesetcetirimilionastopedesetjednahiljadadevetstodevedesetdolaratridesetjedancent</t>
  </si>
  <si>
    <t>3.2.3.4/3</t>
  </si>
  <si>
    <r>
      <t>Highway/</t>
    </r>
    <r>
      <rPr>
        <b/>
        <i/>
        <sz val="11"/>
        <color theme="1"/>
        <rFont val="Arial"/>
        <family val="2"/>
        <charset val="238"/>
      </rPr>
      <t>Autoput</t>
    </r>
    <r>
      <rPr>
        <b/>
        <sz val="11"/>
        <color theme="1"/>
        <rFont val="Arial"/>
        <family val="2"/>
        <charset val="238"/>
      </rPr>
      <t xml:space="preserve"> Bar-Boljare, Section/</t>
    </r>
    <r>
      <rPr>
        <b/>
        <i/>
        <sz val="11"/>
        <color theme="1"/>
        <rFont val="Arial"/>
        <family val="2"/>
        <charset val="238"/>
      </rPr>
      <t>Dionica</t>
    </r>
    <r>
      <rPr>
        <b/>
        <sz val="11"/>
        <color theme="1"/>
        <rFont val="Arial"/>
        <family val="2"/>
        <charset val="238"/>
      </rPr>
      <t xml:space="preserve"> Smokovac-Uvac-Matesevo</t>
    </r>
    <phoneticPr fontId="40" type="noConversion"/>
  </si>
  <si>
    <t xml:space="preserve">5.1.1.2.1.1 </t>
    <phoneticPr fontId="40" type="noConversion"/>
  </si>
  <si>
    <t xml:space="preserve">5.1.1.2.1.2 </t>
    <phoneticPr fontId="40" type="noConversion"/>
  </si>
  <si>
    <t>5.3.1.2</t>
    <phoneticPr fontId="40" type="noConversion"/>
  </si>
  <si>
    <t>5.3.1.1.5</t>
    <phoneticPr fontId="40" type="noConversion"/>
  </si>
  <si>
    <t xml:space="preserve">5.3.1.2.1 </t>
    <phoneticPr fontId="40" type="noConversion"/>
  </si>
  <si>
    <t xml:space="preserve">5.3.1.2.1.2 </t>
    <phoneticPr fontId="40" type="noConversion"/>
  </si>
  <si>
    <r>
      <t xml:space="preserve">Cost Center/ </t>
    </r>
    <r>
      <rPr>
        <b/>
        <i/>
        <sz val="11"/>
        <color rgb="FFFF0000"/>
        <rFont val="Arial"/>
        <family val="2"/>
      </rPr>
      <t xml:space="preserve">Troškovni centar </t>
    </r>
    <r>
      <rPr>
        <b/>
        <sz val="11"/>
        <color rgb="FFFF0000"/>
        <rFont val="Arial"/>
        <family val="2"/>
        <charset val="238"/>
      </rPr>
      <t xml:space="preserve">1.1 </t>
    </r>
    <phoneticPr fontId="40" type="noConversion"/>
  </si>
  <si>
    <t>1.1.1</t>
    <phoneticPr fontId="40" type="noConversion"/>
  </si>
  <si>
    <r>
      <t>Cost Center/</t>
    </r>
    <r>
      <rPr>
        <b/>
        <sz val="11"/>
        <color rgb="FFFF0000"/>
        <rFont val="Arial"/>
        <family val="2"/>
        <charset val="238"/>
      </rPr>
      <t xml:space="preserve"> 8.7</t>
    </r>
    <phoneticPr fontId="40" type="noConversion"/>
  </si>
  <si>
    <t>11.3.1.1</t>
    <phoneticPr fontId="40" type="noConversion"/>
  </si>
  <si>
    <t>11.3.1.2</t>
  </si>
  <si>
    <t>11.3.1.3</t>
  </si>
  <si>
    <t>11.3.1.4</t>
  </si>
  <si>
    <t>11.3.1.5</t>
  </si>
  <si>
    <t>11.3.1.6</t>
  </si>
  <si>
    <t>11.3.1.7</t>
  </si>
  <si>
    <t>11.3.1.8</t>
  </si>
  <si>
    <t>14.1.4.1</t>
    <phoneticPr fontId="40" type="noConversion"/>
  </si>
  <si>
    <t>14.1.4.2</t>
  </si>
  <si>
    <t>14.1.4.3</t>
  </si>
  <si>
    <t>1160 m (S-R, RK 20011.60 - RK 20051.60)</t>
    <phoneticPr fontId="40" type="noConversion"/>
  </si>
  <si>
    <t>1.3.4.1</t>
  </si>
  <si>
    <t>1.3.4.2</t>
  </si>
  <si>
    <t>1.3.4.3</t>
  </si>
  <si>
    <t>1.3.4.4</t>
  </si>
  <si>
    <t>1.3.4.5</t>
  </si>
  <si>
    <t>1.3.4.6</t>
  </si>
  <si>
    <t>6.7.1.3.4</t>
    <phoneticPr fontId="4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</si>
</sst>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_(* #,##0.00_);_(* \(#,##0.00\);_(* &quot;-&quot;??_);_(@_)"/>
    <numFmt numFmtId="177" formatCode="[$EUR]\ #,##0.00"/>
    <numFmt numFmtId="178" formatCode="[$-F800]dddd\,\ mmmm\ dd\,\ yyyy"/>
    <numFmt numFmtId="179" formatCode="[$USD]\ #,##0.00"/>
    <numFmt numFmtId="180" formatCode="000"/>
    <numFmt numFmtId="181" formatCode="_-* #,##0.00\ _F_-;\-* #,##0.00\ _F_-;_-* &quot;-&quot;??\ _F_-;_-@_-"/>
    <numFmt numFmtId="182" formatCode="0.0"/>
    <numFmt numFmtId="183" formatCode="#,##0.0000000000_ "/>
  </numFmts>
  <fonts count="5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b/>
      <sz val="11"/>
      <color rgb="FFFF0000"/>
      <name val="Arial"/>
      <family val="2"/>
      <charset val="238"/>
    </font>
    <font>
      <sz val="11"/>
      <color rgb="FFFF0000"/>
      <name val="Arial"/>
      <family val="2"/>
      <charset val="238"/>
    </font>
    <font>
      <b/>
      <sz val="12"/>
      <color theme="1"/>
      <name val="Arial"/>
      <family val="2"/>
      <charset val="238"/>
    </font>
    <font>
      <sz val="11"/>
      <name val="Arial"/>
      <family val="2"/>
      <charset val="238"/>
    </font>
    <font>
      <b/>
      <sz val="11"/>
      <name val="Arial"/>
      <family val="2"/>
      <charset val="238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i/>
      <sz val="11"/>
      <color theme="1"/>
      <name val="Arial"/>
      <family val="2"/>
      <charset val="238"/>
    </font>
    <font>
      <i/>
      <sz val="11"/>
      <color rgb="FFFF0000"/>
      <name val="Arial"/>
      <family val="2"/>
      <charset val="238"/>
    </font>
    <font>
      <b/>
      <sz val="14"/>
      <color rgb="FFFF0000"/>
      <name val="Arial"/>
      <family val="2"/>
      <charset val="238"/>
    </font>
    <font>
      <b/>
      <i/>
      <sz val="11"/>
      <color theme="1"/>
      <name val="Arial"/>
      <family val="2"/>
      <charset val="238"/>
    </font>
    <font>
      <b/>
      <sz val="11"/>
      <color rgb="FF000000"/>
      <name val="Arial"/>
      <family val="2"/>
      <charset val="238"/>
    </font>
    <font>
      <b/>
      <i/>
      <sz val="11"/>
      <color rgb="FF000000"/>
      <name val="Arial"/>
      <family val="2"/>
    </font>
    <font>
      <b/>
      <i/>
      <sz val="11"/>
      <color rgb="FFFF0000"/>
      <name val="Arial"/>
      <family val="2"/>
    </font>
    <font>
      <i/>
      <sz val="11"/>
      <color theme="1"/>
      <name val="Arial"/>
      <family val="2"/>
    </font>
    <font>
      <b/>
      <i/>
      <sz val="11"/>
      <color theme="1"/>
      <name val="Arial"/>
      <family val="2"/>
    </font>
    <font>
      <sz val="11"/>
      <color rgb="FF000000"/>
      <name val="Arial"/>
      <family val="2"/>
      <charset val="238"/>
    </font>
    <font>
      <i/>
      <sz val="11"/>
      <color rgb="FF00000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sz val="11"/>
      <color rgb="FF000000"/>
      <name val="Arial"/>
      <family val="2"/>
    </font>
    <font>
      <b/>
      <sz val="11"/>
      <color theme="8"/>
      <name val="Arial"/>
      <family val="2"/>
    </font>
    <font>
      <b/>
      <i/>
      <sz val="11"/>
      <color theme="8"/>
      <name val="Arial"/>
      <family val="2"/>
    </font>
    <font>
      <b/>
      <i/>
      <sz val="11"/>
      <name val="Arial"/>
      <family val="2"/>
    </font>
    <font>
      <b/>
      <i/>
      <sz val="14"/>
      <color rgb="FFFF0000"/>
      <name val="Arial"/>
      <family val="2"/>
    </font>
    <font>
      <i/>
      <sz val="11"/>
      <color rgb="FFFF0000"/>
      <name val="Arial"/>
      <family val="2"/>
    </font>
    <font>
      <sz val="11"/>
      <color rgb="FFFF0000"/>
      <name val="Arial"/>
      <family val="2"/>
    </font>
    <font>
      <b/>
      <i/>
      <sz val="12"/>
      <color theme="1"/>
      <name val="Arial"/>
      <family val="2"/>
    </font>
    <font>
      <i/>
      <sz val="8"/>
      <color rgb="FFFF0000"/>
      <name val="Arial"/>
      <family val="2"/>
      <charset val="238"/>
    </font>
    <font>
      <sz val="11"/>
      <color theme="1"/>
      <name val="Calibri"/>
      <family val="2"/>
    </font>
    <font>
      <sz val="9.9"/>
      <color theme="1"/>
      <name val="Arial"/>
      <family val="2"/>
      <charset val="238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charset val="238"/>
      <scheme val="minor"/>
    </font>
    <font>
      <sz val="10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  <charset val="238"/>
    </font>
    <font>
      <sz val="11"/>
      <color theme="1"/>
      <name val="宋体"/>
      <family val="3"/>
      <charset val="134"/>
    </font>
    <font>
      <i/>
      <sz val="11"/>
      <color theme="1"/>
      <name val="宋体"/>
      <family val="2"/>
      <scheme val="minor"/>
    </font>
    <font>
      <i/>
      <sz val="11"/>
      <color theme="1"/>
      <name val="宋体"/>
      <family val="2"/>
      <charset val="238"/>
      <scheme val="minor"/>
    </font>
    <font>
      <b/>
      <i/>
      <sz val="11"/>
      <color theme="1"/>
      <name val="宋体"/>
      <family val="2"/>
      <scheme val="minor"/>
    </font>
    <font>
      <i/>
      <sz val="11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/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/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rgb="FFFF0000"/>
      </left>
      <right/>
      <top style="medium">
        <color rgb="FFFF0000"/>
      </top>
      <bottom style="thin">
        <color rgb="FFFF0000"/>
      </bottom>
      <diagonal/>
    </border>
    <border>
      <left/>
      <right/>
      <top style="medium">
        <color rgb="FFFF0000"/>
      </top>
      <bottom style="thin">
        <color rgb="FFFF0000"/>
      </bottom>
      <diagonal/>
    </border>
    <border>
      <left/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rgb="FFFF0000"/>
      </left>
      <right/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</borders>
  <cellStyleXfs count="11">
    <xf numFmtId="0" fontId="0" fillId="0" borderId="0"/>
    <xf numFmtId="176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41" fillId="0" borderId="0"/>
    <xf numFmtId="181" fontId="42" fillId="0" borderId="0" applyFont="0" applyFill="0" applyBorder="0" applyAlignment="0" applyProtection="0"/>
    <xf numFmtId="0" fontId="42" fillId="0" borderId="0"/>
    <xf numFmtId="9" fontId="42" fillId="0" borderId="0" applyFont="0" applyFill="0" applyBorder="0" applyAlignment="0" applyProtection="0"/>
  </cellStyleXfs>
  <cellXfs count="814">
    <xf numFmtId="0" fontId="0" fillId="0" borderId="0" xfId="0"/>
    <xf numFmtId="0" fontId="3" fillId="0" borderId="0" xfId="0" applyFont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0" xfId="0" applyFont="1"/>
    <xf numFmtId="0" fontId="3" fillId="0" borderId="1" xfId="0" applyFont="1" applyBorder="1"/>
    <xf numFmtId="0" fontId="5" fillId="3" borderId="2" xfId="0" applyFont="1" applyFill="1" applyBorder="1" applyAlignment="1"/>
    <xf numFmtId="0" fontId="5" fillId="3" borderId="3" xfId="0" applyFont="1" applyFill="1" applyBorder="1" applyAlignment="1"/>
    <xf numFmtId="0" fontId="5" fillId="3" borderId="4" xfId="0" applyFont="1" applyFill="1" applyBorder="1" applyAlignment="1"/>
    <xf numFmtId="0" fontId="3" fillId="0" borderId="1" xfId="0" applyFont="1" applyBorder="1" applyAlignment="1">
      <alignment horizontal="right"/>
    </xf>
    <xf numFmtId="0" fontId="4" fillId="0" borderId="1" xfId="0" applyFont="1" applyBorder="1"/>
    <xf numFmtId="0" fontId="4" fillId="0" borderId="2" xfId="0" applyFont="1" applyBorder="1" applyAlignment="1"/>
    <xf numFmtId="4" fontId="3" fillId="0" borderId="1" xfId="0" applyNumberFormat="1" applyFont="1" applyBorder="1"/>
    <xf numFmtId="49" fontId="4" fillId="0" borderId="1" xfId="0" applyNumberFormat="1" applyFont="1" applyBorder="1" applyAlignment="1">
      <alignment horizontal="left"/>
    </xf>
    <xf numFmtId="49" fontId="4" fillId="0" borderId="1" xfId="0" applyNumberFormat="1" applyFont="1" applyBorder="1"/>
    <xf numFmtId="9" fontId="3" fillId="0" borderId="1" xfId="0" applyNumberFormat="1" applyFont="1" applyBorder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" xfId="0" applyFont="1" applyBorder="1" applyAlignment="1">
      <alignment horizontal="left"/>
    </xf>
    <xf numFmtId="0" fontId="5" fillId="3" borderId="3" xfId="0" applyFont="1" applyFill="1" applyBorder="1" applyAlignment="1">
      <alignment horizontal="justify"/>
    </xf>
    <xf numFmtId="0" fontId="5" fillId="3" borderId="4" xfId="0" applyFont="1" applyFill="1" applyBorder="1" applyAlignment="1">
      <alignment horizontal="justify"/>
    </xf>
    <xf numFmtId="4" fontId="3" fillId="0" borderId="0" xfId="0" applyNumberFormat="1" applyFont="1"/>
    <xf numFmtId="0" fontId="5" fillId="3" borderId="3" xfId="0" applyFont="1" applyFill="1" applyBorder="1" applyAlignment="1">
      <alignment horizontal="distributed"/>
    </xf>
    <xf numFmtId="0" fontId="5" fillId="3" borderId="4" xfId="0" applyFont="1" applyFill="1" applyBorder="1" applyAlignment="1">
      <alignment horizontal="distributed"/>
    </xf>
    <xf numFmtId="0" fontId="5" fillId="2" borderId="1" xfId="0" quotePrefix="1" applyFont="1" applyFill="1" applyBorder="1" applyAlignment="1">
      <alignment horizontal="justify"/>
    </xf>
    <xf numFmtId="4" fontId="3" fillId="0" borderId="2" xfId="0" applyNumberFormat="1" applyFont="1" applyBorder="1"/>
    <xf numFmtId="0" fontId="4" fillId="0" borderId="1" xfId="0" applyFont="1" applyBorder="1" applyAlignment="1"/>
    <xf numFmtId="0" fontId="3" fillId="0" borderId="0" xfId="0" applyFont="1" applyBorder="1"/>
    <xf numFmtId="49" fontId="3" fillId="0" borderId="1" xfId="0" applyNumberFormat="1" applyFont="1" applyBorder="1" applyAlignment="1">
      <alignment horizontal="right"/>
    </xf>
    <xf numFmtId="4" fontId="3" fillId="0" borderId="0" xfId="0" applyNumberFormat="1" applyFont="1" applyAlignment="1">
      <alignment horizontal="centerContinuous" vertical="distributed"/>
    </xf>
    <xf numFmtId="0" fontId="3" fillId="0" borderId="1" xfId="0" applyFont="1" applyBorder="1" applyAlignment="1">
      <alignment wrapText="1"/>
    </xf>
    <xf numFmtId="0" fontId="10" fillId="0" borderId="1" xfId="0" applyFont="1" applyBorder="1"/>
    <xf numFmtId="0" fontId="3" fillId="0" borderId="1" xfId="0" applyNumberFormat="1" applyFont="1" applyBorder="1"/>
    <xf numFmtId="0" fontId="3" fillId="0" borderId="2" xfId="0" applyFont="1" applyBorder="1" applyAlignment="1">
      <alignment horizontal="right"/>
    </xf>
    <xf numFmtId="0" fontId="11" fillId="0" borderId="2" xfId="0" applyFont="1" applyBorder="1" applyAlignment="1">
      <alignment horizontal="left"/>
    </xf>
    <xf numFmtId="0" fontId="11" fillId="0" borderId="1" xfId="0" applyFont="1" applyBorder="1"/>
    <xf numFmtId="0" fontId="11" fillId="0" borderId="2" xfId="0" applyFont="1" applyBorder="1" applyAlignment="1">
      <alignment horizontal="right"/>
    </xf>
    <xf numFmtId="0" fontId="12" fillId="0" borderId="0" xfId="0" applyFont="1"/>
    <xf numFmtId="0" fontId="11" fillId="0" borderId="1" xfId="0" applyFont="1" applyBorder="1" applyAlignment="1">
      <alignment horizontal="left"/>
    </xf>
    <xf numFmtId="0" fontId="11" fillId="0" borderId="2" xfId="0" applyFont="1" applyBorder="1"/>
    <xf numFmtId="0" fontId="12" fillId="0" borderId="2" xfId="0" applyFont="1" applyBorder="1"/>
    <xf numFmtId="0" fontId="10" fillId="0" borderId="2" xfId="0" applyFont="1" applyBorder="1" applyAlignment="1">
      <alignment horizontal="right"/>
    </xf>
    <xf numFmtId="0" fontId="10" fillId="0" borderId="2" xfId="0" applyFont="1" applyBorder="1" applyAlignment="1"/>
    <xf numFmtId="49" fontId="11" fillId="0" borderId="2" xfId="0" applyNumberFormat="1" applyFont="1" applyBorder="1" applyAlignment="1">
      <alignment horizontal="left"/>
    </xf>
    <xf numFmtId="49" fontId="4" fillId="0" borderId="0" xfId="0" applyNumberFormat="1" applyFont="1"/>
    <xf numFmtId="49" fontId="3" fillId="0" borderId="0" xfId="0" applyNumberFormat="1" applyFont="1"/>
    <xf numFmtId="49" fontId="3" fillId="0" borderId="1" xfId="0" applyNumberFormat="1" applyFont="1" applyBorder="1"/>
    <xf numFmtId="49" fontId="3" fillId="0" borderId="4" xfId="0" applyNumberFormat="1" applyFont="1" applyBorder="1"/>
    <xf numFmtId="49" fontId="11" fillId="0" borderId="1" xfId="0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right"/>
    </xf>
    <xf numFmtId="49" fontId="11" fillId="0" borderId="2" xfId="0" applyNumberFormat="1" applyFont="1" applyBorder="1" applyAlignment="1">
      <alignment horizontal="right"/>
    </xf>
    <xf numFmtId="49" fontId="5" fillId="2" borderId="2" xfId="0" applyNumberFormat="1" applyFont="1" applyFill="1" applyBorder="1" applyAlignment="1">
      <alignment horizontal="justify"/>
    </xf>
    <xf numFmtId="0" fontId="10" fillId="0" borderId="1" xfId="0" applyFont="1" applyBorder="1" applyAlignment="1"/>
    <xf numFmtId="0" fontId="3" fillId="0" borderId="1" xfId="0" applyFont="1" applyFill="1" applyBorder="1"/>
    <xf numFmtId="176" fontId="6" fillId="0" borderId="0" xfId="1" applyFont="1"/>
    <xf numFmtId="0" fontId="12" fillId="0" borderId="1" xfId="0" applyFont="1" applyBorder="1"/>
    <xf numFmtId="0" fontId="4" fillId="0" borderId="1" xfId="0" applyFont="1" applyBorder="1" applyAlignment="1">
      <alignment horizontal="right"/>
    </xf>
    <xf numFmtId="0" fontId="5" fillId="0" borderId="1" xfId="0" applyFont="1" applyBorder="1"/>
    <xf numFmtId="0" fontId="4" fillId="0" borderId="0" xfId="0" applyFont="1" applyAlignment="1">
      <alignment horizontal="right"/>
    </xf>
    <xf numFmtId="0" fontId="3" fillId="0" borderId="10" xfId="0" applyFont="1" applyBorder="1"/>
    <xf numFmtId="0" fontId="3" fillId="0" borderId="9" xfId="0" applyFont="1" applyBorder="1"/>
    <xf numFmtId="4" fontId="3" fillId="0" borderId="9" xfId="0" applyNumberFormat="1" applyFont="1" applyBorder="1" applyAlignment="1">
      <alignment vertical="center"/>
    </xf>
    <xf numFmtId="0" fontId="3" fillId="0" borderId="9" xfId="0" applyFont="1" applyBorder="1" applyAlignment="1">
      <alignment vertical="center"/>
    </xf>
    <xf numFmtId="4" fontId="4" fillId="0" borderId="14" xfId="0" applyNumberFormat="1" applyFont="1" applyBorder="1" applyAlignment="1">
      <alignment horizontal="right"/>
    </xf>
    <xf numFmtId="0" fontId="3" fillId="0" borderId="16" xfId="0" applyFont="1" applyBorder="1"/>
    <xf numFmtId="0" fontId="3" fillId="0" borderId="15" xfId="0" applyFont="1" applyBorder="1"/>
    <xf numFmtId="0" fontId="3" fillId="0" borderId="17" xfId="0" applyFont="1" applyBorder="1"/>
    <xf numFmtId="4" fontId="4" fillId="0" borderId="19" xfId="0" applyNumberFormat="1" applyFont="1" applyBorder="1"/>
    <xf numFmtId="0" fontId="3" fillId="0" borderId="20" xfId="0" applyFont="1" applyBorder="1"/>
    <xf numFmtId="0" fontId="5" fillId="3" borderId="7" xfId="0" applyFont="1" applyFill="1" applyBorder="1" applyAlignment="1">
      <alignment horizontal="justify"/>
    </xf>
    <xf numFmtId="4" fontId="4" fillId="0" borderId="14" xfId="0" applyNumberFormat="1" applyFont="1" applyFill="1" applyBorder="1"/>
    <xf numFmtId="4" fontId="3" fillId="0" borderId="9" xfId="0" applyNumberFormat="1" applyFont="1" applyBorder="1"/>
    <xf numFmtId="0" fontId="4" fillId="0" borderId="1" xfId="0" applyFont="1" applyBorder="1" applyAlignment="1">
      <alignment wrapText="1"/>
    </xf>
    <xf numFmtId="4" fontId="3" fillId="0" borderId="11" xfId="0" applyNumberFormat="1" applyFont="1" applyBorder="1"/>
    <xf numFmtId="0" fontId="4" fillId="0" borderId="0" xfId="0" applyFont="1" applyAlignment="1">
      <alignment horizontal="centerContinuous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wrapText="1"/>
    </xf>
    <xf numFmtId="178" fontId="6" fillId="0" borderId="54" xfId="0" applyNumberFormat="1" applyFont="1" applyBorder="1" applyAlignment="1">
      <alignment horizontal="left"/>
    </xf>
    <xf numFmtId="0" fontId="4" fillId="2" borderId="56" xfId="0" applyFont="1" applyFill="1" applyBorder="1" applyAlignment="1">
      <alignment horizontal="center" vertical="center" wrapText="1"/>
    </xf>
    <xf numFmtId="177" fontId="3" fillId="0" borderId="56" xfId="0" applyNumberFormat="1" applyFont="1" applyFill="1" applyBorder="1"/>
    <xf numFmtId="177" fontId="4" fillId="0" borderId="56" xfId="0" applyNumberFormat="1" applyFont="1" applyFill="1" applyBorder="1"/>
    <xf numFmtId="177" fontId="9" fillId="4" borderId="56" xfId="0" applyNumberFormat="1" applyFont="1" applyFill="1" applyBorder="1" applyAlignment="1">
      <alignment horizontal="right"/>
    </xf>
    <xf numFmtId="177" fontId="9" fillId="5" borderId="58" xfId="0" applyNumberFormat="1" applyFont="1" applyFill="1" applyBorder="1" applyAlignment="1">
      <alignment horizontal="right"/>
    </xf>
    <xf numFmtId="0" fontId="4" fillId="2" borderId="60" xfId="0" applyFont="1" applyFill="1" applyBorder="1" applyAlignment="1">
      <alignment vertical="top"/>
    </xf>
    <xf numFmtId="0" fontId="4" fillId="2" borderId="19" xfId="0" applyFont="1" applyFill="1" applyBorder="1" applyAlignment="1">
      <alignment vertical="top"/>
    </xf>
    <xf numFmtId="0" fontId="4" fillId="2" borderId="20" xfId="0" applyFont="1" applyFill="1" applyBorder="1" applyAlignment="1">
      <alignment vertical="top" wrapText="1"/>
    </xf>
    <xf numFmtId="0" fontId="4" fillId="2" borderId="19" xfId="0" applyFont="1" applyFill="1" applyBorder="1" applyAlignment="1">
      <alignment vertical="top" wrapText="1"/>
    </xf>
    <xf numFmtId="0" fontId="4" fillId="2" borderId="38" xfId="0" applyFont="1" applyFill="1" applyBorder="1" applyAlignment="1">
      <alignment vertical="top" wrapText="1"/>
    </xf>
    <xf numFmtId="0" fontId="3" fillId="0" borderId="61" xfId="0" applyFont="1" applyBorder="1"/>
    <xf numFmtId="0" fontId="3" fillId="0" borderId="62" xfId="0" applyFont="1" applyBorder="1" applyAlignment="1">
      <alignment horizontal="center"/>
    </xf>
    <xf numFmtId="0" fontId="3" fillId="0" borderId="63" xfId="0" applyFont="1" applyBorder="1" applyAlignment="1">
      <alignment horizontal="center"/>
    </xf>
    <xf numFmtId="0" fontId="3" fillId="0" borderId="64" xfId="0" applyFont="1" applyBorder="1" applyAlignment="1">
      <alignment horizontal="center"/>
    </xf>
    <xf numFmtId="0" fontId="3" fillId="0" borderId="65" xfId="0" applyFont="1" applyBorder="1"/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4" fontId="3" fillId="0" borderId="5" xfId="0" applyNumberFormat="1" applyFont="1" applyBorder="1"/>
    <xf numFmtId="0" fontId="3" fillId="0" borderId="68" xfId="0" applyFont="1" applyBorder="1"/>
    <xf numFmtId="4" fontId="3" fillId="0" borderId="7" xfId="0" applyNumberFormat="1" applyFont="1" applyBorder="1"/>
    <xf numFmtId="4" fontId="3" fillId="0" borderId="6" xfId="0" applyNumberFormat="1" applyFont="1" applyBorder="1"/>
    <xf numFmtId="4" fontId="3" fillId="0" borderId="12" xfId="0" applyNumberFormat="1" applyFont="1" applyBorder="1"/>
    <xf numFmtId="0" fontId="4" fillId="2" borderId="38" xfId="0" applyFont="1" applyFill="1" applyBorder="1" applyAlignment="1">
      <alignment horizontal="center" vertical="top" wrapText="1"/>
    </xf>
    <xf numFmtId="0" fontId="4" fillId="3" borderId="14" xfId="0" applyFont="1" applyFill="1" applyBorder="1" applyAlignment="1">
      <alignment horizontal="center" vertical="top" wrapText="1"/>
    </xf>
    <xf numFmtId="49" fontId="3" fillId="0" borderId="63" xfId="0" applyNumberFormat="1" applyFont="1" applyBorder="1" applyAlignment="1">
      <alignment horizontal="center" vertical="center"/>
    </xf>
    <xf numFmtId="177" fontId="3" fillId="0" borderId="63" xfId="0" applyNumberFormat="1" applyFont="1" applyBorder="1"/>
    <xf numFmtId="0" fontId="3" fillId="0" borderId="63" xfId="0" applyFont="1" applyBorder="1"/>
    <xf numFmtId="0" fontId="3" fillId="0" borderId="64" xfId="0" applyFont="1" applyBorder="1"/>
    <xf numFmtId="49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/>
    <xf numFmtId="49" fontId="3" fillId="0" borderId="17" xfId="0" applyNumberFormat="1" applyFont="1" applyBorder="1" applyAlignment="1">
      <alignment horizontal="center" vertical="center"/>
    </xf>
    <xf numFmtId="177" fontId="3" fillId="0" borderId="17" xfId="0" applyNumberFormat="1" applyFont="1" applyBorder="1"/>
    <xf numFmtId="0" fontId="3" fillId="0" borderId="69" xfId="0" applyFont="1" applyBorder="1"/>
    <xf numFmtId="0" fontId="3" fillId="0" borderId="46" xfId="0" applyFont="1" applyBorder="1"/>
    <xf numFmtId="0" fontId="4" fillId="0" borderId="47" xfId="0" applyFont="1" applyBorder="1" applyAlignment="1">
      <alignment horizontal="right"/>
    </xf>
    <xf numFmtId="177" fontId="4" fillId="0" borderId="48" xfId="0" applyNumberFormat="1" applyFont="1" applyBorder="1" applyAlignment="1">
      <alignment horizontal="right"/>
    </xf>
    <xf numFmtId="177" fontId="4" fillId="0" borderId="49" xfId="0" applyNumberFormat="1" applyFont="1" applyBorder="1" applyAlignment="1">
      <alignment horizontal="right"/>
    </xf>
    <xf numFmtId="0" fontId="3" fillId="0" borderId="38" xfId="0" applyFont="1" applyBorder="1"/>
    <xf numFmtId="177" fontId="3" fillId="0" borderId="0" xfId="0" applyNumberFormat="1" applyFont="1"/>
    <xf numFmtId="177" fontId="3" fillId="0" borderId="0" xfId="0" applyNumberFormat="1" applyFont="1" applyBorder="1"/>
    <xf numFmtId="177" fontId="4" fillId="0" borderId="0" xfId="0" applyNumberFormat="1" applyFont="1" applyBorder="1" applyAlignment="1">
      <alignment horizontal="left"/>
    </xf>
    <xf numFmtId="49" fontId="3" fillId="0" borderId="61" xfId="0" applyNumberFormat="1" applyFont="1" applyBorder="1" applyAlignment="1">
      <alignment horizontal="center" vertical="center"/>
    </xf>
    <xf numFmtId="49" fontId="3" fillId="0" borderId="70" xfId="0" applyNumberFormat="1" applyFont="1" applyBorder="1" applyAlignment="1">
      <alignment horizontal="center" vertical="center"/>
    </xf>
    <xf numFmtId="49" fontId="3" fillId="0" borderId="71" xfId="0" applyNumberFormat="1" applyFont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top" wrapText="1"/>
    </xf>
    <xf numFmtId="0" fontId="4" fillId="3" borderId="38" xfId="0" applyFont="1" applyFill="1" applyBorder="1" applyAlignment="1">
      <alignment horizontal="center" vertical="top" wrapText="1"/>
    </xf>
    <xf numFmtId="177" fontId="3" fillId="0" borderId="40" xfId="0" applyNumberFormat="1" applyFont="1" applyBorder="1"/>
    <xf numFmtId="177" fontId="3" fillId="0" borderId="42" xfId="0" applyNumberFormat="1" applyFont="1" applyBorder="1"/>
    <xf numFmtId="177" fontId="3" fillId="0" borderId="43" xfId="0" applyNumberFormat="1" applyFont="1" applyBorder="1"/>
    <xf numFmtId="4" fontId="4" fillId="0" borderId="20" xfId="0" applyNumberFormat="1" applyFont="1" applyBorder="1"/>
    <xf numFmtId="4" fontId="3" fillId="0" borderId="0" xfId="0" applyNumberFormat="1" applyFont="1" applyAlignment="1">
      <alignment horizontal="center"/>
    </xf>
    <xf numFmtId="0" fontId="4" fillId="0" borderId="60" xfId="0" applyFont="1" applyBorder="1"/>
    <xf numFmtId="4" fontId="4" fillId="0" borderId="38" xfId="0" applyNumberFormat="1" applyFont="1" applyBorder="1"/>
    <xf numFmtId="0" fontId="4" fillId="0" borderId="41" xfId="0" applyFont="1" applyBorder="1" applyAlignment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0" fontId="3" fillId="0" borderId="72" xfId="0" applyFont="1" applyBorder="1"/>
    <xf numFmtId="178" fontId="6" fillId="0" borderId="79" xfId="0" applyNumberFormat="1" applyFont="1" applyBorder="1" applyAlignment="1">
      <alignment horizontal="left"/>
    </xf>
    <xf numFmtId="0" fontId="4" fillId="2" borderId="67" xfId="0" applyFont="1" applyFill="1" applyBorder="1" applyAlignment="1">
      <alignment horizontal="center" vertical="center" wrapText="1"/>
    </xf>
    <xf numFmtId="177" fontId="3" fillId="0" borderId="67" xfId="0" applyNumberFormat="1" applyFont="1" applyFill="1" applyBorder="1"/>
    <xf numFmtId="177" fontId="4" fillId="0" borderId="67" xfId="0" applyNumberFormat="1" applyFont="1" applyFill="1" applyBorder="1"/>
    <xf numFmtId="177" fontId="5" fillId="4" borderId="67" xfId="0" applyNumberFormat="1" applyFont="1" applyFill="1" applyBorder="1" applyAlignment="1">
      <alignment horizontal="right"/>
    </xf>
    <xf numFmtId="177" fontId="5" fillId="5" borderId="80" xfId="0" applyNumberFormat="1" applyFont="1" applyFill="1" applyBorder="1" applyAlignment="1">
      <alignment horizontal="right"/>
    </xf>
    <xf numFmtId="0" fontId="14" fillId="0" borderId="77" xfId="0" applyFont="1" applyBorder="1"/>
    <xf numFmtId="0" fontId="14" fillId="0" borderId="77" xfId="0" applyFont="1" applyBorder="1" applyAlignment="1">
      <alignment wrapText="1"/>
    </xf>
    <xf numFmtId="0" fontId="3" fillId="0" borderId="53" xfId="0" applyFont="1" applyBorder="1"/>
    <xf numFmtId="0" fontId="3" fillId="0" borderId="81" xfId="0" applyFont="1" applyFill="1" applyBorder="1" applyAlignment="1">
      <alignment wrapText="1"/>
    </xf>
    <xf numFmtId="0" fontId="3" fillId="0" borderId="81" xfId="0" applyFont="1" applyFill="1" applyBorder="1" applyAlignment="1">
      <alignment horizontal="right"/>
    </xf>
    <xf numFmtId="0" fontId="4" fillId="0" borderId="81" xfId="0" applyFont="1" applyFill="1" applyBorder="1" applyAlignment="1">
      <alignment horizontal="right"/>
    </xf>
    <xf numFmtId="0" fontId="3" fillId="0" borderId="81" xfId="0" applyFont="1" applyFill="1" applyBorder="1" applyAlignment="1">
      <alignment horizontal="right" wrapText="1"/>
    </xf>
    <xf numFmtId="0" fontId="3" fillId="0" borderId="81" xfId="0" applyFont="1" applyFill="1" applyBorder="1"/>
    <xf numFmtId="0" fontId="9" fillId="4" borderId="81" xfId="0" applyFont="1" applyFill="1" applyBorder="1" applyAlignment="1">
      <alignment horizontal="right"/>
    </xf>
    <xf numFmtId="0" fontId="5" fillId="5" borderId="83" xfId="0" applyFont="1" applyFill="1" applyBorder="1" applyAlignment="1">
      <alignment horizontal="right"/>
    </xf>
    <xf numFmtId="0" fontId="0" fillId="0" borderId="84" xfId="0" applyBorder="1"/>
    <xf numFmtId="0" fontId="4" fillId="2" borderId="19" xfId="0" applyFont="1" applyFill="1" applyBorder="1" applyAlignment="1">
      <alignment horizontal="center" vertical="top"/>
    </xf>
    <xf numFmtId="0" fontId="3" fillId="0" borderId="19" xfId="0" applyFont="1" applyBorder="1"/>
    <xf numFmtId="0" fontId="3" fillId="0" borderId="9" xfId="0" applyFont="1" applyBorder="1" applyAlignment="1">
      <alignment horizontal="right" vertical="center"/>
    </xf>
    <xf numFmtId="0" fontId="3" fillId="0" borderId="16" xfId="0" applyFont="1" applyBorder="1" applyAlignment="1">
      <alignment horizontal="right"/>
    </xf>
    <xf numFmtId="0" fontId="4" fillId="0" borderId="15" xfId="0" applyFont="1" applyBorder="1"/>
    <xf numFmtId="0" fontId="5" fillId="3" borderId="62" xfId="0" applyFont="1" applyFill="1" applyBorder="1" applyAlignment="1">
      <alignment horizontal="justify"/>
    </xf>
    <xf numFmtId="0" fontId="5" fillId="3" borderId="89" xfId="0" applyFont="1" applyFill="1" applyBorder="1" applyAlignment="1">
      <alignment horizontal="justify"/>
    </xf>
    <xf numFmtId="0" fontId="3" fillId="0" borderId="89" xfId="0" applyFont="1" applyBorder="1"/>
    <xf numFmtId="0" fontId="5" fillId="3" borderId="90" xfId="0" applyFont="1" applyFill="1" applyBorder="1" applyAlignment="1">
      <alignment horizontal="justify"/>
    </xf>
    <xf numFmtId="0" fontId="20" fillId="7" borderId="1" xfId="0" applyFont="1" applyFill="1" applyBorder="1" applyAlignment="1">
      <alignment vertical="top" wrapText="1"/>
    </xf>
    <xf numFmtId="0" fontId="20" fillId="7" borderId="3" xfId="0" applyFont="1" applyFill="1" applyBorder="1" applyAlignment="1">
      <alignment vertical="top" wrapText="1"/>
    </xf>
    <xf numFmtId="0" fontId="5" fillId="3" borderId="2" xfId="0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4" fillId="0" borderId="92" xfId="0" applyFont="1" applyBorder="1"/>
    <xf numFmtId="0" fontId="5" fillId="3" borderId="1" xfId="0" applyFont="1" applyFill="1" applyBorder="1" applyAlignment="1">
      <alignment wrapText="1"/>
    </xf>
    <xf numFmtId="0" fontId="5" fillId="3" borderId="13" xfId="0" applyFont="1" applyFill="1" applyBorder="1" applyAlignment="1">
      <alignment wrapText="1"/>
    </xf>
    <xf numFmtId="0" fontId="4" fillId="0" borderId="14" xfId="0" applyFont="1" applyBorder="1"/>
    <xf numFmtId="0" fontId="25" fillId="0" borderId="1" xfId="0" applyFont="1" applyBorder="1" applyAlignment="1">
      <alignment wrapText="1"/>
    </xf>
    <xf numFmtId="0" fontId="4" fillId="0" borderId="92" xfId="0" applyFont="1" applyBorder="1" applyAlignment="1">
      <alignment horizontal="left"/>
    </xf>
    <xf numFmtId="0" fontId="4" fillId="0" borderId="16" xfId="0" applyFont="1" applyBorder="1"/>
    <xf numFmtId="9" fontId="3" fillId="0" borderId="1" xfId="0" applyNumberFormat="1" applyFont="1" applyBorder="1" applyAlignment="1">
      <alignment wrapText="1"/>
    </xf>
    <xf numFmtId="0" fontId="3" fillId="0" borderId="17" xfId="0" applyFont="1" applyBorder="1" applyAlignment="1">
      <alignment horizontal="right"/>
    </xf>
    <xf numFmtId="0" fontId="3" fillId="0" borderId="17" xfId="0" applyFont="1" applyBorder="1" applyAlignment="1">
      <alignment wrapText="1"/>
    </xf>
    <xf numFmtId="0" fontId="3" fillId="0" borderId="0" xfId="0" applyFont="1" applyBorder="1" applyAlignment="1">
      <alignment horizontal="right"/>
    </xf>
    <xf numFmtId="0" fontId="4" fillId="0" borderId="14" xfId="0" applyFont="1" applyBorder="1" applyAlignment="1">
      <alignment horizontal="right" wrapText="1"/>
    </xf>
    <xf numFmtId="49" fontId="5" fillId="3" borderId="2" xfId="0" applyNumberFormat="1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49" fontId="5" fillId="3" borderId="1" xfId="0" applyNumberFormat="1" applyFont="1" applyFill="1" applyBorder="1" applyAlignment="1">
      <alignment wrapText="1"/>
    </xf>
    <xf numFmtId="0" fontId="12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4" fontId="3" fillId="0" borderId="1" xfId="0" applyNumberFormat="1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4" fillId="0" borderId="15" xfId="0" applyFont="1" applyBorder="1" applyAlignment="1">
      <alignment wrapText="1"/>
    </xf>
    <xf numFmtId="0" fontId="5" fillId="3" borderId="1" xfId="0" applyFont="1" applyFill="1" applyBorder="1" applyAlignment="1">
      <alignment horizontal="justify" wrapText="1"/>
    </xf>
    <xf numFmtId="0" fontId="3" fillId="0" borderId="1" xfId="0" applyFont="1" applyBorder="1" applyAlignment="1">
      <alignment horizontal="right" wrapText="1"/>
    </xf>
    <xf numFmtId="0" fontId="25" fillId="0" borderId="2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10" fillId="0" borderId="1" xfId="0" applyFont="1" applyBorder="1" applyAlignment="1">
      <alignment wrapText="1"/>
    </xf>
    <xf numFmtId="0" fontId="12" fillId="3" borderId="2" xfId="0" applyFont="1" applyFill="1" applyBorder="1" applyAlignment="1">
      <alignment wrapText="1"/>
    </xf>
    <xf numFmtId="49" fontId="3" fillId="0" borderId="1" xfId="0" applyNumberFormat="1" applyFont="1" applyBorder="1" applyAlignment="1">
      <alignment wrapText="1"/>
    </xf>
    <xf numFmtId="49" fontId="4" fillId="0" borderId="1" xfId="0" applyNumberFormat="1" applyFont="1" applyBorder="1" applyAlignment="1">
      <alignment wrapText="1"/>
    </xf>
    <xf numFmtId="49" fontId="3" fillId="0" borderId="1" xfId="0" applyNumberFormat="1" applyFont="1" applyBorder="1" applyAlignment="1">
      <alignment horizontal="right" wrapText="1"/>
    </xf>
    <xf numFmtId="49" fontId="3" fillId="0" borderId="0" xfId="0" applyNumberFormat="1" applyFont="1" applyAlignment="1">
      <alignment wrapText="1"/>
    </xf>
    <xf numFmtId="49" fontId="11" fillId="0" borderId="2" xfId="0" applyNumberFormat="1" applyFont="1" applyBorder="1" applyAlignment="1">
      <alignment horizontal="left" wrapText="1"/>
    </xf>
    <xf numFmtId="49" fontId="3" fillId="0" borderId="2" xfId="0" applyNumberFormat="1" applyFont="1" applyBorder="1" applyAlignment="1">
      <alignment horizontal="right" wrapText="1"/>
    </xf>
    <xf numFmtId="49" fontId="11" fillId="0" borderId="2" xfId="0" applyNumberFormat="1" applyFont="1" applyBorder="1" applyAlignment="1">
      <alignment horizontal="right" wrapText="1"/>
    </xf>
    <xf numFmtId="0" fontId="27" fillId="0" borderId="1" xfId="0" applyFont="1" applyBorder="1"/>
    <xf numFmtId="49" fontId="5" fillId="3" borderId="2" xfId="0" applyNumberFormat="1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20" fillId="0" borderId="2" xfId="0" applyFont="1" applyBorder="1"/>
    <xf numFmtId="0" fontId="20" fillId="0" borderId="2" xfId="0" applyFont="1" applyBorder="1" applyAlignment="1">
      <alignment wrapText="1"/>
    </xf>
    <xf numFmtId="0" fontId="29" fillId="0" borderId="2" xfId="0" applyFont="1" applyBorder="1" applyAlignment="1">
      <alignment wrapText="1"/>
    </xf>
    <xf numFmtId="0" fontId="12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23" fillId="0" borderId="1" xfId="0" applyFont="1" applyBorder="1"/>
    <xf numFmtId="0" fontId="25" fillId="0" borderId="1" xfId="0" applyFont="1" applyBorder="1"/>
    <xf numFmtId="0" fontId="4" fillId="0" borderId="2" xfId="0" applyFont="1" applyBorder="1"/>
    <xf numFmtId="0" fontId="3" fillId="0" borderId="0" xfId="0" applyFont="1" applyAlignment="1"/>
    <xf numFmtId="0" fontId="15" fillId="0" borderId="0" xfId="0" applyFont="1" applyFill="1" applyAlignment="1">
      <alignment horizontal="center" wrapText="1"/>
    </xf>
    <xf numFmtId="0" fontId="3" fillId="0" borderId="1" xfId="0" applyFont="1" applyBorder="1" applyAlignment="1">
      <alignment vertical="center" wrapText="1"/>
    </xf>
    <xf numFmtId="0" fontId="4" fillId="0" borderId="72" xfId="0" applyFont="1" applyBorder="1" applyAlignment="1">
      <alignment vertical="center" wrapText="1"/>
    </xf>
    <xf numFmtId="0" fontId="4" fillId="0" borderId="41" xfId="0" applyFont="1" applyBorder="1" applyAlignment="1">
      <alignment vertical="center" wrapText="1"/>
    </xf>
    <xf numFmtId="0" fontId="4" fillId="0" borderId="74" xfId="0" applyFont="1" applyBorder="1" applyAlignment="1">
      <alignment vertical="center" wrapText="1"/>
    </xf>
    <xf numFmtId="0" fontId="3" fillId="0" borderId="81" xfId="0" applyFont="1" applyBorder="1" applyAlignment="1">
      <alignment wrapText="1"/>
    </xf>
    <xf numFmtId="0" fontId="23" fillId="0" borderId="81" xfId="0" applyFont="1" applyFill="1" applyBorder="1" applyAlignment="1">
      <alignment vertical="center" wrapText="1"/>
    </xf>
    <xf numFmtId="0" fontId="23" fillId="0" borderId="81" xfId="0" applyFont="1" applyFill="1" applyBorder="1" applyAlignment="1">
      <alignment horizontal="left" vertical="center" wrapText="1"/>
    </xf>
    <xf numFmtId="0" fontId="3" fillId="0" borderId="65" xfId="0" applyFont="1" applyBorder="1" applyAlignment="1">
      <alignment wrapText="1"/>
    </xf>
    <xf numFmtId="0" fontId="20" fillId="8" borderId="14" xfId="0" applyFont="1" applyFill="1" applyBorder="1" applyAlignment="1">
      <alignment horizontal="center" vertical="top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23" fillId="0" borderId="1" xfId="0" applyFont="1" applyBorder="1" applyAlignment="1">
      <alignment horizontal="left"/>
    </xf>
    <xf numFmtId="0" fontId="34" fillId="3" borderId="1" xfId="0" applyFont="1" applyFill="1" applyBorder="1"/>
    <xf numFmtId="0" fontId="8" fillId="0" borderId="1" xfId="0" applyFont="1" applyFill="1" applyBorder="1" applyAlignment="1">
      <alignment wrapText="1"/>
    </xf>
    <xf numFmtId="0" fontId="35" fillId="3" borderId="1" xfId="0" applyFont="1" applyFill="1" applyBorder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5" fillId="3" borderId="2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vertical="top" wrapText="1"/>
    </xf>
    <xf numFmtId="0" fontId="34" fillId="3" borderId="2" xfId="0" applyFont="1" applyFill="1" applyBorder="1" applyAlignment="1">
      <alignment horizontal="center" vertical="top"/>
    </xf>
    <xf numFmtId="0" fontId="4" fillId="0" borderId="0" xfId="0" applyFont="1" applyAlignment="1">
      <alignment wrapText="1"/>
    </xf>
    <xf numFmtId="0" fontId="0" fillId="0" borderId="0" xfId="0" applyBorder="1"/>
    <xf numFmtId="0" fontId="14" fillId="0" borderId="0" xfId="0" applyFont="1" applyBorder="1"/>
    <xf numFmtId="0" fontId="4" fillId="0" borderId="0" xfId="0" applyFont="1" applyBorder="1"/>
    <xf numFmtId="0" fontId="3" fillId="0" borderId="0" xfId="0" applyFont="1" applyAlignment="1">
      <alignment horizontal="right"/>
    </xf>
    <xf numFmtId="0" fontId="16" fillId="0" borderId="81" xfId="0" applyFont="1" applyFill="1" applyBorder="1" applyAlignment="1">
      <alignment horizontal="left" vertical="center" wrapText="1"/>
    </xf>
    <xf numFmtId="0" fontId="4" fillId="3" borderId="43" xfId="0" applyFont="1" applyFill="1" applyBorder="1" applyAlignment="1">
      <alignment horizontal="left" wrapText="1"/>
    </xf>
    <xf numFmtId="0" fontId="19" fillId="2" borderId="30" xfId="0" applyFont="1" applyFill="1" applyBorder="1" applyAlignment="1">
      <alignment horizontal="left" vertical="center" wrapText="1"/>
    </xf>
    <xf numFmtId="4" fontId="3" fillId="0" borderId="4" xfId="0" applyNumberFormat="1" applyFont="1" applyBorder="1" applyAlignment="1">
      <alignment vertical="center"/>
    </xf>
    <xf numFmtId="4" fontId="3" fillId="0" borderId="2" xfId="0" applyNumberFormat="1" applyFont="1" applyBorder="1" applyAlignment="1">
      <alignment vertical="center"/>
    </xf>
    <xf numFmtId="4" fontId="4" fillId="0" borderId="4" xfId="0" applyNumberFormat="1" applyFont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vertical="center"/>
    </xf>
    <xf numFmtId="4" fontId="3" fillId="0" borderId="1" xfId="0" applyNumberFormat="1" applyFont="1" applyBorder="1" applyAlignment="1">
      <alignment vertical="center"/>
    </xf>
    <xf numFmtId="4" fontId="4" fillId="0" borderId="1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4" fontId="8" fillId="0" borderId="1" xfId="0" applyNumberFormat="1" applyFont="1" applyFill="1" applyBorder="1" applyAlignment="1">
      <alignment vertical="center"/>
    </xf>
    <xf numFmtId="4" fontId="9" fillId="0" borderId="1" xfId="0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4" fontId="4" fillId="0" borderId="21" xfId="0" applyNumberFormat="1" applyFont="1" applyBorder="1" applyAlignment="1">
      <alignment vertical="center"/>
    </xf>
    <xf numFmtId="4" fontId="4" fillId="0" borderId="17" xfId="0" applyNumberFormat="1" applyFont="1" applyBorder="1" applyAlignment="1">
      <alignment vertical="center"/>
    </xf>
    <xf numFmtId="4" fontId="4" fillId="0" borderId="14" xfId="0" applyNumberFormat="1" applyFont="1" applyBorder="1" applyAlignment="1">
      <alignment vertical="center"/>
    </xf>
    <xf numFmtId="4" fontId="3" fillId="0" borderId="13" xfId="0" applyNumberFormat="1" applyFont="1" applyBorder="1"/>
    <xf numFmtId="0" fontId="4" fillId="0" borderId="4" xfId="0" applyFont="1" applyBorder="1" applyAlignment="1">
      <alignment wrapText="1"/>
    </xf>
    <xf numFmtId="4" fontId="3" fillId="0" borderId="17" xfId="0" applyNumberFormat="1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4" fontId="3" fillId="0" borderId="3" xfId="0" applyNumberFormat="1" applyFont="1" applyBorder="1" applyAlignment="1">
      <alignment vertical="center"/>
    </xf>
    <xf numFmtId="4" fontId="3" fillId="0" borderId="8" xfId="0" applyNumberFormat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3" fillId="0" borderId="89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4" fontId="4" fillId="0" borderId="19" xfId="0" applyNumberFormat="1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5" fillId="3" borderId="7" xfId="0" applyFont="1" applyFill="1" applyBorder="1" applyAlignment="1">
      <alignment vertical="center"/>
    </xf>
    <xf numFmtId="0" fontId="5" fillId="3" borderId="62" xfId="0" applyFont="1" applyFill="1" applyBorder="1" applyAlignment="1">
      <alignment vertical="center"/>
    </xf>
    <xf numFmtId="0" fontId="5" fillId="3" borderId="90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4" fontId="3" fillId="0" borderId="1" xfId="0" applyNumberFormat="1" applyFont="1" applyFill="1" applyBorder="1" applyAlignment="1">
      <alignment vertical="center"/>
    </xf>
    <xf numFmtId="4" fontId="3" fillId="0" borderId="9" xfId="0" applyNumberFormat="1" applyFont="1" applyFill="1" applyBorder="1" applyAlignment="1">
      <alignment vertical="center"/>
    </xf>
    <xf numFmtId="4" fontId="4" fillId="0" borderId="14" xfId="0" applyNumberFormat="1" applyFont="1" applyFill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5" fillId="3" borderId="18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12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86" xfId="0" applyFont="1" applyFill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5" fillId="3" borderId="3" xfId="0" applyFont="1" applyFill="1" applyBorder="1" applyAlignment="1">
      <alignment horizontal="justify" vertical="center"/>
    </xf>
    <xf numFmtId="0" fontId="5" fillId="3" borderId="62" xfId="0" applyFont="1" applyFill="1" applyBorder="1" applyAlignment="1">
      <alignment horizontal="justify" vertical="center"/>
    </xf>
    <xf numFmtId="0" fontId="5" fillId="3" borderId="86" xfId="0" applyFont="1" applyFill="1" applyBorder="1" applyAlignment="1">
      <alignment horizontal="justify" vertical="center"/>
    </xf>
    <xf numFmtId="0" fontId="10" fillId="0" borderId="1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5" fillId="2" borderId="2" xfId="0" applyFont="1" applyFill="1" applyBorder="1" applyAlignment="1">
      <alignment vertical="center" wrapText="1"/>
    </xf>
    <xf numFmtId="0" fontId="5" fillId="2" borderId="62" xfId="0" applyFont="1" applyFill="1" applyBorder="1" applyAlignment="1">
      <alignment vertical="center" wrapText="1"/>
    </xf>
    <xf numFmtId="0" fontId="5" fillId="2" borderId="86" xfId="0" applyFont="1" applyFill="1" applyBorder="1" applyAlignment="1">
      <alignment vertical="center" wrapText="1"/>
    </xf>
    <xf numFmtId="0" fontId="5" fillId="3" borderId="91" xfId="0" applyFont="1" applyFill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3" borderId="4" xfId="0" applyFont="1" applyFill="1" applyBorder="1" applyAlignment="1">
      <alignment horizontal="justify" vertical="center"/>
    </xf>
    <xf numFmtId="0" fontId="5" fillId="3" borderId="91" xfId="0" applyFont="1" applyFill="1" applyBorder="1" applyAlignment="1">
      <alignment horizontal="justify" vertical="center"/>
    </xf>
    <xf numFmtId="4" fontId="4" fillId="0" borderId="5" xfId="0" applyNumberFormat="1" applyFont="1" applyBorder="1" applyAlignment="1">
      <alignment vertical="center"/>
    </xf>
    <xf numFmtId="4" fontId="4" fillId="0" borderId="0" xfId="0" applyNumberFormat="1" applyFont="1" applyBorder="1" applyAlignment="1">
      <alignment vertical="center"/>
    </xf>
    <xf numFmtId="49" fontId="3" fillId="0" borderId="51" xfId="0" applyNumberFormat="1" applyFont="1" applyBorder="1" applyAlignment="1">
      <alignment horizontal="center" vertical="center"/>
    </xf>
    <xf numFmtId="0" fontId="3" fillId="0" borderId="96" xfId="0" applyFont="1" applyBorder="1"/>
    <xf numFmtId="49" fontId="3" fillId="0" borderId="52" xfId="0" applyNumberFormat="1" applyFont="1" applyBorder="1" applyAlignment="1">
      <alignment horizontal="center" vertical="center"/>
    </xf>
    <xf numFmtId="0" fontId="3" fillId="0" borderId="43" xfId="0" applyFont="1" applyBorder="1"/>
    <xf numFmtId="0" fontId="4" fillId="0" borderId="48" xfId="0" applyFont="1" applyBorder="1" applyAlignment="1">
      <alignment horizontal="right"/>
    </xf>
    <xf numFmtId="0" fontId="4" fillId="0" borderId="49" xfId="0" applyFont="1" applyBorder="1" applyAlignment="1">
      <alignment horizontal="right"/>
    </xf>
    <xf numFmtId="0" fontId="4" fillId="3" borderId="36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right" vertical="center" wrapText="1"/>
    </xf>
    <xf numFmtId="177" fontId="3" fillId="0" borderId="1" xfId="0" applyNumberFormat="1" applyFont="1" applyBorder="1" applyAlignment="1">
      <alignment vertical="center"/>
    </xf>
    <xf numFmtId="0" fontId="20" fillId="8" borderId="60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top" wrapText="1"/>
    </xf>
    <xf numFmtId="0" fontId="20" fillId="8" borderId="38" xfId="0" applyFont="1" applyFill="1" applyBorder="1" applyAlignment="1">
      <alignment horizontal="center" vertical="top" wrapText="1"/>
    </xf>
    <xf numFmtId="177" fontId="3" fillId="0" borderId="5" xfId="0" applyNumberFormat="1" applyFont="1" applyFill="1" applyBorder="1"/>
    <xf numFmtId="0" fontId="3" fillId="0" borderId="82" xfId="0" applyFont="1" applyBorder="1" applyAlignment="1">
      <alignment vertical="top" wrapText="1"/>
    </xf>
    <xf numFmtId="177" fontId="3" fillId="0" borderId="44" xfId="0" applyNumberFormat="1" applyFont="1" applyBorder="1"/>
    <xf numFmtId="177" fontId="3" fillId="0" borderId="96" xfId="0" applyNumberFormat="1" applyFont="1" applyBorder="1"/>
    <xf numFmtId="177" fontId="3" fillId="0" borderId="95" xfId="0" applyNumberFormat="1" applyFont="1" applyBorder="1"/>
    <xf numFmtId="177" fontId="11" fillId="0" borderId="20" xfId="0" applyNumberFormat="1" applyFont="1" applyBorder="1"/>
    <xf numFmtId="10" fontId="3" fillId="0" borderId="1" xfId="0" applyNumberFormat="1" applyFont="1" applyFill="1" applyBorder="1"/>
    <xf numFmtId="177" fontId="5" fillId="6" borderId="1" xfId="0" applyNumberFormat="1" applyFont="1" applyFill="1" applyBorder="1"/>
    <xf numFmtId="0" fontId="5" fillId="6" borderId="1" xfId="0" applyFont="1" applyFill="1" applyBorder="1" applyAlignment="1">
      <alignment horizontal="right" wrapText="1"/>
    </xf>
    <xf numFmtId="0" fontId="4" fillId="0" borderId="1" xfId="0" applyFont="1" applyFill="1" applyBorder="1" applyAlignment="1">
      <alignment horizontal="left" wrapText="1"/>
    </xf>
    <xf numFmtId="0" fontId="4" fillId="0" borderId="39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19" fillId="2" borderId="30" xfId="0" applyFont="1" applyFill="1" applyBorder="1" applyAlignment="1">
      <alignment horizontal="left" vertical="center" wrapText="1"/>
    </xf>
    <xf numFmtId="49" fontId="3" fillId="0" borderId="52" xfId="0" quotePrefix="1" applyNumberFormat="1" applyFont="1" applyBorder="1" applyAlignment="1">
      <alignment horizontal="center" vertical="center"/>
    </xf>
    <xf numFmtId="0" fontId="3" fillId="0" borderId="105" xfId="0" applyFont="1" applyBorder="1" applyAlignment="1">
      <alignment wrapText="1"/>
    </xf>
    <xf numFmtId="0" fontId="3" fillId="0" borderId="106" xfId="0" applyFont="1" applyBorder="1" applyAlignment="1">
      <alignment wrapText="1"/>
    </xf>
    <xf numFmtId="0" fontId="23" fillId="0" borderId="107" xfId="0" applyFont="1" applyBorder="1" applyAlignment="1">
      <alignment vertical="center" wrapText="1"/>
    </xf>
    <xf numFmtId="0" fontId="3" fillId="0" borderId="108" xfId="0" applyFont="1" applyBorder="1"/>
    <xf numFmtId="0" fontId="23" fillId="0" borderId="109" xfId="0" applyFont="1" applyBorder="1" applyAlignment="1">
      <alignment wrapText="1"/>
    </xf>
    <xf numFmtId="0" fontId="3" fillId="0" borderId="110" xfId="0" applyFont="1" applyBorder="1"/>
    <xf numFmtId="0" fontId="23" fillId="0" borderId="111" xfId="0" applyFont="1" applyBorder="1" applyAlignment="1">
      <alignment wrapText="1"/>
    </xf>
    <xf numFmtId="0" fontId="23" fillId="0" borderId="112" xfId="0" applyFont="1" applyBorder="1" applyAlignment="1">
      <alignment wrapText="1"/>
    </xf>
    <xf numFmtId="0" fontId="3" fillId="0" borderId="113" xfId="0" applyFont="1" applyBorder="1"/>
    <xf numFmtId="0" fontId="23" fillId="0" borderId="114" xfId="0" applyFont="1" applyBorder="1" applyAlignment="1">
      <alignment wrapText="1"/>
    </xf>
    <xf numFmtId="0" fontId="4" fillId="0" borderId="14" xfId="0" applyFont="1" applyBorder="1" applyAlignment="1">
      <alignment horizontal="right"/>
    </xf>
    <xf numFmtId="0" fontId="4" fillId="0" borderId="60" xfId="0" applyFont="1" applyBorder="1" applyAlignment="1">
      <alignment horizontal="right"/>
    </xf>
    <xf numFmtId="0" fontId="5" fillId="9" borderId="1" xfId="0" applyFont="1" applyFill="1" applyBorder="1" applyAlignment="1">
      <alignment horizontal="right" wrapText="1"/>
    </xf>
    <xf numFmtId="179" fontId="5" fillId="9" borderId="1" xfId="0" applyNumberFormat="1" applyFont="1" applyFill="1" applyBorder="1"/>
    <xf numFmtId="180" fontId="3" fillId="5" borderId="42" xfId="0" applyNumberFormat="1" applyFont="1" applyFill="1" applyBorder="1" applyAlignment="1">
      <alignment horizontal="left" vertical="center" wrapText="1"/>
    </xf>
    <xf numFmtId="180" fontId="3" fillId="5" borderId="96" xfId="0" applyNumberFormat="1" applyFont="1" applyFill="1" applyBorder="1" applyAlignment="1">
      <alignment horizontal="left" vertical="center" wrapText="1"/>
    </xf>
    <xf numFmtId="49" fontId="3" fillId="0" borderId="110" xfId="0" applyNumberFormat="1" applyFont="1" applyBorder="1" applyAlignment="1">
      <alignment horizontal="left" vertical="center"/>
    </xf>
    <xf numFmtId="180" fontId="3" fillId="0" borderId="42" xfId="0" applyNumberFormat="1" applyFont="1" applyFill="1" applyBorder="1" applyAlignment="1">
      <alignment horizontal="left" vertical="center" wrapText="1"/>
    </xf>
    <xf numFmtId="49" fontId="3" fillId="0" borderId="52" xfId="0" applyNumberFormat="1" applyFont="1" applyBorder="1" applyAlignment="1">
      <alignment horizontal="left" vertical="center"/>
    </xf>
    <xf numFmtId="180" fontId="3" fillId="0" borderId="106" xfId="0" applyNumberFormat="1" applyFont="1" applyFill="1" applyBorder="1" applyAlignment="1">
      <alignment horizontal="left" vertical="center" wrapText="1"/>
    </xf>
    <xf numFmtId="4" fontId="3" fillId="0" borderId="5" xfId="0" applyNumberFormat="1" applyFont="1" applyBorder="1" applyAlignment="1">
      <alignment horizontal="left"/>
    </xf>
    <xf numFmtId="0" fontId="3" fillId="0" borderId="106" xfId="0" applyFont="1" applyBorder="1" applyAlignment="1">
      <alignment horizontal="left" wrapText="1"/>
    </xf>
    <xf numFmtId="4" fontId="3" fillId="0" borderId="45" xfId="0" applyNumberFormat="1" applyFont="1" applyBorder="1" applyAlignment="1">
      <alignment horizontal="right" vertical="center"/>
    </xf>
    <xf numFmtId="4" fontId="3" fillId="0" borderId="95" xfId="0" applyNumberFormat="1" applyFont="1" applyBorder="1" applyAlignment="1">
      <alignment horizontal="right" vertical="center"/>
    </xf>
    <xf numFmtId="177" fontId="3" fillId="0" borderId="115" xfId="0" applyNumberFormat="1" applyFont="1" applyBorder="1" applyAlignment="1">
      <alignment horizontal="left"/>
    </xf>
    <xf numFmtId="177" fontId="3" fillId="0" borderId="0" xfId="0" applyNumberFormat="1" applyFont="1" applyBorder="1" applyAlignment="1">
      <alignment horizontal="left"/>
    </xf>
    <xf numFmtId="0" fontId="3" fillId="0" borderId="46" xfId="0" applyFont="1" applyBorder="1" applyAlignment="1">
      <alignment horizontal="left"/>
    </xf>
    <xf numFmtId="0" fontId="4" fillId="0" borderId="47" xfId="0" applyFont="1" applyBorder="1" applyAlignment="1">
      <alignment horizontal="left"/>
    </xf>
    <xf numFmtId="177" fontId="4" fillId="0" borderId="48" xfId="0" applyNumberFormat="1" applyFont="1" applyBorder="1" applyAlignment="1">
      <alignment horizontal="left"/>
    </xf>
    <xf numFmtId="177" fontId="4" fillId="0" borderId="49" xfId="0" applyNumberFormat="1" applyFont="1" applyBorder="1" applyAlignment="1">
      <alignment horizontal="left"/>
    </xf>
    <xf numFmtId="4" fontId="4" fillId="0" borderId="20" xfId="0" applyNumberFormat="1" applyFont="1" applyBorder="1" applyAlignment="1">
      <alignment horizontal="right"/>
    </xf>
    <xf numFmtId="4" fontId="4" fillId="0" borderId="38" xfId="0" applyNumberFormat="1" applyFont="1" applyBorder="1" applyAlignment="1">
      <alignment horizontal="right"/>
    </xf>
    <xf numFmtId="177" fontId="14" fillId="0" borderId="0" xfId="0" applyNumberFormat="1" applyFont="1"/>
    <xf numFmtId="177" fontId="37" fillId="5" borderId="1" xfId="0" applyNumberFormat="1" applyFont="1" applyFill="1" applyBorder="1" applyAlignment="1">
      <alignment vertical="top" wrapText="1"/>
    </xf>
    <xf numFmtId="0" fontId="15" fillId="0" borderId="0" xfId="0" applyFont="1" applyFill="1" applyAlignment="1">
      <alignment horizontal="center" wrapText="1"/>
    </xf>
    <xf numFmtId="0" fontId="14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left" wrapText="1"/>
    </xf>
    <xf numFmtId="0" fontId="3" fillId="5" borderId="42" xfId="0" applyNumberFormat="1" applyFont="1" applyFill="1" applyBorder="1" applyAlignment="1">
      <alignment horizontal="center" vertical="center" wrapText="1"/>
    </xf>
    <xf numFmtId="0" fontId="3" fillId="0" borderId="42" xfId="0" applyNumberFormat="1" applyFont="1" applyFill="1" applyBorder="1" applyAlignment="1">
      <alignment horizontal="center" vertical="center" wrapText="1"/>
    </xf>
    <xf numFmtId="0" fontId="3" fillId="0" borderId="42" xfId="0" applyNumberFormat="1" applyFont="1" applyBorder="1" applyAlignment="1">
      <alignment horizontal="center" vertical="center" wrapText="1"/>
    </xf>
    <xf numFmtId="0" fontId="3" fillId="0" borderId="42" xfId="0" applyNumberFormat="1" applyFont="1" applyBorder="1" applyAlignment="1">
      <alignment horizontal="center" vertical="center"/>
    </xf>
    <xf numFmtId="4" fontId="3" fillId="5" borderId="42" xfId="0" applyNumberFormat="1" applyFont="1" applyFill="1" applyBorder="1" applyAlignment="1">
      <alignment horizontal="right" vertical="center" wrapText="1"/>
    </xf>
    <xf numFmtId="4" fontId="3" fillId="0" borderId="42" xfId="0" applyNumberFormat="1" applyFont="1" applyFill="1" applyBorder="1" applyAlignment="1">
      <alignment horizontal="right" vertical="center" wrapText="1"/>
    </xf>
    <xf numFmtId="4" fontId="3" fillId="0" borderId="42" xfId="0" applyNumberFormat="1" applyFont="1" applyBorder="1" applyAlignment="1">
      <alignment horizontal="right" vertical="center" wrapText="1"/>
    </xf>
    <xf numFmtId="4" fontId="3" fillId="0" borderId="42" xfId="0" applyNumberFormat="1" applyFont="1" applyBorder="1" applyAlignment="1">
      <alignment horizontal="right" vertical="center"/>
    </xf>
    <xf numFmtId="0" fontId="3" fillId="0" borderId="41" xfId="0" applyFont="1" applyBorder="1"/>
    <xf numFmtId="0" fontId="4" fillId="0" borderId="0" xfId="0" applyFont="1" applyAlignment="1">
      <alignment horizontal="left" wrapText="1"/>
    </xf>
    <xf numFmtId="4" fontId="3" fillId="0" borderId="0" xfId="0" applyNumberFormat="1" applyFont="1" applyBorder="1" applyAlignment="1">
      <alignment horizontal="right"/>
    </xf>
    <xf numFmtId="4" fontId="3" fillId="0" borderId="11" xfId="0" applyNumberFormat="1" applyFont="1" applyBorder="1" applyAlignment="1">
      <alignment horizontal="right"/>
    </xf>
    <xf numFmtId="4" fontId="3" fillId="0" borderId="43" xfId="0" applyNumberFormat="1" applyFont="1" applyBorder="1" applyAlignment="1">
      <alignment horizontal="right" vertical="center"/>
    </xf>
    <xf numFmtId="4" fontId="3" fillId="0" borderId="44" xfId="0" applyNumberFormat="1" applyFont="1" applyBorder="1" applyAlignment="1">
      <alignment horizontal="right" vertical="center"/>
    </xf>
    <xf numFmtId="49" fontId="37" fillId="5" borderId="1" xfId="0" applyNumberFormat="1" applyFont="1" applyFill="1" applyBorder="1" applyAlignment="1">
      <alignment vertical="top" wrapText="1"/>
    </xf>
    <xf numFmtId="0" fontId="19" fillId="2" borderId="30" xfId="0" applyFont="1" applyFill="1" applyBorder="1" applyAlignment="1">
      <alignment horizontal="left" vertical="center"/>
    </xf>
    <xf numFmtId="0" fontId="19" fillId="2" borderId="50" xfId="0" applyFont="1" applyFill="1" applyBorder="1" applyAlignment="1">
      <alignment horizontal="left" vertical="center"/>
    </xf>
    <xf numFmtId="0" fontId="19" fillId="2" borderId="31" xfId="0" applyFont="1" applyFill="1" applyBorder="1" applyAlignment="1">
      <alignment horizontal="left" vertical="center"/>
    </xf>
    <xf numFmtId="0" fontId="3" fillId="0" borderId="42" xfId="0" applyFont="1" applyBorder="1" applyAlignment="1">
      <alignment horizontal="left" wrapText="1"/>
    </xf>
    <xf numFmtId="0" fontId="6" fillId="0" borderId="1" xfId="0" applyFont="1" applyBorder="1" applyAlignment="1">
      <alignment vertical="center"/>
    </xf>
    <xf numFmtId="49" fontId="3" fillId="0" borderId="51" xfId="0" applyNumberFormat="1" applyFont="1" applyBorder="1" applyAlignment="1">
      <alignment horizontal="left" vertical="center"/>
    </xf>
    <xf numFmtId="0" fontId="3" fillId="0" borderId="42" xfId="0" applyFont="1" applyBorder="1" applyAlignment="1">
      <alignment horizontal="left" vertical="top" wrapText="1"/>
    </xf>
    <xf numFmtId="0" fontId="8" fillId="0" borderId="1" xfId="0" applyFont="1" applyBorder="1" applyAlignment="1">
      <alignment vertical="center"/>
    </xf>
    <xf numFmtId="4" fontId="8" fillId="0" borderId="9" xfId="0" applyNumberFormat="1" applyFont="1" applyBorder="1" applyAlignment="1">
      <alignment vertical="center"/>
    </xf>
    <xf numFmtId="4" fontId="8" fillId="0" borderId="1" xfId="0" applyNumberFormat="1" applyFont="1" applyBorder="1" applyAlignment="1">
      <alignment vertical="center"/>
    </xf>
    <xf numFmtId="0" fontId="3" fillId="0" borderId="9" xfId="0" applyFont="1" applyBorder="1" applyAlignment="1">
      <alignment horizontal="right" wrapText="1"/>
    </xf>
    <xf numFmtId="0" fontId="3" fillId="0" borderId="9" xfId="0" applyFont="1" applyBorder="1" applyAlignment="1">
      <alignment horizontal="right" vertical="center" wrapText="1"/>
    </xf>
    <xf numFmtId="49" fontId="11" fillId="0" borderId="1" xfId="0" applyNumberFormat="1" applyFont="1" applyBorder="1" applyAlignment="1">
      <alignment horizontal="right" wrapText="1"/>
    </xf>
    <xf numFmtId="49" fontId="4" fillId="0" borderId="1" xfId="0" applyNumberFormat="1" applyFont="1" applyBorder="1" applyAlignment="1">
      <alignment horizontal="right" wrapText="1"/>
    </xf>
    <xf numFmtId="49" fontId="4" fillId="0" borderId="1" xfId="0" applyNumberFormat="1" applyFont="1" applyFill="1" applyBorder="1" applyAlignment="1">
      <alignment wrapText="1"/>
    </xf>
    <xf numFmtId="0" fontId="4" fillId="0" borderId="2" xfId="0" applyFont="1" applyFill="1" applyBorder="1" applyAlignment="1">
      <alignment wrapText="1"/>
    </xf>
    <xf numFmtId="0" fontId="4" fillId="0" borderId="3" xfId="0" applyFont="1" applyFill="1" applyBorder="1" applyAlignment="1">
      <alignment vertical="center"/>
    </xf>
    <xf numFmtId="0" fontId="3" fillId="0" borderId="1" xfId="0" applyNumberFormat="1" applyFont="1" applyFill="1" applyBorder="1"/>
    <xf numFmtId="0" fontId="3" fillId="0" borderId="3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49" fontId="10" fillId="0" borderId="1" xfId="0" applyNumberFormat="1" applyFont="1" applyFill="1" applyBorder="1" applyAlignment="1">
      <alignment horizontal="right" wrapText="1"/>
    </xf>
    <xf numFmtId="0" fontId="10" fillId="0" borderId="2" xfId="0" applyFont="1" applyFill="1" applyBorder="1" applyAlignment="1">
      <alignment wrapText="1"/>
    </xf>
    <xf numFmtId="0" fontId="3" fillId="0" borderId="1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right" wrapText="1"/>
    </xf>
    <xf numFmtId="0" fontId="3" fillId="0" borderId="1" xfId="0" applyFont="1" applyBorder="1" applyAlignment="1"/>
    <xf numFmtId="180" fontId="6" fillId="5" borderId="96" xfId="0" applyNumberFormat="1" applyFont="1" applyFill="1" applyBorder="1" applyAlignment="1">
      <alignment horizontal="left" vertical="center" wrapText="1"/>
    </xf>
    <xf numFmtId="4" fontId="6" fillId="5" borderId="42" xfId="0" applyNumberFormat="1" applyFont="1" applyFill="1" applyBorder="1" applyAlignment="1">
      <alignment horizontal="right" vertical="center" wrapText="1"/>
    </xf>
    <xf numFmtId="4" fontId="6" fillId="0" borderId="95" xfId="0" applyNumberFormat="1" applyFont="1" applyBorder="1" applyAlignment="1">
      <alignment horizontal="right" vertical="center"/>
    </xf>
    <xf numFmtId="49" fontId="6" fillId="0" borderId="52" xfId="0" applyNumberFormat="1" applyFont="1" applyBorder="1" applyAlignment="1">
      <alignment horizontal="left" vertical="center"/>
    </xf>
    <xf numFmtId="0" fontId="6" fillId="0" borderId="42" xfId="0" applyNumberFormat="1" applyFont="1" applyBorder="1" applyAlignment="1">
      <alignment horizontal="center" vertical="center"/>
    </xf>
    <xf numFmtId="0" fontId="3" fillId="0" borderId="96" xfId="0" applyNumberFormat="1" applyFont="1" applyBorder="1" applyAlignment="1">
      <alignment horizontal="center" vertical="center"/>
    </xf>
    <xf numFmtId="0" fontId="43" fillId="0" borderId="2" xfId="0" applyFont="1" applyBorder="1" applyAlignment="1">
      <alignment wrapText="1"/>
    </xf>
    <xf numFmtId="4" fontId="11" fillId="0" borderId="1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horizontal="left" wrapText="1"/>
    </xf>
    <xf numFmtId="0" fontId="4" fillId="0" borderId="6" xfId="0" applyFont="1" applyBorder="1" applyAlignment="1">
      <alignment wrapText="1"/>
    </xf>
    <xf numFmtId="4" fontId="3" fillId="0" borderId="6" xfId="0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49" fontId="3" fillId="0" borderId="17" xfId="0" applyNumberFormat="1" applyFont="1" applyBorder="1" applyAlignment="1">
      <alignment horizontal="right" wrapText="1"/>
    </xf>
    <xf numFmtId="0" fontId="11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right" wrapText="1"/>
    </xf>
    <xf numFmtId="0" fontId="23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0" fontId="10" fillId="0" borderId="1" xfId="0" applyFont="1" applyFill="1" applyBorder="1" applyAlignment="1">
      <alignment horizontal="right" wrapText="1"/>
    </xf>
    <xf numFmtId="0" fontId="10" fillId="0" borderId="1" xfId="0" applyFont="1" applyFill="1" applyBorder="1"/>
    <xf numFmtId="0" fontId="11" fillId="0" borderId="9" xfId="0" applyFont="1" applyBorder="1" applyAlignment="1">
      <alignment horizontal="right" vertical="center" wrapText="1"/>
    </xf>
    <xf numFmtId="0" fontId="3" fillId="0" borderId="9" xfId="0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horizontal="right" wrapText="1"/>
    </xf>
    <xf numFmtId="4" fontId="4" fillId="0" borderId="5" xfId="0" applyNumberFormat="1" applyFont="1" applyFill="1" applyBorder="1" applyAlignment="1">
      <alignment vertical="center"/>
    </xf>
    <xf numFmtId="0" fontId="3" fillId="0" borderId="115" xfId="0" applyFont="1" applyBorder="1" applyAlignment="1">
      <alignment vertical="center"/>
    </xf>
    <xf numFmtId="0" fontId="5" fillId="3" borderId="70" xfId="0" applyFont="1" applyFill="1" applyBorder="1" applyAlignment="1">
      <alignment horizontal="justify" wrapText="1"/>
    </xf>
    <xf numFmtId="0" fontId="3" fillId="0" borderId="70" xfId="0" applyFont="1" applyBorder="1" applyAlignment="1">
      <alignment wrapText="1"/>
    </xf>
    <xf numFmtId="0" fontId="4" fillId="0" borderId="70" xfId="0" applyFont="1" applyBorder="1" applyAlignment="1">
      <alignment wrapText="1"/>
    </xf>
    <xf numFmtId="0" fontId="3" fillId="0" borderId="70" xfId="0" applyFont="1" applyBorder="1" applyAlignment="1">
      <alignment horizontal="right" wrapText="1"/>
    </xf>
    <xf numFmtId="0" fontId="4" fillId="0" borderId="70" xfId="0" applyFont="1" applyBorder="1" applyAlignment="1">
      <alignment horizontal="left" wrapText="1"/>
    </xf>
    <xf numFmtId="0" fontId="3" fillId="0" borderId="71" xfId="0" applyFont="1" applyBorder="1" applyAlignment="1">
      <alignment horizontal="right" wrapText="1"/>
    </xf>
    <xf numFmtId="4" fontId="4" fillId="3" borderId="63" xfId="0" applyNumberFormat="1" applyFont="1" applyFill="1" applyBorder="1" applyAlignment="1">
      <alignment vertical="center"/>
    </xf>
    <xf numFmtId="0" fontId="3" fillId="3" borderId="63" xfId="0" applyFont="1" applyFill="1" applyBorder="1" applyAlignment="1">
      <alignment vertical="center"/>
    </xf>
    <xf numFmtId="4" fontId="4" fillId="0" borderId="1" xfId="0" applyNumberFormat="1" applyFont="1" applyFill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116" xfId="0" applyFont="1" applyBorder="1" applyAlignment="1">
      <alignment horizontal="left" wrapText="1"/>
    </xf>
    <xf numFmtId="0" fontId="3" fillId="0" borderId="116" xfId="0" applyFont="1" applyBorder="1" applyAlignment="1">
      <alignment horizontal="left" vertical="top" wrapText="1"/>
    </xf>
    <xf numFmtId="3" fontId="6" fillId="0" borderId="1" xfId="0" applyNumberFormat="1" applyFont="1" applyBorder="1" applyAlignment="1">
      <alignment vertical="center"/>
    </xf>
    <xf numFmtId="0" fontId="5" fillId="3" borderId="70" xfId="0" applyFont="1" applyFill="1" applyBorder="1" applyAlignment="1">
      <alignment wrapText="1"/>
    </xf>
    <xf numFmtId="0" fontId="3" fillId="0" borderId="70" xfId="0" applyFont="1" applyBorder="1"/>
    <xf numFmtId="0" fontId="4" fillId="0" borderId="70" xfId="0" applyFont="1" applyBorder="1"/>
    <xf numFmtId="0" fontId="3" fillId="0" borderId="70" xfId="0" applyFont="1" applyBorder="1" applyAlignment="1">
      <alignment horizontal="right"/>
    </xf>
    <xf numFmtId="49" fontId="4" fillId="0" borderId="70" xfId="0" applyNumberFormat="1" applyFont="1" applyBorder="1" applyAlignment="1">
      <alignment horizontal="left"/>
    </xf>
    <xf numFmtId="0" fontId="4" fillId="0" borderId="1" xfId="0" applyNumberFormat="1" applyFont="1" applyBorder="1" applyAlignment="1"/>
    <xf numFmtId="0" fontId="3" fillId="0" borderId="71" xfId="0" applyFont="1" applyBorder="1" applyAlignment="1">
      <alignment horizontal="right"/>
    </xf>
    <xf numFmtId="0" fontId="3" fillId="0" borderId="17" xfId="0" applyNumberFormat="1" applyFont="1" applyBorder="1"/>
    <xf numFmtId="4" fontId="4" fillId="0" borderId="37" xfId="0" applyNumberFormat="1" applyFont="1" applyBorder="1" applyAlignment="1">
      <alignment vertical="center"/>
    </xf>
    <xf numFmtId="0" fontId="5" fillId="3" borderId="91" xfId="0" applyFont="1" applyFill="1" applyBorder="1" applyAlignment="1">
      <alignment wrapText="1"/>
    </xf>
    <xf numFmtId="0" fontId="5" fillId="3" borderId="62" xfId="0" applyFont="1" applyFill="1" applyBorder="1" applyAlignment="1">
      <alignment wrapText="1"/>
    </xf>
    <xf numFmtId="0" fontId="5" fillId="3" borderId="86" xfId="0" applyFont="1" applyFill="1" applyBorder="1" applyAlignment="1">
      <alignment wrapText="1"/>
    </xf>
    <xf numFmtId="0" fontId="3" fillId="0" borderId="21" xfId="0" applyFont="1" applyBorder="1" applyAlignment="1">
      <alignment wrapText="1"/>
    </xf>
    <xf numFmtId="0" fontId="4" fillId="0" borderId="19" xfId="0" applyFont="1" applyBorder="1"/>
    <xf numFmtId="4" fontId="4" fillId="0" borderId="1" xfId="0" applyNumberFormat="1" applyFont="1" applyFill="1" applyBorder="1"/>
    <xf numFmtId="4" fontId="4" fillId="0" borderId="10" xfId="0" applyNumberFormat="1" applyFont="1" applyFill="1" applyBorder="1"/>
    <xf numFmtId="0" fontId="3" fillId="0" borderId="92" xfId="0" applyFont="1" applyBorder="1"/>
    <xf numFmtId="4" fontId="4" fillId="0" borderId="60" xfId="0" applyNumberFormat="1" applyFont="1" applyBorder="1" applyAlignment="1">
      <alignment vertical="center"/>
    </xf>
    <xf numFmtId="0" fontId="3" fillId="5" borderId="1" xfId="0" applyNumberFormat="1" applyFont="1" applyFill="1" applyBorder="1"/>
    <xf numFmtId="49" fontId="4" fillId="0" borderId="70" xfId="0" applyNumberFormat="1" applyFont="1" applyBorder="1"/>
    <xf numFmtId="0" fontId="5" fillId="3" borderId="1" xfId="0" applyFont="1" applyFill="1" applyBorder="1" applyAlignment="1">
      <alignment vertical="center" wrapText="1"/>
    </xf>
    <xf numFmtId="49" fontId="4" fillId="0" borderId="70" xfId="0" applyNumberFormat="1" applyFont="1" applyBorder="1" applyAlignment="1">
      <alignment horizontal="right" wrapText="1"/>
    </xf>
    <xf numFmtId="49" fontId="3" fillId="0" borderId="70" xfId="0" applyNumberFormat="1" applyFont="1" applyBorder="1" applyAlignment="1">
      <alignment horizontal="right" wrapText="1"/>
    </xf>
    <xf numFmtId="0" fontId="20" fillId="0" borderId="1" xfId="0" applyFont="1" applyBorder="1" applyAlignment="1">
      <alignment wrapText="1"/>
    </xf>
    <xf numFmtId="4" fontId="3" fillId="0" borderId="0" xfId="0" applyNumberFormat="1" applyFont="1" applyBorder="1" applyAlignment="1">
      <alignment vertical="center"/>
    </xf>
    <xf numFmtId="49" fontId="4" fillId="0" borderId="68" xfId="0" applyNumberFormat="1" applyFont="1" applyBorder="1" applyAlignment="1">
      <alignment horizontal="left" wrapText="1"/>
    </xf>
    <xf numFmtId="49" fontId="3" fillId="0" borderId="71" xfId="0" applyNumberFormat="1" applyFont="1" applyBorder="1" applyAlignment="1">
      <alignment horizontal="right" wrapText="1"/>
    </xf>
    <xf numFmtId="49" fontId="5" fillId="3" borderId="70" xfId="0" applyNumberFormat="1" applyFont="1" applyFill="1" applyBorder="1" applyAlignment="1">
      <alignment vertical="center" wrapText="1"/>
    </xf>
    <xf numFmtId="49" fontId="3" fillId="0" borderId="70" xfId="0" applyNumberFormat="1" applyFont="1" applyBorder="1" applyAlignment="1">
      <alignment wrapText="1"/>
    </xf>
    <xf numFmtId="49" fontId="4" fillId="0" borderId="70" xfId="0" applyNumberFormat="1" applyFont="1" applyBorder="1" applyAlignment="1">
      <alignment wrapText="1"/>
    </xf>
    <xf numFmtId="49" fontId="4" fillId="0" borderId="70" xfId="0" applyNumberFormat="1" applyFont="1" applyBorder="1" applyAlignment="1">
      <alignment horizontal="left" wrapText="1"/>
    </xf>
    <xf numFmtId="4" fontId="4" fillId="0" borderId="10" xfId="0" applyNumberFormat="1" applyFont="1" applyBorder="1" applyAlignment="1">
      <alignment vertical="center"/>
    </xf>
    <xf numFmtId="0" fontId="3" fillId="5" borderId="1" xfId="0" applyNumberFormat="1" applyFont="1" applyFill="1" applyBorder="1" applyAlignment="1">
      <alignment vertical="center"/>
    </xf>
    <xf numFmtId="0" fontId="3" fillId="5" borderId="9" xfId="0" applyNumberFormat="1" applyFont="1" applyFill="1" applyBorder="1"/>
    <xf numFmtId="0" fontId="3" fillId="0" borderId="38" xfId="0" applyFont="1" applyBorder="1" applyAlignment="1">
      <alignment vertical="center"/>
    </xf>
    <xf numFmtId="49" fontId="11" fillId="0" borderId="70" xfId="0" applyNumberFormat="1" applyFont="1" applyBorder="1" applyAlignment="1">
      <alignment horizontal="right" wrapText="1"/>
    </xf>
    <xf numFmtId="49" fontId="3" fillId="0" borderId="70" xfId="0" applyNumberFormat="1" applyFont="1" applyBorder="1" applyAlignment="1">
      <alignment horizontal="right"/>
    </xf>
    <xf numFmtId="0" fontId="5" fillId="3" borderId="117" xfId="0" applyFont="1" applyFill="1" applyBorder="1" applyAlignment="1">
      <alignment wrapText="1"/>
    </xf>
    <xf numFmtId="0" fontId="4" fillId="0" borderId="70" xfId="0" applyFont="1" applyBorder="1" applyAlignment="1">
      <alignment horizontal="right"/>
    </xf>
    <xf numFmtId="0" fontId="4" fillId="0" borderId="4" xfId="0" applyNumberFormat="1" applyFont="1" applyBorder="1" applyAlignment="1"/>
    <xf numFmtId="0" fontId="3" fillId="0" borderId="4" xfId="0" applyNumberFormat="1" applyFont="1" applyBorder="1"/>
    <xf numFmtId="4" fontId="4" fillId="0" borderId="94" xfId="0" applyNumberFormat="1" applyFont="1" applyFill="1" applyBorder="1" applyAlignment="1">
      <alignment vertical="center"/>
    </xf>
    <xf numFmtId="4" fontId="4" fillId="0" borderId="9" xfId="0" applyNumberFormat="1" applyFont="1" applyBorder="1" applyAlignment="1">
      <alignment vertical="center"/>
    </xf>
    <xf numFmtId="4" fontId="4" fillId="0" borderId="3" xfId="0" applyNumberFormat="1" applyFont="1" applyFill="1" applyBorder="1" applyAlignment="1">
      <alignment vertical="center"/>
    </xf>
    <xf numFmtId="4" fontId="4" fillId="0" borderId="3" xfId="0" applyNumberFormat="1" applyFont="1" applyBorder="1" applyAlignment="1">
      <alignment vertical="center"/>
    </xf>
    <xf numFmtId="0" fontId="3" fillId="0" borderId="94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60" xfId="0" applyFont="1" applyBorder="1" applyAlignment="1">
      <alignment vertical="center"/>
    </xf>
    <xf numFmtId="0" fontId="10" fillId="0" borderId="117" xfId="0" applyFont="1" applyBorder="1" applyAlignment="1">
      <alignment horizontal="right"/>
    </xf>
    <xf numFmtId="0" fontId="3" fillId="0" borderId="92" xfId="0" applyFont="1" applyBorder="1" applyAlignment="1">
      <alignment vertical="center"/>
    </xf>
    <xf numFmtId="49" fontId="4" fillId="0" borderId="14" xfId="0" applyNumberFormat="1" applyFont="1" applyBorder="1" applyAlignment="1">
      <alignment horizontal="left"/>
    </xf>
    <xf numFmtId="4" fontId="3" fillId="0" borderId="119" xfId="0" applyNumberFormat="1" applyFont="1" applyBorder="1" applyAlignment="1">
      <alignment horizontal="right" vertical="center"/>
    </xf>
    <xf numFmtId="0" fontId="5" fillId="3" borderId="91" xfId="0" applyFont="1" applyFill="1" applyBorder="1" applyAlignment="1">
      <alignment wrapText="1"/>
    </xf>
    <xf numFmtId="0" fontId="5" fillId="3" borderId="9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top" wrapText="1"/>
    </xf>
    <xf numFmtId="0" fontId="23" fillId="0" borderId="1" xfId="0" applyFont="1" applyBorder="1" applyAlignment="1">
      <alignment horizontal="left" vertical="top"/>
    </xf>
    <xf numFmtId="0" fontId="23" fillId="0" borderId="1" xfId="0" applyFont="1" applyBorder="1" applyAlignment="1" applyProtection="1">
      <alignment horizontal="left" vertical="top"/>
      <protection locked="0"/>
    </xf>
    <xf numFmtId="0" fontId="3" fillId="0" borderId="1" xfId="0" applyFont="1" applyBorder="1" applyAlignment="1">
      <alignment horizontal="left" vertical="top"/>
    </xf>
    <xf numFmtId="0" fontId="34" fillId="3" borderId="1" xfId="0" applyFont="1" applyFill="1" applyBorder="1" applyAlignment="1">
      <alignment vertical="top"/>
    </xf>
    <xf numFmtId="0" fontId="4" fillId="0" borderId="1" xfId="0" applyFont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/>
    </xf>
    <xf numFmtId="0" fontId="6" fillId="0" borderId="116" xfId="0" applyFont="1" applyBorder="1" applyAlignment="1">
      <alignment horizontal="left" vertical="top" wrapText="1"/>
    </xf>
    <xf numFmtId="0" fontId="44" fillId="0" borderId="1" xfId="0" applyFont="1" applyBorder="1" applyAlignment="1">
      <alignment wrapText="1"/>
    </xf>
    <xf numFmtId="0" fontId="4" fillId="0" borderId="70" xfId="0" applyFont="1" applyBorder="1" applyAlignment="1">
      <alignment horizontal="right" vertical="center"/>
    </xf>
    <xf numFmtId="2" fontId="3" fillId="0" borderId="2" xfId="0" applyNumberFormat="1" applyFont="1" applyBorder="1" applyAlignment="1">
      <alignment wrapText="1"/>
    </xf>
    <xf numFmtId="0" fontId="3" fillId="0" borderId="77" xfId="0" applyFont="1" applyBorder="1" applyAlignment="1">
      <alignment horizontal="right"/>
    </xf>
    <xf numFmtId="49" fontId="11" fillId="0" borderId="70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/>
    </xf>
    <xf numFmtId="49" fontId="4" fillId="0" borderId="70" xfId="0" applyNumberFormat="1" applyFont="1" applyBorder="1" applyAlignment="1">
      <alignment horizontal="right" vertical="center" wrapText="1"/>
    </xf>
    <xf numFmtId="0" fontId="3" fillId="0" borderId="70" xfId="0" applyFont="1" applyBorder="1" applyAlignment="1">
      <alignment horizontal="right" vertical="center"/>
    </xf>
    <xf numFmtId="49" fontId="3" fillId="0" borderId="70" xfId="0" applyNumberFormat="1" applyFont="1" applyBorder="1" applyAlignment="1">
      <alignment horizontal="right" vertical="center"/>
    </xf>
    <xf numFmtId="4" fontId="3" fillId="0" borderId="19" xfId="0" applyNumberFormat="1" applyFont="1" applyBorder="1" applyAlignment="1">
      <alignment vertical="center"/>
    </xf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49" fontId="3" fillId="0" borderId="70" xfId="0" applyNumberFormat="1" applyFont="1" applyFill="1" applyBorder="1" applyAlignment="1">
      <alignment horizontal="right"/>
    </xf>
    <xf numFmtId="49" fontId="4" fillId="0" borderId="70" xfId="0" applyNumberFormat="1" applyFont="1" applyFill="1" applyBorder="1"/>
    <xf numFmtId="49" fontId="4" fillId="0" borderId="70" xfId="0" applyNumberFormat="1" applyFont="1" applyFill="1" applyBorder="1" applyAlignment="1">
      <alignment horizontal="left"/>
    </xf>
    <xf numFmtId="49" fontId="3" fillId="0" borderId="77" xfId="0" applyNumberFormat="1" applyFont="1" applyFill="1" applyBorder="1"/>
    <xf numFmtId="49" fontId="11" fillId="0" borderId="117" xfId="0" applyNumberFormat="1" applyFont="1" applyFill="1" applyBorder="1" applyAlignment="1">
      <alignment horizontal="left"/>
    </xf>
    <xf numFmtId="49" fontId="3" fillId="0" borderId="117" xfId="0" applyNumberFormat="1" applyFont="1" applyFill="1" applyBorder="1" applyAlignment="1">
      <alignment horizontal="right"/>
    </xf>
    <xf numFmtId="49" fontId="11" fillId="0" borderId="117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25" fillId="0" borderId="1" xfId="0" applyFont="1" applyFill="1" applyBorder="1" applyAlignment="1">
      <alignment wrapText="1"/>
    </xf>
    <xf numFmtId="0" fontId="3" fillId="0" borderId="2" xfId="0" applyFont="1" applyFill="1" applyBorder="1"/>
    <xf numFmtId="0" fontId="10" fillId="0" borderId="2" xfId="0" applyFont="1" applyFill="1" applyBorder="1"/>
    <xf numFmtId="4" fontId="3" fillId="0" borderId="2" xfId="0" applyNumberFormat="1" applyFont="1" applyFill="1" applyBorder="1" applyAlignment="1">
      <alignment vertical="center"/>
    </xf>
    <xf numFmtId="49" fontId="3" fillId="0" borderId="70" xfId="0" applyNumberFormat="1" applyFont="1" applyFill="1" applyBorder="1" applyAlignment="1">
      <alignment horizontal="right" vertical="center"/>
    </xf>
    <xf numFmtId="49" fontId="11" fillId="0" borderId="117" xfId="0" applyNumberFormat="1" applyFont="1" applyBorder="1" applyAlignment="1">
      <alignment horizontal="left"/>
    </xf>
    <xf numFmtId="49" fontId="3" fillId="0" borderId="117" xfId="0" applyNumberFormat="1" applyFont="1" applyBorder="1" applyAlignment="1">
      <alignment horizontal="right"/>
    </xf>
    <xf numFmtId="49" fontId="11" fillId="0" borderId="117" xfId="0" applyNumberFormat="1" applyFont="1" applyBorder="1" applyAlignment="1">
      <alignment horizontal="right"/>
    </xf>
    <xf numFmtId="0" fontId="3" fillId="0" borderId="2" xfId="0" applyFont="1" applyFill="1" applyBorder="1" applyAlignment="1">
      <alignment wrapText="1"/>
    </xf>
    <xf numFmtId="0" fontId="25" fillId="0" borderId="2" xfId="0" applyFont="1" applyFill="1" applyBorder="1" applyAlignment="1">
      <alignment wrapText="1"/>
    </xf>
    <xf numFmtId="49" fontId="10" fillId="0" borderId="117" xfId="0" applyNumberFormat="1" applyFont="1" applyBorder="1" applyAlignment="1">
      <alignment horizontal="right"/>
    </xf>
    <xf numFmtId="49" fontId="3" fillId="0" borderId="70" xfId="0" applyNumberFormat="1" applyFont="1" applyBorder="1"/>
    <xf numFmtId="49" fontId="10" fillId="0" borderId="117" xfId="0" applyNumberFormat="1" applyFont="1" applyFill="1" applyBorder="1" applyAlignment="1">
      <alignment horizontal="right" vertical="center"/>
    </xf>
    <xf numFmtId="0" fontId="3" fillId="0" borderId="0" xfId="0" applyNumberFormat="1" applyFont="1" applyBorder="1"/>
    <xf numFmtId="0" fontId="16" fillId="0" borderId="1" xfId="0" applyFont="1" applyBorder="1" applyAlignment="1">
      <alignment horizontal="left" vertical="top"/>
    </xf>
    <xf numFmtId="4" fontId="3" fillId="0" borderId="12" xfId="0" applyNumberFormat="1" applyFont="1" applyBorder="1" applyAlignment="1">
      <alignment vertical="center"/>
    </xf>
    <xf numFmtId="4" fontId="3" fillId="0" borderId="10" xfId="0" applyNumberFormat="1" applyFont="1" applyBorder="1" applyAlignment="1">
      <alignment vertical="center"/>
    </xf>
    <xf numFmtId="49" fontId="4" fillId="0" borderId="7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3" fillId="0" borderId="70" xfId="0" applyFont="1" applyFill="1" applyBorder="1" applyAlignment="1">
      <alignment horizontal="right"/>
    </xf>
    <xf numFmtId="0" fontId="3" fillId="0" borderId="70" xfId="0" applyFont="1" applyFill="1" applyBorder="1" applyAlignment="1">
      <alignment horizontal="right" vertical="center"/>
    </xf>
    <xf numFmtId="4" fontId="3" fillId="0" borderId="3" xfId="0" applyNumberFormat="1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77" xfId="0" applyFont="1" applyFill="1" applyBorder="1"/>
    <xf numFmtId="0" fontId="10" fillId="0" borderId="1" xfId="0" applyFont="1" applyFill="1" applyBorder="1" applyAlignment="1">
      <alignment wrapText="1"/>
    </xf>
    <xf numFmtId="0" fontId="10" fillId="0" borderId="1" xfId="0" applyFont="1" applyFill="1" applyBorder="1" applyAlignment="1"/>
    <xf numFmtId="0" fontId="4" fillId="0" borderId="4" xfId="0" applyNumberFormat="1" applyFont="1" applyFill="1" applyBorder="1" applyAlignment="1"/>
    <xf numFmtId="0" fontId="3" fillId="0" borderId="4" xfId="0" applyNumberFormat="1" applyFont="1" applyFill="1" applyBorder="1"/>
    <xf numFmtId="0" fontId="3" fillId="0" borderId="70" xfId="0" applyFont="1" applyFill="1" applyBorder="1"/>
    <xf numFmtId="0" fontId="4" fillId="0" borderId="70" xfId="0" applyFont="1" applyFill="1" applyBorder="1" applyAlignment="1">
      <alignment horizontal="right"/>
    </xf>
    <xf numFmtId="0" fontId="4" fillId="0" borderId="1" xfId="0" applyFont="1" applyFill="1" applyBorder="1"/>
    <xf numFmtId="0" fontId="29" fillId="0" borderId="2" xfId="0" applyFont="1" applyFill="1" applyBorder="1" applyAlignment="1">
      <alignment wrapText="1"/>
    </xf>
    <xf numFmtId="0" fontId="20" fillId="0" borderId="2" xfId="0" applyFont="1" applyFill="1" applyBorder="1" applyAlignment="1">
      <alignment wrapText="1"/>
    </xf>
    <xf numFmtId="0" fontId="4" fillId="0" borderId="2" xfId="0" applyFont="1" applyFill="1" applyBorder="1"/>
    <xf numFmtId="0" fontId="12" fillId="0" borderId="0" xfId="0" applyFont="1" applyBorder="1"/>
    <xf numFmtId="0" fontId="4" fillId="5" borderId="4" xfId="0" applyNumberFormat="1" applyFont="1" applyFill="1" applyBorder="1" applyAlignment="1"/>
    <xf numFmtId="0" fontId="3" fillId="5" borderId="4" xfId="0" applyNumberFormat="1" applyFont="1" applyFill="1" applyBorder="1"/>
    <xf numFmtId="0" fontId="3" fillId="5" borderId="0" xfId="0" applyNumberFormat="1" applyFont="1" applyFill="1" applyBorder="1"/>
    <xf numFmtId="49" fontId="11" fillId="0" borderId="70" xfId="0" applyNumberFormat="1" applyFont="1" applyFill="1" applyBorder="1" applyAlignment="1">
      <alignment horizontal="right" wrapText="1"/>
    </xf>
    <xf numFmtId="49" fontId="3" fillId="0" borderId="70" xfId="0" applyNumberFormat="1" applyFont="1" applyFill="1" applyBorder="1" applyAlignment="1">
      <alignment horizontal="right" wrapText="1"/>
    </xf>
    <xf numFmtId="0" fontId="4" fillId="0" borderId="8" xfId="0" applyFont="1" applyBorder="1" applyAlignment="1">
      <alignment vertical="center"/>
    </xf>
    <xf numFmtId="0" fontId="3" fillId="0" borderId="1" xfId="0" applyNumberFormat="1" applyFont="1" applyFill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10" fillId="0" borderId="117" xfId="0" applyFont="1" applyFill="1" applyBorder="1" applyAlignment="1">
      <alignment horizontal="right"/>
    </xf>
    <xf numFmtId="0" fontId="3" fillId="0" borderId="1" xfId="0" applyFont="1" applyBorder="1" applyAlignment="1">
      <alignment vertical="top" wrapText="1"/>
    </xf>
    <xf numFmtId="0" fontId="4" fillId="0" borderId="70" xfId="0" applyFont="1" applyFill="1" applyBorder="1" applyAlignment="1">
      <alignment horizontal="right" vertical="center" wrapText="1"/>
    </xf>
    <xf numFmtId="0" fontId="3" fillId="0" borderId="70" xfId="0" applyFont="1" applyFill="1" applyBorder="1" applyAlignment="1">
      <alignment horizontal="right" vertical="center" wrapText="1"/>
    </xf>
    <xf numFmtId="49" fontId="3" fillId="0" borderId="118" xfId="0" applyNumberFormat="1" applyFont="1" applyBorder="1" applyAlignment="1">
      <alignment horizontal="right" wrapText="1"/>
    </xf>
    <xf numFmtId="49" fontId="4" fillId="0" borderId="70" xfId="0" applyNumberFormat="1" applyFont="1" applyFill="1" applyBorder="1" applyAlignment="1">
      <alignment horizontal="left" wrapText="1"/>
    </xf>
    <xf numFmtId="49" fontId="3" fillId="0" borderId="70" xfId="0" applyNumberFormat="1" applyFont="1" applyFill="1" applyBorder="1" applyAlignment="1">
      <alignment horizontal="right" vertical="center" wrapText="1"/>
    </xf>
    <xf numFmtId="0" fontId="4" fillId="0" borderId="70" xfId="0" applyFont="1" applyFill="1" applyBorder="1" applyAlignment="1">
      <alignment horizontal="right" vertical="center"/>
    </xf>
    <xf numFmtId="4" fontId="3" fillId="0" borderId="17" xfId="0" applyNumberFormat="1" applyFont="1" applyFill="1" applyBorder="1" applyAlignment="1">
      <alignment vertical="center"/>
    </xf>
    <xf numFmtId="4" fontId="6" fillId="0" borderId="96" xfId="0" applyNumberFormat="1" applyFont="1" applyBorder="1" applyAlignment="1">
      <alignment horizontal="right" vertical="center"/>
    </xf>
    <xf numFmtId="0" fontId="35" fillId="0" borderId="1" xfId="0" applyFont="1" applyFill="1" applyBorder="1" applyAlignment="1">
      <alignment vertical="center" wrapText="1"/>
    </xf>
    <xf numFmtId="40" fontId="27" fillId="0" borderId="1" xfId="0" applyNumberFormat="1" applyFont="1" applyFill="1" applyBorder="1" applyAlignment="1">
      <alignment horizontal="center" vertical="center"/>
    </xf>
    <xf numFmtId="49" fontId="4" fillId="0" borderId="70" xfId="0" applyNumberFormat="1" applyFont="1" applyBorder="1" applyAlignment="1">
      <alignment horizontal="left" vertical="center" wrapText="1"/>
    </xf>
    <xf numFmtId="40" fontId="8" fillId="0" borderId="0" xfId="0" applyNumberFormat="1" applyFont="1" applyAlignment="1">
      <alignment horizontal="center" vertical="center"/>
    </xf>
    <xf numFmtId="4" fontId="4" fillId="0" borderId="14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wrapText="1"/>
    </xf>
    <xf numFmtId="40" fontId="27" fillId="0" borderId="1" xfId="0" applyNumberFormat="1" applyFont="1" applyFill="1" applyBorder="1" applyAlignment="1">
      <alignment horizontal="right" vertical="center"/>
    </xf>
    <xf numFmtId="4" fontId="4" fillId="0" borderId="14" xfId="0" applyNumberFormat="1" applyFont="1" applyFill="1" applyBorder="1" applyAlignment="1">
      <alignment horizontal="right" vertical="center"/>
    </xf>
    <xf numFmtId="0" fontId="5" fillId="3" borderId="3" xfId="0" applyFont="1" applyFill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40" fontId="8" fillId="0" borderId="1" xfId="0" applyNumberFormat="1" applyFont="1" applyFill="1" applyBorder="1" applyAlignment="1">
      <alignment horizontal="right" vertic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/>
    <xf numFmtId="4" fontId="3" fillId="0" borderId="1" xfId="0" applyNumberFormat="1" applyFont="1" applyBorder="1" applyAlignment="1">
      <alignment horizontal="right" vertical="center"/>
    </xf>
    <xf numFmtId="4" fontId="3" fillId="0" borderId="3" xfId="0" applyNumberFormat="1" applyFont="1" applyBorder="1" applyAlignment="1">
      <alignment horizontal="right" vertical="center"/>
    </xf>
    <xf numFmtId="40" fontId="9" fillId="0" borderId="1" xfId="0" applyNumberFormat="1" applyFont="1" applyFill="1" applyBorder="1" applyAlignment="1">
      <alignment horizontal="right" vertical="center"/>
    </xf>
    <xf numFmtId="4" fontId="3" fillId="0" borderId="1" xfId="0" applyNumberFormat="1" applyFont="1" applyFill="1" applyBorder="1" applyAlignment="1">
      <alignment wrapText="1"/>
    </xf>
    <xf numFmtId="0" fontId="4" fillId="0" borderId="0" xfId="0" applyFont="1" applyBorder="1" applyAlignment="1">
      <alignment vertical="center"/>
    </xf>
    <xf numFmtId="49" fontId="10" fillId="0" borderId="70" xfId="0" applyNumberFormat="1" applyFont="1" applyBorder="1" applyAlignment="1">
      <alignment horizontal="left"/>
    </xf>
    <xf numFmtId="40" fontId="8" fillId="0" borderId="1" xfId="0" applyNumberFormat="1" applyFont="1" applyFill="1" applyBorder="1" applyAlignment="1">
      <alignment horizontal="center" vertical="center"/>
    </xf>
    <xf numFmtId="0" fontId="4" fillId="0" borderId="120" xfId="0" applyFont="1" applyBorder="1" applyAlignment="1">
      <alignment vertical="center"/>
    </xf>
    <xf numFmtId="49" fontId="4" fillId="5" borderId="70" xfId="0" applyNumberFormat="1" applyFont="1" applyFill="1" applyBorder="1" applyAlignment="1">
      <alignment wrapText="1"/>
    </xf>
    <xf numFmtId="49" fontId="10" fillId="0" borderId="70" xfId="0" applyNumberFormat="1" applyFont="1" applyBorder="1" applyAlignment="1">
      <alignment horizontal="left" wrapText="1"/>
    </xf>
    <xf numFmtId="49" fontId="10" fillId="0" borderId="70" xfId="0" applyNumberFormat="1" applyFont="1" applyBorder="1" applyAlignment="1">
      <alignment wrapText="1"/>
    </xf>
    <xf numFmtId="0" fontId="5" fillId="0" borderId="1" xfId="0" applyFont="1" applyFill="1" applyBorder="1" applyAlignment="1">
      <alignment horizontal="distributed"/>
    </xf>
    <xf numFmtId="40" fontId="5" fillId="0" borderId="1" xfId="0" applyNumberFormat="1" applyFont="1" applyFill="1" applyBorder="1" applyAlignment="1">
      <alignment horizontal="distributed"/>
    </xf>
    <xf numFmtId="49" fontId="4" fillId="0" borderId="70" xfId="0" applyNumberFormat="1" applyFont="1" applyFill="1" applyBorder="1" applyAlignment="1">
      <alignment wrapText="1"/>
    </xf>
    <xf numFmtId="0" fontId="4" fillId="0" borderId="1" xfId="0" applyFont="1" applyFill="1" applyBorder="1" applyAlignment="1"/>
    <xf numFmtId="0" fontId="3" fillId="0" borderId="2" xfId="0" applyFont="1" applyFill="1" applyBorder="1" applyAlignment="1"/>
    <xf numFmtId="0" fontId="12" fillId="0" borderId="0" xfId="0" applyFont="1" applyFill="1" applyBorder="1" applyAlignment="1">
      <alignment wrapText="1"/>
    </xf>
    <xf numFmtId="49" fontId="4" fillId="0" borderId="70" xfId="0" applyNumberFormat="1" applyFont="1" applyFill="1" applyBorder="1" applyAlignment="1">
      <alignment vertical="center" wrapText="1"/>
    </xf>
    <xf numFmtId="0" fontId="5" fillId="3" borderId="70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distributed"/>
    </xf>
    <xf numFmtId="0" fontId="5" fillId="0" borderId="1" xfId="0" applyFont="1" applyFill="1" applyBorder="1" applyAlignment="1">
      <alignment vertical="center" wrapText="1"/>
    </xf>
    <xf numFmtId="40" fontId="4" fillId="0" borderId="19" xfId="0" applyNumberFormat="1" applyFont="1" applyBorder="1" applyAlignment="1">
      <alignment vertical="center"/>
    </xf>
    <xf numFmtId="40" fontId="4" fillId="0" borderId="14" xfId="0" applyNumberFormat="1" applyFont="1" applyBorder="1" applyAlignment="1">
      <alignment vertical="center"/>
    </xf>
    <xf numFmtId="49" fontId="11" fillId="0" borderId="117" xfId="0" applyNumberFormat="1" applyFont="1" applyBorder="1" applyAlignment="1">
      <alignment horizontal="left" wrapText="1"/>
    </xf>
    <xf numFmtId="0" fontId="3" fillId="0" borderId="1" xfId="0" applyFont="1" applyFill="1" applyBorder="1" applyAlignment="1">
      <alignment horizontal="right" vertical="center" wrapText="1"/>
    </xf>
    <xf numFmtId="4" fontId="3" fillId="0" borderId="1" xfId="0" applyNumberFormat="1" applyFont="1" applyFill="1" applyBorder="1" applyAlignment="1">
      <alignment horizontal="right" vertical="center"/>
    </xf>
    <xf numFmtId="3" fontId="3" fillId="0" borderId="1" xfId="0" applyNumberFormat="1" applyFont="1" applyFill="1" applyBorder="1" applyAlignment="1">
      <alignment horizontal="right" vertical="center"/>
    </xf>
    <xf numFmtId="0" fontId="4" fillId="0" borderId="2" xfId="0" applyFont="1" applyBorder="1" applyAlignment="1">
      <alignment horizontal="left"/>
    </xf>
    <xf numFmtId="0" fontId="3" fillId="0" borderId="1" xfId="0" applyFont="1" applyFill="1" applyBorder="1" applyAlignment="1">
      <alignment horizontal="right"/>
    </xf>
    <xf numFmtId="0" fontId="4" fillId="0" borderId="94" xfId="0" applyFont="1" applyBorder="1" applyAlignment="1">
      <alignment vertical="center"/>
    </xf>
    <xf numFmtId="4" fontId="3" fillId="0" borderId="121" xfId="0" applyNumberFormat="1" applyFont="1" applyBorder="1" applyAlignment="1">
      <alignment vertical="center"/>
    </xf>
    <xf numFmtId="0" fontId="6" fillId="0" borderId="42" xfId="0" applyFont="1" applyBorder="1" applyAlignment="1">
      <alignment horizontal="left" vertical="top" wrapText="1"/>
    </xf>
    <xf numFmtId="49" fontId="6" fillId="0" borderId="51" xfId="0" applyNumberFormat="1" applyFont="1" applyBorder="1" applyAlignment="1">
      <alignment horizontal="left" vertical="center"/>
    </xf>
    <xf numFmtId="0" fontId="6" fillId="0" borderId="42" xfId="0" applyFont="1" applyBorder="1" applyAlignment="1">
      <alignment horizontal="left" wrapText="1"/>
    </xf>
    <xf numFmtId="0" fontId="3" fillId="0" borderId="2" xfId="0" applyFont="1" applyBorder="1" applyAlignment="1">
      <alignment horizontal="left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1" xfId="0" applyNumberFormat="1" applyFont="1" applyFill="1" applyBorder="1" applyAlignment="1">
      <alignment horizontal="left"/>
    </xf>
    <xf numFmtId="0" fontId="3" fillId="0" borderId="1" xfId="0" applyNumberFormat="1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4" fontId="4" fillId="0" borderId="0" xfId="0" applyNumberFormat="1" applyFont="1" applyFill="1" applyBorder="1" applyAlignment="1">
      <alignment vertical="center"/>
    </xf>
    <xf numFmtId="0" fontId="3" fillId="0" borderId="122" xfId="0" applyFont="1" applyBorder="1" applyAlignment="1">
      <alignment vertical="center"/>
    </xf>
    <xf numFmtId="4" fontId="4" fillId="0" borderId="36" xfId="0" applyNumberFormat="1" applyFont="1" applyBorder="1" applyAlignment="1">
      <alignment vertical="center"/>
    </xf>
    <xf numFmtId="0" fontId="5" fillId="3" borderId="1" xfId="0" applyFont="1" applyFill="1" applyBorder="1" applyAlignment="1"/>
    <xf numFmtId="4" fontId="4" fillId="0" borderId="2" xfId="0" applyNumberFormat="1" applyFont="1" applyFill="1" applyBorder="1" applyAlignment="1">
      <alignment vertical="center"/>
    </xf>
    <xf numFmtId="40" fontId="9" fillId="0" borderId="14" xfId="0" applyNumberFormat="1" applyFont="1" applyFill="1" applyBorder="1" applyAlignment="1">
      <alignment horizontal="right" vertical="center"/>
    </xf>
    <xf numFmtId="40" fontId="9" fillId="0" borderId="0" xfId="0" applyNumberFormat="1" applyFont="1" applyFill="1" applyBorder="1" applyAlignment="1">
      <alignment horizontal="right" vertical="center"/>
    </xf>
    <xf numFmtId="40" fontId="9" fillId="0" borderId="2" xfId="0" applyNumberFormat="1" applyFont="1" applyFill="1" applyBorder="1" applyAlignment="1">
      <alignment horizontal="right" vertical="center"/>
    </xf>
    <xf numFmtId="40" fontId="9" fillId="0" borderId="3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Border="1" applyAlignment="1">
      <alignment vertical="center"/>
    </xf>
    <xf numFmtId="49" fontId="3" fillId="0" borderId="70" xfId="0" applyNumberFormat="1" applyFont="1" applyBorder="1" applyAlignment="1">
      <alignment horizontal="right" vertical="center" wrapText="1"/>
    </xf>
    <xf numFmtId="182" fontId="3" fillId="0" borderId="1" xfId="0" applyNumberFormat="1" applyFont="1" applyBorder="1" applyAlignment="1">
      <alignment horizontal="left" vertical="top"/>
    </xf>
    <xf numFmtId="182" fontId="3" fillId="0" borderId="1" xfId="0" applyNumberFormat="1" applyFont="1" applyFill="1" applyBorder="1" applyAlignment="1">
      <alignment horizontal="left" vertical="top"/>
    </xf>
    <xf numFmtId="0" fontId="23" fillId="0" borderId="9" xfId="0" applyFont="1" applyBorder="1" applyAlignment="1">
      <alignment horizontal="left" vertical="top"/>
    </xf>
    <xf numFmtId="4" fontId="3" fillId="0" borderId="120" xfId="0" applyNumberFormat="1" applyFont="1" applyBorder="1" applyAlignment="1">
      <alignment vertical="center"/>
    </xf>
    <xf numFmtId="4" fontId="3" fillId="0" borderId="93" xfId="0" applyNumberFormat="1" applyFont="1" applyBorder="1" applyAlignment="1">
      <alignment vertical="center"/>
    </xf>
    <xf numFmtId="4" fontId="3" fillId="0" borderId="94" xfId="0" applyNumberFormat="1" applyFont="1" applyBorder="1" applyAlignment="1">
      <alignment vertical="center"/>
    </xf>
    <xf numFmtId="4" fontId="3" fillId="0" borderId="1" xfId="0" applyNumberFormat="1" applyFont="1" applyFill="1" applyBorder="1" applyAlignment="1">
      <alignment vertical="center" wrapText="1"/>
    </xf>
    <xf numFmtId="49" fontId="3" fillId="0" borderId="115" xfId="0" applyNumberFormat="1" applyFont="1" applyBorder="1" applyAlignment="1">
      <alignment horizontal="left" vertical="center"/>
    </xf>
    <xf numFmtId="4" fontId="6" fillId="0" borderId="1" xfId="0" applyNumberFormat="1" applyFont="1" applyBorder="1" applyAlignment="1">
      <alignment vertical="center"/>
    </xf>
    <xf numFmtId="1" fontId="8" fillId="0" borderId="1" xfId="0" applyNumberFormat="1" applyFont="1" applyFill="1" applyBorder="1" applyAlignment="1">
      <alignment horizontal="right" vertical="center"/>
    </xf>
    <xf numFmtId="1" fontId="9" fillId="0" borderId="1" xfId="0" applyNumberFormat="1" applyFont="1" applyFill="1" applyBorder="1" applyAlignment="1">
      <alignment horizontal="right" vertical="center"/>
    </xf>
    <xf numFmtId="1" fontId="3" fillId="0" borderId="19" xfId="0" applyNumberFormat="1" applyFont="1" applyBorder="1" applyAlignment="1">
      <alignment horizontal="right" vertical="center"/>
    </xf>
    <xf numFmtId="1" fontId="5" fillId="3" borderId="62" xfId="0" applyNumberFormat="1" applyFont="1" applyFill="1" applyBorder="1" applyAlignment="1">
      <alignment horizontal="right" vertical="center"/>
    </xf>
    <xf numFmtId="1" fontId="3" fillId="0" borderId="1" xfId="0" applyNumberFormat="1" applyFont="1" applyBorder="1" applyAlignment="1">
      <alignment horizontal="right" vertical="center"/>
    </xf>
    <xf numFmtId="1" fontId="8" fillId="3" borderId="1" xfId="0" applyNumberFormat="1" applyFont="1" applyFill="1" applyBorder="1" applyAlignment="1">
      <alignment horizontal="right" vertical="center"/>
    </xf>
    <xf numFmtId="1" fontId="9" fillId="0" borderId="14" xfId="0" applyNumberFormat="1" applyFont="1" applyFill="1" applyBorder="1" applyAlignment="1">
      <alignment horizontal="right" vertical="center"/>
    </xf>
    <xf numFmtId="1" fontId="5" fillId="3" borderId="3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vertical="center" wrapText="1"/>
    </xf>
    <xf numFmtId="4" fontId="4" fillId="0" borderId="3" xfId="0" applyNumberFormat="1" applyFont="1" applyFill="1" applyBorder="1" applyAlignment="1"/>
    <xf numFmtId="0" fontId="4" fillId="0" borderId="3" xfId="0" applyFont="1" applyFill="1" applyBorder="1" applyAlignment="1"/>
    <xf numFmtId="0" fontId="4" fillId="0" borderId="1" xfId="0" applyNumberFormat="1" applyFont="1" applyFill="1" applyBorder="1" applyAlignment="1"/>
    <xf numFmtId="4" fontId="3" fillId="0" borderId="1" xfId="0" applyNumberFormat="1" applyFont="1" applyFill="1" applyBorder="1"/>
    <xf numFmtId="4" fontId="3" fillId="0" borderId="2" xfId="0" applyNumberFormat="1" applyFont="1" applyFill="1" applyBorder="1"/>
    <xf numFmtId="9" fontId="3" fillId="0" borderId="1" xfId="0" applyNumberFormat="1" applyFont="1" applyFill="1" applyBorder="1" applyAlignment="1">
      <alignment wrapText="1"/>
    </xf>
    <xf numFmtId="49" fontId="4" fillId="0" borderId="70" xfId="0" applyNumberFormat="1" applyFont="1" applyBorder="1" applyAlignment="1">
      <alignment horizontal="right"/>
    </xf>
    <xf numFmtId="49" fontId="4" fillId="0" borderId="70" xfId="0" applyNumberFormat="1" applyFont="1" applyFill="1" applyBorder="1" applyAlignment="1">
      <alignment horizontal="right"/>
    </xf>
    <xf numFmtId="49" fontId="3" fillId="0" borderId="70" xfId="0" applyNumberFormat="1" applyFont="1" applyFill="1" applyBorder="1"/>
    <xf numFmtId="49" fontId="3" fillId="0" borderId="77" xfId="0" applyNumberFormat="1" applyFont="1" applyBorder="1"/>
    <xf numFmtId="0" fontId="3" fillId="0" borderId="70" xfId="0" applyFont="1" applyFill="1" applyBorder="1" applyAlignment="1">
      <alignment horizontal="right" wrapText="1"/>
    </xf>
    <xf numFmtId="0" fontId="4" fillId="0" borderId="70" xfId="0" applyFont="1" applyFill="1" applyBorder="1" applyAlignment="1">
      <alignment horizontal="right" wrapText="1"/>
    </xf>
    <xf numFmtId="0" fontId="20" fillId="0" borderId="1" xfId="0" applyFont="1" applyFill="1" applyBorder="1" applyAlignment="1">
      <alignment wrapText="1"/>
    </xf>
    <xf numFmtId="0" fontId="4" fillId="0" borderId="70" xfId="0" applyFont="1" applyFill="1" applyBorder="1" applyAlignment="1">
      <alignment wrapText="1"/>
    </xf>
    <xf numFmtId="0" fontId="4" fillId="0" borderId="70" xfId="0" applyFont="1" applyBorder="1" applyAlignment="1">
      <alignment horizontal="center"/>
    </xf>
    <xf numFmtId="49" fontId="4" fillId="0" borderId="70" xfId="0" applyNumberFormat="1" applyFont="1" applyFill="1" applyBorder="1" applyAlignment="1">
      <alignment horizontal="right" wrapText="1"/>
    </xf>
    <xf numFmtId="0" fontId="4" fillId="0" borderId="117" xfId="0" applyFont="1" applyFill="1" applyBorder="1" applyAlignment="1">
      <alignment horizontal="right"/>
    </xf>
    <xf numFmtId="0" fontId="3" fillId="5" borderId="2" xfId="0" applyNumberFormat="1" applyFont="1" applyFill="1" applyBorder="1"/>
    <xf numFmtId="49" fontId="4" fillId="0" borderId="70" xfId="0" applyNumberFormat="1" applyFont="1" applyFill="1" applyBorder="1" applyAlignment="1">
      <alignment horizontal="right" vertical="center"/>
    </xf>
    <xf numFmtId="49" fontId="4" fillId="0" borderId="70" xfId="0" applyNumberFormat="1" applyFont="1" applyFill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183" fontId="4" fillId="0" borderId="1" xfId="0" applyNumberFormat="1" applyFont="1" applyFill="1" applyBorder="1" applyAlignment="1">
      <alignment vertical="center"/>
    </xf>
    <xf numFmtId="0" fontId="8" fillId="0" borderId="1" xfId="0" applyFont="1" applyFill="1" applyBorder="1"/>
    <xf numFmtId="0" fontId="8" fillId="0" borderId="2" xfId="0" applyFont="1" applyFill="1" applyBorder="1" applyAlignment="1">
      <alignment wrapText="1"/>
    </xf>
    <xf numFmtId="49" fontId="3" fillId="0" borderId="70" xfId="0" applyNumberFormat="1" applyFont="1" applyBorder="1" applyAlignment="1">
      <alignment horizontal="right" vertical="center" wrapText="1" indent="1"/>
    </xf>
    <xf numFmtId="0" fontId="3" fillId="0" borderId="1" xfId="0" applyNumberFormat="1" applyFont="1" applyFill="1" applyBorder="1" applyAlignment="1">
      <alignment horizontal="right" vertical="center"/>
    </xf>
    <xf numFmtId="0" fontId="3" fillId="0" borderId="123" xfId="0" applyFont="1" applyBorder="1" applyAlignment="1">
      <alignment vertical="center"/>
    </xf>
    <xf numFmtId="0" fontId="3" fillId="0" borderId="124" xfId="0" applyFont="1" applyBorder="1" applyAlignment="1">
      <alignment vertical="center"/>
    </xf>
    <xf numFmtId="0" fontId="3" fillId="10" borderId="0" xfId="0" applyFont="1" applyFill="1"/>
    <xf numFmtId="49" fontId="3" fillId="10" borderId="70" xfId="0" applyNumberFormat="1" applyFont="1" applyFill="1" applyBorder="1" applyAlignment="1">
      <alignment horizontal="right" wrapText="1"/>
    </xf>
    <xf numFmtId="49" fontId="3" fillId="10" borderId="1" xfId="0" applyNumberFormat="1" applyFont="1" applyFill="1" applyBorder="1" applyAlignment="1">
      <alignment horizontal="right" wrapText="1"/>
    </xf>
    <xf numFmtId="0" fontId="3" fillId="10" borderId="1" xfId="0" applyFont="1" applyFill="1" applyBorder="1"/>
    <xf numFmtId="4" fontId="3" fillId="10" borderId="1" xfId="0" applyNumberFormat="1" applyFont="1" applyFill="1" applyBorder="1" applyAlignment="1">
      <alignment vertic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177" fontId="3" fillId="0" borderId="56" xfId="0" applyNumberFormat="1" applyFont="1" applyBorder="1" applyAlignment="1">
      <alignment horizontal="left" vertical="center"/>
    </xf>
    <xf numFmtId="177" fontId="3" fillId="0" borderId="57" xfId="0" applyNumberFormat="1" applyFont="1" applyBorder="1" applyAlignment="1">
      <alignment horizontal="left" vertical="center"/>
    </xf>
    <xf numFmtId="0" fontId="3" fillId="0" borderId="102" xfId="0" applyFont="1" applyBorder="1" applyAlignment="1">
      <alignment horizontal="left" vertical="center" wrapText="1"/>
    </xf>
    <xf numFmtId="0" fontId="3" fillId="0" borderId="101" xfId="0" applyFont="1" applyBorder="1" applyAlignment="1">
      <alignment horizontal="left" vertical="center" wrapText="1"/>
    </xf>
    <xf numFmtId="0" fontId="3" fillId="0" borderId="100" xfId="0" applyFont="1" applyBorder="1" applyAlignment="1">
      <alignment horizontal="left" vertical="center" wrapText="1"/>
    </xf>
    <xf numFmtId="0" fontId="3" fillId="0" borderId="56" xfId="0" applyFont="1" applyBorder="1" applyAlignment="1">
      <alignment horizontal="left" vertical="center" wrapText="1"/>
    </xf>
    <xf numFmtId="0" fontId="3" fillId="0" borderId="57" xfId="0" applyFont="1" applyBorder="1" applyAlignment="1">
      <alignment horizontal="left" vertical="center" wrapText="1"/>
    </xf>
    <xf numFmtId="177" fontId="3" fillId="0" borderId="75" xfId="0" applyNumberFormat="1" applyFont="1" applyBorder="1" applyAlignment="1">
      <alignment horizontal="left" vertical="center"/>
    </xf>
    <xf numFmtId="177" fontId="3" fillId="0" borderId="76" xfId="0" applyNumberFormat="1" applyFont="1" applyBorder="1" applyAlignment="1">
      <alignment horizontal="left" vertical="center"/>
    </xf>
    <xf numFmtId="0" fontId="4" fillId="3" borderId="43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177" fontId="3" fillId="0" borderId="67" xfId="0" applyNumberFormat="1" applyFont="1" applyBorder="1" applyAlignment="1">
      <alignment horizontal="left" vertical="center"/>
    </xf>
    <xf numFmtId="177" fontId="3" fillId="0" borderId="43" xfId="0" applyNumberFormat="1" applyFont="1" applyBorder="1" applyAlignment="1">
      <alignment horizontal="left" vertical="center"/>
    </xf>
    <xf numFmtId="177" fontId="3" fillId="0" borderId="103" xfId="0" applyNumberFormat="1" applyFont="1" applyBorder="1" applyAlignment="1">
      <alignment horizontal="left" vertical="center"/>
    </xf>
    <xf numFmtId="0" fontId="3" fillId="0" borderId="104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84" xfId="0" applyFont="1" applyFill="1" applyBorder="1" applyAlignment="1">
      <alignment horizontal="left" vertical="center"/>
    </xf>
    <xf numFmtId="0" fontId="3" fillId="0" borderId="73" xfId="0" applyFont="1" applyBorder="1" applyAlignment="1">
      <alignment horizontal="left"/>
    </xf>
    <xf numFmtId="0" fontId="3" fillId="0" borderId="55" xfId="0" applyFont="1" applyBorder="1" applyAlignment="1">
      <alignment horizontal="left"/>
    </xf>
    <xf numFmtId="17" fontId="3" fillId="0" borderId="56" xfId="0" applyNumberFormat="1" applyFont="1" applyBorder="1" applyAlignment="1">
      <alignment horizontal="left"/>
    </xf>
    <xf numFmtId="0" fontId="3" fillId="0" borderId="56" xfId="0" applyFont="1" applyBorder="1" applyAlignment="1">
      <alignment horizontal="left"/>
    </xf>
    <xf numFmtId="0" fontId="3" fillId="0" borderId="67" xfId="0" applyFont="1" applyBorder="1" applyAlignment="1">
      <alignment horizontal="left"/>
    </xf>
    <xf numFmtId="0" fontId="4" fillId="2" borderId="46" xfId="0" applyFont="1" applyFill="1" applyBorder="1" applyAlignment="1">
      <alignment horizontal="center" vertical="center" wrapText="1"/>
    </xf>
    <xf numFmtId="0" fontId="4" fillId="2" borderId="48" xfId="0" applyFont="1" applyFill="1" applyBorder="1" applyAlignment="1">
      <alignment horizontal="center" vertical="center" wrapText="1"/>
    </xf>
    <xf numFmtId="0" fontId="4" fillId="2" borderId="59" xfId="0" applyFont="1" applyFill="1" applyBorder="1" applyAlignment="1">
      <alignment horizontal="center" vertical="center" wrapText="1"/>
    </xf>
    <xf numFmtId="178" fontId="3" fillId="5" borderId="56" xfId="0" applyNumberFormat="1" applyFont="1" applyFill="1" applyBorder="1" applyAlignment="1">
      <alignment horizontal="left"/>
    </xf>
    <xf numFmtId="178" fontId="3" fillId="5" borderId="67" xfId="0" applyNumberFormat="1" applyFont="1" applyFill="1" applyBorder="1" applyAlignment="1">
      <alignment horizontal="left"/>
    </xf>
    <xf numFmtId="178" fontId="8" fillId="5" borderId="66" xfId="0" applyNumberFormat="1" applyFont="1" applyFill="1" applyBorder="1" applyAlignment="1">
      <alignment horizontal="left" vertical="top"/>
    </xf>
    <xf numFmtId="178" fontId="8" fillId="5" borderId="78" xfId="0" applyNumberFormat="1" applyFont="1" applyFill="1" applyBorder="1" applyAlignment="1">
      <alignment horizontal="left" vertical="top"/>
    </xf>
    <xf numFmtId="177" fontId="3" fillId="0" borderId="67" xfId="0" applyNumberFormat="1" applyFont="1" applyFill="1" applyBorder="1" applyAlignment="1">
      <alignment horizontal="center"/>
    </xf>
    <xf numFmtId="177" fontId="3" fillId="0" borderId="43" xfId="0" applyNumberFormat="1" applyFont="1" applyFill="1" applyBorder="1" applyAlignment="1">
      <alignment horizontal="center"/>
    </xf>
    <xf numFmtId="0" fontId="19" fillId="2" borderId="30" xfId="0" applyFont="1" applyFill="1" applyBorder="1" applyAlignment="1">
      <alignment horizontal="left" vertical="center" wrapText="1"/>
    </xf>
    <xf numFmtId="0" fontId="19" fillId="2" borderId="31" xfId="0" applyFont="1" applyFill="1" applyBorder="1" applyAlignment="1">
      <alignment horizontal="left" vertical="center" wrapText="1"/>
    </xf>
    <xf numFmtId="0" fontId="4" fillId="3" borderId="36" xfId="0" applyFont="1" applyFill="1" applyBorder="1" applyAlignment="1">
      <alignment horizontal="center" vertical="center" wrapText="1"/>
    </xf>
    <xf numFmtId="0" fontId="4" fillId="3" borderId="37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23" xfId="0" applyFont="1" applyFill="1" applyBorder="1" applyAlignment="1">
      <alignment horizontal="left" vertical="center" wrapText="1"/>
    </xf>
    <xf numFmtId="0" fontId="18" fillId="2" borderId="24" xfId="0" applyFont="1" applyFill="1" applyBorder="1" applyAlignment="1">
      <alignment horizontal="left" vertical="center" wrapText="1"/>
    </xf>
    <xf numFmtId="0" fontId="18" fillId="2" borderId="25" xfId="0" applyFont="1" applyFill="1" applyBorder="1" applyAlignment="1">
      <alignment horizontal="left" vertical="center" wrapText="1"/>
    </xf>
    <xf numFmtId="0" fontId="24" fillId="2" borderId="26" xfId="0" applyFont="1" applyFill="1" applyBorder="1" applyAlignment="1">
      <alignment horizontal="left" vertical="center" wrapText="1"/>
    </xf>
    <xf numFmtId="0" fontId="19" fillId="2" borderId="27" xfId="0" applyFont="1" applyFill="1" applyBorder="1" applyAlignment="1">
      <alignment horizontal="left" vertical="center" wrapText="1"/>
    </xf>
    <xf numFmtId="0" fontId="19" fillId="2" borderId="28" xfId="0" applyFont="1" applyFill="1" applyBorder="1" applyAlignment="1">
      <alignment horizontal="left" vertical="center" wrapText="1"/>
    </xf>
    <xf numFmtId="0" fontId="19" fillId="2" borderId="29" xfId="0" applyFont="1" applyFill="1" applyBorder="1" applyAlignment="1">
      <alignment horizontal="left" vertical="center" wrapText="1"/>
    </xf>
    <xf numFmtId="0" fontId="24" fillId="2" borderId="30" xfId="0" applyFont="1" applyFill="1" applyBorder="1" applyAlignment="1">
      <alignment horizontal="left" vertical="center" wrapText="1"/>
    </xf>
    <xf numFmtId="0" fontId="19" fillId="2" borderId="50" xfId="0" applyFont="1" applyFill="1" applyBorder="1" applyAlignment="1">
      <alignment horizontal="left" vertical="center" wrapText="1"/>
    </xf>
    <xf numFmtId="0" fontId="0" fillId="0" borderId="50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19" fillId="2" borderId="28" xfId="0" applyFont="1" applyFill="1" applyBorder="1" applyAlignment="1">
      <alignment horizontal="left" vertical="center"/>
    </xf>
    <xf numFmtId="0" fontId="19" fillId="2" borderId="29" xfId="0" applyFont="1" applyFill="1" applyBorder="1" applyAlignment="1">
      <alignment horizontal="left" vertical="center"/>
    </xf>
    <xf numFmtId="177" fontId="4" fillId="0" borderId="2" xfId="0" applyNumberFormat="1" applyFont="1" applyBorder="1" applyAlignment="1">
      <alignment horizontal="left"/>
    </xf>
    <xf numFmtId="177" fontId="4" fillId="0" borderId="4" xfId="0" applyNumberFormat="1" applyFont="1" applyBorder="1" applyAlignment="1">
      <alignment horizontal="left"/>
    </xf>
    <xf numFmtId="0" fontId="18" fillId="2" borderId="32" xfId="0" applyFont="1" applyFill="1" applyBorder="1" applyAlignment="1">
      <alignment horizontal="left" vertical="center" wrapText="1"/>
    </xf>
    <xf numFmtId="0" fontId="18" fillId="2" borderId="33" xfId="0" applyFont="1" applyFill="1" applyBorder="1" applyAlignment="1">
      <alignment horizontal="left" vertical="center" wrapText="1"/>
    </xf>
    <xf numFmtId="0" fontId="18" fillId="2" borderId="34" xfId="0" applyFont="1" applyFill="1" applyBorder="1" applyAlignment="1">
      <alignment horizontal="left" vertical="center" wrapText="1"/>
    </xf>
    <xf numFmtId="0" fontId="18" fillId="2" borderId="35" xfId="0" applyFont="1" applyFill="1" applyBorder="1" applyAlignment="1">
      <alignment horizontal="left" vertical="center" wrapText="1"/>
    </xf>
    <xf numFmtId="0" fontId="3" fillId="0" borderId="37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/>
    </xf>
    <xf numFmtId="0" fontId="19" fillId="2" borderId="26" xfId="0" applyFont="1" applyFill="1" applyBorder="1" applyAlignment="1">
      <alignment horizontal="left" vertical="center" wrapText="1"/>
    </xf>
    <xf numFmtId="0" fontId="20" fillId="8" borderId="16" xfId="0" applyFont="1" applyFill="1" applyBorder="1" applyAlignment="1">
      <alignment horizontal="center" vertical="center"/>
    </xf>
    <xf numFmtId="0" fontId="20" fillId="8" borderId="19" xfId="0" applyFont="1" applyFill="1" applyBorder="1" applyAlignment="1">
      <alignment horizontal="center" vertical="center"/>
    </xf>
    <xf numFmtId="0" fontId="20" fillId="8" borderId="15" xfId="0" applyFont="1" applyFill="1" applyBorder="1" applyAlignment="1">
      <alignment horizontal="center" vertical="center"/>
    </xf>
    <xf numFmtId="0" fontId="20" fillId="8" borderId="36" xfId="0" applyFont="1" applyFill="1" applyBorder="1" applyAlignment="1">
      <alignment horizontal="center" vertical="center" wrapText="1"/>
    </xf>
    <xf numFmtId="0" fontId="20" fillId="8" borderId="37" xfId="0" applyFont="1" applyFill="1" applyBorder="1" applyAlignment="1">
      <alignment horizontal="center" vertical="center" wrapText="1"/>
    </xf>
    <xf numFmtId="0" fontId="20" fillId="7" borderId="85" xfId="0" applyFont="1" applyFill="1" applyBorder="1" applyAlignment="1">
      <alignment horizontal="left" vertical="center" wrapText="1"/>
    </xf>
    <xf numFmtId="0" fontId="20" fillId="7" borderId="50" xfId="0" applyFont="1" applyFill="1" applyBorder="1" applyAlignment="1">
      <alignment horizontal="left" vertical="center" wrapText="1"/>
    </xf>
    <xf numFmtId="0" fontId="20" fillId="7" borderId="31" xfId="0" applyFont="1" applyFill="1" applyBorder="1" applyAlignment="1">
      <alignment horizontal="left" vertical="center" wrapText="1"/>
    </xf>
    <xf numFmtId="0" fontId="20" fillId="7" borderId="30" xfId="0" applyFont="1" applyFill="1" applyBorder="1" applyAlignment="1">
      <alignment horizontal="left" vertical="center" wrapText="1"/>
    </xf>
    <xf numFmtId="0" fontId="19" fillId="2" borderId="85" xfId="0" applyFont="1" applyFill="1" applyBorder="1" applyAlignment="1">
      <alignment horizontal="left" vertical="center" wrapText="1"/>
    </xf>
    <xf numFmtId="0" fontId="18" fillId="2" borderId="97" xfId="0" applyFont="1" applyFill="1" applyBorder="1" applyAlignment="1">
      <alignment horizontal="left" vertical="center" wrapText="1"/>
    </xf>
    <xf numFmtId="0" fontId="18" fillId="2" borderId="98" xfId="0" applyFont="1" applyFill="1" applyBorder="1" applyAlignment="1">
      <alignment horizontal="left" vertical="center" wrapText="1"/>
    </xf>
    <xf numFmtId="0" fontId="18" fillId="2" borderId="99" xfId="0" applyFont="1" applyFill="1" applyBorder="1" applyAlignment="1">
      <alignment horizontal="left" vertical="center" wrapText="1"/>
    </xf>
    <xf numFmtId="0" fontId="24" fillId="2" borderId="85" xfId="0" applyFont="1" applyFill="1" applyBorder="1" applyAlignment="1">
      <alignment horizontal="left" vertical="center" wrapText="1"/>
    </xf>
    <xf numFmtId="0" fontId="24" fillId="2" borderId="30" xfId="0" applyFont="1" applyFill="1" applyBorder="1" applyAlignment="1">
      <alignment horizontal="left" wrapText="1"/>
    </xf>
    <xf numFmtId="0" fontId="0" fillId="0" borderId="50" xfId="0" applyBorder="1" applyAlignment="1">
      <alignment horizontal="left" wrapText="1"/>
    </xf>
    <xf numFmtId="0" fontId="0" fillId="0" borderId="31" xfId="0" applyBorder="1" applyAlignment="1">
      <alignment horizontal="left" wrapText="1"/>
    </xf>
    <xf numFmtId="0" fontId="7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9" xfId="0" applyFont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5" fillId="2" borderId="87" xfId="0" applyFont="1" applyFill="1" applyBorder="1" applyAlignment="1">
      <alignment horizontal="left" vertical="center" wrapText="1"/>
    </xf>
    <xf numFmtId="0" fontId="5" fillId="2" borderId="68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3" fillId="0" borderId="9" xfId="0" applyFon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5" fillId="3" borderId="62" xfId="0" applyFont="1" applyFill="1" applyBorder="1" applyAlignment="1">
      <alignment wrapText="1"/>
    </xf>
    <xf numFmtId="0" fontId="0" fillId="0" borderId="62" xfId="0" applyBorder="1" applyAlignment="1"/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88" xfId="0" quotePrefix="1" applyFont="1" applyFill="1" applyBorder="1" applyAlignment="1">
      <alignment horizontal="left" vertical="center"/>
    </xf>
    <xf numFmtId="0" fontId="5" fillId="2" borderId="6" xfId="0" quotePrefix="1" applyFont="1" applyFill="1" applyBorder="1" applyAlignment="1">
      <alignment horizontal="left" vertical="center"/>
    </xf>
    <xf numFmtId="0" fontId="5" fillId="3" borderId="91" xfId="0" applyFont="1" applyFill="1" applyBorder="1" applyAlignment="1">
      <alignment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0" fillId="0" borderId="0" xfId="0" applyAlignment="1"/>
    <xf numFmtId="0" fontId="5" fillId="2" borderId="91" xfId="0" applyFont="1" applyFill="1" applyBorder="1" applyAlignment="1">
      <alignment horizontal="center" vertical="center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90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0" fontId="3" fillId="10" borderId="1" xfId="0" applyFont="1" applyFill="1" applyBorder="1" applyAlignment="1">
      <alignment horizontal="right"/>
    </xf>
    <xf numFmtId="0" fontId="3" fillId="10" borderId="70" xfId="0" applyFont="1" applyFill="1" applyBorder="1" applyAlignment="1">
      <alignment horizontal="right"/>
    </xf>
  </cellXfs>
  <cellStyles count="11">
    <cellStyle name="Milliers 2" xfId="8"/>
    <cellStyle name="Normal 2" xfId="6"/>
    <cellStyle name="Normal 2 2" xfId="9"/>
    <cellStyle name="Normal 3" xfId="7"/>
    <cellStyle name="Pourcentage 2" xfId="10"/>
    <cellStyle name="常规" xfId="0" builtinId="0"/>
    <cellStyle name="常规 13 4" xfId="3"/>
    <cellStyle name="常规 14 2" xfId="4"/>
    <cellStyle name="常规 15 2" xfId="5"/>
    <cellStyle name="常规 18" xfId="2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65024</xdr:colOff>
      <xdr:row>15</xdr:row>
      <xdr:rowOff>104291</xdr:rowOff>
    </xdr:from>
    <xdr:ext cx="184730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439845" y="6278532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endParaRPr lang="en-US" sz="5400" b="1" cap="none" spc="150">
            <a:ln w="11430"/>
            <a:solidFill>
              <a:srgbClr val="F8F8F8"/>
            </a:solidFill>
            <a:effectLst>
              <a:outerShdw blurRad="25400" algn="tl" rotWithShape="0">
                <a:srgbClr val="000000">
                  <a:alpha val="43000"/>
                </a:srgbClr>
              </a:outerShdw>
            </a:effectLst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User\Desktop\BB%20Motorway\Consultants%20documents\IPC\Draft%20Format\Non%20Conformity-LOG%20AND%20CALCUL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PC\Documents\Razvan\DRAFT%20IPC_bilingual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CALCULATION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Variations"/>
      <sheetName val="Employer's Claims Status"/>
      <sheetName val="Contractor CLaims Status"/>
      <sheetName val="NCN Status"/>
      <sheetName val="SUMMARY DESIGN AND CONST"/>
      <sheetName val="COST CENTER 0A"/>
      <sheetName val="COST CENTER 01"/>
      <sheetName val="COST CENTER 02"/>
      <sheetName val="COST CENTER 03 "/>
      <sheetName val="COST CENTER 04"/>
      <sheetName val="COST CENTER 05"/>
      <sheetName val="COST CENTER 06"/>
      <sheetName val="COST CENTER 07"/>
      <sheetName val="COST CENTER 08"/>
      <sheetName val="COST CENTER 09"/>
      <sheetName val="COST CENTER 10"/>
      <sheetName val="COST CENTER 11"/>
      <sheetName val="COST CENTER 12"/>
      <sheetName val="COST CENTER 13"/>
      <sheetName val="COST CENTER 14"/>
      <sheetName val="COST CENTER 15"/>
      <sheetName val="COST CENTER C"/>
    </sheetNames>
    <sheetDataSet>
      <sheetData sheetId="0">
        <row r="8">
          <cell r="E8">
            <v>0</v>
          </cell>
        </row>
        <row r="10">
          <cell r="E10">
            <v>0</v>
          </cell>
        </row>
        <row r="14">
          <cell r="E14">
            <v>0</v>
          </cell>
          <cell r="F14">
            <v>0</v>
          </cell>
        </row>
      </sheetData>
      <sheetData sheetId="1"/>
      <sheetData sheetId="2"/>
      <sheetData sheetId="3"/>
      <sheetData sheetId="4"/>
      <sheetData sheetId="5"/>
      <sheetData sheetId="6">
        <row r="12">
          <cell r="D12">
            <v>999139.73</v>
          </cell>
        </row>
        <row r="13">
          <cell r="D13">
            <v>353307.99</v>
          </cell>
        </row>
        <row r="14">
          <cell r="D14">
            <v>211243.18</v>
          </cell>
        </row>
        <row r="15">
          <cell r="D15">
            <v>788885.02</v>
          </cell>
        </row>
        <row r="16">
          <cell r="D16">
            <v>741819.66</v>
          </cell>
        </row>
        <row r="17">
          <cell r="D17">
            <v>1026816.95</v>
          </cell>
        </row>
        <row r="18">
          <cell r="D18">
            <v>637830.47</v>
          </cell>
        </row>
        <row r="19">
          <cell r="D19">
            <v>423845.63</v>
          </cell>
        </row>
        <row r="20">
          <cell r="D20">
            <v>390919.3</v>
          </cell>
        </row>
        <row r="21">
          <cell r="D21">
            <v>588962.54</v>
          </cell>
        </row>
        <row r="22">
          <cell r="D22">
            <v>472864.82</v>
          </cell>
        </row>
        <row r="23">
          <cell r="D23">
            <v>773549.52</v>
          </cell>
        </row>
        <row r="24">
          <cell r="D24">
            <v>511904.75</v>
          </cell>
        </row>
        <row r="25">
          <cell r="D25">
            <v>300964.11</v>
          </cell>
        </row>
        <row r="26">
          <cell r="D26">
            <v>530151.06000000006</v>
          </cell>
        </row>
        <row r="27">
          <cell r="D27">
            <v>972467.19</v>
          </cell>
        </row>
      </sheetData>
      <sheetData sheetId="7">
        <row r="35">
          <cell r="D35">
            <v>3128857.9000000004</v>
          </cell>
        </row>
      </sheetData>
      <sheetData sheetId="8">
        <row r="13">
          <cell r="C13">
            <v>17844.310000000001</v>
          </cell>
        </row>
      </sheetData>
      <sheetData sheetId="9">
        <row r="13">
          <cell r="C13">
            <v>5966.37</v>
          </cell>
        </row>
      </sheetData>
      <sheetData sheetId="10">
        <row r="14">
          <cell r="C14">
            <v>58310.92</v>
          </cell>
        </row>
      </sheetData>
      <sheetData sheetId="11">
        <row r="14">
          <cell r="C14">
            <v>58310.92</v>
          </cell>
        </row>
      </sheetData>
      <sheetData sheetId="12">
        <row r="14">
          <cell r="C14">
            <v>58310.92</v>
          </cell>
        </row>
      </sheetData>
      <sheetData sheetId="13">
        <row r="13">
          <cell r="C13">
            <v>14310.67</v>
          </cell>
        </row>
      </sheetData>
      <sheetData sheetId="14">
        <row r="13">
          <cell r="C13">
            <v>21927.24</v>
          </cell>
        </row>
      </sheetData>
      <sheetData sheetId="15">
        <row r="13">
          <cell r="C13">
            <v>34191.19</v>
          </cell>
        </row>
      </sheetData>
      <sheetData sheetId="16">
        <row r="13">
          <cell r="C13">
            <v>18815.77</v>
          </cell>
        </row>
      </sheetData>
      <sheetData sheetId="17">
        <row r="14">
          <cell r="C14">
            <v>58310.93</v>
          </cell>
        </row>
      </sheetData>
      <sheetData sheetId="18">
        <row r="13">
          <cell r="C13">
            <v>7199.08</v>
          </cell>
        </row>
      </sheetData>
      <sheetData sheetId="19">
        <row r="14">
          <cell r="C14">
            <v>92394.48</v>
          </cell>
        </row>
      </sheetData>
      <sheetData sheetId="20">
        <row r="13">
          <cell r="C13">
            <v>26543.09</v>
          </cell>
        </row>
      </sheetData>
      <sheetData sheetId="21">
        <row r="13">
          <cell r="C13">
            <v>73255.88</v>
          </cell>
        </row>
      </sheetData>
      <sheetData sheetId="22">
        <row r="12">
          <cell r="C12">
            <v>30967.87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84"/>
  <sheetViews>
    <sheetView zoomScale="112" zoomScaleNormal="112" zoomScalePageLayoutView="112" workbookViewId="0">
      <selection activeCell="A2" sqref="A2"/>
    </sheetView>
  </sheetViews>
  <sheetFormatPr defaultColWidth="8.875" defaultRowHeight="13.5" x14ac:dyDescent="0.15"/>
  <cols>
    <col min="1" max="1" width="3.75" customWidth="1"/>
    <col min="2" max="2" width="56.25" customWidth="1"/>
    <col min="3" max="4" width="20.75" customWidth="1"/>
    <col min="5" max="5" width="25.375" customWidth="1"/>
    <col min="6" max="6" width="3.875" customWidth="1"/>
    <col min="7" max="7" width="13.875" bestFit="1" customWidth="1"/>
  </cols>
  <sheetData>
    <row r="2" spans="2:8" ht="15" thickBot="1" x14ac:dyDescent="0.25">
      <c r="B2" s="77"/>
      <c r="C2" s="77"/>
      <c r="D2" s="77"/>
      <c r="E2" s="77"/>
      <c r="F2" s="77"/>
      <c r="G2" s="77"/>
      <c r="H2" s="77"/>
    </row>
    <row r="3" spans="2:8" ht="15" x14ac:dyDescent="0.15">
      <c r="B3" s="219" t="s">
        <v>6246</v>
      </c>
      <c r="C3" s="705" t="s">
        <v>6462</v>
      </c>
      <c r="D3" s="706"/>
      <c r="E3" s="707"/>
      <c r="F3" s="78"/>
      <c r="G3" s="78"/>
      <c r="H3" s="78"/>
    </row>
    <row r="4" spans="2:8" ht="15" x14ac:dyDescent="0.15">
      <c r="B4" s="328" t="s">
        <v>6505</v>
      </c>
      <c r="C4" s="717" t="s">
        <v>6504</v>
      </c>
      <c r="D4" s="718"/>
      <c r="E4" s="719"/>
      <c r="F4" s="78"/>
      <c r="G4" s="78"/>
      <c r="H4" s="78"/>
    </row>
    <row r="5" spans="2:8" ht="60" customHeight="1" x14ac:dyDescent="0.15">
      <c r="B5" s="135" t="s">
        <v>6247</v>
      </c>
      <c r="C5" s="708" t="s">
        <v>6461</v>
      </c>
      <c r="D5" s="708"/>
      <c r="E5" s="709"/>
      <c r="F5" s="78"/>
      <c r="G5" s="78"/>
      <c r="H5" s="78"/>
    </row>
    <row r="6" spans="2:8" ht="27" customHeight="1" x14ac:dyDescent="0.15">
      <c r="B6" s="135" t="s">
        <v>6248</v>
      </c>
      <c r="C6" s="708" t="s">
        <v>5467</v>
      </c>
      <c r="D6" s="708"/>
      <c r="E6" s="709"/>
      <c r="F6" s="78"/>
      <c r="G6" s="78"/>
      <c r="H6" s="78"/>
    </row>
    <row r="7" spans="2:8" ht="29.25" x14ac:dyDescent="0.15">
      <c r="B7" s="220" t="s">
        <v>6249</v>
      </c>
      <c r="C7" s="703">
        <v>809577356.13999999</v>
      </c>
      <c r="D7" s="703"/>
      <c r="E7" s="704"/>
      <c r="F7" s="78"/>
      <c r="G7" s="78"/>
      <c r="H7" s="78"/>
    </row>
    <row r="8" spans="2:8" ht="30" x14ac:dyDescent="0.15">
      <c r="B8" s="220" t="s">
        <v>6250</v>
      </c>
      <c r="C8" s="703">
        <f>C7*0.2</f>
        <v>161915471.22800002</v>
      </c>
      <c r="D8" s="703"/>
      <c r="E8" s="704"/>
      <c r="F8" s="78"/>
      <c r="G8" s="78"/>
      <c r="H8" s="78"/>
    </row>
    <row r="9" spans="2:8" ht="15" x14ac:dyDescent="0.15">
      <c r="B9" s="220" t="s">
        <v>6251</v>
      </c>
      <c r="C9" s="703">
        <v>0</v>
      </c>
      <c r="D9" s="703"/>
      <c r="E9" s="704"/>
      <c r="F9" s="78"/>
      <c r="G9" s="78"/>
      <c r="H9" s="78"/>
    </row>
    <row r="10" spans="2:8" ht="30" x14ac:dyDescent="0.15">
      <c r="B10" s="220" t="s">
        <v>6460</v>
      </c>
      <c r="C10" s="714" t="s">
        <v>6459</v>
      </c>
      <c r="D10" s="715"/>
      <c r="E10" s="716"/>
      <c r="F10" s="78"/>
      <c r="G10" s="78"/>
      <c r="H10" s="78"/>
    </row>
    <row r="11" spans="2:8" ht="30" x14ac:dyDescent="0.15">
      <c r="B11" s="220" t="s">
        <v>6252</v>
      </c>
      <c r="C11" s="703">
        <f>C9*0.2</f>
        <v>0</v>
      </c>
      <c r="D11" s="703"/>
      <c r="E11" s="704"/>
      <c r="F11" s="78"/>
      <c r="G11" s="78"/>
      <c r="H11" s="78"/>
    </row>
    <row r="12" spans="2:8" ht="30" x14ac:dyDescent="0.15">
      <c r="B12" s="220" t="s">
        <v>6458</v>
      </c>
      <c r="C12" s="703">
        <f>C7*0.05</f>
        <v>40478867.807000004</v>
      </c>
      <c r="D12" s="703"/>
      <c r="E12" s="704"/>
      <c r="F12" s="78"/>
      <c r="G12" s="78"/>
      <c r="H12" s="78"/>
    </row>
    <row r="13" spans="2:8" ht="30.75" thickBot="1" x14ac:dyDescent="0.2">
      <c r="B13" s="221" t="s">
        <v>6253</v>
      </c>
      <c r="C13" s="710">
        <v>1000000</v>
      </c>
      <c r="D13" s="710"/>
      <c r="E13" s="711"/>
      <c r="F13" s="78"/>
      <c r="G13" s="78"/>
      <c r="H13" s="78"/>
    </row>
    <row r="14" spans="2:8" ht="15.75" thickBot="1" x14ac:dyDescent="0.3">
      <c r="B14" s="713"/>
      <c r="C14" s="713"/>
      <c r="D14" s="713"/>
      <c r="E14" s="713"/>
      <c r="F14" s="77"/>
      <c r="G14" s="77"/>
      <c r="H14" s="77"/>
    </row>
    <row r="15" spans="2:8" ht="26.25" customHeight="1" thickBot="1" x14ac:dyDescent="0.25">
      <c r="B15" s="725" t="s">
        <v>6535</v>
      </c>
      <c r="C15" s="726"/>
      <c r="D15" s="726"/>
      <c r="E15" s="727"/>
      <c r="F15" s="366"/>
      <c r="G15" s="366"/>
      <c r="H15" s="366"/>
    </row>
    <row r="16" spans="2:8" ht="15.75" thickBot="1" x14ac:dyDescent="0.25">
      <c r="B16" s="136"/>
      <c r="C16" s="136"/>
      <c r="D16" s="136"/>
      <c r="E16" s="136"/>
      <c r="F16" s="217"/>
      <c r="G16" s="217"/>
      <c r="H16" s="217"/>
    </row>
    <row r="17" spans="1:8" ht="14.25" x14ac:dyDescent="0.2">
      <c r="B17" s="137" t="s">
        <v>6536</v>
      </c>
      <c r="C17" s="720">
        <v>14</v>
      </c>
      <c r="D17" s="720"/>
      <c r="E17" s="721"/>
      <c r="F17" s="144"/>
      <c r="G17" s="77"/>
      <c r="H17" s="77"/>
    </row>
    <row r="18" spans="1:8" ht="14.25" x14ac:dyDescent="0.2">
      <c r="B18" s="378" t="s">
        <v>6537</v>
      </c>
      <c r="C18" s="722" t="s">
        <v>14089</v>
      </c>
      <c r="D18" s="723"/>
      <c r="E18" s="724"/>
      <c r="F18" s="144"/>
      <c r="G18" s="77"/>
      <c r="H18" s="77"/>
    </row>
    <row r="19" spans="1:8" ht="14.25" x14ac:dyDescent="0.2">
      <c r="A19" s="154"/>
      <c r="B19" s="222" t="s">
        <v>6500</v>
      </c>
      <c r="C19" s="728">
        <v>43052</v>
      </c>
      <c r="D19" s="728"/>
      <c r="E19" s="729"/>
      <c r="F19" s="144"/>
      <c r="G19" s="77"/>
      <c r="H19" s="77"/>
    </row>
    <row r="20" spans="1:8" ht="28.5" x14ac:dyDescent="0.2">
      <c r="A20" s="154"/>
      <c r="B20" s="222" t="s">
        <v>6538</v>
      </c>
      <c r="C20" s="728"/>
      <c r="D20" s="728"/>
      <c r="E20" s="729"/>
      <c r="F20" s="144"/>
      <c r="G20" s="77"/>
      <c r="H20" s="77"/>
    </row>
    <row r="21" spans="1:8" ht="30.75" customHeight="1" x14ac:dyDescent="0.2">
      <c r="A21" s="154"/>
      <c r="B21" s="319" t="s">
        <v>6501</v>
      </c>
      <c r="C21" s="730">
        <v>43094</v>
      </c>
      <c r="D21" s="730"/>
      <c r="E21" s="731"/>
      <c r="F21" s="144"/>
      <c r="G21" s="77"/>
      <c r="H21" s="77"/>
    </row>
    <row r="22" spans="1:8" ht="14.25" x14ac:dyDescent="0.2">
      <c r="A22" s="154"/>
      <c r="B22" s="146"/>
      <c r="C22" s="80"/>
      <c r="D22" s="80"/>
      <c r="E22" s="138"/>
      <c r="F22" s="144"/>
      <c r="G22" s="77"/>
      <c r="H22" s="77"/>
    </row>
    <row r="23" spans="1:8" ht="44.25" x14ac:dyDescent="0.2">
      <c r="A23" s="154"/>
      <c r="B23" s="147"/>
      <c r="C23" s="81" t="s">
        <v>6259</v>
      </c>
      <c r="D23" s="81" t="s">
        <v>6260</v>
      </c>
      <c r="E23" s="139" t="s">
        <v>6261</v>
      </c>
      <c r="F23" s="145"/>
      <c r="G23" s="79"/>
      <c r="H23" s="79"/>
    </row>
    <row r="24" spans="1:8" ht="15" x14ac:dyDescent="0.25">
      <c r="A24" s="154"/>
      <c r="B24" s="712" t="s">
        <v>6254</v>
      </c>
      <c r="C24" s="712"/>
      <c r="D24" s="712"/>
      <c r="E24" s="712"/>
      <c r="F24" s="144"/>
      <c r="G24" s="77"/>
      <c r="H24" s="77"/>
    </row>
    <row r="25" spans="1:8" ht="14.25" x14ac:dyDescent="0.2">
      <c r="A25" s="154"/>
      <c r="B25" s="148" t="s">
        <v>6255</v>
      </c>
      <c r="C25" s="82">
        <f>Summary!E8</f>
        <v>145696491.76385555</v>
      </c>
      <c r="D25" s="82">
        <f>Summary!G8</f>
        <v>169027176.40395215</v>
      </c>
      <c r="E25" s="140">
        <f>'SUMMARY DESIGN AND CONST'!F142</f>
        <v>23330684.640096657</v>
      </c>
      <c r="F25" s="144"/>
      <c r="G25" s="77"/>
      <c r="H25" s="77"/>
    </row>
    <row r="26" spans="1:8" ht="14.25" x14ac:dyDescent="0.2">
      <c r="A26" s="154"/>
      <c r="B26" s="148" t="s">
        <v>6256</v>
      </c>
      <c r="C26" s="82">
        <f>[2]Summary!E10</f>
        <v>0</v>
      </c>
      <c r="D26" s="82">
        <f>Summary!F10</f>
        <v>0</v>
      </c>
      <c r="E26" s="140">
        <f>D26-C26</f>
        <v>0</v>
      </c>
      <c r="F26" s="144"/>
      <c r="G26" s="77"/>
      <c r="H26" s="77"/>
    </row>
    <row r="27" spans="1:8" ht="28.5" x14ac:dyDescent="0.2">
      <c r="A27" s="154"/>
      <c r="B27" s="150" t="s">
        <v>6257</v>
      </c>
      <c r="C27" s="82">
        <f>[2]Summary!E14</f>
        <v>0</v>
      </c>
      <c r="D27" s="82">
        <f>[2]Summary!F14</f>
        <v>0</v>
      </c>
      <c r="E27" s="140">
        <f>D27-C27</f>
        <v>0</v>
      </c>
      <c r="F27" s="144"/>
      <c r="G27" s="77"/>
      <c r="H27" s="77"/>
    </row>
    <row r="28" spans="1:8" ht="15" x14ac:dyDescent="0.25">
      <c r="A28" s="154"/>
      <c r="B28" s="149" t="s">
        <v>6258</v>
      </c>
      <c r="C28" s="83">
        <f>C25+C26+C27</f>
        <v>145696491.76385555</v>
      </c>
      <c r="D28" s="83">
        <f>D25+D26+D27</f>
        <v>169027176.40395215</v>
      </c>
      <c r="E28" s="83">
        <f>E25+E26+E27</f>
        <v>23330684.640096657</v>
      </c>
      <c r="F28" s="144"/>
      <c r="G28" s="77"/>
      <c r="H28" s="77"/>
    </row>
    <row r="29" spans="1:8" ht="15" x14ac:dyDescent="0.25">
      <c r="A29" s="154"/>
      <c r="B29" s="149"/>
      <c r="C29" s="83"/>
      <c r="D29" s="83"/>
      <c r="E29" s="141"/>
      <c r="F29" s="144"/>
      <c r="G29" s="77"/>
      <c r="H29" s="77"/>
    </row>
    <row r="30" spans="1:8" ht="15" x14ac:dyDescent="0.25">
      <c r="A30" s="154"/>
      <c r="B30" s="712" t="s">
        <v>6262</v>
      </c>
      <c r="C30" s="712"/>
      <c r="D30" s="712"/>
      <c r="E30" s="712"/>
      <c r="F30" s="144"/>
      <c r="G30" s="77"/>
      <c r="H30" s="77"/>
    </row>
    <row r="31" spans="1:8" ht="28.5" x14ac:dyDescent="0.2">
      <c r="A31" s="154"/>
      <c r="B31" s="223" t="s">
        <v>6520</v>
      </c>
      <c r="C31" s="82">
        <f>C28*0.05</f>
        <v>7284824.5881927777</v>
      </c>
      <c r="D31" s="82">
        <f>D28*0.05</f>
        <v>8451358.8201976083</v>
      </c>
      <c r="E31" s="140">
        <f>E28*0.05</f>
        <v>1166534.2320048329</v>
      </c>
      <c r="F31" s="144"/>
      <c r="G31" s="77"/>
      <c r="H31" s="77"/>
    </row>
    <row r="32" spans="1:8" ht="15" x14ac:dyDescent="0.25">
      <c r="A32" s="154"/>
      <c r="B32" s="149" t="s">
        <v>6263</v>
      </c>
      <c r="C32" s="83">
        <f>C31</f>
        <v>7284824.5881927777</v>
      </c>
      <c r="D32" s="83">
        <f>D31</f>
        <v>8451358.8201976083</v>
      </c>
      <c r="E32" s="141">
        <f>E31</f>
        <v>1166534.2320048329</v>
      </c>
      <c r="F32" s="144"/>
      <c r="G32" s="364"/>
      <c r="H32" s="77"/>
    </row>
    <row r="33" spans="1:8" ht="15" x14ac:dyDescent="0.25">
      <c r="A33" s="154"/>
      <c r="B33" s="149"/>
      <c r="C33" s="83"/>
      <c r="D33" s="83"/>
      <c r="E33" s="141"/>
      <c r="F33" s="144"/>
      <c r="G33" s="77"/>
      <c r="H33" s="77"/>
    </row>
    <row r="34" spans="1:8" ht="30" x14ac:dyDescent="0.25">
      <c r="A34" s="154"/>
      <c r="B34" s="244" t="s">
        <v>6457</v>
      </c>
      <c r="C34" s="244"/>
      <c r="D34" s="244"/>
      <c r="E34" s="244"/>
      <c r="F34" s="144"/>
      <c r="G34" s="77"/>
      <c r="H34" s="77"/>
    </row>
    <row r="35" spans="1:8" ht="57" x14ac:dyDescent="0.2">
      <c r="A35" s="154"/>
      <c r="B35" s="224" t="s">
        <v>6521</v>
      </c>
      <c r="C35" s="82">
        <f>Summary!E27</f>
        <v>0</v>
      </c>
      <c r="D35" s="82">
        <f>Summary!G27</f>
        <v>1422341.0351904274</v>
      </c>
      <c r="E35" s="140">
        <f>Summary!F27</f>
        <v>1422341.0351904274</v>
      </c>
      <c r="F35" s="144"/>
      <c r="G35" s="77"/>
      <c r="H35" s="77"/>
    </row>
    <row r="36" spans="1:8" ht="14.25" x14ac:dyDescent="0.2">
      <c r="A36" s="154"/>
      <c r="B36" s="243"/>
      <c r="C36" s="732"/>
      <c r="D36" s="733"/>
      <c r="E36" s="733"/>
      <c r="F36" s="144"/>
      <c r="G36" s="77"/>
      <c r="H36" s="77"/>
    </row>
    <row r="37" spans="1:8" ht="15" x14ac:dyDescent="0.25">
      <c r="A37" s="154"/>
      <c r="B37" s="149" t="s">
        <v>6264</v>
      </c>
      <c r="C37" s="83">
        <f>C35</f>
        <v>0</v>
      </c>
      <c r="D37" s="83">
        <f>D35</f>
        <v>1422341.0351904274</v>
      </c>
      <c r="E37" s="141">
        <f>E35</f>
        <v>1422341.0351904274</v>
      </c>
      <c r="F37" s="144"/>
      <c r="G37" s="77"/>
      <c r="H37" s="77"/>
    </row>
    <row r="38" spans="1:8" ht="15" x14ac:dyDescent="0.25">
      <c r="A38" s="154"/>
      <c r="B38" s="712" t="s">
        <v>6265</v>
      </c>
      <c r="C38" s="712"/>
      <c r="D38" s="712"/>
      <c r="E38" s="712"/>
      <c r="F38" s="144"/>
      <c r="G38" s="77"/>
      <c r="H38" s="77"/>
    </row>
    <row r="39" spans="1:8" ht="27.75" customHeight="1" x14ac:dyDescent="0.2">
      <c r="A39" s="154"/>
      <c r="B39" s="224" t="s">
        <v>6266</v>
      </c>
      <c r="C39" s="82">
        <f>Summary!E16</f>
        <v>-1197000</v>
      </c>
      <c r="D39" s="82">
        <f>Summary!G16</f>
        <v>-1227000</v>
      </c>
      <c r="E39" s="140">
        <f>D39-C39</f>
        <v>-30000</v>
      </c>
      <c r="F39" s="144"/>
      <c r="G39" s="77"/>
      <c r="H39" s="77"/>
    </row>
    <row r="40" spans="1:8" ht="15" x14ac:dyDescent="0.25">
      <c r="A40" s="154"/>
      <c r="B40" s="149" t="s">
        <v>6456</v>
      </c>
      <c r="C40" s="83">
        <f>C39</f>
        <v>-1197000</v>
      </c>
      <c r="D40" s="83">
        <f>D39</f>
        <v>-1227000</v>
      </c>
      <c r="E40" s="141">
        <f>E39</f>
        <v>-30000</v>
      </c>
      <c r="F40" s="144"/>
      <c r="G40" s="77"/>
      <c r="H40" s="77"/>
    </row>
    <row r="41" spans="1:8" ht="15" x14ac:dyDescent="0.25">
      <c r="A41" s="154"/>
      <c r="B41" s="712" t="s">
        <v>6267</v>
      </c>
      <c r="C41" s="712"/>
      <c r="D41" s="712"/>
      <c r="E41" s="712"/>
      <c r="F41" s="144"/>
      <c r="G41" s="77"/>
      <c r="H41" s="77"/>
    </row>
    <row r="42" spans="1:8" ht="29.25" customHeight="1" x14ac:dyDescent="0.2">
      <c r="A42" s="154"/>
      <c r="B42" s="150" t="s">
        <v>6268</v>
      </c>
      <c r="C42" s="82">
        <f>E42+D42</f>
        <v>0</v>
      </c>
      <c r="D42" s="82">
        <v>0</v>
      </c>
      <c r="E42" s="140"/>
      <c r="F42" s="144"/>
      <c r="G42" s="77"/>
      <c r="H42" s="77"/>
    </row>
    <row r="43" spans="1:8" ht="28.5" x14ac:dyDescent="0.2">
      <c r="A43" s="154"/>
      <c r="B43" s="150" t="s">
        <v>6269</v>
      </c>
      <c r="C43" s="82">
        <f>E43+D43</f>
        <v>0</v>
      </c>
      <c r="D43" s="82">
        <v>0</v>
      </c>
      <c r="E43" s="140"/>
      <c r="F43" s="144"/>
      <c r="G43" s="77"/>
      <c r="H43" s="77"/>
    </row>
    <row r="44" spans="1:8" ht="28.5" x14ac:dyDescent="0.2">
      <c r="A44" s="154"/>
      <c r="B44" s="150" t="s">
        <v>6270</v>
      </c>
      <c r="C44" s="82">
        <f>E44+D44</f>
        <v>0</v>
      </c>
      <c r="D44" s="82">
        <v>0</v>
      </c>
      <c r="E44" s="140"/>
      <c r="F44" s="144"/>
      <c r="G44" s="77"/>
      <c r="H44" s="77"/>
    </row>
    <row r="45" spans="1:8" ht="15" x14ac:dyDescent="0.25">
      <c r="A45" s="154"/>
      <c r="B45" s="149" t="s">
        <v>6271</v>
      </c>
      <c r="C45" s="83">
        <f>SUM(C42:C44)</f>
        <v>0</v>
      </c>
      <c r="D45" s="83">
        <f>SUM(D42:D44)</f>
        <v>0</v>
      </c>
      <c r="E45" s="141">
        <f>SUM(E42:E44)</f>
        <v>0</v>
      </c>
      <c r="F45" s="144"/>
      <c r="G45" s="77"/>
      <c r="H45" s="77"/>
    </row>
    <row r="46" spans="1:8" ht="14.25" x14ac:dyDescent="0.2">
      <c r="A46" s="154"/>
      <c r="B46" s="151"/>
      <c r="C46" s="82"/>
      <c r="D46" s="82"/>
      <c r="E46" s="140"/>
      <c r="F46" s="144"/>
      <c r="G46" s="77"/>
      <c r="H46" s="77"/>
    </row>
    <row r="47" spans="1:8" ht="15" x14ac:dyDescent="0.25">
      <c r="A47" s="154"/>
      <c r="B47" s="152" t="s">
        <v>6550</v>
      </c>
      <c r="C47" s="84">
        <f>C28-C31-C37-C45+C40</f>
        <v>137214667.17566276</v>
      </c>
      <c r="D47" s="84">
        <f>D28-D32-D37--D40-D45</f>
        <v>157926476.54856411</v>
      </c>
      <c r="E47" s="142">
        <f>E28-E32-E37--E40- E45</f>
        <v>20711809.372901399</v>
      </c>
      <c r="F47" s="144"/>
      <c r="G47" s="77"/>
      <c r="H47" s="77"/>
    </row>
    <row r="48" spans="1:8" ht="15" x14ac:dyDescent="0.25">
      <c r="A48" s="154"/>
      <c r="B48" s="153"/>
      <c r="C48" s="85"/>
      <c r="D48" s="85"/>
      <c r="E48" s="143"/>
      <c r="F48" s="144"/>
      <c r="G48" s="77"/>
      <c r="H48" s="77"/>
    </row>
    <row r="49" spans="1:8" ht="60.75" customHeight="1" x14ac:dyDescent="0.25">
      <c r="A49" s="239"/>
      <c r="B49" s="326" t="s">
        <v>6539</v>
      </c>
      <c r="C49" s="325">
        <f>E47</f>
        <v>20711809.372901399</v>
      </c>
      <c r="D49" s="365" t="s">
        <v>15386</v>
      </c>
      <c r="E49" s="365" t="s">
        <v>15390</v>
      </c>
      <c r="F49" s="240"/>
      <c r="G49" s="77"/>
      <c r="H49" s="77"/>
    </row>
    <row r="50" spans="1:8" ht="54" customHeight="1" x14ac:dyDescent="0.25">
      <c r="A50" s="239"/>
      <c r="B50" s="326" t="s">
        <v>6455</v>
      </c>
      <c r="C50" s="325">
        <f>C49*0.15</f>
        <v>3106771.4059352097</v>
      </c>
      <c r="D50" s="365" t="s">
        <v>15387</v>
      </c>
      <c r="E50" s="365" t="s">
        <v>15391</v>
      </c>
      <c r="F50" s="240"/>
      <c r="G50" s="77"/>
      <c r="H50" s="77"/>
    </row>
    <row r="51" spans="1:8" ht="69.75" customHeight="1" x14ac:dyDescent="0.25">
      <c r="A51" s="239"/>
      <c r="B51" s="326" t="s">
        <v>6454</v>
      </c>
      <c r="C51" s="325">
        <f>C49*0.85</f>
        <v>17605037.966966189</v>
      </c>
      <c r="D51" s="384" t="s">
        <v>15388</v>
      </c>
      <c r="E51" s="365" t="s">
        <v>15392</v>
      </c>
      <c r="F51" s="240"/>
      <c r="G51" s="364"/>
      <c r="H51" s="77"/>
    </row>
    <row r="52" spans="1:8" ht="66" customHeight="1" x14ac:dyDescent="0.25">
      <c r="A52" s="239"/>
      <c r="B52" s="344" t="s">
        <v>6507</v>
      </c>
      <c r="C52" s="345">
        <f>C51*1.3718</f>
        <v>24150591.083084218</v>
      </c>
      <c r="D52" s="365" t="s">
        <v>15389</v>
      </c>
      <c r="E52" s="365" t="s">
        <v>15393</v>
      </c>
      <c r="F52" s="240"/>
      <c r="G52" s="77"/>
      <c r="H52" s="77"/>
    </row>
    <row r="53" spans="1:8" ht="29.25" x14ac:dyDescent="0.2">
      <c r="A53" s="239"/>
      <c r="B53" s="327" t="s">
        <v>6272</v>
      </c>
      <c r="C53" s="324"/>
      <c r="D53" s="324">
        <f>D25/C7</f>
        <v>0.20878446651455296</v>
      </c>
      <c r="E53" s="324">
        <f>E25/C7</f>
        <v>2.881835128311332E-2</v>
      </c>
      <c r="F53" s="240"/>
      <c r="G53" s="77"/>
      <c r="H53" s="77"/>
    </row>
    <row r="54" spans="1:8" ht="14.25" x14ac:dyDescent="0.2">
      <c r="A54" s="239"/>
      <c r="B54" s="6"/>
      <c r="C54" s="6"/>
      <c r="D54" s="6"/>
      <c r="E54" s="6"/>
      <c r="F54" s="240"/>
      <c r="G54" s="77"/>
      <c r="H54" s="77"/>
    </row>
    <row r="55" spans="1:8" ht="14.25" x14ac:dyDescent="0.2">
      <c r="A55" s="154"/>
      <c r="B55" s="1"/>
      <c r="C55" s="1"/>
      <c r="D55" s="1"/>
      <c r="E55" s="1"/>
      <c r="F55" s="77"/>
      <c r="G55" s="77"/>
      <c r="H55" s="77"/>
    </row>
    <row r="56" spans="1:8" ht="14.25" x14ac:dyDescent="0.2">
      <c r="B56" s="1"/>
      <c r="C56" s="1"/>
      <c r="D56" s="1"/>
      <c r="E56" s="1"/>
      <c r="F56" s="77"/>
      <c r="G56" s="77"/>
      <c r="H56" s="77"/>
    </row>
    <row r="57" spans="1:8" ht="57" customHeight="1" x14ac:dyDescent="0.2">
      <c r="B57" s="701" t="s">
        <v>6540</v>
      </c>
      <c r="C57" s="702"/>
      <c r="D57" s="702"/>
      <c r="E57" s="702"/>
      <c r="F57" s="77"/>
      <c r="G57" s="77"/>
      <c r="H57" s="77"/>
    </row>
    <row r="58" spans="1:8" ht="14.25" x14ac:dyDescent="0.2">
      <c r="B58" s="77"/>
      <c r="C58" s="77"/>
      <c r="D58" s="77"/>
      <c r="E58" s="77"/>
      <c r="F58" s="77"/>
      <c r="G58" s="77"/>
      <c r="H58" s="77"/>
    </row>
    <row r="59" spans="1:8" s="239" customFormat="1" ht="15" x14ac:dyDescent="0.25">
      <c r="B59" s="241"/>
      <c r="C59" s="28"/>
      <c r="D59" s="28"/>
      <c r="E59" s="28"/>
      <c r="F59" s="240"/>
      <c r="G59" s="240"/>
      <c r="H59" s="240"/>
    </row>
    <row r="60" spans="1:8" s="239" customFormat="1" ht="14.25" x14ac:dyDescent="0.2">
      <c r="B60" s="369" t="s">
        <v>6523</v>
      </c>
      <c r="C60" s="368" t="s">
        <v>6526</v>
      </c>
      <c r="D60" s="368" t="s">
        <v>6527</v>
      </c>
      <c r="E60" s="368" t="s">
        <v>6522</v>
      </c>
      <c r="F60" s="240"/>
      <c r="G60" s="240"/>
      <c r="H60" s="240"/>
    </row>
    <row r="61" spans="1:8" s="239" customFormat="1" ht="14.25" x14ac:dyDescent="0.2">
      <c r="B61" s="1"/>
      <c r="C61" s="233" t="s">
        <v>9606</v>
      </c>
      <c r="D61" s="1"/>
      <c r="E61" s="1"/>
      <c r="F61" s="240"/>
      <c r="G61" s="240"/>
      <c r="H61" s="240"/>
    </row>
    <row r="62" spans="1:8" s="239" customFormat="1" ht="14.25" x14ac:dyDescent="0.2">
      <c r="B62" s="1"/>
      <c r="C62" s="233"/>
      <c r="D62" s="1"/>
      <c r="E62" s="1"/>
      <c r="F62" s="240"/>
      <c r="G62" s="240"/>
      <c r="H62" s="240"/>
    </row>
    <row r="63" spans="1:8" s="239" customFormat="1" ht="14.25" x14ac:dyDescent="0.2">
      <c r="B63" s="1"/>
      <c r="C63" s="233"/>
      <c r="D63" s="1"/>
      <c r="E63" s="1"/>
      <c r="F63" s="240"/>
      <c r="G63" s="240"/>
      <c r="H63" s="240"/>
    </row>
    <row r="64" spans="1:8" s="239" customFormat="1" ht="14.25" x14ac:dyDescent="0.2">
      <c r="B64" s="1"/>
      <c r="C64" s="233"/>
      <c r="D64" s="1"/>
      <c r="E64" s="1"/>
      <c r="F64" s="240"/>
      <c r="G64" s="240"/>
      <c r="H64" s="240"/>
    </row>
    <row r="65" spans="2:8" s="239" customFormat="1" ht="14.25" x14ac:dyDescent="0.2">
      <c r="B65" s="242"/>
      <c r="C65" s="233"/>
      <c r="D65" s="1"/>
      <c r="E65" s="1"/>
      <c r="F65" s="240"/>
      <c r="G65" s="240"/>
      <c r="H65" s="240"/>
    </row>
    <row r="66" spans="2:8" s="239" customFormat="1" ht="14.25" x14ac:dyDescent="0.2">
      <c r="B66" s="242"/>
      <c r="C66" s="1"/>
      <c r="D66" s="1"/>
      <c r="E66" s="1"/>
      <c r="F66" s="240"/>
      <c r="G66" s="240"/>
      <c r="H66" s="240"/>
    </row>
    <row r="67" spans="2:8" s="239" customFormat="1" ht="14.25" x14ac:dyDescent="0.2">
      <c r="B67" s="242"/>
      <c r="C67" s="1"/>
      <c r="D67" s="1"/>
      <c r="E67" s="1"/>
      <c r="F67" s="240"/>
      <c r="G67" s="240"/>
      <c r="H67" s="240"/>
    </row>
    <row r="68" spans="2:8" s="239" customFormat="1" ht="14.25" x14ac:dyDescent="0.2">
      <c r="B68" s="179"/>
      <c r="C68" s="28"/>
      <c r="D68" s="28"/>
      <c r="E68" s="28"/>
      <c r="F68" s="240"/>
      <c r="G68" s="240"/>
      <c r="H68" s="240"/>
    </row>
    <row r="69" spans="2:8" s="239" customFormat="1" ht="14.25" x14ac:dyDescent="0.2">
      <c r="B69" s="179"/>
      <c r="C69" s="28"/>
      <c r="D69" s="28"/>
      <c r="E69" s="96"/>
      <c r="F69" s="240"/>
      <c r="G69" s="240"/>
      <c r="H69" s="240"/>
    </row>
    <row r="70" spans="2:8" ht="28.5" x14ac:dyDescent="0.2">
      <c r="B70" s="369" t="s">
        <v>6524</v>
      </c>
      <c r="C70" s="368" t="s">
        <v>6526</v>
      </c>
      <c r="D70" s="368" t="s">
        <v>6527</v>
      </c>
      <c r="E70" s="368" t="s">
        <v>6522</v>
      </c>
      <c r="F70" s="77"/>
      <c r="G70" s="77"/>
      <c r="H70" s="77"/>
    </row>
    <row r="71" spans="2:8" ht="14.25" x14ac:dyDescent="0.2">
      <c r="B71" s="242"/>
      <c r="C71" s="233"/>
      <c r="D71" s="233"/>
      <c r="E71" s="233"/>
      <c r="F71" s="77"/>
      <c r="G71" s="77"/>
      <c r="H71" s="77"/>
    </row>
    <row r="72" spans="2:8" ht="14.25" x14ac:dyDescent="0.2">
      <c r="B72" s="242"/>
      <c r="C72" s="233"/>
      <c r="D72" s="233"/>
      <c r="E72" s="233"/>
      <c r="F72" s="77"/>
      <c r="G72" s="77"/>
      <c r="H72" s="77"/>
    </row>
    <row r="73" spans="2:8" ht="14.25" x14ac:dyDescent="0.2">
      <c r="B73" s="77"/>
      <c r="C73" s="77"/>
      <c r="D73" s="367"/>
      <c r="E73" s="367"/>
      <c r="F73" s="77"/>
      <c r="G73" s="77"/>
      <c r="H73" s="77"/>
    </row>
    <row r="74" spans="2:8" ht="14.25" x14ac:dyDescent="0.2">
      <c r="B74" s="77"/>
      <c r="C74" s="77"/>
      <c r="D74" s="367"/>
      <c r="E74" s="367"/>
      <c r="F74" s="77"/>
      <c r="G74" s="77"/>
      <c r="H74" s="77"/>
    </row>
    <row r="75" spans="2:8" ht="14.25" x14ac:dyDescent="0.2">
      <c r="B75" s="77"/>
      <c r="C75" s="77"/>
      <c r="D75" s="367"/>
      <c r="E75" s="367"/>
      <c r="F75" s="77"/>
      <c r="G75" s="77"/>
      <c r="H75" s="77"/>
    </row>
    <row r="76" spans="2:8" ht="14.25" x14ac:dyDescent="0.2">
      <c r="B76" s="77"/>
      <c r="C76" s="77"/>
      <c r="D76" s="367"/>
      <c r="E76" s="367"/>
      <c r="F76" s="77"/>
      <c r="G76" s="77"/>
      <c r="H76" s="77"/>
    </row>
    <row r="77" spans="2:8" ht="14.25" x14ac:dyDescent="0.2">
      <c r="B77" s="77"/>
      <c r="C77" s="77"/>
      <c r="D77" s="367"/>
      <c r="E77" s="367"/>
      <c r="F77" s="77"/>
      <c r="G77" s="77"/>
      <c r="H77" s="77"/>
    </row>
    <row r="78" spans="2:8" ht="14.25" x14ac:dyDescent="0.2">
      <c r="B78" s="77"/>
      <c r="C78" s="77"/>
      <c r="D78" s="367"/>
      <c r="E78" s="367"/>
      <c r="F78" s="77"/>
      <c r="G78" s="77"/>
      <c r="H78" s="77"/>
    </row>
    <row r="79" spans="2:8" ht="14.25" x14ac:dyDescent="0.2">
      <c r="B79" s="369" t="s">
        <v>6525</v>
      </c>
      <c r="C79" s="368" t="s">
        <v>6526</v>
      </c>
      <c r="D79" s="368" t="s">
        <v>6527</v>
      </c>
      <c r="E79" s="368" t="s">
        <v>6522</v>
      </c>
      <c r="F79" s="77"/>
      <c r="G79" s="77"/>
      <c r="H79" s="77"/>
    </row>
    <row r="80" spans="2:8" ht="14.25" x14ac:dyDescent="0.2">
      <c r="B80" s="77"/>
      <c r="C80" s="77"/>
      <c r="D80" s="77"/>
      <c r="E80" s="367"/>
      <c r="F80" s="77"/>
      <c r="G80" s="77"/>
      <c r="H80" s="77"/>
    </row>
    <row r="81" spans="2:8" ht="14.25" x14ac:dyDescent="0.2">
      <c r="B81" s="77"/>
      <c r="C81" s="77"/>
      <c r="D81" s="77"/>
      <c r="E81" s="367"/>
      <c r="F81" s="77"/>
      <c r="G81" s="77"/>
      <c r="H81" s="77"/>
    </row>
    <row r="82" spans="2:8" ht="14.25" x14ac:dyDescent="0.2">
      <c r="B82" s="77"/>
      <c r="C82" s="77"/>
      <c r="D82" s="77"/>
      <c r="E82" s="367"/>
      <c r="F82" s="77"/>
      <c r="G82" s="77"/>
      <c r="H82" s="77"/>
    </row>
    <row r="83" spans="2:8" ht="14.25" x14ac:dyDescent="0.2">
      <c r="B83" s="77"/>
      <c r="C83" s="77"/>
      <c r="D83" s="77"/>
      <c r="E83" s="77"/>
      <c r="F83" s="77"/>
      <c r="G83" s="77"/>
      <c r="H83" s="77"/>
    </row>
    <row r="84" spans="2:8" ht="14.25" x14ac:dyDescent="0.2">
      <c r="B84" s="77"/>
      <c r="C84" s="77"/>
      <c r="D84" s="77"/>
      <c r="E84" s="77"/>
      <c r="F84" s="77"/>
      <c r="G84" s="77"/>
      <c r="H84" s="77"/>
    </row>
  </sheetData>
  <mergeCells count="24">
    <mergeCell ref="B15:E15"/>
    <mergeCell ref="C19:E19"/>
    <mergeCell ref="B38:E38"/>
    <mergeCell ref="C20:E20"/>
    <mergeCell ref="C21:E21"/>
    <mergeCell ref="B24:E24"/>
    <mergeCell ref="B30:E30"/>
    <mergeCell ref="C36:E36"/>
    <mergeCell ref="B57:E57"/>
    <mergeCell ref="C9:E9"/>
    <mergeCell ref="C3:E3"/>
    <mergeCell ref="C5:E5"/>
    <mergeCell ref="C6:E6"/>
    <mergeCell ref="C7:E7"/>
    <mergeCell ref="C8:E8"/>
    <mergeCell ref="C11:E11"/>
    <mergeCell ref="C12:E12"/>
    <mergeCell ref="C13:E13"/>
    <mergeCell ref="B41:E41"/>
    <mergeCell ref="B14:E14"/>
    <mergeCell ref="C10:E10"/>
    <mergeCell ref="C4:E4"/>
    <mergeCell ref="C17:E17"/>
    <mergeCell ref="C18:E18"/>
  </mergeCells>
  <phoneticPr fontId="40" type="noConversion"/>
  <pageMargins left="0.70866141732283472" right="0.70866141732283472" top="0.74803149606299213" bottom="0.74803149606299213" header="0.31496062992125984" footer="0.31496062992125984"/>
  <pageSetup paperSize="9" scale="66" fitToHeight="0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540"/>
  <sheetViews>
    <sheetView view="pageBreakPreview" zoomScaleSheetLayoutView="100" workbookViewId="0">
      <selection activeCell="B27" sqref="B27"/>
    </sheetView>
  </sheetViews>
  <sheetFormatPr defaultColWidth="9.125" defaultRowHeight="14.25" x14ac:dyDescent="0.2"/>
  <cols>
    <col min="1" max="1" width="19.25" style="46" customWidth="1"/>
    <col min="2" max="2" width="43.75" style="1" customWidth="1"/>
    <col min="3" max="3" width="22.25" style="1" customWidth="1"/>
    <col min="4" max="4" width="12.875" style="1" customWidth="1"/>
    <col min="5" max="5" width="12" style="1" customWidth="1"/>
    <col min="6" max="7" width="16" style="1" customWidth="1"/>
    <col min="8" max="8" width="15" style="1" customWidth="1"/>
    <col min="9" max="16384" width="9.125" style="1"/>
  </cols>
  <sheetData>
    <row r="2" spans="1:8" ht="15" x14ac:dyDescent="0.25">
      <c r="A2" s="45" t="s">
        <v>6451</v>
      </c>
      <c r="B2" s="238"/>
    </row>
    <row r="3" spans="1:8" ht="15" x14ac:dyDescent="0.25">
      <c r="A3" s="45"/>
      <c r="B3" s="238"/>
    </row>
    <row r="4" spans="1:8" ht="15" x14ac:dyDescent="0.25">
      <c r="A4" s="45" t="s">
        <v>6453</v>
      </c>
      <c r="B4" s="238"/>
    </row>
    <row r="5" spans="1:8" ht="15" x14ac:dyDescent="0.25">
      <c r="A5" s="45"/>
      <c r="B5" s="238"/>
    </row>
    <row r="6" spans="1:8" ht="15" x14ac:dyDescent="0.25">
      <c r="A6" s="45"/>
      <c r="B6" s="804" t="s">
        <v>14428</v>
      </c>
      <c r="C6" s="805"/>
      <c r="D6" s="805"/>
      <c r="E6" s="805"/>
      <c r="F6" s="805"/>
    </row>
    <row r="7" spans="1:8" ht="15" thickBot="1" x14ac:dyDescent="0.25"/>
    <row r="8" spans="1:8" ht="30" customHeight="1" x14ac:dyDescent="0.2">
      <c r="A8" s="783" t="s">
        <v>6226</v>
      </c>
      <c r="B8" s="798" t="s">
        <v>1464</v>
      </c>
      <c r="C8" s="801" t="s">
        <v>6245</v>
      </c>
      <c r="D8" s="802"/>
      <c r="E8" s="802"/>
      <c r="F8" s="802"/>
      <c r="G8" s="802"/>
      <c r="H8" s="803"/>
    </row>
    <row r="9" spans="1:8" ht="63.75" customHeight="1" x14ac:dyDescent="0.2">
      <c r="A9" s="784"/>
      <c r="B9" s="799"/>
      <c r="C9" s="164" t="s">
        <v>5468</v>
      </c>
      <c r="D9" s="164" t="s">
        <v>5469</v>
      </c>
      <c r="E9" s="165" t="s">
        <v>5470</v>
      </c>
      <c r="F9" s="164" t="s">
        <v>5471</v>
      </c>
      <c r="G9" s="165" t="s">
        <v>5472</v>
      </c>
      <c r="H9" s="164" t="s">
        <v>5473</v>
      </c>
    </row>
    <row r="10" spans="1:8" ht="30" x14ac:dyDescent="0.25">
      <c r="A10" s="181" t="s">
        <v>5542</v>
      </c>
      <c r="B10" s="166" t="s">
        <v>7721</v>
      </c>
      <c r="C10" s="20"/>
      <c r="D10" s="20"/>
      <c r="E10" s="20"/>
      <c r="F10" s="20"/>
      <c r="G10" s="20"/>
      <c r="H10" s="21"/>
    </row>
    <row r="11" spans="1:8" x14ac:dyDescent="0.2">
      <c r="A11" s="47"/>
      <c r="B11" s="31" t="s">
        <v>5489</v>
      </c>
      <c r="C11" s="250"/>
      <c r="D11" s="250"/>
      <c r="E11" s="250"/>
      <c r="F11" s="250"/>
      <c r="G11" s="250"/>
      <c r="H11" s="250"/>
    </row>
    <row r="12" spans="1:8" ht="15" x14ac:dyDescent="0.25">
      <c r="A12" s="15" t="s">
        <v>4</v>
      </c>
      <c r="B12" s="167" t="s">
        <v>5475</v>
      </c>
      <c r="C12" s="269"/>
      <c r="D12" s="255"/>
      <c r="E12" s="255"/>
      <c r="F12" s="255"/>
      <c r="G12" s="255"/>
      <c r="H12" s="277"/>
    </row>
    <row r="13" spans="1:8" ht="15" x14ac:dyDescent="0.25">
      <c r="A13" s="673" t="s">
        <v>5</v>
      </c>
      <c r="B13" s="73" t="s">
        <v>14342</v>
      </c>
      <c r="C13" s="253"/>
      <c r="D13" s="250"/>
      <c r="E13" s="250"/>
      <c r="F13" s="62"/>
      <c r="G13" s="62"/>
      <c r="H13" s="253"/>
    </row>
    <row r="14" spans="1:8" ht="28.5" x14ac:dyDescent="0.2">
      <c r="A14" s="521" t="s">
        <v>14343</v>
      </c>
      <c r="B14" s="520" t="s">
        <v>14344</v>
      </c>
      <c r="C14" s="278">
        <v>17844.310000000001</v>
      </c>
      <c r="D14" s="402">
        <v>16</v>
      </c>
      <c r="E14" s="250"/>
      <c r="F14" s="62">
        <v>0</v>
      </c>
      <c r="G14" s="62">
        <v>0</v>
      </c>
      <c r="H14" s="253">
        <f t="shared" ref="H14" si="0">G14-F14</f>
        <v>0</v>
      </c>
    </row>
    <row r="15" spans="1:8" ht="15" x14ac:dyDescent="0.25">
      <c r="A15" s="674" t="s">
        <v>145</v>
      </c>
      <c r="B15" s="519" t="s">
        <v>6571</v>
      </c>
      <c r="C15" s="278"/>
      <c r="D15" s="402">
        <v>28</v>
      </c>
      <c r="E15" s="250"/>
      <c r="F15" s="250"/>
      <c r="G15" s="250"/>
      <c r="H15" s="250"/>
    </row>
    <row r="16" spans="1:8" ht="28.5" x14ac:dyDescent="0.2">
      <c r="A16" s="675"/>
      <c r="B16" s="529" t="s">
        <v>6648</v>
      </c>
      <c r="C16" s="278"/>
      <c r="D16" s="402"/>
      <c r="E16" s="250"/>
      <c r="F16" s="62"/>
      <c r="G16" s="62"/>
      <c r="H16" s="253"/>
    </row>
    <row r="17" spans="1:8" ht="15" x14ac:dyDescent="0.25">
      <c r="A17" s="674" t="s">
        <v>14345</v>
      </c>
      <c r="B17" s="400" t="s">
        <v>14346</v>
      </c>
      <c r="C17" s="532"/>
      <c r="D17" s="402"/>
      <c r="E17" s="250"/>
      <c r="F17" s="250"/>
      <c r="G17" s="250"/>
      <c r="H17" s="250"/>
    </row>
    <row r="18" spans="1:8" x14ac:dyDescent="0.2">
      <c r="A18" s="521" t="s">
        <v>14347</v>
      </c>
      <c r="B18" s="537" t="s">
        <v>14348</v>
      </c>
      <c r="C18" s="532">
        <v>109658.95393574295</v>
      </c>
      <c r="D18" s="402"/>
      <c r="E18" s="250"/>
      <c r="F18" s="62">
        <v>0</v>
      </c>
      <c r="G18" s="62">
        <v>0</v>
      </c>
      <c r="H18" s="253">
        <f t="shared" ref="H18:H19" si="1">G18-F18</f>
        <v>0</v>
      </c>
    </row>
    <row r="19" spans="1:8" x14ac:dyDescent="0.2">
      <c r="A19" s="521" t="s">
        <v>14349</v>
      </c>
      <c r="B19" s="537" t="s">
        <v>14350</v>
      </c>
      <c r="C19" s="532">
        <v>126408.01606425704</v>
      </c>
      <c r="D19" s="402"/>
      <c r="E19" s="250"/>
      <c r="F19" s="62">
        <v>0</v>
      </c>
      <c r="G19" s="62">
        <v>0</v>
      </c>
      <c r="H19" s="253">
        <f t="shared" si="1"/>
        <v>0</v>
      </c>
    </row>
    <row r="20" spans="1:8" ht="15" x14ac:dyDescent="0.25">
      <c r="A20" s="521" t="s">
        <v>1319</v>
      </c>
      <c r="B20" s="519" t="s">
        <v>14351</v>
      </c>
      <c r="C20" s="278"/>
      <c r="D20" s="402"/>
      <c r="E20" s="255"/>
      <c r="F20" s="255"/>
      <c r="G20" s="255"/>
      <c r="H20" s="277"/>
    </row>
    <row r="21" spans="1:8" x14ac:dyDescent="0.2">
      <c r="A21" s="521" t="s">
        <v>4750</v>
      </c>
      <c r="B21" s="554" t="s">
        <v>14352</v>
      </c>
      <c r="C21" s="278">
        <v>6897.8113445803356</v>
      </c>
      <c r="D21" s="402">
        <v>34</v>
      </c>
      <c r="E21" s="250"/>
      <c r="F21" s="62">
        <v>0</v>
      </c>
      <c r="G21" s="62">
        <v>0</v>
      </c>
      <c r="H21" s="253">
        <f t="shared" ref="H21:H22" si="2">G21-F21</f>
        <v>0</v>
      </c>
    </row>
    <row r="22" spans="1:8" x14ac:dyDescent="0.2">
      <c r="A22" s="521" t="s">
        <v>4751</v>
      </c>
      <c r="B22" s="554" t="s">
        <v>14353</v>
      </c>
      <c r="C22" s="278">
        <v>7262.3486554196643</v>
      </c>
      <c r="D22" s="402">
        <v>35</v>
      </c>
      <c r="E22" s="255"/>
      <c r="F22" s="62">
        <v>0</v>
      </c>
      <c r="G22" s="62">
        <v>0</v>
      </c>
      <c r="H22" s="253">
        <f t="shared" si="2"/>
        <v>0</v>
      </c>
    </row>
    <row r="23" spans="1:8" ht="15" x14ac:dyDescent="0.25">
      <c r="A23" s="522" t="s">
        <v>460</v>
      </c>
      <c r="B23" s="519" t="s">
        <v>8677</v>
      </c>
      <c r="C23" s="442"/>
      <c r="D23" s="402"/>
      <c r="E23" s="255"/>
      <c r="F23" s="268"/>
      <c r="G23" s="268"/>
      <c r="H23" s="246"/>
    </row>
    <row r="24" spans="1:8" ht="28.5" x14ac:dyDescent="0.2">
      <c r="A24" s="521"/>
      <c r="B24" s="529" t="s">
        <v>14354</v>
      </c>
      <c r="C24" s="278"/>
      <c r="D24" s="402"/>
      <c r="E24" s="255"/>
      <c r="F24" s="268"/>
      <c r="G24" s="268"/>
      <c r="H24" s="246"/>
    </row>
    <row r="25" spans="1:8" x14ac:dyDescent="0.2">
      <c r="A25" s="521" t="s">
        <v>461</v>
      </c>
      <c r="B25" s="529" t="s">
        <v>14355</v>
      </c>
      <c r="C25" s="278">
        <v>26011.460199306261</v>
      </c>
      <c r="D25" s="402">
        <v>39</v>
      </c>
      <c r="E25" s="255"/>
      <c r="F25" s="62">
        <v>0</v>
      </c>
      <c r="G25" s="62">
        <v>0</v>
      </c>
      <c r="H25" s="253">
        <f t="shared" ref="H25:H26" si="3">G25-F25</f>
        <v>0</v>
      </c>
    </row>
    <row r="26" spans="1:8" x14ac:dyDescent="0.2">
      <c r="A26" s="521" t="s">
        <v>14356</v>
      </c>
      <c r="B26" s="529" t="s">
        <v>14357</v>
      </c>
      <c r="C26" s="278">
        <v>38659.939800693741</v>
      </c>
      <c r="D26" s="402">
        <v>39</v>
      </c>
      <c r="E26" s="255"/>
      <c r="F26" s="62">
        <v>0</v>
      </c>
      <c r="G26" s="62">
        <v>0</v>
      </c>
      <c r="H26" s="253">
        <f t="shared" si="3"/>
        <v>0</v>
      </c>
    </row>
    <row r="27" spans="1:8" ht="15" x14ac:dyDescent="0.25">
      <c r="A27" s="15" t="s">
        <v>462</v>
      </c>
      <c r="B27" s="167" t="s">
        <v>5546</v>
      </c>
      <c r="C27" s="269"/>
      <c r="D27" s="255"/>
      <c r="E27" s="255"/>
      <c r="F27" s="255"/>
      <c r="G27" s="255"/>
      <c r="H27" s="277"/>
    </row>
    <row r="28" spans="1:8" ht="28.5" x14ac:dyDescent="0.2">
      <c r="A28" s="29" t="s">
        <v>463</v>
      </c>
      <c r="B28" s="31" t="s">
        <v>5547</v>
      </c>
      <c r="C28" s="253">
        <v>9064.9699999999993</v>
      </c>
      <c r="D28" s="250">
        <v>39</v>
      </c>
      <c r="E28" s="250"/>
      <c r="F28" s="62">
        <v>0</v>
      </c>
      <c r="G28" s="62">
        <v>0</v>
      </c>
      <c r="H28" s="253">
        <f t="shared" ref="H28:H33" si="4">G28-F28</f>
        <v>0</v>
      </c>
    </row>
    <row r="29" spans="1:8" ht="28.5" x14ac:dyDescent="0.2">
      <c r="A29" s="29" t="s">
        <v>464</v>
      </c>
      <c r="B29" s="31" t="s">
        <v>5548</v>
      </c>
      <c r="C29" s="253">
        <v>9544.0300000000007</v>
      </c>
      <c r="D29" s="250">
        <v>39</v>
      </c>
      <c r="E29" s="250"/>
      <c r="F29" s="62">
        <v>0</v>
      </c>
      <c r="G29" s="62">
        <v>0</v>
      </c>
      <c r="H29" s="253">
        <f t="shared" si="4"/>
        <v>0</v>
      </c>
    </row>
    <row r="30" spans="1:8" ht="28.5" x14ac:dyDescent="0.2">
      <c r="A30" s="29" t="s">
        <v>1320</v>
      </c>
      <c r="B30" s="31" t="s">
        <v>5549</v>
      </c>
      <c r="C30" s="253">
        <v>9064.9699999999993</v>
      </c>
      <c r="D30" s="250">
        <v>40</v>
      </c>
      <c r="E30" s="250"/>
      <c r="F30" s="62">
        <v>0</v>
      </c>
      <c r="G30" s="62">
        <v>0</v>
      </c>
      <c r="H30" s="253">
        <f t="shared" si="4"/>
        <v>0</v>
      </c>
    </row>
    <row r="31" spans="1:8" ht="28.5" x14ac:dyDescent="0.2">
      <c r="A31" s="29" t="s">
        <v>1321</v>
      </c>
      <c r="B31" s="31" t="s">
        <v>5550</v>
      </c>
      <c r="C31" s="253">
        <v>9544.0300000000007</v>
      </c>
      <c r="D31" s="250">
        <v>40</v>
      </c>
      <c r="E31" s="250"/>
      <c r="F31" s="62">
        <v>0</v>
      </c>
      <c r="G31" s="62">
        <v>0</v>
      </c>
      <c r="H31" s="253">
        <f t="shared" si="4"/>
        <v>0</v>
      </c>
    </row>
    <row r="32" spans="1:8" ht="28.5" x14ac:dyDescent="0.2">
      <c r="A32" s="29" t="s">
        <v>4752</v>
      </c>
      <c r="B32" s="182" t="s">
        <v>5551</v>
      </c>
      <c r="C32" s="253">
        <v>10072.790000000001</v>
      </c>
      <c r="D32" s="277">
        <v>41</v>
      </c>
      <c r="E32" s="277"/>
      <c r="F32" s="62">
        <v>0</v>
      </c>
      <c r="G32" s="62">
        <v>0</v>
      </c>
      <c r="H32" s="253">
        <f t="shared" si="4"/>
        <v>0</v>
      </c>
    </row>
    <row r="33" spans="1:8" ht="29.25" thickBot="1" x14ac:dyDescent="0.25">
      <c r="A33" s="29" t="s">
        <v>4753</v>
      </c>
      <c r="B33" s="182" t="s">
        <v>5552</v>
      </c>
      <c r="C33" s="253">
        <v>10605.11</v>
      </c>
      <c r="D33" s="277">
        <v>41</v>
      </c>
      <c r="E33" s="277"/>
      <c r="F33" s="62">
        <v>0</v>
      </c>
      <c r="G33" s="62">
        <v>0</v>
      </c>
      <c r="H33" s="253">
        <f t="shared" si="4"/>
        <v>0</v>
      </c>
    </row>
    <row r="34" spans="1:8" ht="15.75" thickBot="1" x14ac:dyDescent="0.3">
      <c r="A34" s="158"/>
      <c r="B34" s="159" t="s">
        <v>5553</v>
      </c>
      <c r="C34" s="272">
        <f>SUM(C13:C33)</f>
        <v>390638.73999999993</v>
      </c>
      <c r="D34" s="273"/>
      <c r="E34" s="273"/>
      <c r="F34" s="262">
        <f>SUM(F13:F33)</f>
        <v>0</v>
      </c>
      <c r="G34" s="262">
        <f>SUM(G13:G33)</f>
        <v>0</v>
      </c>
      <c r="H34" s="262">
        <f>SUM(H13:H33)</f>
        <v>0</v>
      </c>
    </row>
    <row r="35" spans="1:8" ht="44.25" x14ac:dyDescent="0.25">
      <c r="A35" s="183" t="s">
        <v>5554</v>
      </c>
      <c r="B35" s="166" t="s">
        <v>7744</v>
      </c>
      <c r="C35" s="286"/>
      <c r="D35" s="275"/>
      <c r="E35" s="275"/>
      <c r="F35" s="275"/>
      <c r="G35" s="275"/>
      <c r="H35" s="287"/>
    </row>
    <row r="36" spans="1:8" x14ac:dyDescent="0.2">
      <c r="A36" s="47"/>
      <c r="B36" s="31" t="s">
        <v>5474</v>
      </c>
      <c r="C36" s="250"/>
      <c r="D36" s="250"/>
      <c r="E36" s="250"/>
      <c r="F36" s="250"/>
      <c r="G36" s="250"/>
      <c r="H36" s="250"/>
    </row>
    <row r="37" spans="1:8" ht="15" x14ac:dyDescent="0.25">
      <c r="A37" s="48"/>
      <c r="B37" s="184" t="s">
        <v>5555</v>
      </c>
      <c r="C37" s="269"/>
      <c r="D37" s="288"/>
      <c r="E37" s="288"/>
      <c r="F37" s="288"/>
      <c r="G37" s="288"/>
      <c r="H37" s="288"/>
    </row>
    <row r="38" spans="1:8" ht="15" x14ac:dyDescent="0.25">
      <c r="A38" s="15" t="s">
        <v>146</v>
      </c>
      <c r="B38" s="167" t="s">
        <v>5556</v>
      </c>
      <c r="C38" s="269"/>
      <c r="D38" s="269"/>
      <c r="E38" s="269"/>
      <c r="F38" s="269"/>
      <c r="G38" s="269"/>
      <c r="H38" s="288"/>
    </row>
    <row r="39" spans="1:8" x14ac:dyDescent="0.2">
      <c r="A39" s="29" t="s">
        <v>147</v>
      </c>
      <c r="B39" s="31" t="s">
        <v>2565</v>
      </c>
      <c r="C39" s="253">
        <v>34299.949999999997</v>
      </c>
      <c r="D39" s="250">
        <v>18</v>
      </c>
      <c r="E39" s="250">
        <v>27</v>
      </c>
      <c r="F39" s="62">
        <v>34299.949999999997</v>
      </c>
      <c r="G39" s="62">
        <v>0</v>
      </c>
      <c r="H39" s="253">
        <f>G39+F39</f>
        <v>34299.949999999997</v>
      </c>
    </row>
    <row r="40" spans="1:8" x14ac:dyDescent="0.2">
      <c r="A40" s="29" t="s">
        <v>148</v>
      </c>
      <c r="B40" s="31" t="s">
        <v>2566</v>
      </c>
      <c r="C40" s="253">
        <v>15811.33</v>
      </c>
      <c r="D40" s="250">
        <v>19</v>
      </c>
      <c r="E40" s="250">
        <v>26</v>
      </c>
      <c r="F40" s="62">
        <v>15811.33</v>
      </c>
      <c r="G40" s="62">
        <v>0</v>
      </c>
      <c r="H40" s="253">
        <f>G40+F40</f>
        <v>15811.33</v>
      </c>
    </row>
    <row r="41" spans="1:8" x14ac:dyDescent="0.2">
      <c r="A41" s="29" t="s">
        <v>465</v>
      </c>
      <c r="B41" s="31" t="s">
        <v>2567</v>
      </c>
      <c r="C41" s="253">
        <v>15811.33</v>
      </c>
      <c r="D41" s="250">
        <v>20</v>
      </c>
      <c r="E41" s="250">
        <v>25</v>
      </c>
      <c r="F41" s="62">
        <v>15811.33</v>
      </c>
      <c r="G41" s="62">
        <v>0</v>
      </c>
      <c r="H41" s="253">
        <f>G41+F41</f>
        <v>15811.33</v>
      </c>
    </row>
    <row r="42" spans="1:8" x14ac:dyDescent="0.2">
      <c r="A42" s="29" t="s">
        <v>466</v>
      </c>
      <c r="B42" s="31" t="s">
        <v>2568</v>
      </c>
      <c r="C42" s="253">
        <v>15811.33</v>
      </c>
      <c r="D42" s="250">
        <v>21</v>
      </c>
      <c r="E42" s="250">
        <v>25</v>
      </c>
      <c r="F42" s="62">
        <v>15811.33</v>
      </c>
      <c r="G42" s="62">
        <v>0</v>
      </c>
      <c r="H42" s="253">
        <f>G42+F42</f>
        <v>15811.33</v>
      </c>
    </row>
    <row r="43" spans="1:8" x14ac:dyDescent="0.2">
      <c r="A43" s="29" t="s">
        <v>2557</v>
      </c>
      <c r="B43" s="31" t="s">
        <v>2569</v>
      </c>
      <c r="C43" s="253">
        <v>15811.33</v>
      </c>
      <c r="D43" s="250">
        <v>22</v>
      </c>
      <c r="E43" s="250">
        <v>26</v>
      </c>
      <c r="F43" s="62">
        <v>15811.33</v>
      </c>
      <c r="G43" s="62">
        <v>0</v>
      </c>
      <c r="H43" s="253">
        <f t="shared" ref="H43:H47" si="5">G43+F43</f>
        <v>15811.33</v>
      </c>
    </row>
    <row r="44" spans="1:8" x14ac:dyDescent="0.2">
      <c r="A44" s="29" t="s">
        <v>2558</v>
      </c>
      <c r="B44" s="31" t="s">
        <v>2570</v>
      </c>
      <c r="C44" s="253">
        <v>15811.33</v>
      </c>
      <c r="D44" s="250">
        <v>23</v>
      </c>
      <c r="E44" s="250">
        <v>26</v>
      </c>
      <c r="F44" s="62">
        <v>15811.33</v>
      </c>
      <c r="G44" s="62">
        <v>0</v>
      </c>
      <c r="H44" s="253">
        <f t="shared" si="5"/>
        <v>15811.33</v>
      </c>
    </row>
    <row r="45" spans="1:8" x14ac:dyDescent="0.2">
      <c r="A45" s="29" t="s">
        <v>2559</v>
      </c>
      <c r="B45" s="31" t="s">
        <v>2571</v>
      </c>
      <c r="C45" s="253">
        <v>15811.33</v>
      </c>
      <c r="D45" s="250">
        <v>24</v>
      </c>
      <c r="E45" s="250">
        <v>27</v>
      </c>
      <c r="F45" s="62">
        <v>15811.33</v>
      </c>
      <c r="G45" s="62">
        <v>0</v>
      </c>
      <c r="H45" s="253">
        <f t="shared" si="5"/>
        <v>15811.33</v>
      </c>
    </row>
    <row r="46" spans="1:8" x14ac:dyDescent="0.2">
      <c r="A46" s="29" t="s">
        <v>2560</v>
      </c>
      <c r="B46" s="31" t="s">
        <v>2572</v>
      </c>
      <c r="C46" s="253">
        <v>15811.33</v>
      </c>
      <c r="D46" s="250">
        <v>25</v>
      </c>
      <c r="E46" s="250">
        <v>27</v>
      </c>
      <c r="F46" s="62">
        <v>15811.33</v>
      </c>
      <c r="G46" s="62">
        <v>0</v>
      </c>
      <c r="H46" s="253">
        <f t="shared" si="5"/>
        <v>15811.33</v>
      </c>
    </row>
    <row r="47" spans="1:8" x14ac:dyDescent="0.2">
      <c r="A47" s="29" t="s">
        <v>2561</v>
      </c>
      <c r="B47" s="31" t="s">
        <v>2573</v>
      </c>
      <c r="C47" s="253">
        <v>15811.33</v>
      </c>
      <c r="D47" s="250">
        <v>26</v>
      </c>
      <c r="E47" s="250">
        <v>28</v>
      </c>
      <c r="F47" s="62">
        <v>15811.33</v>
      </c>
      <c r="G47" s="62">
        <v>0</v>
      </c>
      <c r="H47" s="253">
        <f t="shared" si="5"/>
        <v>15811.33</v>
      </c>
    </row>
    <row r="48" spans="1:8" x14ac:dyDescent="0.2">
      <c r="A48" s="29" t="s">
        <v>2562</v>
      </c>
      <c r="B48" s="31" t="s">
        <v>2574</v>
      </c>
      <c r="C48" s="253">
        <v>15811.33</v>
      </c>
      <c r="D48" s="250">
        <v>27</v>
      </c>
      <c r="E48" s="250">
        <v>30</v>
      </c>
      <c r="F48" s="62">
        <v>0</v>
      </c>
      <c r="G48" s="62">
        <f>C48</f>
        <v>15811.33</v>
      </c>
      <c r="H48" s="253">
        <f t="shared" ref="H48:H50" si="6">G48-F48</f>
        <v>15811.33</v>
      </c>
    </row>
    <row r="49" spans="1:8" x14ac:dyDescent="0.2">
      <c r="A49" s="29" t="s">
        <v>2563</v>
      </c>
      <c r="B49" s="31" t="s">
        <v>2575</v>
      </c>
      <c r="C49" s="253">
        <v>15811.33</v>
      </c>
      <c r="D49" s="250">
        <v>28</v>
      </c>
      <c r="E49" s="250">
        <v>29</v>
      </c>
      <c r="F49" s="62">
        <f>C49</f>
        <v>15811.33</v>
      </c>
      <c r="G49" s="62">
        <v>0</v>
      </c>
      <c r="H49" s="253">
        <f>G49+F49</f>
        <v>15811.33</v>
      </c>
    </row>
    <row r="50" spans="1:8" x14ac:dyDescent="0.2">
      <c r="A50" s="29" t="s">
        <v>2564</v>
      </c>
      <c r="B50" s="31" t="s">
        <v>2576</v>
      </c>
      <c r="C50" s="253">
        <v>34299.949999999997</v>
      </c>
      <c r="D50" s="250">
        <v>29</v>
      </c>
      <c r="E50" s="250"/>
      <c r="F50" s="62">
        <v>0</v>
      </c>
      <c r="G50" s="62">
        <v>0</v>
      </c>
      <c r="H50" s="253">
        <f t="shared" si="6"/>
        <v>0</v>
      </c>
    </row>
    <row r="51" spans="1:8" ht="30" x14ac:dyDescent="0.25">
      <c r="A51" s="15" t="s">
        <v>149</v>
      </c>
      <c r="B51" s="167" t="s">
        <v>5557</v>
      </c>
      <c r="C51" s="269"/>
      <c r="D51" s="269"/>
      <c r="E51" s="269"/>
      <c r="F51" s="269"/>
      <c r="G51" s="269"/>
      <c r="H51" s="288"/>
    </row>
    <row r="52" spans="1:8" x14ac:dyDescent="0.2">
      <c r="A52" s="483" t="s">
        <v>150</v>
      </c>
      <c r="B52" s="31" t="s">
        <v>2565</v>
      </c>
      <c r="C52" s="253">
        <v>37820.01</v>
      </c>
      <c r="D52" s="465">
        <v>19</v>
      </c>
      <c r="E52" s="250"/>
      <c r="F52" s="62">
        <v>0</v>
      </c>
      <c r="G52" s="62">
        <v>0</v>
      </c>
      <c r="H52" s="253">
        <f t="shared" ref="H52:H79" si="7">G52-F52</f>
        <v>0</v>
      </c>
    </row>
    <row r="53" spans="1:8" x14ac:dyDescent="0.2">
      <c r="A53" s="483" t="s">
        <v>151</v>
      </c>
      <c r="B53" s="31" t="s">
        <v>9901</v>
      </c>
      <c r="C53" s="253">
        <v>5496.084186704381</v>
      </c>
      <c r="D53" s="465">
        <v>20</v>
      </c>
      <c r="E53" s="250"/>
      <c r="F53" s="62">
        <v>0</v>
      </c>
      <c r="G53" s="62">
        <v>0</v>
      </c>
      <c r="H53" s="253">
        <f t="shared" si="7"/>
        <v>0</v>
      </c>
    </row>
    <row r="54" spans="1:8" x14ac:dyDescent="0.2">
      <c r="A54" s="483" t="s">
        <v>467</v>
      </c>
      <c r="B54" s="31" t="s">
        <v>9902</v>
      </c>
      <c r="C54" s="253">
        <v>4829.8921640735471</v>
      </c>
      <c r="D54" s="465">
        <v>21</v>
      </c>
      <c r="E54" s="250"/>
      <c r="F54" s="62">
        <v>0</v>
      </c>
      <c r="G54" s="62">
        <v>0</v>
      </c>
      <c r="H54" s="253">
        <f t="shared" si="7"/>
        <v>0</v>
      </c>
    </row>
    <row r="55" spans="1:8" x14ac:dyDescent="0.2">
      <c r="A55" s="483" t="s">
        <v>468</v>
      </c>
      <c r="B55" s="31" t="s">
        <v>9903</v>
      </c>
      <c r="C55" s="253">
        <v>3330.9601131541704</v>
      </c>
      <c r="D55" s="465">
        <v>22</v>
      </c>
      <c r="E55" s="253"/>
      <c r="F55" s="62">
        <v>0</v>
      </c>
      <c r="G55" s="62">
        <v>0</v>
      </c>
      <c r="H55" s="253">
        <f t="shared" si="7"/>
        <v>0</v>
      </c>
    </row>
    <row r="56" spans="1:8" x14ac:dyDescent="0.2">
      <c r="A56" s="483" t="s">
        <v>2577</v>
      </c>
      <c r="B56" s="31" t="s">
        <v>9904</v>
      </c>
      <c r="C56" s="253">
        <v>5329.5361810466729</v>
      </c>
      <c r="D56" s="465">
        <v>21</v>
      </c>
      <c r="E56" s="250"/>
      <c r="F56" s="62">
        <v>0</v>
      </c>
      <c r="G56" s="62">
        <v>0</v>
      </c>
      <c r="H56" s="253">
        <f t="shared" si="7"/>
        <v>0</v>
      </c>
    </row>
    <row r="57" spans="1:8" x14ac:dyDescent="0.2">
      <c r="A57" s="483" t="s">
        <v>2578</v>
      </c>
      <c r="B57" s="31" t="s">
        <v>9905</v>
      </c>
      <c r="C57" s="253">
        <v>2831.3160961810449</v>
      </c>
      <c r="D57" s="465">
        <v>21</v>
      </c>
      <c r="E57" s="250"/>
      <c r="F57" s="62">
        <v>0</v>
      </c>
      <c r="G57" s="62">
        <v>0</v>
      </c>
      <c r="H57" s="253">
        <f t="shared" si="7"/>
        <v>0</v>
      </c>
    </row>
    <row r="58" spans="1:8" x14ac:dyDescent="0.2">
      <c r="A58" s="483" t="s">
        <v>2579</v>
      </c>
      <c r="B58" s="31" t="s">
        <v>9906</v>
      </c>
      <c r="C58" s="253">
        <v>5329.5361810466729</v>
      </c>
      <c r="D58" s="465">
        <v>22</v>
      </c>
      <c r="E58" s="250"/>
      <c r="F58" s="62">
        <v>0</v>
      </c>
      <c r="G58" s="62">
        <v>0</v>
      </c>
      <c r="H58" s="253">
        <f t="shared" si="7"/>
        <v>0</v>
      </c>
    </row>
    <row r="59" spans="1:8" x14ac:dyDescent="0.2">
      <c r="A59" s="483" t="s">
        <v>2580</v>
      </c>
      <c r="B59" s="31" t="s">
        <v>9907</v>
      </c>
      <c r="C59" s="253">
        <v>4829.8921640735471</v>
      </c>
      <c r="D59" s="465">
        <v>22</v>
      </c>
      <c r="E59" s="250">
        <v>30</v>
      </c>
      <c r="F59" s="62">
        <v>0</v>
      </c>
      <c r="G59" s="62">
        <f>C59</f>
        <v>4829.8921640735471</v>
      </c>
      <c r="H59" s="253">
        <f t="shared" si="7"/>
        <v>4829.8921640735471</v>
      </c>
    </row>
    <row r="60" spans="1:8" x14ac:dyDescent="0.2">
      <c r="A60" s="483" t="s">
        <v>2581</v>
      </c>
      <c r="B60" s="31" t="s">
        <v>9727</v>
      </c>
      <c r="C60" s="253">
        <v>3330.9601131541704</v>
      </c>
      <c r="D60" s="465">
        <v>22</v>
      </c>
      <c r="E60" s="250"/>
      <c r="F60" s="62">
        <v>0</v>
      </c>
      <c r="G60" s="62">
        <v>0</v>
      </c>
      <c r="H60" s="253">
        <f t="shared" si="7"/>
        <v>0</v>
      </c>
    </row>
    <row r="61" spans="1:8" x14ac:dyDescent="0.2">
      <c r="A61" s="483" t="s">
        <v>2582</v>
      </c>
      <c r="B61" s="31" t="s">
        <v>9908</v>
      </c>
      <c r="C61" s="253">
        <v>2997.8641018387534</v>
      </c>
      <c r="D61" s="465">
        <v>21</v>
      </c>
      <c r="E61" s="250">
        <v>30</v>
      </c>
      <c r="F61" s="62">
        <v>0</v>
      </c>
      <c r="G61" s="62">
        <f>C61</f>
        <v>2997.8641018387534</v>
      </c>
      <c r="H61" s="253">
        <f t="shared" si="7"/>
        <v>2997.8641018387534</v>
      </c>
    </row>
    <row r="62" spans="1:8" x14ac:dyDescent="0.2">
      <c r="A62" s="483" t="s">
        <v>2583</v>
      </c>
      <c r="B62" s="31" t="s">
        <v>9909</v>
      </c>
      <c r="C62" s="253">
        <v>8160.8522772277183</v>
      </c>
      <c r="D62" s="465">
        <v>21</v>
      </c>
      <c r="E62" s="250">
        <v>30</v>
      </c>
      <c r="F62" s="62">
        <v>0</v>
      </c>
      <c r="G62" s="62">
        <f>C62</f>
        <v>8160.8522772277183</v>
      </c>
      <c r="H62" s="253">
        <f t="shared" si="7"/>
        <v>8160.8522772277183</v>
      </c>
    </row>
    <row r="63" spans="1:8" x14ac:dyDescent="0.2">
      <c r="A63" s="483" t="s">
        <v>2584</v>
      </c>
      <c r="B63" s="31" t="s">
        <v>9910</v>
      </c>
      <c r="C63" s="253">
        <v>2831.3160961810449</v>
      </c>
      <c r="D63" s="465">
        <v>21</v>
      </c>
      <c r="E63" s="250">
        <v>30</v>
      </c>
      <c r="F63" s="62">
        <v>0</v>
      </c>
      <c r="G63" s="62">
        <f>C63</f>
        <v>2831.3160961810449</v>
      </c>
      <c r="H63" s="253">
        <f t="shared" si="7"/>
        <v>2831.3160961810449</v>
      </c>
    </row>
    <row r="64" spans="1:8" x14ac:dyDescent="0.2">
      <c r="A64" s="483" t="s">
        <v>3341</v>
      </c>
      <c r="B64" s="31" t="s">
        <v>9911</v>
      </c>
      <c r="C64" s="253">
        <v>5329.5361810466729</v>
      </c>
      <c r="D64" s="465">
        <v>22</v>
      </c>
      <c r="E64" s="250">
        <v>30</v>
      </c>
      <c r="F64" s="62">
        <v>0</v>
      </c>
      <c r="G64" s="62">
        <f>C64</f>
        <v>5329.5361810466729</v>
      </c>
      <c r="H64" s="253">
        <f t="shared" si="7"/>
        <v>5329.5361810466729</v>
      </c>
    </row>
    <row r="65" spans="1:8" x14ac:dyDescent="0.2">
      <c r="A65" s="483" t="s">
        <v>3342</v>
      </c>
      <c r="B65" s="31" t="s">
        <v>9912</v>
      </c>
      <c r="C65" s="253">
        <v>4829.8921640735471</v>
      </c>
      <c r="D65" s="465">
        <v>22</v>
      </c>
      <c r="E65" s="250"/>
      <c r="F65" s="62">
        <v>0</v>
      </c>
      <c r="G65" s="62">
        <v>0</v>
      </c>
      <c r="H65" s="253">
        <f t="shared" si="7"/>
        <v>0</v>
      </c>
    </row>
    <row r="66" spans="1:8" x14ac:dyDescent="0.2">
      <c r="A66" s="483" t="s">
        <v>3343</v>
      </c>
      <c r="B66" s="31" t="s">
        <v>9913</v>
      </c>
      <c r="C66" s="253">
        <v>3330.9601131541704</v>
      </c>
      <c r="D66" s="465">
        <v>22</v>
      </c>
      <c r="E66" s="250"/>
      <c r="F66" s="62">
        <v>0</v>
      </c>
      <c r="G66" s="62">
        <v>0</v>
      </c>
      <c r="H66" s="253">
        <f t="shared" si="7"/>
        <v>0</v>
      </c>
    </row>
    <row r="67" spans="1:8" x14ac:dyDescent="0.2">
      <c r="A67" s="483" t="s">
        <v>3344</v>
      </c>
      <c r="B67" s="31" t="s">
        <v>9914</v>
      </c>
      <c r="C67" s="253">
        <v>6661.9202263083407</v>
      </c>
      <c r="D67" s="465">
        <v>22</v>
      </c>
      <c r="E67" s="250"/>
      <c r="F67" s="62">
        <v>0</v>
      </c>
      <c r="G67" s="62">
        <v>0</v>
      </c>
      <c r="H67" s="253">
        <f t="shared" si="7"/>
        <v>0</v>
      </c>
    </row>
    <row r="68" spans="1:8" x14ac:dyDescent="0.2">
      <c r="A68" s="483" t="s">
        <v>3345</v>
      </c>
      <c r="B68" s="31" t="s">
        <v>9915</v>
      </c>
      <c r="C68" s="253">
        <v>8160.8522772277183</v>
      </c>
      <c r="D68" s="465">
        <v>22</v>
      </c>
      <c r="E68" s="250"/>
      <c r="F68" s="62">
        <v>0</v>
      </c>
      <c r="G68" s="62">
        <v>0</v>
      </c>
      <c r="H68" s="253">
        <f t="shared" si="7"/>
        <v>0</v>
      </c>
    </row>
    <row r="69" spans="1:8" x14ac:dyDescent="0.2">
      <c r="A69" s="483" t="s">
        <v>3346</v>
      </c>
      <c r="B69" s="31" t="s">
        <v>9916</v>
      </c>
      <c r="C69" s="253">
        <v>2831.3160961810449</v>
      </c>
      <c r="D69" s="465">
        <v>22</v>
      </c>
      <c r="E69" s="250"/>
      <c r="F69" s="62">
        <v>0</v>
      </c>
      <c r="G69" s="62">
        <v>0</v>
      </c>
      <c r="H69" s="253">
        <f t="shared" si="7"/>
        <v>0</v>
      </c>
    </row>
    <row r="70" spans="1:8" x14ac:dyDescent="0.2">
      <c r="A70" s="483" t="s">
        <v>3347</v>
      </c>
      <c r="B70" s="31" t="s">
        <v>9917</v>
      </c>
      <c r="C70" s="253">
        <v>5329.5361810466729</v>
      </c>
      <c r="D70" s="465">
        <v>23</v>
      </c>
      <c r="E70" s="250"/>
      <c r="F70" s="62">
        <v>0</v>
      </c>
      <c r="G70" s="62">
        <v>0</v>
      </c>
      <c r="H70" s="253">
        <f t="shared" si="7"/>
        <v>0</v>
      </c>
    </row>
    <row r="71" spans="1:8" x14ac:dyDescent="0.2">
      <c r="A71" s="483" t="s">
        <v>3348</v>
      </c>
      <c r="B71" s="31" t="s">
        <v>9918</v>
      </c>
      <c r="C71" s="253">
        <v>4829.8921640735471</v>
      </c>
      <c r="D71" s="465">
        <v>23</v>
      </c>
      <c r="E71" s="250"/>
      <c r="F71" s="62">
        <v>0</v>
      </c>
      <c r="G71" s="62">
        <v>0</v>
      </c>
      <c r="H71" s="253">
        <f t="shared" si="7"/>
        <v>0</v>
      </c>
    </row>
    <row r="72" spans="1:8" x14ac:dyDescent="0.2">
      <c r="A72" s="483" t="s">
        <v>3349</v>
      </c>
      <c r="B72" s="31" t="s">
        <v>9919</v>
      </c>
      <c r="C72" s="253">
        <v>3330.9601131541704</v>
      </c>
      <c r="D72" s="465">
        <v>23</v>
      </c>
      <c r="E72" s="250"/>
      <c r="F72" s="62">
        <v>0</v>
      </c>
      <c r="G72" s="62">
        <v>0</v>
      </c>
      <c r="H72" s="253">
        <f t="shared" si="7"/>
        <v>0</v>
      </c>
    </row>
    <row r="73" spans="1:8" x14ac:dyDescent="0.2">
      <c r="A73" s="483" t="s">
        <v>3350</v>
      </c>
      <c r="B73" s="31" t="s">
        <v>9920</v>
      </c>
      <c r="C73" s="253">
        <v>3963.8425346534627</v>
      </c>
      <c r="D73" s="465">
        <v>24</v>
      </c>
      <c r="E73" s="250"/>
      <c r="F73" s="62">
        <v>0</v>
      </c>
      <c r="G73" s="62">
        <v>0</v>
      </c>
      <c r="H73" s="253">
        <f t="shared" si="7"/>
        <v>0</v>
      </c>
    </row>
    <row r="74" spans="1:8" x14ac:dyDescent="0.2">
      <c r="A74" s="483" t="s">
        <v>3351</v>
      </c>
      <c r="B74" s="31" t="s">
        <v>9921</v>
      </c>
      <c r="C74" s="253">
        <v>8160.8522772277183</v>
      </c>
      <c r="D74" s="465">
        <v>24</v>
      </c>
      <c r="E74" s="250"/>
      <c r="F74" s="62">
        <v>0</v>
      </c>
      <c r="G74" s="62">
        <v>0</v>
      </c>
      <c r="H74" s="253">
        <f t="shared" si="7"/>
        <v>0</v>
      </c>
    </row>
    <row r="75" spans="1:8" x14ac:dyDescent="0.2">
      <c r="A75" s="483" t="s">
        <v>3352</v>
      </c>
      <c r="B75" s="31" t="s">
        <v>9922</v>
      </c>
      <c r="C75" s="253">
        <v>8160.8522772277183</v>
      </c>
      <c r="D75" s="465">
        <v>24</v>
      </c>
      <c r="E75" s="250"/>
      <c r="F75" s="62">
        <v>0</v>
      </c>
      <c r="G75" s="62">
        <v>0</v>
      </c>
      <c r="H75" s="253">
        <f t="shared" si="7"/>
        <v>0</v>
      </c>
    </row>
    <row r="76" spans="1:8" x14ac:dyDescent="0.2">
      <c r="A76" s="483" t="s">
        <v>3353</v>
      </c>
      <c r="B76" s="31" t="s">
        <v>9923</v>
      </c>
      <c r="C76" s="253">
        <v>3447.5437171145659</v>
      </c>
      <c r="D76" s="465">
        <v>24</v>
      </c>
      <c r="E76" s="250"/>
      <c r="F76" s="62">
        <v>0</v>
      </c>
      <c r="G76" s="62">
        <v>0</v>
      </c>
      <c r="H76" s="253">
        <f t="shared" si="7"/>
        <v>0</v>
      </c>
    </row>
    <row r="77" spans="1:8" x14ac:dyDescent="0.2">
      <c r="A77" s="483" t="s">
        <v>3354</v>
      </c>
      <c r="B77" s="31" t="s">
        <v>9924</v>
      </c>
      <c r="C77" s="253">
        <v>4713.3085601131515</v>
      </c>
      <c r="D77" s="465">
        <v>25</v>
      </c>
      <c r="E77" s="250"/>
      <c r="F77" s="62">
        <v>0</v>
      </c>
      <c r="G77" s="62">
        <v>0</v>
      </c>
      <c r="H77" s="253">
        <f t="shared" si="7"/>
        <v>0</v>
      </c>
    </row>
    <row r="78" spans="1:8" x14ac:dyDescent="0.2">
      <c r="A78" s="483" t="s">
        <v>3355</v>
      </c>
      <c r="B78" s="31" t="s">
        <v>9925</v>
      </c>
      <c r="C78" s="253">
        <v>8160.8522772277183</v>
      </c>
      <c r="D78" s="465">
        <v>25</v>
      </c>
      <c r="E78" s="250"/>
      <c r="F78" s="62">
        <v>0</v>
      </c>
      <c r="G78" s="62">
        <v>0</v>
      </c>
      <c r="H78" s="253">
        <f t="shared" si="7"/>
        <v>0</v>
      </c>
    </row>
    <row r="79" spans="1:8" x14ac:dyDescent="0.2">
      <c r="A79" s="483" t="s">
        <v>3356</v>
      </c>
      <c r="B79" s="31" t="s">
        <v>9926</v>
      </c>
      <c r="C79" s="253">
        <v>1532.2416520509184</v>
      </c>
      <c r="D79" s="465">
        <v>25</v>
      </c>
      <c r="E79" s="250"/>
      <c r="F79" s="62">
        <v>0</v>
      </c>
      <c r="G79" s="62">
        <v>0</v>
      </c>
      <c r="H79" s="253">
        <f t="shared" si="7"/>
        <v>0</v>
      </c>
    </row>
    <row r="80" spans="1:8" x14ac:dyDescent="0.2">
      <c r="A80" s="483" t="s">
        <v>9927</v>
      </c>
      <c r="B80" s="31" t="s">
        <v>9928</v>
      </c>
      <c r="C80" s="253">
        <v>5296.226579915131</v>
      </c>
      <c r="D80" s="465">
        <v>25</v>
      </c>
      <c r="E80" s="250"/>
      <c r="F80" s="62">
        <v>0</v>
      </c>
      <c r="G80" s="62">
        <v>0</v>
      </c>
      <c r="H80" s="253">
        <f t="shared" ref="H80:H119" si="8">G80-F80</f>
        <v>0</v>
      </c>
    </row>
    <row r="81" spans="1:8" x14ac:dyDescent="0.2">
      <c r="A81" s="483" t="s">
        <v>9929</v>
      </c>
      <c r="B81" s="31" t="s">
        <v>9930</v>
      </c>
      <c r="C81" s="253">
        <v>8160.8522772277183</v>
      </c>
      <c r="D81" s="465">
        <v>25</v>
      </c>
      <c r="E81" s="250"/>
      <c r="F81" s="62">
        <v>0</v>
      </c>
      <c r="G81" s="62">
        <v>0</v>
      </c>
      <c r="H81" s="253">
        <f t="shared" si="8"/>
        <v>0</v>
      </c>
    </row>
    <row r="82" spans="1:8" x14ac:dyDescent="0.2">
      <c r="A82" s="483" t="s">
        <v>9931</v>
      </c>
      <c r="B82" s="31" t="s">
        <v>9932</v>
      </c>
      <c r="C82" s="253">
        <v>8160.8522772277183</v>
      </c>
      <c r="D82" s="465">
        <v>25</v>
      </c>
      <c r="E82" s="250"/>
      <c r="F82" s="62">
        <v>0</v>
      </c>
      <c r="G82" s="62">
        <v>0</v>
      </c>
      <c r="H82" s="253">
        <f t="shared" si="8"/>
        <v>0</v>
      </c>
    </row>
    <row r="83" spans="1:8" x14ac:dyDescent="0.2">
      <c r="A83" s="483" t="s">
        <v>9933</v>
      </c>
      <c r="B83" s="31" t="s">
        <v>9934</v>
      </c>
      <c r="C83" s="253">
        <v>8160.8522772277183</v>
      </c>
      <c r="D83" s="465">
        <v>25</v>
      </c>
      <c r="E83" s="250"/>
      <c r="F83" s="62">
        <v>0</v>
      </c>
      <c r="G83" s="62">
        <v>0</v>
      </c>
      <c r="H83" s="253">
        <f t="shared" si="8"/>
        <v>0</v>
      </c>
    </row>
    <row r="84" spans="1:8" x14ac:dyDescent="0.2">
      <c r="A84" s="483" t="s">
        <v>9935</v>
      </c>
      <c r="B84" s="31" t="s">
        <v>9936</v>
      </c>
      <c r="C84" s="253">
        <v>3447.5437171145659</v>
      </c>
      <c r="D84" s="465">
        <v>26</v>
      </c>
      <c r="E84" s="250"/>
      <c r="F84" s="62">
        <v>0</v>
      </c>
      <c r="G84" s="62">
        <v>0</v>
      </c>
      <c r="H84" s="253">
        <f t="shared" si="8"/>
        <v>0</v>
      </c>
    </row>
    <row r="85" spans="1:8" x14ac:dyDescent="0.2">
      <c r="A85" s="483" t="s">
        <v>9937</v>
      </c>
      <c r="B85" s="31" t="s">
        <v>9938</v>
      </c>
      <c r="C85" s="253">
        <v>4713.3085601131515</v>
      </c>
      <c r="D85" s="465">
        <v>26</v>
      </c>
      <c r="E85" s="250"/>
      <c r="F85" s="62">
        <v>0</v>
      </c>
      <c r="G85" s="62">
        <v>0</v>
      </c>
      <c r="H85" s="253">
        <f t="shared" si="8"/>
        <v>0</v>
      </c>
    </row>
    <row r="86" spans="1:8" x14ac:dyDescent="0.2">
      <c r="A86" s="483" t="s">
        <v>9939</v>
      </c>
      <c r="B86" s="31" t="s">
        <v>9940</v>
      </c>
      <c r="C86" s="253">
        <v>8160.8522772277183</v>
      </c>
      <c r="D86" s="465">
        <v>26</v>
      </c>
      <c r="E86" s="250"/>
      <c r="F86" s="62">
        <v>0</v>
      </c>
      <c r="G86" s="62">
        <v>0</v>
      </c>
      <c r="H86" s="253">
        <f t="shared" si="8"/>
        <v>0</v>
      </c>
    </row>
    <row r="87" spans="1:8" x14ac:dyDescent="0.2">
      <c r="A87" s="483" t="s">
        <v>9941</v>
      </c>
      <c r="B87" s="31" t="s">
        <v>9942</v>
      </c>
      <c r="C87" s="253">
        <v>1532.2416520509184</v>
      </c>
      <c r="D87" s="465">
        <v>26</v>
      </c>
      <c r="E87" s="250"/>
      <c r="F87" s="62">
        <v>0</v>
      </c>
      <c r="G87" s="62">
        <v>0</v>
      </c>
      <c r="H87" s="253">
        <f t="shared" si="8"/>
        <v>0</v>
      </c>
    </row>
    <row r="88" spans="1:8" x14ac:dyDescent="0.2">
      <c r="A88" s="483" t="s">
        <v>9943</v>
      </c>
      <c r="B88" s="31" t="s">
        <v>9944</v>
      </c>
      <c r="C88" s="253">
        <v>3297.6505120226288</v>
      </c>
      <c r="D88" s="465">
        <v>27</v>
      </c>
      <c r="E88" s="250"/>
      <c r="F88" s="62">
        <v>0</v>
      </c>
      <c r="G88" s="62">
        <v>0</v>
      </c>
      <c r="H88" s="253">
        <f t="shared" si="8"/>
        <v>0</v>
      </c>
    </row>
    <row r="89" spans="1:8" x14ac:dyDescent="0.2">
      <c r="A89" s="483" t="s">
        <v>9945</v>
      </c>
      <c r="B89" s="31" t="s">
        <v>9946</v>
      </c>
      <c r="C89" s="253">
        <v>8160.8522772277183</v>
      </c>
      <c r="D89" s="465">
        <v>27</v>
      </c>
      <c r="E89" s="250"/>
      <c r="F89" s="62">
        <v>0</v>
      </c>
      <c r="G89" s="62">
        <v>0</v>
      </c>
      <c r="H89" s="253">
        <f t="shared" si="8"/>
        <v>0</v>
      </c>
    </row>
    <row r="90" spans="1:8" x14ac:dyDescent="0.2">
      <c r="A90" s="483" t="s">
        <v>9947</v>
      </c>
      <c r="B90" s="31" t="s">
        <v>9948</v>
      </c>
      <c r="C90" s="253">
        <v>8160.8522772277183</v>
      </c>
      <c r="D90" s="465">
        <v>27</v>
      </c>
      <c r="E90" s="250"/>
      <c r="F90" s="62">
        <v>0</v>
      </c>
      <c r="G90" s="62">
        <v>0</v>
      </c>
      <c r="H90" s="253">
        <f t="shared" si="8"/>
        <v>0</v>
      </c>
    </row>
    <row r="91" spans="1:8" x14ac:dyDescent="0.2">
      <c r="A91" s="483" t="s">
        <v>9949</v>
      </c>
      <c r="B91" s="31" t="s">
        <v>9950</v>
      </c>
      <c r="C91" s="253">
        <v>8160.8522772277183</v>
      </c>
      <c r="D91" s="465">
        <v>27</v>
      </c>
      <c r="E91" s="250"/>
      <c r="F91" s="62">
        <v>0</v>
      </c>
      <c r="G91" s="62">
        <v>0</v>
      </c>
      <c r="H91" s="253">
        <f t="shared" si="8"/>
        <v>0</v>
      </c>
    </row>
    <row r="92" spans="1:8" x14ac:dyDescent="0.2">
      <c r="A92" s="483" t="s">
        <v>9951</v>
      </c>
      <c r="B92" s="31" t="s">
        <v>9952</v>
      </c>
      <c r="C92" s="253">
        <v>8160.8522772277183</v>
      </c>
      <c r="D92" s="465">
        <v>27</v>
      </c>
      <c r="E92" s="250"/>
      <c r="F92" s="62">
        <v>0</v>
      </c>
      <c r="G92" s="62">
        <v>0</v>
      </c>
      <c r="H92" s="253">
        <f t="shared" si="8"/>
        <v>0</v>
      </c>
    </row>
    <row r="93" spans="1:8" x14ac:dyDescent="0.2">
      <c r="A93" s="483" t="s">
        <v>9953</v>
      </c>
      <c r="B93" s="31" t="s">
        <v>9954</v>
      </c>
      <c r="C93" s="253">
        <v>3447.5437171145659</v>
      </c>
      <c r="D93" s="465">
        <v>28</v>
      </c>
      <c r="E93" s="250"/>
      <c r="F93" s="62">
        <v>0</v>
      </c>
      <c r="G93" s="62">
        <v>0</v>
      </c>
      <c r="H93" s="253">
        <f t="shared" si="8"/>
        <v>0</v>
      </c>
    </row>
    <row r="94" spans="1:8" x14ac:dyDescent="0.2">
      <c r="A94" s="483" t="s">
        <v>9955</v>
      </c>
      <c r="B94" s="31" t="s">
        <v>9956</v>
      </c>
      <c r="C94" s="253">
        <v>4713.3085601131515</v>
      </c>
      <c r="D94" s="465">
        <v>28</v>
      </c>
      <c r="E94" s="250"/>
      <c r="F94" s="62">
        <v>0</v>
      </c>
      <c r="G94" s="62">
        <v>0</v>
      </c>
      <c r="H94" s="253">
        <f t="shared" si="8"/>
        <v>0</v>
      </c>
    </row>
    <row r="95" spans="1:8" x14ac:dyDescent="0.2">
      <c r="A95" s="483" t="s">
        <v>9957</v>
      </c>
      <c r="B95" s="31" t="s">
        <v>9958</v>
      </c>
      <c r="C95" s="253">
        <v>8160.8522772277183</v>
      </c>
      <c r="D95" s="465">
        <v>28</v>
      </c>
      <c r="E95" s="250"/>
      <c r="F95" s="62">
        <v>0</v>
      </c>
      <c r="G95" s="62">
        <v>0</v>
      </c>
      <c r="H95" s="253">
        <f t="shared" si="8"/>
        <v>0</v>
      </c>
    </row>
    <row r="96" spans="1:8" x14ac:dyDescent="0.2">
      <c r="A96" s="483" t="s">
        <v>9959</v>
      </c>
      <c r="B96" s="31" t="s">
        <v>9960</v>
      </c>
      <c r="C96" s="253">
        <v>1532.2416520509184</v>
      </c>
      <c r="D96" s="465">
        <v>28</v>
      </c>
      <c r="E96" s="250"/>
      <c r="F96" s="62">
        <v>0</v>
      </c>
      <c r="G96" s="62">
        <v>0</v>
      </c>
      <c r="H96" s="253">
        <f t="shared" si="8"/>
        <v>0</v>
      </c>
    </row>
    <row r="97" spans="1:8" x14ac:dyDescent="0.2">
      <c r="A97" s="483" t="s">
        <v>9961</v>
      </c>
      <c r="B97" s="31" t="s">
        <v>9962</v>
      </c>
      <c r="C97" s="253">
        <v>4463.4865516265882</v>
      </c>
      <c r="D97" s="465">
        <v>26</v>
      </c>
      <c r="E97" s="250"/>
      <c r="F97" s="62">
        <v>0</v>
      </c>
      <c r="G97" s="62">
        <v>0</v>
      </c>
      <c r="H97" s="253">
        <f t="shared" si="8"/>
        <v>0</v>
      </c>
    </row>
    <row r="98" spans="1:8" x14ac:dyDescent="0.2">
      <c r="A98" s="483" t="s">
        <v>9963</v>
      </c>
      <c r="B98" s="31" t="s">
        <v>9964</v>
      </c>
      <c r="C98" s="253">
        <v>8160.8522772277183</v>
      </c>
      <c r="D98" s="465">
        <v>26</v>
      </c>
      <c r="E98" s="250"/>
      <c r="F98" s="62">
        <v>0</v>
      </c>
      <c r="G98" s="62">
        <v>0</v>
      </c>
      <c r="H98" s="253">
        <f t="shared" si="8"/>
        <v>0</v>
      </c>
    </row>
    <row r="99" spans="1:8" x14ac:dyDescent="0.2">
      <c r="A99" s="483" t="s">
        <v>9965</v>
      </c>
      <c r="B99" s="31" t="s">
        <v>9966</v>
      </c>
      <c r="C99" s="253">
        <v>8160.8522772277183</v>
      </c>
      <c r="D99" s="465">
        <v>26</v>
      </c>
      <c r="E99" s="250"/>
      <c r="F99" s="62">
        <v>0</v>
      </c>
      <c r="G99" s="62">
        <v>0</v>
      </c>
      <c r="H99" s="253">
        <f t="shared" si="8"/>
        <v>0</v>
      </c>
    </row>
    <row r="100" spans="1:8" x14ac:dyDescent="0.2">
      <c r="A100" s="483" t="s">
        <v>9967</v>
      </c>
      <c r="B100" s="31" t="s">
        <v>9968</v>
      </c>
      <c r="C100" s="253">
        <v>8160.8522772277183</v>
      </c>
      <c r="D100" s="465">
        <v>27</v>
      </c>
      <c r="E100" s="250"/>
      <c r="F100" s="62">
        <v>0</v>
      </c>
      <c r="G100" s="62">
        <v>0</v>
      </c>
      <c r="H100" s="253">
        <f t="shared" si="8"/>
        <v>0</v>
      </c>
    </row>
    <row r="101" spans="1:8" x14ac:dyDescent="0.2">
      <c r="A101" s="483" t="s">
        <v>9969</v>
      </c>
      <c r="B101" s="31" t="s">
        <v>9970</v>
      </c>
      <c r="C101" s="253">
        <v>8160.8522772277183</v>
      </c>
      <c r="D101" s="465">
        <v>27</v>
      </c>
      <c r="E101" s="250"/>
      <c r="F101" s="62">
        <v>0</v>
      </c>
      <c r="G101" s="62">
        <v>0</v>
      </c>
      <c r="H101" s="253">
        <f t="shared" si="8"/>
        <v>0</v>
      </c>
    </row>
    <row r="102" spans="1:8" x14ac:dyDescent="0.2">
      <c r="A102" s="483" t="s">
        <v>9971</v>
      </c>
      <c r="B102" s="31" t="s">
        <v>9972</v>
      </c>
      <c r="C102" s="253">
        <v>3447.5437171145659</v>
      </c>
      <c r="D102" s="465">
        <v>27</v>
      </c>
      <c r="E102" s="250"/>
      <c r="F102" s="62">
        <v>0</v>
      </c>
      <c r="G102" s="62">
        <v>0</v>
      </c>
      <c r="H102" s="253">
        <f t="shared" si="8"/>
        <v>0</v>
      </c>
    </row>
    <row r="103" spans="1:8" x14ac:dyDescent="0.2">
      <c r="A103" s="483" t="s">
        <v>9973</v>
      </c>
      <c r="B103" s="31" t="s">
        <v>9974</v>
      </c>
      <c r="C103" s="253">
        <v>4713.3085601131515</v>
      </c>
      <c r="D103" s="465">
        <v>28</v>
      </c>
      <c r="E103" s="250"/>
      <c r="F103" s="62">
        <v>0</v>
      </c>
      <c r="G103" s="62">
        <v>0</v>
      </c>
      <c r="H103" s="253">
        <f t="shared" si="8"/>
        <v>0</v>
      </c>
    </row>
    <row r="104" spans="1:8" x14ac:dyDescent="0.2">
      <c r="A104" s="483" t="s">
        <v>9975</v>
      </c>
      <c r="B104" s="31" t="s">
        <v>9976</v>
      </c>
      <c r="C104" s="253">
        <v>8160.8522772277183</v>
      </c>
      <c r="D104" s="465">
        <v>28</v>
      </c>
      <c r="E104" s="250"/>
      <c r="F104" s="62">
        <v>0</v>
      </c>
      <c r="G104" s="62">
        <v>0</v>
      </c>
      <c r="H104" s="253">
        <f t="shared" si="8"/>
        <v>0</v>
      </c>
    </row>
    <row r="105" spans="1:8" x14ac:dyDescent="0.2">
      <c r="A105" s="483" t="s">
        <v>9977</v>
      </c>
      <c r="B105" s="31" t="s">
        <v>9978</v>
      </c>
      <c r="C105" s="253">
        <v>1532.2416520509184</v>
      </c>
      <c r="D105" s="465">
        <v>28</v>
      </c>
      <c r="E105" s="250"/>
      <c r="F105" s="62">
        <v>0</v>
      </c>
      <c r="G105" s="62">
        <v>0</v>
      </c>
      <c r="H105" s="253">
        <f t="shared" si="8"/>
        <v>0</v>
      </c>
    </row>
    <row r="106" spans="1:8" x14ac:dyDescent="0.2">
      <c r="A106" s="483" t="s">
        <v>9979</v>
      </c>
      <c r="B106" s="31" t="s">
        <v>9980</v>
      </c>
      <c r="C106" s="253">
        <v>2131.8144724186691</v>
      </c>
      <c r="D106" s="465">
        <v>27</v>
      </c>
      <c r="E106" s="250"/>
      <c r="F106" s="62">
        <v>0</v>
      </c>
      <c r="G106" s="62">
        <v>0</v>
      </c>
      <c r="H106" s="253">
        <f t="shared" si="8"/>
        <v>0</v>
      </c>
    </row>
    <row r="107" spans="1:8" x14ac:dyDescent="0.2">
      <c r="A107" s="483" t="s">
        <v>9981</v>
      </c>
      <c r="B107" s="31" t="s">
        <v>9982</v>
      </c>
      <c r="C107" s="253">
        <v>8160.8522772277183</v>
      </c>
      <c r="D107" s="465">
        <v>27</v>
      </c>
      <c r="E107" s="250"/>
      <c r="F107" s="62">
        <v>0</v>
      </c>
      <c r="G107" s="62">
        <v>0</v>
      </c>
      <c r="H107" s="253">
        <f t="shared" si="8"/>
        <v>0</v>
      </c>
    </row>
    <row r="108" spans="1:8" x14ac:dyDescent="0.2">
      <c r="A108" s="483" t="s">
        <v>9983</v>
      </c>
      <c r="B108" s="31" t="s">
        <v>9984</v>
      </c>
      <c r="C108" s="253">
        <v>8160.8522772277183</v>
      </c>
      <c r="D108" s="465">
        <v>27</v>
      </c>
      <c r="E108" s="250"/>
      <c r="F108" s="62">
        <v>0</v>
      </c>
      <c r="G108" s="62">
        <v>0</v>
      </c>
      <c r="H108" s="253">
        <f t="shared" si="8"/>
        <v>0</v>
      </c>
    </row>
    <row r="109" spans="1:8" x14ac:dyDescent="0.2">
      <c r="A109" s="483" t="s">
        <v>9985</v>
      </c>
      <c r="B109" s="31" t="s">
        <v>9986</v>
      </c>
      <c r="C109" s="253">
        <v>8160.8522772277183</v>
      </c>
      <c r="D109" s="465">
        <v>27</v>
      </c>
      <c r="E109" s="250"/>
      <c r="F109" s="62">
        <v>0</v>
      </c>
      <c r="G109" s="62">
        <v>0</v>
      </c>
      <c r="H109" s="253">
        <f t="shared" si="8"/>
        <v>0</v>
      </c>
    </row>
    <row r="110" spans="1:8" x14ac:dyDescent="0.2">
      <c r="A110" s="483" t="s">
        <v>9987</v>
      </c>
      <c r="B110" s="31" t="s">
        <v>9988</v>
      </c>
      <c r="C110" s="253">
        <v>3447.5437171145659</v>
      </c>
      <c r="D110" s="465">
        <v>28</v>
      </c>
      <c r="E110" s="250"/>
      <c r="F110" s="62">
        <v>0</v>
      </c>
      <c r="G110" s="62">
        <v>0</v>
      </c>
      <c r="H110" s="253">
        <f t="shared" si="8"/>
        <v>0</v>
      </c>
    </row>
    <row r="111" spans="1:8" x14ac:dyDescent="0.2">
      <c r="A111" s="483" t="s">
        <v>9989</v>
      </c>
      <c r="B111" s="31" t="s">
        <v>9990</v>
      </c>
      <c r="C111" s="253">
        <v>4713.3085601131515</v>
      </c>
      <c r="D111" s="465">
        <v>28</v>
      </c>
      <c r="E111" s="250"/>
      <c r="F111" s="62">
        <v>0</v>
      </c>
      <c r="G111" s="62">
        <v>0</v>
      </c>
      <c r="H111" s="253">
        <f t="shared" si="8"/>
        <v>0</v>
      </c>
    </row>
    <row r="112" spans="1:8" x14ac:dyDescent="0.2">
      <c r="A112" s="483" t="s">
        <v>9991</v>
      </c>
      <c r="B112" s="31" t="s">
        <v>9992</v>
      </c>
      <c r="C112" s="253">
        <v>8160.8522772277183</v>
      </c>
      <c r="D112" s="465">
        <v>28</v>
      </c>
      <c r="E112" s="250"/>
      <c r="F112" s="62">
        <v>0</v>
      </c>
      <c r="G112" s="62">
        <v>0</v>
      </c>
      <c r="H112" s="253">
        <f t="shared" si="8"/>
        <v>0</v>
      </c>
    </row>
    <row r="113" spans="1:8" x14ac:dyDescent="0.2">
      <c r="A113" s="483" t="s">
        <v>9993</v>
      </c>
      <c r="B113" s="31" t="s">
        <v>9994</v>
      </c>
      <c r="C113" s="253">
        <v>1532.2416520509184</v>
      </c>
      <c r="D113" s="465">
        <v>28</v>
      </c>
      <c r="E113" s="250"/>
      <c r="F113" s="62">
        <v>0</v>
      </c>
      <c r="G113" s="62">
        <v>0</v>
      </c>
      <c r="H113" s="253">
        <f t="shared" si="8"/>
        <v>0</v>
      </c>
    </row>
    <row r="114" spans="1:8" x14ac:dyDescent="0.2">
      <c r="A114" s="483" t="s">
        <v>9995</v>
      </c>
      <c r="B114" s="31" t="s">
        <v>9996</v>
      </c>
      <c r="C114" s="253">
        <v>3997.1521357850042</v>
      </c>
      <c r="D114" s="465">
        <v>29</v>
      </c>
      <c r="E114" s="250"/>
      <c r="F114" s="62">
        <v>0</v>
      </c>
      <c r="G114" s="62">
        <v>0</v>
      </c>
      <c r="H114" s="253">
        <f t="shared" si="8"/>
        <v>0</v>
      </c>
    </row>
    <row r="115" spans="1:8" x14ac:dyDescent="0.2">
      <c r="A115" s="483" t="s">
        <v>9997</v>
      </c>
      <c r="B115" s="31" t="s">
        <v>9998</v>
      </c>
      <c r="C115" s="253">
        <v>2831.3160961810449</v>
      </c>
      <c r="D115" s="465">
        <v>29</v>
      </c>
      <c r="E115" s="250"/>
      <c r="F115" s="62">
        <v>0</v>
      </c>
      <c r="G115" s="62">
        <v>0</v>
      </c>
      <c r="H115" s="253">
        <f t="shared" si="8"/>
        <v>0</v>
      </c>
    </row>
    <row r="116" spans="1:8" x14ac:dyDescent="0.2">
      <c r="A116" s="483" t="s">
        <v>9999</v>
      </c>
      <c r="B116" s="31" t="s">
        <v>10000</v>
      </c>
      <c r="C116" s="253">
        <v>5329.5361810466729</v>
      </c>
      <c r="D116" s="465">
        <v>29</v>
      </c>
      <c r="E116" s="250"/>
      <c r="F116" s="62">
        <v>0</v>
      </c>
      <c r="G116" s="62">
        <v>0</v>
      </c>
      <c r="H116" s="253">
        <f t="shared" si="8"/>
        <v>0</v>
      </c>
    </row>
    <row r="117" spans="1:8" x14ac:dyDescent="0.2">
      <c r="A117" s="483" t="s">
        <v>10001</v>
      </c>
      <c r="B117" s="31" t="s">
        <v>10002</v>
      </c>
      <c r="C117" s="253">
        <v>4829.8921640735471</v>
      </c>
      <c r="D117" s="465">
        <v>29</v>
      </c>
      <c r="E117" s="250"/>
      <c r="F117" s="62">
        <v>0</v>
      </c>
      <c r="G117" s="62">
        <v>0</v>
      </c>
      <c r="H117" s="253">
        <f t="shared" si="8"/>
        <v>0</v>
      </c>
    </row>
    <row r="118" spans="1:8" x14ac:dyDescent="0.2">
      <c r="A118" s="483" t="s">
        <v>10003</v>
      </c>
      <c r="B118" s="31" t="s">
        <v>10004</v>
      </c>
      <c r="C118" s="253">
        <v>3330.9601131541704</v>
      </c>
      <c r="D118" s="465">
        <v>29</v>
      </c>
      <c r="E118" s="250"/>
      <c r="F118" s="62">
        <v>0</v>
      </c>
      <c r="G118" s="62">
        <v>0</v>
      </c>
      <c r="H118" s="253">
        <f t="shared" si="8"/>
        <v>0</v>
      </c>
    </row>
    <row r="119" spans="1:8" x14ac:dyDescent="0.2">
      <c r="A119" s="483" t="s">
        <v>10005</v>
      </c>
      <c r="B119" s="31" t="s">
        <v>2576</v>
      </c>
      <c r="C119" s="253">
        <v>37820.01</v>
      </c>
      <c r="D119" s="465">
        <v>29</v>
      </c>
      <c r="E119" s="250"/>
      <c r="F119" s="62">
        <v>0</v>
      </c>
      <c r="G119" s="62">
        <v>0</v>
      </c>
      <c r="H119" s="253">
        <f t="shared" si="8"/>
        <v>0</v>
      </c>
    </row>
    <row r="120" spans="1:8" ht="30" x14ac:dyDescent="0.25">
      <c r="A120" s="49" t="s">
        <v>152</v>
      </c>
      <c r="B120" s="185" t="s">
        <v>5558</v>
      </c>
      <c r="C120" s="269"/>
      <c r="D120" s="269"/>
      <c r="E120" s="269"/>
      <c r="F120" s="269"/>
      <c r="G120" s="269"/>
      <c r="H120" s="288"/>
    </row>
    <row r="121" spans="1:8" x14ac:dyDescent="0.2">
      <c r="A121" s="29" t="s">
        <v>153</v>
      </c>
      <c r="B121" s="31" t="s">
        <v>2585</v>
      </c>
      <c r="C121" s="253">
        <v>52105.93</v>
      </c>
      <c r="D121" s="250">
        <v>36</v>
      </c>
      <c r="E121" s="250"/>
      <c r="F121" s="62">
        <v>0</v>
      </c>
      <c r="G121" s="62">
        <v>0</v>
      </c>
      <c r="H121" s="253">
        <f t="shared" ref="H121:H131" si="9">G121-F121</f>
        <v>0</v>
      </c>
    </row>
    <row r="122" spans="1:8" x14ac:dyDescent="0.2">
      <c r="A122" s="29" t="s">
        <v>154</v>
      </c>
      <c r="B122" s="31" t="s">
        <v>2586</v>
      </c>
      <c r="C122" s="253">
        <v>66316.639999999999</v>
      </c>
      <c r="D122" s="250">
        <v>36</v>
      </c>
      <c r="E122" s="250"/>
      <c r="F122" s="62">
        <v>0</v>
      </c>
      <c r="G122" s="62">
        <v>0</v>
      </c>
      <c r="H122" s="253">
        <f t="shared" si="9"/>
        <v>0</v>
      </c>
    </row>
    <row r="123" spans="1:8" x14ac:dyDescent="0.2">
      <c r="A123" s="29" t="s">
        <v>1149</v>
      </c>
      <c r="B123" s="31" t="s">
        <v>2587</v>
      </c>
      <c r="C123" s="253">
        <v>66316.639999999999</v>
      </c>
      <c r="D123" s="250">
        <v>37</v>
      </c>
      <c r="E123" s="250"/>
      <c r="F123" s="62">
        <v>0</v>
      </c>
      <c r="G123" s="62">
        <v>0</v>
      </c>
      <c r="H123" s="253">
        <f t="shared" si="9"/>
        <v>0</v>
      </c>
    </row>
    <row r="124" spans="1:8" x14ac:dyDescent="0.2">
      <c r="A124" s="29" t="s">
        <v>1150</v>
      </c>
      <c r="B124" s="31" t="s">
        <v>2588</v>
      </c>
      <c r="C124" s="253">
        <v>66316.639999999999</v>
      </c>
      <c r="D124" s="250">
        <v>37</v>
      </c>
      <c r="E124" s="250"/>
      <c r="F124" s="62">
        <v>0</v>
      </c>
      <c r="G124" s="62">
        <v>0</v>
      </c>
      <c r="H124" s="253">
        <f t="shared" si="9"/>
        <v>0</v>
      </c>
    </row>
    <row r="125" spans="1:8" x14ac:dyDescent="0.2">
      <c r="A125" s="29" t="s">
        <v>2597</v>
      </c>
      <c r="B125" s="31" t="s">
        <v>2589</v>
      </c>
      <c r="C125" s="253">
        <v>66316.639999999999</v>
      </c>
      <c r="D125" s="250">
        <v>37</v>
      </c>
      <c r="E125" s="250"/>
      <c r="F125" s="62">
        <v>0</v>
      </c>
      <c r="G125" s="62">
        <v>0</v>
      </c>
      <c r="H125" s="253">
        <f t="shared" si="9"/>
        <v>0</v>
      </c>
    </row>
    <row r="126" spans="1:8" x14ac:dyDescent="0.2">
      <c r="A126" s="29" t="s">
        <v>2598</v>
      </c>
      <c r="B126" s="31" t="s">
        <v>2590</v>
      </c>
      <c r="C126" s="253">
        <v>66316.639999999999</v>
      </c>
      <c r="D126" s="250">
        <v>38</v>
      </c>
      <c r="E126" s="250"/>
      <c r="F126" s="62">
        <v>0</v>
      </c>
      <c r="G126" s="62">
        <v>0</v>
      </c>
      <c r="H126" s="253">
        <f t="shared" si="9"/>
        <v>0</v>
      </c>
    </row>
    <row r="127" spans="1:8" x14ac:dyDescent="0.2">
      <c r="A127" s="29" t="s">
        <v>2599</v>
      </c>
      <c r="B127" s="31" t="s">
        <v>2591</v>
      </c>
      <c r="C127" s="253">
        <v>66316.639999999999</v>
      </c>
      <c r="D127" s="250">
        <v>38</v>
      </c>
      <c r="E127" s="250"/>
      <c r="F127" s="62">
        <v>0</v>
      </c>
      <c r="G127" s="62">
        <v>0</v>
      </c>
      <c r="H127" s="253">
        <f t="shared" si="9"/>
        <v>0</v>
      </c>
    </row>
    <row r="128" spans="1:8" x14ac:dyDescent="0.2">
      <c r="A128" s="29" t="s">
        <v>2600</v>
      </c>
      <c r="B128" s="31" t="s">
        <v>2592</v>
      </c>
      <c r="C128" s="253">
        <v>66316.639999999999</v>
      </c>
      <c r="D128" s="250">
        <v>38</v>
      </c>
      <c r="E128" s="250"/>
      <c r="F128" s="62">
        <v>0</v>
      </c>
      <c r="G128" s="62">
        <v>0</v>
      </c>
      <c r="H128" s="253">
        <f t="shared" si="9"/>
        <v>0</v>
      </c>
    </row>
    <row r="129" spans="1:8" x14ac:dyDescent="0.2">
      <c r="A129" s="29" t="s">
        <v>2601</v>
      </c>
      <c r="B129" s="31" t="s">
        <v>2593</v>
      </c>
      <c r="C129" s="253">
        <v>66316.639999999999</v>
      </c>
      <c r="D129" s="250">
        <v>39</v>
      </c>
      <c r="E129" s="250"/>
      <c r="F129" s="62">
        <v>0</v>
      </c>
      <c r="G129" s="62">
        <v>0</v>
      </c>
      <c r="H129" s="253">
        <f t="shared" si="9"/>
        <v>0</v>
      </c>
    </row>
    <row r="130" spans="1:8" x14ac:dyDescent="0.2">
      <c r="A130" s="29" t="s">
        <v>2602</v>
      </c>
      <c r="B130" s="31" t="s">
        <v>2594</v>
      </c>
      <c r="C130" s="253">
        <v>66316.639999999999</v>
      </c>
      <c r="D130" s="250">
        <v>39</v>
      </c>
      <c r="E130" s="250"/>
      <c r="F130" s="62">
        <v>0</v>
      </c>
      <c r="G130" s="62">
        <v>0</v>
      </c>
      <c r="H130" s="253">
        <f t="shared" si="9"/>
        <v>0</v>
      </c>
    </row>
    <row r="131" spans="1:8" x14ac:dyDescent="0.2">
      <c r="A131" s="29" t="s">
        <v>2603</v>
      </c>
      <c r="B131" s="31" t="s">
        <v>2595</v>
      </c>
      <c r="C131" s="253">
        <v>52105.93</v>
      </c>
      <c r="D131" s="250">
        <v>39</v>
      </c>
      <c r="E131" s="250"/>
      <c r="F131" s="62">
        <v>0</v>
      </c>
      <c r="G131" s="62">
        <v>0</v>
      </c>
      <c r="H131" s="253">
        <f t="shared" si="9"/>
        <v>0</v>
      </c>
    </row>
    <row r="132" spans="1:8" ht="30" x14ac:dyDescent="0.25">
      <c r="A132" s="14" t="s">
        <v>155</v>
      </c>
      <c r="B132" s="167" t="s">
        <v>5559</v>
      </c>
      <c r="C132" s="269"/>
      <c r="D132" s="269"/>
      <c r="E132" s="269"/>
      <c r="F132" s="269"/>
      <c r="G132" s="269"/>
      <c r="H132" s="288"/>
    </row>
    <row r="133" spans="1:8" x14ac:dyDescent="0.2">
      <c r="A133" s="29" t="s">
        <v>156</v>
      </c>
      <c r="B133" s="31" t="s">
        <v>2585</v>
      </c>
      <c r="C133" s="253">
        <v>43967.21</v>
      </c>
      <c r="D133" s="250">
        <v>36</v>
      </c>
      <c r="E133" s="250"/>
      <c r="F133" s="62">
        <v>0</v>
      </c>
      <c r="G133" s="62">
        <v>0</v>
      </c>
      <c r="H133" s="253">
        <f t="shared" ref="H133:H143" si="10">G133-F133</f>
        <v>0</v>
      </c>
    </row>
    <row r="134" spans="1:8" x14ac:dyDescent="0.2">
      <c r="A134" s="29" t="s">
        <v>157</v>
      </c>
      <c r="B134" s="31" t="s">
        <v>2586</v>
      </c>
      <c r="C134" s="253">
        <v>55958.27</v>
      </c>
      <c r="D134" s="250">
        <v>37</v>
      </c>
      <c r="E134" s="250"/>
      <c r="F134" s="62">
        <v>0</v>
      </c>
      <c r="G134" s="62">
        <v>0</v>
      </c>
      <c r="H134" s="253">
        <f t="shared" si="10"/>
        <v>0</v>
      </c>
    </row>
    <row r="135" spans="1:8" x14ac:dyDescent="0.2">
      <c r="A135" s="29" t="s">
        <v>2604</v>
      </c>
      <c r="B135" s="31" t="s">
        <v>2587</v>
      </c>
      <c r="C135" s="253">
        <v>55958.27</v>
      </c>
      <c r="D135" s="250">
        <v>37</v>
      </c>
      <c r="E135" s="250"/>
      <c r="F135" s="62">
        <v>0</v>
      </c>
      <c r="G135" s="62">
        <v>0</v>
      </c>
      <c r="H135" s="253">
        <f t="shared" si="10"/>
        <v>0</v>
      </c>
    </row>
    <row r="136" spans="1:8" x14ac:dyDescent="0.2">
      <c r="A136" s="29" t="s">
        <v>2605</v>
      </c>
      <c r="B136" s="31" t="s">
        <v>2588</v>
      </c>
      <c r="C136" s="253">
        <v>55958.27</v>
      </c>
      <c r="D136" s="250">
        <v>37</v>
      </c>
      <c r="E136" s="250"/>
      <c r="F136" s="62">
        <v>0</v>
      </c>
      <c r="G136" s="62">
        <v>0</v>
      </c>
      <c r="H136" s="253">
        <f t="shared" si="10"/>
        <v>0</v>
      </c>
    </row>
    <row r="137" spans="1:8" x14ac:dyDescent="0.2">
      <c r="A137" s="29" t="s">
        <v>2606</v>
      </c>
      <c r="B137" s="31" t="s">
        <v>2589</v>
      </c>
      <c r="C137" s="253">
        <v>55958.27</v>
      </c>
      <c r="D137" s="250">
        <v>38</v>
      </c>
      <c r="E137" s="250"/>
      <c r="F137" s="62">
        <v>0</v>
      </c>
      <c r="G137" s="62">
        <v>0</v>
      </c>
      <c r="H137" s="253">
        <f t="shared" si="10"/>
        <v>0</v>
      </c>
    </row>
    <row r="138" spans="1:8" x14ac:dyDescent="0.2">
      <c r="A138" s="29" t="s">
        <v>2607</v>
      </c>
      <c r="B138" s="31" t="s">
        <v>2590</v>
      </c>
      <c r="C138" s="253">
        <v>55958.27</v>
      </c>
      <c r="D138" s="250">
        <v>38</v>
      </c>
      <c r="E138" s="250"/>
      <c r="F138" s="62">
        <v>0</v>
      </c>
      <c r="G138" s="62">
        <v>0</v>
      </c>
      <c r="H138" s="253">
        <f t="shared" si="10"/>
        <v>0</v>
      </c>
    </row>
    <row r="139" spans="1:8" x14ac:dyDescent="0.2">
      <c r="A139" s="29" t="s">
        <v>2608</v>
      </c>
      <c r="B139" s="31" t="s">
        <v>2591</v>
      </c>
      <c r="C139" s="253">
        <v>55958.27</v>
      </c>
      <c r="D139" s="250">
        <v>38</v>
      </c>
      <c r="E139" s="250"/>
      <c r="F139" s="62">
        <v>0</v>
      </c>
      <c r="G139" s="62">
        <v>0</v>
      </c>
      <c r="H139" s="253">
        <f t="shared" si="10"/>
        <v>0</v>
      </c>
    </row>
    <row r="140" spans="1:8" x14ac:dyDescent="0.2">
      <c r="A140" s="29" t="s">
        <v>2609</v>
      </c>
      <c r="B140" s="31" t="s">
        <v>2592</v>
      </c>
      <c r="C140" s="253">
        <v>55958.27</v>
      </c>
      <c r="D140" s="250">
        <v>39</v>
      </c>
      <c r="E140" s="250"/>
      <c r="F140" s="62">
        <v>0</v>
      </c>
      <c r="G140" s="62">
        <v>0</v>
      </c>
      <c r="H140" s="253">
        <f t="shared" si="10"/>
        <v>0</v>
      </c>
    </row>
    <row r="141" spans="1:8" x14ac:dyDescent="0.2">
      <c r="A141" s="29" t="s">
        <v>2610</v>
      </c>
      <c r="B141" s="31" t="s">
        <v>2593</v>
      </c>
      <c r="C141" s="253">
        <v>55958.27</v>
      </c>
      <c r="D141" s="250">
        <v>39</v>
      </c>
      <c r="E141" s="250"/>
      <c r="F141" s="62">
        <v>0</v>
      </c>
      <c r="G141" s="62">
        <v>0</v>
      </c>
      <c r="H141" s="253">
        <f t="shared" si="10"/>
        <v>0</v>
      </c>
    </row>
    <row r="142" spans="1:8" x14ac:dyDescent="0.2">
      <c r="A142" s="29" t="s">
        <v>2611</v>
      </c>
      <c r="B142" s="31" t="s">
        <v>2594</v>
      </c>
      <c r="C142" s="253">
        <v>55958.27</v>
      </c>
      <c r="D142" s="250">
        <v>39</v>
      </c>
      <c r="E142" s="250"/>
      <c r="F142" s="62">
        <v>0</v>
      </c>
      <c r="G142" s="62">
        <v>0</v>
      </c>
      <c r="H142" s="253">
        <f t="shared" si="10"/>
        <v>0</v>
      </c>
    </row>
    <row r="143" spans="1:8" x14ac:dyDescent="0.2">
      <c r="A143" s="29" t="s">
        <v>2612</v>
      </c>
      <c r="B143" s="31" t="s">
        <v>2595</v>
      </c>
      <c r="C143" s="253">
        <v>43967.21</v>
      </c>
      <c r="D143" s="250">
        <v>39</v>
      </c>
      <c r="E143" s="250"/>
      <c r="F143" s="62">
        <v>0</v>
      </c>
      <c r="G143" s="62">
        <v>0</v>
      </c>
      <c r="H143" s="253">
        <f t="shared" si="10"/>
        <v>0</v>
      </c>
    </row>
    <row r="144" spans="1:8" ht="15" x14ac:dyDescent="0.25">
      <c r="A144" s="14" t="s">
        <v>158</v>
      </c>
      <c r="B144" s="167" t="s">
        <v>5560</v>
      </c>
      <c r="C144" s="269"/>
      <c r="D144" s="269"/>
      <c r="E144" s="269"/>
      <c r="F144" s="269"/>
      <c r="G144" s="269"/>
      <c r="H144" s="288"/>
    </row>
    <row r="145" spans="1:8" x14ac:dyDescent="0.2">
      <c r="A145" s="29" t="s">
        <v>159</v>
      </c>
      <c r="B145" s="31" t="s">
        <v>2614</v>
      </c>
      <c r="C145" s="253">
        <v>55196.57</v>
      </c>
      <c r="D145" s="250">
        <v>36</v>
      </c>
      <c r="E145" s="250"/>
      <c r="F145" s="62">
        <v>0</v>
      </c>
      <c r="G145" s="62">
        <v>0</v>
      </c>
      <c r="H145" s="253">
        <f t="shared" ref="H145:H150" si="11">G145-F145</f>
        <v>0</v>
      </c>
    </row>
    <row r="146" spans="1:8" x14ac:dyDescent="0.2">
      <c r="A146" s="29" t="s">
        <v>2857</v>
      </c>
      <c r="B146" s="31" t="s">
        <v>2615</v>
      </c>
      <c r="C146" s="253">
        <v>55196.57</v>
      </c>
      <c r="D146" s="250">
        <v>37</v>
      </c>
      <c r="E146" s="250"/>
      <c r="F146" s="62">
        <v>0</v>
      </c>
      <c r="G146" s="62">
        <v>0</v>
      </c>
      <c r="H146" s="253">
        <f t="shared" si="11"/>
        <v>0</v>
      </c>
    </row>
    <row r="147" spans="1:8" x14ac:dyDescent="0.2">
      <c r="A147" s="29" t="s">
        <v>2858</v>
      </c>
      <c r="B147" s="31" t="s">
        <v>2616</v>
      </c>
      <c r="C147" s="253">
        <v>55196.57</v>
      </c>
      <c r="D147" s="250">
        <v>37</v>
      </c>
      <c r="E147" s="250"/>
      <c r="F147" s="62">
        <v>0</v>
      </c>
      <c r="G147" s="62">
        <v>0</v>
      </c>
      <c r="H147" s="253">
        <f t="shared" si="11"/>
        <v>0</v>
      </c>
    </row>
    <row r="148" spans="1:8" x14ac:dyDescent="0.2">
      <c r="A148" s="29" t="s">
        <v>2859</v>
      </c>
      <c r="B148" s="31" t="s">
        <v>2617</v>
      </c>
      <c r="C148" s="253">
        <v>55196.57</v>
      </c>
      <c r="D148" s="250">
        <v>38</v>
      </c>
      <c r="E148" s="250"/>
      <c r="F148" s="62">
        <v>0</v>
      </c>
      <c r="G148" s="62">
        <v>0</v>
      </c>
      <c r="H148" s="253">
        <f t="shared" si="11"/>
        <v>0</v>
      </c>
    </row>
    <row r="149" spans="1:8" x14ac:dyDescent="0.2">
      <c r="A149" s="29" t="s">
        <v>2860</v>
      </c>
      <c r="B149" s="31" t="s">
        <v>2618</v>
      </c>
      <c r="C149" s="253">
        <v>55196.57</v>
      </c>
      <c r="D149" s="250">
        <v>38</v>
      </c>
      <c r="E149" s="250"/>
      <c r="F149" s="62">
        <v>0</v>
      </c>
      <c r="G149" s="62">
        <v>0</v>
      </c>
      <c r="H149" s="253">
        <f t="shared" si="11"/>
        <v>0</v>
      </c>
    </row>
    <row r="150" spans="1:8" x14ac:dyDescent="0.2">
      <c r="A150" s="29" t="s">
        <v>2861</v>
      </c>
      <c r="B150" s="31" t="s">
        <v>2619</v>
      </c>
      <c r="C150" s="253">
        <v>50780.84</v>
      </c>
      <c r="D150" s="250">
        <v>39</v>
      </c>
      <c r="E150" s="250"/>
      <c r="F150" s="62">
        <v>0</v>
      </c>
      <c r="G150" s="62">
        <v>0</v>
      </c>
      <c r="H150" s="253">
        <f t="shared" si="11"/>
        <v>0</v>
      </c>
    </row>
    <row r="151" spans="1:8" ht="30" x14ac:dyDescent="0.25">
      <c r="A151" s="14" t="s">
        <v>2596</v>
      </c>
      <c r="B151" s="167" t="s">
        <v>5561</v>
      </c>
      <c r="C151" s="269"/>
      <c r="D151" s="269"/>
      <c r="E151" s="269"/>
      <c r="F151" s="269"/>
      <c r="G151" s="269"/>
      <c r="H151" s="288"/>
    </row>
    <row r="152" spans="1:8" ht="28.5" x14ac:dyDescent="0.2">
      <c r="A152" s="29" t="s">
        <v>2613</v>
      </c>
      <c r="B152" s="186" t="s">
        <v>5562</v>
      </c>
      <c r="C152" s="253">
        <v>83585.42</v>
      </c>
      <c r="D152" s="277">
        <v>38</v>
      </c>
      <c r="E152" s="277"/>
      <c r="F152" s="62">
        <v>0</v>
      </c>
      <c r="G152" s="62">
        <v>0</v>
      </c>
      <c r="H152" s="253">
        <f t="shared" ref="H152:H153" si="12">G152-F152</f>
        <v>0</v>
      </c>
    </row>
    <row r="153" spans="1:8" x14ac:dyDescent="0.2">
      <c r="A153" s="29" t="s">
        <v>4754</v>
      </c>
      <c r="B153" s="186" t="s">
        <v>5563</v>
      </c>
      <c r="C153" s="253">
        <v>64336.52</v>
      </c>
      <c r="D153" s="277">
        <v>39</v>
      </c>
      <c r="E153" s="277"/>
      <c r="F153" s="62">
        <v>0</v>
      </c>
      <c r="G153" s="62">
        <v>0</v>
      </c>
      <c r="H153" s="253">
        <f t="shared" si="12"/>
        <v>0</v>
      </c>
    </row>
    <row r="154" spans="1:8" ht="15" x14ac:dyDescent="0.25">
      <c r="A154" s="48"/>
      <c r="B154" s="184" t="s">
        <v>5564</v>
      </c>
      <c r="C154" s="289"/>
      <c r="D154" s="288"/>
      <c r="E154" s="288"/>
      <c r="F154" s="288"/>
      <c r="G154" s="288"/>
      <c r="H154" s="288"/>
    </row>
    <row r="155" spans="1:8" ht="15" x14ac:dyDescent="0.25">
      <c r="A155" s="15" t="s">
        <v>2620</v>
      </c>
      <c r="B155" s="167" t="s">
        <v>5556</v>
      </c>
      <c r="C155" s="269"/>
      <c r="D155" s="269"/>
      <c r="E155" s="269"/>
      <c r="F155" s="269"/>
      <c r="G155" s="269"/>
      <c r="H155" s="288"/>
    </row>
    <row r="156" spans="1:8" x14ac:dyDescent="0.2">
      <c r="A156" s="29" t="s">
        <v>2626</v>
      </c>
      <c r="B156" s="31" t="s">
        <v>2565</v>
      </c>
      <c r="C156" s="253">
        <v>34900.1</v>
      </c>
      <c r="D156" s="250">
        <v>18</v>
      </c>
      <c r="E156" s="250">
        <v>29</v>
      </c>
      <c r="F156" s="62">
        <f>C156</f>
        <v>34900.1</v>
      </c>
      <c r="G156" s="253">
        <v>0</v>
      </c>
      <c r="H156" s="253">
        <f>G156+F156</f>
        <v>34900.1</v>
      </c>
    </row>
    <row r="157" spans="1:8" x14ac:dyDescent="0.2">
      <c r="A157" s="29" t="s">
        <v>2627</v>
      </c>
      <c r="B157" s="31" t="s">
        <v>2566</v>
      </c>
      <c r="C157" s="253">
        <v>14635.05</v>
      </c>
      <c r="D157" s="250">
        <v>19</v>
      </c>
      <c r="E157" s="250">
        <v>27</v>
      </c>
      <c r="F157" s="62">
        <v>14635.05</v>
      </c>
      <c r="G157" s="62">
        <v>0</v>
      </c>
      <c r="H157" s="253">
        <f>G157+F157</f>
        <v>14635.05</v>
      </c>
    </row>
    <row r="158" spans="1:8" x14ac:dyDescent="0.2">
      <c r="A158" s="29" t="s">
        <v>2628</v>
      </c>
      <c r="B158" s="31" t="s">
        <v>2567</v>
      </c>
      <c r="C158" s="253">
        <v>14635.05</v>
      </c>
      <c r="D158" s="250">
        <v>20</v>
      </c>
      <c r="E158" s="250">
        <v>26</v>
      </c>
      <c r="F158" s="62">
        <v>14635.05</v>
      </c>
      <c r="G158" s="62">
        <v>0</v>
      </c>
      <c r="H158" s="253">
        <f t="shared" ref="H158:H163" si="13">G158+F158</f>
        <v>14635.05</v>
      </c>
    </row>
    <row r="159" spans="1:8" x14ac:dyDescent="0.2">
      <c r="A159" s="29" t="s">
        <v>2629</v>
      </c>
      <c r="B159" s="31" t="s">
        <v>2568</v>
      </c>
      <c r="C159" s="253">
        <v>14635.05</v>
      </c>
      <c r="D159" s="250">
        <v>21</v>
      </c>
      <c r="E159" s="250">
        <v>27</v>
      </c>
      <c r="F159" s="62">
        <v>14635.05</v>
      </c>
      <c r="G159" s="62">
        <v>0</v>
      </c>
      <c r="H159" s="253">
        <f t="shared" si="13"/>
        <v>14635.05</v>
      </c>
    </row>
    <row r="160" spans="1:8" x14ac:dyDescent="0.2">
      <c r="A160" s="29" t="s">
        <v>2630</v>
      </c>
      <c r="B160" s="31" t="s">
        <v>2569</v>
      </c>
      <c r="C160" s="253">
        <v>14635.05</v>
      </c>
      <c r="D160" s="250">
        <v>22</v>
      </c>
      <c r="E160" s="250">
        <v>27</v>
      </c>
      <c r="F160" s="62">
        <v>14635.05</v>
      </c>
      <c r="G160" s="62">
        <v>0</v>
      </c>
      <c r="H160" s="253">
        <f t="shared" si="13"/>
        <v>14635.05</v>
      </c>
    </row>
    <row r="161" spans="1:8" x14ac:dyDescent="0.2">
      <c r="A161" s="29" t="s">
        <v>2631</v>
      </c>
      <c r="B161" s="31" t="s">
        <v>2570</v>
      </c>
      <c r="C161" s="253">
        <v>14635.05</v>
      </c>
      <c r="D161" s="250">
        <v>23</v>
      </c>
      <c r="E161" s="250">
        <v>27</v>
      </c>
      <c r="F161" s="62">
        <v>14635.05</v>
      </c>
      <c r="G161" s="62">
        <v>0</v>
      </c>
      <c r="H161" s="253">
        <f t="shared" si="13"/>
        <v>14635.05</v>
      </c>
    </row>
    <row r="162" spans="1:8" x14ac:dyDescent="0.2">
      <c r="A162" s="29" t="s">
        <v>2632</v>
      </c>
      <c r="B162" s="31" t="s">
        <v>2571</v>
      </c>
      <c r="C162" s="253">
        <v>14635.05</v>
      </c>
      <c r="D162" s="250">
        <v>24</v>
      </c>
      <c r="E162" s="250">
        <v>26</v>
      </c>
      <c r="F162" s="62">
        <v>14635.05</v>
      </c>
      <c r="G162" s="62">
        <v>0</v>
      </c>
      <c r="H162" s="253">
        <f t="shared" si="13"/>
        <v>14635.05</v>
      </c>
    </row>
    <row r="163" spans="1:8" x14ac:dyDescent="0.2">
      <c r="A163" s="29" t="s">
        <v>2633</v>
      </c>
      <c r="B163" s="31" t="s">
        <v>2572</v>
      </c>
      <c r="C163" s="253">
        <v>14635.05</v>
      </c>
      <c r="D163" s="250">
        <v>25</v>
      </c>
      <c r="E163" s="250">
        <v>28</v>
      </c>
      <c r="F163" s="62">
        <v>14635.05</v>
      </c>
      <c r="G163" s="62">
        <v>0</v>
      </c>
      <c r="H163" s="253">
        <f t="shared" si="13"/>
        <v>14635.05</v>
      </c>
    </row>
    <row r="164" spans="1:8" x14ac:dyDescent="0.2">
      <c r="A164" s="29" t="s">
        <v>2634</v>
      </c>
      <c r="B164" s="31" t="s">
        <v>2573</v>
      </c>
      <c r="C164" s="253">
        <v>14635.05</v>
      </c>
      <c r="D164" s="250">
        <v>26</v>
      </c>
      <c r="E164" s="250">
        <v>29</v>
      </c>
      <c r="F164" s="62">
        <f>C164</f>
        <v>14635.05</v>
      </c>
      <c r="G164" s="253">
        <v>0</v>
      </c>
      <c r="H164" s="253">
        <f>G164+F164</f>
        <v>14635.05</v>
      </c>
    </row>
    <row r="165" spans="1:8" x14ac:dyDescent="0.2">
      <c r="A165" s="29" t="s">
        <v>2635</v>
      </c>
      <c r="B165" s="31" t="s">
        <v>2574</v>
      </c>
      <c r="C165" s="253">
        <v>28482.85</v>
      </c>
      <c r="D165" s="250">
        <v>27</v>
      </c>
      <c r="E165" s="250"/>
      <c r="F165" s="62">
        <v>0</v>
      </c>
      <c r="G165" s="62">
        <v>0</v>
      </c>
      <c r="H165" s="253">
        <f t="shared" ref="H165:H167" si="14">G165-F165</f>
        <v>0</v>
      </c>
    </row>
    <row r="166" spans="1:8" x14ac:dyDescent="0.2">
      <c r="A166" s="29" t="s">
        <v>2636</v>
      </c>
      <c r="B166" s="31" t="s">
        <v>2575</v>
      </c>
      <c r="C166" s="253">
        <v>14635.05</v>
      </c>
      <c r="D166" s="250">
        <v>28</v>
      </c>
      <c r="E166" s="250">
        <v>28</v>
      </c>
      <c r="F166" s="62">
        <v>14635.05</v>
      </c>
      <c r="G166" s="62">
        <v>0</v>
      </c>
      <c r="H166" s="253">
        <f t="shared" ref="H166" si="15">G166+F166</f>
        <v>14635.05</v>
      </c>
    </row>
    <row r="167" spans="1:8" x14ac:dyDescent="0.2">
      <c r="A167" s="29" t="s">
        <v>2637</v>
      </c>
      <c r="B167" s="31" t="s">
        <v>2576</v>
      </c>
      <c r="C167" s="253">
        <v>34900.1</v>
      </c>
      <c r="D167" s="250">
        <v>29</v>
      </c>
      <c r="E167" s="250"/>
      <c r="F167" s="62">
        <v>0</v>
      </c>
      <c r="G167" s="62">
        <v>0</v>
      </c>
      <c r="H167" s="253">
        <f t="shared" si="14"/>
        <v>0</v>
      </c>
    </row>
    <row r="168" spans="1:8" ht="30" x14ac:dyDescent="0.25">
      <c r="A168" s="15" t="s">
        <v>2621</v>
      </c>
      <c r="B168" s="167" t="s">
        <v>5557</v>
      </c>
      <c r="C168" s="269"/>
      <c r="D168" s="269"/>
      <c r="E168" s="269"/>
      <c r="F168" s="269"/>
      <c r="G168" s="269"/>
      <c r="H168" s="288"/>
    </row>
    <row r="169" spans="1:8" x14ac:dyDescent="0.2">
      <c r="A169" s="483" t="s">
        <v>4755</v>
      </c>
      <c r="B169" s="31" t="s">
        <v>2565</v>
      </c>
      <c r="C169" s="253">
        <v>43375.51</v>
      </c>
      <c r="D169" s="465">
        <v>19</v>
      </c>
      <c r="E169" s="250"/>
      <c r="F169" s="62">
        <v>0</v>
      </c>
      <c r="G169" s="62">
        <v>0</v>
      </c>
      <c r="H169" s="253">
        <f t="shared" ref="H169:H196" si="16">G169-F169</f>
        <v>0</v>
      </c>
    </row>
    <row r="170" spans="1:8" x14ac:dyDescent="0.2">
      <c r="A170" s="483" t="s">
        <v>4756</v>
      </c>
      <c r="B170" s="31" t="s">
        <v>10006</v>
      </c>
      <c r="C170" s="253">
        <v>6175.395313688211</v>
      </c>
      <c r="D170" s="465">
        <v>20</v>
      </c>
      <c r="E170" s="250"/>
      <c r="F170" s="62">
        <v>0</v>
      </c>
      <c r="G170" s="62">
        <v>0</v>
      </c>
      <c r="H170" s="253">
        <f t="shared" si="16"/>
        <v>0</v>
      </c>
    </row>
    <row r="171" spans="1:8" x14ac:dyDescent="0.2">
      <c r="A171" s="483" t="s">
        <v>4757</v>
      </c>
      <c r="B171" s="31" t="s">
        <v>9902</v>
      </c>
      <c r="C171" s="253">
        <v>4840.174705323192</v>
      </c>
      <c r="D171" s="465">
        <v>20</v>
      </c>
      <c r="E171" s="250"/>
      <c r="F171" s="62">
        <v>0</v>
      </c>
      <c r="G171" s="62">
        <v>0</v>
      </c>
      <c r="H171" s="253">
        <f t="shared" si="16"/>
        <v>0</v>
      </c>
    </row>
    <row r="172" spans="1:8" x14ac:dyDescent="0.2">
      <c r="A172" s="483" t="s">
        <v>4758</v>
      </c>
      <c r="B172" s="31" t="s">
        <v>9903</v>
      </c>
      <c r="C172" s="253">
        <v>3338.0515209125465</v>
      </c>
      <c r="D172" s="465">
        <v>20</v>
      </c>
      <c r="E172" s="250"/>
      <c r="F172" s="62">
        <v>0</v>
      </c>
      <c r="G172" s="62">
        <v>0</v>
      </c>
      <c r="H172" s="253">
        <f t="shared" si="16"/>
        <v>0</v>
      </c>
    </row>
    <row r="173" spans="1:8" x14ac:dyDescent="0.2">
      <c r="A173" s="483" t="s">
        <v>4759</v>
      </c>
      <c r="B173" s="31" t="s">
        <v>10007</v>
      </c>
      <c r="C173" s="253">
        <v>3004.246368821292</v>
      </c>
      <c r="D173" s="465">
        <v>21</v>
      </c>
      <c r="E173" s="250">
        <v>30</v>
      </c>
      <c r="F173" s="62">
        <v>0</v>
      </c>
      <c r="G173" s="62">
        <f>C173</f>
        <v>3004.246368821292</v>
      </c>
      <c r="H173" s="253">
        <f t="shared" si="16"/>
        <v>3004.246368821292</v>
      </c>
    </row>
    <row r="174" spans="1:8" x14ac:dyDescent="0.2">
      <c r="A174" s="483" t="s">
        <v>4760</v>
      </c>
      <c r="B174" s="31" t="s">
        <v>9905</v>
      </c>
      <c r="C174" s="253">
        <v>2837.3437927756645</v>
      </c>
      <c r="D174" s="465">
        <v>21</v>
      </c>
      <c r="E174" s="250">
        <v>30</v>
      </c>
      <c r="F174" s="62">
        <v>0</v>
      </c>
      <c r="G174" s="62">
        <f t="shared" ref="G174:G181" si="17">C174</f>
        <v>2837.3437927756645</v>
      </c>
      <c r="H174" s="253">
        <f t="shared" si="16"/>
        <v>2837.3437927756645</v>
      </c>
    </row>
    <row r="175" spans="1:8" x14ac:dyDescent="0.2">
      <c r="A175" s="483" t="s">
        <v>4761</v>
      </c>
      <c r="B175" s="31" t="s">
        <v>9906</v>
      </c>
      <c r="C175" s="253">
        <v>5340.8824334600749</v>
      </c>
      <c r="D175" s="465">
        <v>22</v>
      </c>
      <c r="E175" s="250">
        <v>30</v>
      </c>
      <c r="F175" s="62">
        <v>0</v>
      </c>
      <c r="G175" s="62">
        <f t="shared" si="17"/>
        <v>5340.8824334600749</v>
      </c>
      <c r="H175" s="253">
        <f t="shared" si="16"/>
        <v>5340.8824334600749</v>
      </c>
    </row>
    <row r="176" spans="1:8" x14ac:dyDescent="0.2">
      <c r="A176" s="483" t="s">
        <v>4762</v>
      </c>
      <c r="B176" s="31" t="s">
        <v>9907</v>
      </c>
      <c r="C176" s="253">
        <v>4840.174705323192</v>
      </c>
      <c r="D176" s="465">
        <v>22</v>
      </c>
      <c r="E176" s="250">
        <v>30</v>
      </c>
      <c r="F176" s="62">
        <v>0</v>
      </c>
      <c r="G176" s="62">
        <f t="shared" si="17"/>
        <v>4840.174705323192</v>
      </c>
      <c r="H176" s="253">
        <f t="shared" si="16"/>
        <v>4840.174705323192</v>
      </c>
    </row>
    <row r="177" spans="1:8" x14ac:dyDescent="0.2">
      <c r="A177" s="483" t="s">
        <v>4763</v>
      </c>
      <c r="B177" s="31" t="s">
        <v>9727</v>
      </c>
      <c r="C177" s="253">
        <v>3338.0515209125465</v>
      </c>
      <c r="D177" s="465">
        <v>22</v>
      </c>
      <c r="E177" s="250"/>
      <c r="F177" s="62">
        <v>0</v>
      </c>
      <c r="G177" s="62">
        <v>0</v>
      </c>
      <c r="H177" s="253">
        <f t="shared" si="16"/>
        <v>0</v>
      </c>
    </row>
    <row r="178" spans="1:8" x14ac:dyDescent="0.2">
      <c r="A178" s="483" t="s">
        <v>4764</v>
      </c>
      <c r="B178" s="31" t="s">
        <v>10008</v>
      </c>
      <c r="C178" s="253">
        <v>8512.0313783269921</v>
      </c>
      <c r="D178" s="465">
        <v>21</v>
      </c>
      <c r="E178" s="250">
        <v>30</v>
      </c>
      <c r="F178" s="62">
        <v>0</v>
      </c>
      <c r="G178" s="62">
        <f t="shared" si="17"/>
        <v>8512.0313783269921</v>
      </c>
      <c r="H178" s="253">
        <f t="shared" si="16"/>
        <v>8512.0313783269921</v>
      </c>
    </row>
    <row r="179" spans="1:8" x14ac:dyDescent="0.2">
      <c r="A179" s="483" t="s">
        <v>4765</v>
      </c>
      <c r="B179" s="31" t="s">
        <v>10009</v>
      </c>
      <c r="C179" s="253">
        <v>2837.3437927756645</v>
      </c>
      <c r="D179" s="465">
        <v>21</v>
      </c>
      <c r="E179" s="250">
        <v>30</v>
      </c>
      <c r="F179" s="62">
        <v>0</v>
      </c>
      <c r="G179" s="62">
        <f t="shared" si="17"/>
        <v>2837.3437927756645</v>
      </c>
      <c r="H179" s="253">
        <f t="shared" si="16"/>
        <v>2837.3437927756645</v>
      </c>
    </row>
    <row r="180" spans="1:8" x14ac:dyDescent="0.2">
      <c r="A180" s="483" t="s">
        <v>4766</v>
      </c>
      <c r="B180" s="31" t="s">
        <v>10010</v>
      </c>
      <c r="C180" s="253">
        <v>5340.8824334600749</v>
      </c>
      <c r="D180" s="465">
        <v>22</v>
      </c>
      <c r="E180" s="250">
        <v>30</v>
      </c>
      <c r="F180" s="62">
        <v>0</v>
      </c>
      <c r="G180" s="62">
        <f t="shared" si="17"/>
        <v>5340.8824334600749</v>
      </c>
      <c r="H180" s="253">
        <f t="shared" si="16"/>
        <v>5340.8824334600749</v>
      </c>
    </row>
    <row r="181" spans="1:8" x14ac:dyDescent="0.2">
      <c r="A181" s="483" t="s">
        <v>4767</v>
      </c>
      <c r="B181" s="31" t="s">
        <v>10011</v>
      </c>
      <c r="C181" s="253">
        <v>4840.174705323192</v>
      </c>
      <c r="D181" s="465">
        <v>22</v>
      </c>
      <c r="E181" s="250">
        <v>30</v>
      </c>
      <c r="F181" s="62">
        <v>0</v>
      </c>
      <c r="G181" s="62">
        <f t="shared" si="17"/>
        <v>4840.174705323192</v>
      </c>
      <c r="H181" s="253">
        <f t="shared" si="16"/>
        <v>4840.174705323192</v>
      </c>
    </row>
    <row r="182" spans="1:8" x14ac:dyDescent="0.2">
      <c r="A182" s="483" t="s">
        <v>4768</v>
      </c>
      <c r="B182" s="31" t="s">
        <v>10012</v>
      </c>
      <c r="C182" s="253">
        <v>3338.0515209125465</v>
      </c>
      <c r="D182" s="465">
        <v>22</v>
      </c>
      <c r="E182" s="250"/>
      <c r="F182" s="62">
        <v>0</v>
      </c>
      <c r="G182" s="62">
        <v>0</v>
      </c>
      <c r="H182" s="253">
        <f t="shared" si="16"/>
        <v>0</v>
      </c>
    </row>
    <row r="183" spans="1:8" x14ac:dyDescent="0.2">
      <c r="A183" s="483" t="s">
        <v>4769</v>
      </c>
      <c r="B183" s="31" t="s">
        <v>10013</v>
      </c>
      <c r="C183" s="253">
        <v>3004.246368821292</v>
      </c>
      <c r="D183" s="465">
        <v>22</v>
      </c>
      <c r="E183" s="250"/>
      <c r="F183" s="62">
        <v>0</v>
      </c>
      <c r="G183" s="62">
        <v>0</v>
      </c>
      <c r="H183" s="253">
        <f t="shared" si="16"/>
        <v>0</v>
      </c>
    </row>
    <row r="184" spans="1:8" x14ac:dyDescent="0.2">
      <c r="A184" s="483" t="s">
        <v>4770</v>
      </c>
      <c r="B184" s="31" t="s">
        <v>9915</v>
      </c>
      <c r="C184" s="253">
        <v>8178.2262262357399</v>
      </c>
      <c r="D184" s="465">
        <v>22</v>
      </c>
      <c r="E184" s="250"/>
      <c r="F184" s="62">
        <v>0</v>
      </c>
      <c r="G184" s="62">
        <v>0</v>
      </c>
      <c r="H184" s="253">
        <f t="shared" si="16"/>
        <v>0</v>
      </c>
    </row>
    <row r="185" spans="1:8" x14ac:dyDescent="0.2">
      <c r="A185" s="483" t="s">
        <v>4771</v>
      </c>
      <c r="B185" s="31" t="s">
        <v>9916</v>
      </c>
      <c r="C185" s="253">
        <v>2837.3437927756645</v>
      </c>
      <c r="D185" s="465">
        <v>22</v>
      </c>
      <c r="E185" s="250"/>
      <c r="F185" s="62">
        <v>0</v>
      </c>
      <c r="G185" s="62">
        <v>0</v>
      </c>
      <c r="H185" s="253">
        <f t="shared" si="16"/>
        <v>0</v>
      </c>
    </row>
    <row r="186" spans="1:8" x14ac:dyDescent="0.2">
      <c r="A186" s="483" t="s">
        <v>4772</v>
      </c>
      <c r="B186" s="31" t="s">
        <v>9917</v>
      </c>
      <c r="C186" s="253">
        <v>5340.8824334600749</v>
      </c>
      <c r="D186" s="465">
        <v>23</v>
      </c>
      <c r="E186" s="250"/>
      <c r="F186" s="62">
        <v>0</v>
      </c>
      <c r="G186" s="62">
        <v>0</v>
      </c>
      <c r="H186" s="253">
        <f t="shared" si="16"/>
        <v>0</v>
      </c>
    </row>
    <row r="187" spans="1:8" x14ac:dyDescent="0.2">
      <c r="A187" s="483" t="s">
        <v>4773</v>
      </c>
      <c r="B187" s="31" t="s">
        <v>9918</v>
      </c>
      <c r="C187" s="253">
        <v>4840.174705323192</v>
      </c>
      <c r="D187" s="465">
        <v>23</v>
      </c>
      <c r="E187" s="250"/>
      <c r="F187" s="62">
        <v>0</v>
      </c>
      <c r="G187" s="62">
        <v>0</v>
      </c>
      <c r="H187" s="253">
        <f t="shared" si="16"/>
        <v>0</v>
      </c>
    </row>
    <row r="188" spans="1:8" x14ac:dyDescent="0.2">
      <c r="A188" s="483" t="s">
        <v>4774</v>
      </c>
      <c r="B188" s="31" t="s">
        <v>9919</v>
      </c>
      <c r="C188" s="253">
        <v>3338.0515209125465</v>
      </c>
      <c r="D188" s="465">
        <v>23</v>
      </c>
      <c r="E188" s="250"/>
      <c r="F188" s="62">
        <v>0</v>
      </c>
      <c r="G188" s="62">
        <v>0</v>
      </c>
      <c r="H188" s="253">
        <f t="shared" si="16"/>
        <v>0</v>
      </c>
    </row>
    <row r="189" spans="1:8" x14ac:dyDescent="0.2">
      <c r="A189" s="483" t="s">
        <v>4775</v>
      </c>
      <c r="B189" s="31" t="s">
        <v>10014</v>
      </c>
      <c r="C189" s="253">
        <v>1802.5478212927753</v>
      </c>
      <c r="D189" s="465">
        <v>24</v>
      </c>
      <c r="E189" s="250"/>
      <c r="F189" s="62">
        <v>0</v>
      </c>
      <c r="G189" s="62">
        <v>0</v>
      </c>
      <c r="H189" s="253">
        <f t="shared" si="16"/>
        <v>0</v>
      </c>
    </row>
    <row r="190" spans="1:8" x14ac:dyDescent="0.2">
      <c r="A190" s="483" t="s">
        <v>4776</v>
      </c>
      <c r="B190" s="31" t="s">
        <v>9921</v>
      </c>
      <c r="C190" s="253">
        <v>8178.2262262357399</v>
      </c>
      <c r="D190" s="465">
        <v>24</v>
      </c>
      <c r="E190" s="250"/>
      <c r="F190" s="62">
        <v>0</v>
      </c>
      <c r="G190" s="62">
        <v>0</v>
      </c>
      <c r="H190" s="253">
        <f t="shared" si="16"/>
        <v>0</v>
      </c>
    </row>
    <row r="191" spans="1:8" x14ac:dyDescent="0.2">
      <c r="A191" s="483" t="s">
        <v>4777</v>
      </c>
      <c r="B191" s="31" t="s">
        <v>9922</v>
      </c>
      <c r="C191" s="253">
        <v>8178.2262262357399</v>
      </c>
      <c r="D191" s="465">
        <v>24</v>
      </c>
      <c r="E191" s="250"/>
      <c r="F191" s="62">
        <v>0</v>
      </c>
      <c r="G191" s="62">
        <v>0</v>
      </c>
      <c r="H191" s="253">
        <f t="shared" si="16"/>
        <v>0</v>
      </c>
    </row>
    <row r="192" spans="1:8" x14ac:dyDescent="0.2">
      <c r="A192" s="483" t="s">
        <v>4778</v>
      </c>
      <c r="B192" s="31" t="s">
        <v>9923</v>
      </c>
      <c r="C192" s="253">
        <v>3454.8833241444854</v>
      </c>
      <c r="D192" s="465">
        <v>25</v>
      </c>
      <c r="E192" s="250"/>
      <c r="F192" s="62">
        <v>0</v>
      </c>
      <c r="G192" s="62">
        <v>0</v>
      </c>
      <c r="H192" s="253">
        <f t="shared" si="16"/>
        <v>0</v>
      </c>
    </row>
    <row r="193" spans="1:8" x14ac:dyDescent="0.2">
      <c r="A193" s="483" t="s">
        <v>4779</v>
      </c>
      <c r="B193" s="31" t="s">
        <v>9924</v>
      </c>
      <c r="C193" s="253">
        <v>4723.3429020912536</v>
      </c>
      <c r="D193" s="465">
        <v>25</v>
      </c>
      <c r="E193" s="250"/>
      <c r="F193" s="62">
        <v>0</v>
      </c>
      <c r="G193" s="62">
        <v>0</v>
      </c>
      <c r="H193" s="253">
        <f t="shared" si="16"/>
        <v>0</v>
      </c>
    </row>
    <row r="194" spans="1:8" x14ac:dyDescent="0.2">
      <c r="A194" s="483" t="s">
        <v>4780</v>
      </c>
      <c r="B194" s="31" t="s">
        <v>9925</v>
      </c>
      <c r="C194" s="253">
        <v>8178.2262262357399</v>
      </c>
      <c r="D194" s="465">
        <v>25</v>
      </c>
      <c r="E194" s="250"/>
      <c r="F194" s="62">
        <v>0</v>
      </c>
      <c r="G194" s="62">
        <v>0</v>
      </c>
      <c r="H194" s="253">
        <f t="shared" si="16"/>
        <v>0</v>
      </c>
    </row>
    <row r="195" spans="1:8" x14ac:dyDescent="0.2">
      <c r="A195" s="483" t="s">
        <v>4781</v>
      </c>
      <c r="B195" s="31" t="s">
        <v>9926</v>
      </c>
      <c r="C195" s="253">
        <v>1535.5036996197714</v>
      </c>
      <c r="D195" s="465">
        <v>25</v>
      </c>
      <c r="E195" s="250"/>
      <c r="F195" s="62">
        <v>0</v>
      </c>
      <c r="G195" s="62">
        <v>0</v>
      </c>
      <c r="H195" s="253">
        <f t="shared" si="16"/>
        <v>0</v>
      </c>
    </row>
    <row r="196" spans="1:8" x14ac:dyDescent="0.2">
      <c r="A196" s="483" t="s">
        <v>4782</v>
      </c>
      <c r="B196" s="31" t="s">
        <v>10015</v>
      </c>
      <c r="C196" s="253">
        <v>4139.1838859315576</v>
      </c>
      <c r="D196" s="465">
        <v>24</v>
      </c>
      <c r="E196" s="250"/>
      <c r="F196" s="62">
        <v>0</v>
      </c>
      <c r="G196" s="62">
        <v>0</v>
      </c>
      <c r="H196" s="253">
        <f t="shared" si="16"/>
        <v>0</v>
      </c>
    </row>
    <row r="197" spans="1:8" x14ac:dyDescent="0.2">
      <c r="A197" s="483" t="s">
        <v>10016</v>
      </c>
      <c r="B197" s="31" t="s">
        <v>9930</v>
      </c>
      <c r="C197" s="253">
        <v>8178.2262262357399</v>
      </c>
      <c r="D197" s="465">
        <v>24</v>
      </c>
      <c r="E197" s="250"/>
      <c r="F197" s="62">
        <v>0</v>
      </c>
      <c r="G197" s="62">
        <v>0</v>
      </c>
      <c r="H197" s="253">
        <f t="shared" ref="H197:H235" si="18">G197-F197</f>
        <v>0</v>
      </c>
    </row>
    <row r="198" spans="1:8" x14ac:dyDescent="0.2">
      <c r="A198" s="483" t="s">
        <v>10017</v>
      </c>
      <c r="B198" s="31" t="s">
        <v>9932</v>
      </c>
      <c r="C198" s="253">
        <v>8178.2262262357399</v>
      </c>
      <c r="D198" s="465">
        <v>24</v>
      </c>
      <c r="E198" s="250"/>
      <c r="F198" s="62">
        <v>0</v>
      </c>
      <c r="G198" s="62">
        <v>0</v>
      </c>
      <c r="H198" s="253">
        <f t="shared" si="18"/>
        <v>0</v>
      </c>
    </row>
    <row r="199" spans="1:8" x14ac:dyDescent="0.2">
      <c r="A199" s="483" t="s">
        <v>10018</v>
      </c>
      <c r="B199" s="31" t="s">
        <v>9934</v>
      </c>
      <c r="C199" s="253">
        <v>8178.2262262357399</v>
      </c>
      <c r="D199" s="465">
        <v>24</v>
      </c>
      <c r="E199" s="250"/>
      <c r="F199" s="62">
        <v>0</v>
      </c>
      <c r="G199" s="62">
        <v>0</v>
      </c>
      <c r="H199" s="253">
        <f t="shared" si="18"/>
        <v>0</v>
      </c>
    </row>
    <row r="200" spans="1:8" x14ac:dyDescent="0.2">
      <c r="A200" s="483" t="s">
        <v>10019</v>
      </c>
      <c r="B200" s="31" t="s">
        <v>9936</v>
      </c>
      <c r="C200" s="253">
        <v>3454.8833241444854</v>
      </c>
      <c r="D200" s="465">
        <v>25</v>
      </c>
      <c r="E200" s="250"/>
      <c r="F200" s="62">
        <v>0</v>
      </c>
      <c r="G200" s="62">
        <v>0</v>
      </c>
      <c r="H200" s="253">
        <f t="shared" si="18"/>
        <v>0</v>
      </c>
    </row>
    <row r="201" spans="1:8" x14ac:dyDescent="0.2">
      <c r="A201" s="483" t="s">
        <v>10020</v>
      </c>
      <c r="B201" s="31" t="s">
        <v>9938</v>
      </c>
      <c r="C201" s="253">
        <v>4723.3429020912536</v>
      </c>
      <c r="D201" s="465">
        <v>25</v>
      </c>
      <c r="E201" s="250"/>
      <c r="F201" s="62">
        <v>0</v>
      </c>
      <c r="G201" s="62">
        <v>0</v>
      </c>
      <c r="H201" s="253">
        <f t="shared" si="18"/>
        <v>0</v>
      </c>
    </row>
    <row r="202" spans="1:8" x14ac:dyDescent="0.2">
      <c r="A202" s="483" t="s">
        <v>10021</v>
      </c>
      <c r="B202" s="31" t="s">
        <v>9940</v>
      </c>
      <c r="C202" s="253">
        <v>8178.2262262357399</v>
      </c>
      <c r="D202" s="465">
        <v>25</v>
      </c>
      <c r="E202" s="250"/>
      <c r="F202" s="62">
        <v>0</v>
      </c>
      <c r="G202" s="62">
        <v>0</v>
      </c>
      <c r="H202" s="253">
        <f t="shared" si="18"/>
        <v>0</v>
      </c>
    </row>
    <row r="203" spans="1:8" x14ac:dyDescent="0.2">
      <c r="A203" s="483" t="s">
        <v>10022</v>
      </c>
      <c r="B203" s="31" t="s">
        <v>9942</v>
      </c>
      <c r="C203" s="253">
        <v>1535.5036996197714</v>
      </c>
      <c r="D203" s="465">
        <v>25</v>
      </c>
      <c r="E203" s="250"/>
      <c r="F203" s="62">
        <v>0</v>
      </c>
      <c r="G203" s="62">
        <v>0</v>
      </c>
      <c r="H203" s="253">
        <f t="shared" si="18"/>
        <v>0</v>
      </c>
    </row>
    <row r="204" spans="1:8" x14ac:dyDescent="0.2">
      <c r="A204" s="483" t="s">
        <v>10023</v>
      </c>
      <c r="B204" s="31" t="s">
        <v>10024</v>
      </c>
      <c r="C204" s="253">
        <v>4639.8916140684396</v>
      </c>
      <c r="D204" s="465">
        <v>25</v>
      </c>
      <c r="E204" s="250"/>
      <c r="F204" s="62">
        <v>0</v>
      </c>
      <c r="G204" s="62">
        <v>0</v>
      </c>
      <c r="H204" s="253">
        <f t="shared" si="18"/>
        <v>0</v>
      </c>
    </row>
    <row r="205" spans="1:8" x14ac:dyDescent="0.2">
      <c r="A205" s="483" t="s">
        <v>10025</v>
      </c>
      <c r="B205" s="31" t="s">
        <v>9946</v>
      </c>
      <c r="C205" s="253">
        <v>8178.2262262357399</v>
      </c>
      <c r="D205" s="465">
        <v>25</v>
      </c>
      <c r="E205" s="250"/>
      <c r="F205" s="62">
        <v>0</v>
      </c>
      <c r="G205" s="62">
        <v>0</v>
      </c>
      <c r="H205" s="253">
        <f t="shared" si="18"/>
        <v>0</v>
      </c>
    </row>
    <row r="206" spans="1:8" x14ac:dyDescent="0.2">
      <c r="A206" s="483" t="s">
        <v>10026</v>
      </c>
      <c r="B206" s="31" t="s">
        <v>9948</v>
      </c>
      <c r="C206" s="253">
        <v>8178.2262262357399</v>
      </c>
      <c r="D206" s="465">
        <v>25</v>
      </c>
      <c r="E206" s="250"/>
      <c r="F206" s="62">
        <v>0</v>
      </c>
      <c r="G206" s="62">
        <v>0</v>
      </c>
      <c r="H206" s="253">
        <f t="shared" si="18"/>
        <v>0</v>
      </c>
    </row>
    <row r="207" spans="1:8" x14ac:dyDescent="0.2">
      <c r="A207" s="483" t="s">
        <v>10027</v>
      </c>
      <c r="B207" s="31" t="s">
        <v>9950</v>
      </c>
      <c r="C207" s="253">
        <v>8178.2262262357399</v>
      </c>
      <c r="D207" s="465">
        <v>25</v>
      </c>
      <c r="E207" s="250"/>
      <c r="F207" s="62">
        <v>0</v>
      </c>
      <c r="G207" s="62">
        <v>0</v>
      </c>
      <c r="H207" s="253">
        <f t="shared" si="18"/>
        <v>0</v>
      </c>
    </row>
    <row r="208" spans="1:8" x14ac:dyDescent="0.2">
      <c r="A208" s="483" t="s">
        <v>10028</v>
      </c>
      <c r="B208" s="31" t="s">
        <v>9952</v>
      </c>
      <c r="C208" s="253">
        <v>8178.2262262357399</v>
      </c>
      <c r="D208" s="465">
        <v>26</v>
      </c>
      <c r="E208" s="250"/>
      <c r="F208" s="62">
        <v>0</v>
      </c>
      <c r="G208" s="62">
        <v>0</v>
      </c>
      <c r="H208" s="253">
        <f t="shared" si="18"/>
        <v>0</v>
      </c>
    </row>
    <row r="209" spans="1:8" x14ac:dyDescent="0.2">
      <c r="A209" s="483" t="s">
        <v>10029</v>
      </c>
      <c r="B209" s="31" t="s">
        <v>9954</v>
      </c>
      <c r="C209" s="253">
        <v>3454.8833241444854</v>
      </c>
      <c r="D209" s="465">
        <v>26</v>
      </c>
      <c r="E209" s="250"/>
      <c r="F209" s="62">
        <v>0</v>
      </c>
      <c r="G209" s="62">
        <v>0</v>
      </c>
      <c r="H209" s="253">
        <f t="shared" si="18"/>
        <v>0</v>
      </c>
    </row>
    <row r="210" spans="1:8" x14ac:dyDescent="0.2">
      <c r="A210" s="483" t="s">
        <v>10030</v>
      </c>
      <c r="B210" s="31" t="s">
        <v>9956</v>
      </c>
      <c r="C210" s="253">
        <v>4723.3429020912536</v>
      </c>
      <c r="D210" s="465">
        <v>26</v>
      </c>
      <c r="E210" s="250"/>
      <c r="F210" s="62">
        <v>0</v>
      </c>
      <c r="G210" s="62">
        <v>0</v>
      </c>
      <c r="H210" s="253">
        <f t="shared" si="18"/>
        <v>0</v>
      </c>
    </row>
    <row r="211" spans="1:8" x14ac:dyDescent="0.2">
      <c r="A211" s="483" t="s">
        <v>10031</v>
      </c>
      <c r="B211" s="31" t="s">
        <v>9958</v>
      </c>
      <c r="C211" s="253">
        <v>8178.2262262357399</v>
      </c>
      <c r="D211" s="465">
        <v>27</v>
      </c>
      <c r="E211" s="250"/>
      <c r="F211" s="62">
        <v>0</v>
      </c>
      <c r="G211" s="62">
        <v>0</v>
      </c>
      <c r="H211" s="253">
        <f t="shared" si="18"/>
        <v>0</v>
      </c>
    </row>
    <row r="212" spans="1:8" x14ac:dyDescent="0.2">
      <c r="A212" s="483" t="s">
        <v>10032</v>
      </c>
      <c r="B212" s="31" t="s">
        <v>10033</v>
      </c>
      <c r="C212" s="253">
        <v>1535.5036996197714</v>
      </c>
      <c r="D212" s="465">
        <v>27</v>
      </c>
      <c r="E212" s="250"/>
      <c r="F212" s="62">
        <v>0</v>
      </c>
      <c r="G212" s="62">
        <v>0</v>
      </c>
      <c r="H212" s="253">
        <f t="shared" si="18"/>
        <v>0</v>
      </c>
    </row>
    <row r="213" spans="1:8" x14ac:dyDescent="0.2">
      <c r="A213" s="483" t="s">
        <v>10034</v>
      </c>
      <c r="B213" s="31" t="s">
        <v>10035</v>
      </c>
      <c r="C213" s="253">
        <v>6976.5276787072216</v>
      </c>
      <c r="D213" s="465">
        <v>27</v>
      </c>
      <c r="E213" s="250"/>
      <c r="F213" s="62">
        <v>0</v>
      </c>
      <c r="G213" s="62">
        <v>0</v>
      </c>
      <c r="H213" s="253">
        <f t="shared" si="18"/>
        <v>0</v>
      </c>
    </row>
    <row r="214" spans="1:8" x14ac:dyDescent="0.2">
      <c r="A214" s="483" t="s">
        <v>10036</v>
      </c>
      <c r="B214" s="31" t="s">
        <v>9964</v>
      </c>
      <c r="C214" s="253">
        <v>8178.2262262357399</v>
      </c>
      <c r="D214" s="465">
        <v>26</v>
      </c>
      <c r="E214" s="250"/>
      <c r="F214" s="62">
        <v>0</v>
      </c>
      <c r="G214" s="62">
        <v>0</v>
      </c>
      <c r="H214" s="253">
        <f t="shared" si="18"/>
        <v>0</v>
      </c>
    </row>
    <row r="215" spans="1:8" x14ac:dyDescent="0.2">
      <c r="A215" s="483" t="s">
        <v>10037</v>
      </c>
      <c r="B215" s="31" t="s">
        <v>9966</v>
      </c>
      <c r="C215" s="253">
        <v>8178.2262262357399</v>
      </c>
      <c r="D215" s="465">
        <v>26</v>
      </c>
      <c r="E215" s="250"/>
      <c r="F215" s="62">
        <v>0</v>
      </c>
      <c r="G215" s="62">
        <v>0</v>
      </c>
      <c r="H215" s="253">
        <f t="shared" si="18"/>
        <v>0</v>
      </c>
    </row>
    <row r="216" spans="1:8" x14ac:dyDescent="0.2">
      <c r="A216" s="483" t="s">
        <v>10038</v>
      </c>
      <c r="B216" s="31" t="s">
        <v>9968</v>
      </c>
      <c r="C216" s="253">
        <v>8178.2262262357399</v>
      </c>
      <c r="D216" s="465">
        <v>26</v>
      </c>
      <c r="E216" s="250"/>
      <c r="F216" s="62">
        <v>0</v>
      </c>
      <c r="G216" s="62">
        <v>0</v>
      </c>
      <c r="H216" s="253">
        <f t="shared" si="18"/>
        <v>0</v>
      </c>
    </row>
    <row r="217" spans="1:8" x14ac:dyDescent="0.2">
      <c r="A217" s="483" t="s">
        <v>10039</v>
      </c>
      <c r="B217" s="31" t="s">
        <v>9970</v>
      </c>
      <c r="C217" s="253">
        <v>8178.2262262357399</v>
      </c>
      <c r="D217" s="465">
        <v>26</v>
      </c>
      <c r="E217" s="250"/>
      <c r="F217" s="62">
        <v>0</v>
      </c>
      <c r="G217" s="62">
        <v>0</v>
      </c>
      <c r="H217" s="253">
        <f t="shared" si="18"/>
        <v>0</v>
      </c>
    </row>
    <row r="218" spans="1:8" x14ac:dyDescent="0.2">
      <c r="A218" s="483" t="s">
        <v>10040</v>
      </c>
      <c r="B218" s="31" t="s">
        <v>9972</v>
      </c>
      <c r="C218" s="253">
        <v>3454.8833241444854</v>
      </c>
      <c r="D218" s="465">
        <v>27</v>
      </c>
      <c r="E218" s="250"/>
      <c r="F218" s="62">
        <v>0</v>
      </c>
      <c r="G218" s="62">
        <v>0</v>
      </c>
      <c r="H218" s="253">
        <f t="shared" si="18"/>
        <v>0</v>
      </c>
    </row>
    <row r="219" spans="1:8" x14ac:dyDescent="0.2">
      <c r="A219" s="483" t="s">
        <v>10041</v>
      </c>
      <c r="B219" s="31" t="s">
        <v>9974</v>
      </c>
      <c r="C219" s="253">
        <v>4723.3429020912536</v>
      </c>
      <c r="D219" s="465">
        <v>27</v>
      </c>
      <c r="E219" s="250"/>
      <c r="F219" s="62">
        <v>0</v>
      </c>
      <c r="G219" s="62">
        <v>0</v>
      </c>
      <c r="H219" s="253">
        <f t="shared" si="18"/>
        <v>0</v>
      </c>
    </row>
    <row r="220" spans="1:8" x14ac:dyDescent="0.2">
      <c r="A220" s="483" t="s">
        <v>10042</v>
      </c>
      <c r="B220" s="31" t="s">
        <v>9976</v>
      </c>
      <c r="C220" s="253">
        <v>8178.2262262357399</v>
      </c>
      <c r="D220" s="465">
        <v>27</v>
      </c>
      <c r="E220" s="250"/>
      <c r="F220" s="62">
        <v>0</v>
      </c>
      <c r="G220" s="62">
        <v>0</v>
      </c>
      <c r="H220" s="253">
        <f t="shared" si="18"/>
        <v>0</v>
      </c>
    </row>
    <row r="221" spans="1:8" x14ac:dyDescent="0.2">
      <c r="A221" s="483" t="s">
        <v>10043</v>
      </c>
      <c r="B221" s="31" t="s">
        <v>9978</v>
      </c>
      <c r="C221" s="253">
        <v>1535.5036996197714</v>
      </c>
      <c r="D221" s="465">
        <v>27</v>
      </c>
      <c r="E221" s="250"/>
      <c r="F221" s="62">
        <v>0</v>
      </c>
      <c r="G221" s="62">
        <v>0</v>
      </c>
      <c r="H221" s="253">
        <f t="shared" si="18"/>
        <v>0</v>
      </c>
    </row>
    <row r="222" spans="1:8" x14ac:dyDescent="0.2">
      <c r="A222" s="483" t="s">
        <v>10044</v>
      </c>
      <c r="B222" s="31" t="s">
        <v>10045</v>
      </c>
      <c r="C222" s="253">
        <v>6642.7225266159676</v>
      </c>
      <c r="D222" s="465">
        <v>27</v>
      </c>
      <c r="E222" s="250"/>
      <c r="F222" s="62">
        <v>0</v>
      </c>
      <c r="G222" s="62">
        <v>0</v>
      </c>
      <c r="H222" s="253">
        <f t="shared" si="18"/>
        <v>0</v>
      </c>
    </row>
    <row r="223" spans="1:8" x14ac:dyDescent="0.2">
      <c r="A223" s="483" t="s">
        <v>10046</v>
      </c>
      <c r="B223" s="31" t="s">
        <v>9982</v>
      </c>
      <c r="C223" s="253">
        <v>8178.2262262357399</v>
      </c>
      <c r="D223" s="465">
        <v>27</v>
      </c>
      <c r="E223" s="250"/>
      <c r="F223" s="62">
        <v>0</v>
      </c>
      <c r="G223" s="62">
        <v>0</v>
      </c>
      <c r="H223" s="253">
        <f t="shared" si="18"/>
        <v>0</v>
      </c>
    </row>
    <row r="224" spans="1:8" x14ac:dyDescent="0.2">
      <c r="A224" s="483" t="s">
        <v>10047</v>
      </c>
      <c r="B224" s="31" t="s">
        <v>9984</v>
      </c>
      <c r="C224" s="253">
        <v>8178.2262262357399</v>
      </c>
      <c r="D224" s="465">
        <v>27</v>
      </c>
      <c r="E224" s="250"/>
      <c r="F224" s="62">
        <v>0</v>
      </c>
      <c r="G224" s="62">
        <v>0</v>
      </c>
      <c r="H224" s="253">
        <f t="shared" si="18"/>
        <v>0</v>
      </c>
    </row>
    <row r="225" spans="1:8" x14ac:dyDescent="0.2">
      <c r="A225" s="483" t="s">
        <v>10048</v>
      </c>
      <c r="B225" s="31" t="s">
        <v>10049</v>
      </c>
      <c r="C225" s="253">
        <v>3454.8833241444854</v>
      </c>
      <c r="D225" s="465">
        <v>27</v>
      </c>
      <c r="E225" s="250"/>
      <c r="F225" s="62">
        <v>0</v>
      </c>
      <c r="G225" s="62">
        <v>0</v>
      </c>
      <c r="H225" s="253">
        <f t="shared" si="18"/>
        <v>0</v>
      </c>
    </row>
    <row r="226" spans="1:8" x14ac:dyDescent="0.2">
      <c r="A226" s="483" t="s">
        <v>10050</v>
      </c>
      <c r="B226" s="31" t="s">
        <v>10051</v>
      </c>
      <c r="C226" s="253">
        <v>4723.3429020912536</v>
      </c>
      <c r="D226" s="465">
        <v>27</v>
      </c>
      <c r="E226" s="250"/>
      <c r="F226" s="62">
        <v>0</v>
      </c>
      <c r="G226" s="62">
        <v>0</v>
      </c>
      <c r="H226" s="253">
        <f t="shared" si="18"/>
        <v>0</v>
      </c>
    </row>
    <row r="227" spans="1:8" x14ac:dyDescent="0.2">
      <c r="A227" s="483" t="s">
        <v>10052</v>
      </c>
      <c r="B227" s="31" t="s">
        <v>10053</v>
      </c>
      <c r="C227" s="253">
        <v>8178.2262262357399</v>
      </c>
      <c r="D227" s="465">
        <v>28</v>
      </c>
      <c r="E227" s="250"/>
      <c r="F227" s="62">
        <v>0</v>
      </c>
      <c r="G227" s="62">
        <v>0</v>
      </c>
      <c r="H227" s="253">
        <f t="shared" si="18"/>
        <v>0</v>
      </c>
    </row>
    <row r="228" spans="1:8" x14ac:dyDescent="0.2">
      <c r="A228" s="483" t="s">
        <v>10054</v>
      </c>
      <c r="B228" s="31" t="s">
        <v>10055</v>
      </c>
      <c r="C228" s="253">
        <v>1535.5036996197714</v>
      </c>
      <c r="D228" s="465">
        <v>28</v>
      </c>
      <c r="E228" s="250"/>
      <c r="F228" s="62">
        <v>0</v>
      </c>
      <c r="G228" s="62">
        <v>0</v>
      </c>
      <c r="H228" s="253">
        <f t="shared" si="18"/>
        <v>0</v>
      </c>
    </row>
    <row r="229" spans="1:8" x14ac:dyDescent="0.2">
      <c r="A229" s="483" t="s">
        <v>10056</v>
      </c>
      <c r="B229" s="31" t="s">
        <v>10057</v>
      </c>
      <c r="C229" s="253">
        <v>4172.564401140683</v>
      </c>
      <c r="D229" s="465">
        <v>28</v>
      </c>
      <c r="E229" s="250"/>
      <c r="F229" s="62">
        <v>0</v>
      </c>
      <c r="G229" s="62">
        <v>0</v>
      </c>
      <c r="H229" s="253">
        <f t="shared" si="18"/>
        <v>0</v>
      </c>
    </row>
    <row r="230" spans="1:8" x14ac:dyDescent="0.2">
      <c r="A230" s="483" t="s">
        <v>10058</v>
      </c>
      <c r="B230" s="31" t="s">
        <v>10059</v>
      </c>
      <c r="C230" s="253">
        <v>8178.2262262357399</v>
      </c>
      <c r="D230" s="465">
        <v>28</v>
      </c>
      <c r="E230" s="250"/>
      <c r="F230" s="62">
        <v>0</v>
      </c>
      <c r="G230" s="62">
        <v>0</v>
      </c>
      <c r="H230" s="253">
        <f t="shared" si="18"/>
        <v>0</v>
      </c>
    </row>
    <row r="231" spans="1:8" x14ac:dyDescent="0.2">
      <c r="A231" s="483" t="s">
        <v>10060</v>
      </c>
      <c r="B231" s="31" t="s">
        <v>10061</v>
      </c>
      <c r="C231" s="253">
        <v>2837.3437927756645</v>
      </c>
      <c r="D231" s="465">
        <v>28</v>
      </c>
      <c r="E231" s="250"/>
      <c r="F231" s="62">
        <v>0</v>
      </c>
      <c r="G231" s="62">
        <v>0</v>
      </c>
      <c r="H231" s="253">
        <f t="shared" si="18"/>
        <v>0</v>
      </c>
    </row>
    <row r="232" spans="1:8" x14ac:dyDescent="0.2">
      <c r="A232" s="483" t="s">
        <v>10062</v>
      </c>
      <c r="B232" s="31" t="s">
        <v>10063</v>
      </c>
      <c r="C232" s="253">
        <v>5340.8824334600749</v>
      </c>
      <c r="D232" s="465">
        <v>29</v>
      </c>
      <c r="E232" s="250"/>
      <c r="F232" s="62">
        <v>0</v>
      </c>
      <c r="G232" s="62">
        <v>0</v>
      </c>
      <c r="H232" s="253">
        <f t="shared" si="18"/>
        <v>0</v>
      </c>
    </row>
    <row r="233" spans="1:8" x14ac:dyDescent="0.2">
      <c r="A233" s="483" t="s">
        <v>10064</v>
      </c>
      <c r="B233" s="31" t="s">
        <v>10065</v>
      </c>
      <c r="C233" s="253">
        <v>4840.174705323192</v>
      </c>
      <c r="D233" s="465">
        <v>29</v>
      </c>
      <c r="E233" s="250"/>
      <c r="F233" s="62">
        <v>0</v>
      </c>
      <c r="G233" s="62">
        <v>0</v>
      </c>
      <c r="H233" s="253">
        <f t="shared" si="18"/>
        <v>0</v>
      </c>
    </row>
    <row r="234" spans="1:8" x14ac:dyDescent="0.2">
      <c r="A234" s="483" t="s">
        <v>10066</v>
      </c>
      <c r="B234" s="31" t="s">
        <v>10067</v>
      </c>
      <c r="C234" s="253">
        <v>3338.0515209125465</v>
      </c>
      <c r="D234" s="465">
        <v>29</v>
      </c>
      <c r="E234" s="250"/>
      <c r="F234" s="62">
        <v>0</v>
      </c>
      <c r="G234" s="62">
        <v>0</v>
      </c>
      <c r="H234" s="253">
        <f t="shared" si="18"/>
        <v>0</v>
      </c>
    </row>
    <row r="235" spans="1:8" x14ac:dyDescent="0.2">
      <c r="A235" s="483" t="s">
        <v>10068</v>
      </c>
      <c r="B235" s="31" t="s">
        <v>2576</v>
      </c>
      <c r="C235" s="253">
        <v>43375.51</v>
      </c>
      <c r="D235" s="465">
        <v>29</v>
      </c>
      <c r="E235" s="250"/>
      <c r="F235" s="62">
        <v>0</v>
      </c>
      <c r="G235" s="62">
        <v>0</v>
      </c>
      <c r="H235" s="253">
        <f t="shared" si="18"/>
        <v>0</v>
      </c>
    </row>
    <row r="236" spans="1:8" ht="30" x14ac:dyDescent="0.25">
      <c r="A236" s="49" t="s">
        <v>2622</v>
      </c>
      <c r="B236" s="185" t="s">
        <v>5558</v>
      </c>
      <c r="C236" s="269"/>
      <c r="D236" s="269"/>
      <c r="E236" s="269"/>
      <c r="F236" s="269"/>
      <c r="G236" s="269"/>
      <c r="H236" s="288"/>
    </row>
    <row r="237" spans="1:8" x14ac:dyDescent="0.2">
      <c r="A237" s="29" t="s">
        <v>2638</v>
      </c>
      <c r="B237" s="31" t="s">
        <v>2585</v>
      </c>
      <c r="C237" s="253">
        <v>52106.05</v>
      </c>
      <c r="D237" s="250">
        <v>36</v>
      </c>
      <c r="E237" s="250"/>
      <c r="F237" s="62">
        <v>0</v>
      </c>
      <c r="G237" s="62">
        <v>0</v>
      </c>
      <c r="H237" s="253">
        <f t="shared" ref="H237:H247" si="19">G237-F237</f>
        <v>0</v>
      </c>
    </row>
    <row r="238" spans="1:8" x14ac:dyDescent="0.2">
      <c r="A238" s="29" t="s">
        <v>2639</v>
      </c>
      <c r="B238" s="31" t="s">
        <v>2586</v>
      </c>
      <c r="C238" s="253">
        <v>66316.789999999994</v>
      </c>
      <c r="D238" s="250">
        <v>36</v>
      </c>
      <c r="E238" s="250"/>
      <c r="F238" s="62">
        <v>0</v>
      </c>
      <c r="G238" s="62">
        <v>0</v>
      </c>
      <c r="H238" s="253">
        <f t="shared" si="19"/>
        <v>0</v>
      </c>
    </row>
    <row r="239" spans="1:8" x14ac:dyDescent="0.2">
      <c r="A239" s="29" t="s">
        <v>2640</v>
      </c>
      <c r="B239" s="31" t="s">
        <v>2587</v>
      </c>
      <c r="C239" s="253">
        <v>66316.789999999994</v>
      </c>
      <c r="D239" s="250">
        <v>37</v>
      </c>
      <c r="E239" s="250"/>
      <c r="F239" s="62">
        <v>0</v>
      </c>
      <c r="G239" s="62">
        <v>0</v>
      </c>
      <c r="H239" s="253">
        <f t="shared" si="19"/>
        <v>0</v>
      </c>
    </row>
    <row r="240" spans="1:8" x14ac:dyDescent="0.2">
      <c r="A240" s="29" t="s">
        <v>2641</v>
      </c>
      <c r="B240" s="31" t="s">
        <v>2588</v>
      </c>
      <c r="C240" s="253">
        <v>66316.789999999994</v>
      </c>
      <c r="D240" s="250">
        <v>37</v>
      </c>
      <c r="E240" s="250"/>
      <c r="F240" s="62">
        <v>0</v>
      </c>
      <c r="G240" s="62">
        <v>0</v>
      </c>
      <c r="H240" s="253">
        <f t="shared" si="19"/>
        <v>0</v>
      </c>
    </row>
    <row r="241" spans="1:8" x14ac:dyDescent="0.2">
      <c r="A241" s="29" t="s">
        <v>2642</v>
      </c>
      <c r="B241" s="31" t="s">
        <v>2589</v>
      </c>
      <c r="C241" s="253">
        <v>66316.789999999994</v>
      </c>
      <c r="D241" s="250">
        <v>37</v>
      </c>
      <c r="E241" s="250"/>
      <c r="F241" s="62">
        <v>0</v>
      </c>
      <c r="G241" s="62">
        <v>0</v>
      </c>
      <c r="H241" s="253">
        <f t="shared" si="19"/>
        <v>0</v>
      </c>
    </row>
    <row r="242" spans="1:8" x14ac:dyDescent="0.2">
      <c r="A242" s="29" t="s">
        <v>2643</v>
      </c>
      <c r="B242" s="31" t="s">
        <v>2590</v>
      </c>
      <c r="C242" s="253">
        <v>66316.789999999994</v>
      </c>
      <c r="D242" s="250">
        <v>38</v>
      </c>
      <c r="E242" s="250"/>
      <c r="F242" s="62">
        <v>0</v>
      </c>
      <c r="G242" s="62">
        <v>0</v>
      </c>
      <c r="H242" s="253">
        <f t="shared" si="19"/>
        <v>0</v>
      </c>
    </row>
    <row r="243" spans="1:8" x14ac:dyDescent="0.2">
      <c r="A243" s="29" t="s">
        <v>2644</v>
      </c>
      <c r="B243" s="31" t="s">
        <v>2591</v>
      </c>
      <c r="C243" s="253">
        <v>66316.789999999994</v>
      </c>
      <c r="D243" s="250">
        <v>38</v>
      </c>
      <c r="E243" s="250"/>
      <c r="F243" s="62">
        <v>0</v>
      </c>
      <c r="G243" s="62">
        <v>0</v>
      </c>
      <c r="H243" s="253">
        <f t="shared" si="19"/>
        <v>0</v>
      </c>
    </row>
    <row r="244" spans="1:8" x14ac:dyDescent="0.2">
      <c r="A244" s="29" t="s">
        <v>2645</v>
      </c>
      <c r="B244" s="31" t="s">
        <v>2592</v>
      </c>
      <c r="C244" s="253">
        <v>66316.789999999994</v>
      </c>
      <c r="D244" s="250">
        <v>38</v>
      </c>
      <c r="E244" s="250"/>
      <c r="F244" s="62">
        <v>0</v>
      </c>
      <c r="G244" s="62">
        <v>0</v>
      </c>
      <c r="H244" s="253">
        <f t="shared" si="19"/>
        <v>0</v>
      </c>
    </row>
    <row r="245" spans="1:8" x14ac:dyDescent="0.2">
      <c r="A245" s="29" t="s">
        <v>2646</v>
      </c>
      <c r="B245" s="31" t="s">
        <v>2593</v>
      </c>
      <c r="C245" s="253">
        <v>66316.789999999994</v>
      </c>
      <c r="D245" s="250">
        <v>39</v>
      </c>
      <c r="E245" s="250"/>
      <c r="F245" s="62">
        <v>0</v>
      </c>
      <c r="G245" s="62">
        <v>0</v>
      </c>
      <c r="H245" s="253">
        <f t="shared" si="19"/>
        <v>0</v>
      </c>
    </row>
    <row r="246" spans="1:8" x14ac:dyDescent="0.2">
      <c r="A246" s="29" t="s">
        <v>2647</v>
      </c>
      <c r="B246" s="31" t="s">
        <v>2594</v>
      </c>
      <c r="C246" s="253">
        <v>66316.789999999994</v>
      </c>
      <c r="D246" s="250">
        <v>39</v>
      </c>
      <c r="E246" s="250"/>
      <c r="F246" s="62">
        <v>0</v>
      </c>
      <c r="G246" s="62">
        <v>0</v>
      </c>
      <c r="H246" s="253">
        <f t="shared" si="19"/>
        <v>0</v>
      </c>
    </row>
    <row r="247" spans="1:8" x14ac:dyDescent="0.2">
      <c r="A247" s="29" t="s">
        <v>2648</v>
      </c>
      <c r="B247" s="31" t="s">
        <v>2595</v>
      </c>
      <c r="C247" s="253">
        <v>52106.05</v>
      </c>
      <c r="D247" s="250">
        <v>39</v>
      </c>
      <c r="E247" s="250"/>
      <c r="F247" s="62">
        <v>0</v>
      </c>
      <c r="G247" s="62">
        <v>0</v>
      </c>
      <c r="H247" s="253">
        <f t="shared" si="19"/>
        <v>0</v>
      </c>
    </row>
    <row r="248" spans="1:8" ht="30" x14ac:dyDescent="0.25">
      <c r="A248" s="14" t="s">
        <v>2623</v>
      </c>
      <c r="B248" s="167" t="s">
        <v>5559</v>
      </c>
      <c r="C248" s="269"/>
      <c r="D248" s="269"/>
      <c r="E248" s="269"/>
      <c r="F248" s="269"/>
      <c r="G248" s="269"/>
      <c r="H248" s="288"/>
    </row>
    <row r="249" spans="1:8" x14ac:dyDescent="0.2">
      <c r="A249" s="29" t="s">
        <v>2649</v>
      </c>
      <c r="B249" s="31" t="s">
        <v>2585</v>
      </c>
      <c r="C249" s="253">
        <v>43967.21</v>
      </c>
      <c r="D249" s="250">
        <v>36</v>
      </c>
      <c r="E249" s="250"/>
      <c r="F249" s="62">
        <v>0</v>
      </c>
      <c r="G249" s="62">
        <v>0</v>
      </c>
      <c r="H249" s="253">
        <f t="shared" ref="H249:H259" si="20">G249-F249</f>
        <v>0</v>
      </c>
    </row>
    <row r="250" spans="1:8" x14ac:dyDescent="0.2">
      <c r="A250" s="29" t="s">
        <v>2650</v>
      </c>
      <c r="B250" s="31" t="s">
        <v>2586</v>
      </c>
      <c r="C250" s="253">
        <v>55958.27</v>
      </c>
      <c r="D250" s="250">
        <v>36</v>
      </c>
      <c r="E250" s="250"/>
      <c r="F250" s="62">
        <v>0</v>
      </c>
      <c r="G250" s="62">
        <v>0</v>
      </c>
      <c r="H250" s="253">
        <f t="shared" si="20"/>
        <v>0</v>
      </c>
    </row>
    <row r="251" spans="1:8" x14ac:dyDescent="0.2">
      <c r="A251" s="29" t="s">
        <v>2651</v>
      </c>
      <c r="B251" s="31" t="s">
        <v>2587</v>
      </c>
      <c r="C251" s="253">
        <v>55958.27</v>
      </c>
      <c r="D251" s="250">
        <v>37</v>
      </c>
      <c r="E251" s="250"/>
      <c r="F251" s="62">
        <v>0</v>
      </c>
      <c r="G251" s="62">
        <v>0</v>
      </c>
      <c r="H251" s="253">
        <f t="shared" si="20"/>
        <v>0</v>
      </c>
    </row>
    <row r="252" spans="1:8" x14ac:dyDescent="0.2">
      <c r="A252" s="29" t="s">
        <v>2652</v>
      </c>
      <c r="B252" s="31" t="s">
        <v>2588</v>
      </c>
      <c r="C252" s="253">
        <v>55958.27</v>
      </c>
      <c r="D252" s="250">
        <v>37</v>
      </c>
      <c r="E252" s="250"/>
      <c r="F252" s="62">
        <v>0</v>
      </c>
      <c r="G252" s="62">
        <v>0</v>
      </c>
      <c r="H252" s="253">
        <f t="shared" si="20"/>
        <v>0</v>
      </c>
    </row>
    <row r="253" spans="1:8" x14ac:dyDescent="0.2">
      <c r="A253" s="29" t="s">
        <v>2653</v>
      </c>
      <c r="B253" s="31" t="s">
        <v>2589</v>
      </c>
      <c r="C253" s="253">
        <v>55958.27</v>
      </c>
      <c r="D253" s="250">
        <v>37</v>
      </c>
      <c r="E253" s="250"/>
      <c r="F253" s="62">
        <v>0</v>
      </c>
      <c r="G253" s="62">
        <v>0</v>
      </c>
      <c r="H253" s="253">
        <f t="shared" si="20"/>
        <v>0</v>
      </c>
    </row>
    <row r="254" spans="1:8" x14ac:dyDescent="0.2">
      <c r="A254" s="29" t="s">
        <v>2654</v>
      </c>
      <c r="B254" s="31" t="s">
        <v>2590</v>
      </c>
      <c r="C254" s="253">
        <v>55958.27</v>
      </c>
      <c r="D254" s="250">
        <v>38</v>
      </c>
      <c r="E254" s="250"/>
      <c r="F254" s="62">
        <v>0</v>
      </c>
      <c r="G254" s="62">
        <v>0</v>
      </c>
      <c r="H254" s="253">
        <f t="shared" si="20"/>
        <v>0</v>
      </c>
    </row>
    <row r="255" spans="1:8" x14ac:dyDescent="0.2">
      <c r="A255" s="29" t="s">
        <v>2655</v>
      </c>
      <c r="B255" s="31" t="s">
        <v>2591</v>
      </c>
      <c r="C255" s="253">
        <v>55958.27</v>
      </c>
      <c r="D255" s="250">
        <v>38</v>
      </c>
      <c r="E255" s="250"/>
      <c r="F255" s="62">
        <v>0</v>
      </c>
      <c r="G255" s="62">
        <v>0</v>
      </c>
      <c r="H255" s="253">
        <f t="shared" si="20"/>
        <v>0</v>
      </c>
    </row>
    <row r="256" spans="1:8" x14ac:dyDescent="0.2">
      <c r="A256" s="29" t="s">
        <v>2656</v>
      </c>
      <c r="B256" s="31" t="s">
        <v>2592</v>
      </c>
      <c r="C256" s="253">
        <v>55958.27</v>
      </c>
      <c r="D256" s="250">
        <v>38</v>
      </c>
      <c r="E256" s="250"/>
      <c r="F256" s="62">
        <v>0</v>
      </c>
      <c r="G256" s="62">
        <v>0</v>
      </c>
      <c r="H256" s="253">
        <f t="shared" si="20"/>
        <v>0</v>
      </c>
    </row>
    <row r="257" spans="1:8" x14ac:dyDescent="0.2">
      <c r="A257" s="29" t="s">
        <v>2657</v>
      </c>
      <c r="B257" s="31" t="s">
        <v>2593</v>
      </c>
      <c r="C257" s="253">
        <v>55958.27</v>
      </c>
      <c r="D257" s="250">
        <v>39</v>
      </c>
      <c r="E257" s="250"/>
      <c r="F257" s="62">
        <v>0</v>
      </c>
      <c r="G257" s="62">
        <v>0</v>
      </c>
      <c r="H257" s="253">
        <f t="shared" si="20"/>
        <v>0</v>
      </c>
    </row>
    <row r="258" spans="1:8" x14ac:dyDescent="0.2">
      <c r="A258" s="29" t="s">
        <v>2658</v>
      </c>
      <c r="B258" s="31" t="s">
        <v>2594</v>
      </c>
      <c r="C258" s="253">
        <v>55958.27</v>
      </c>
      <c r="D258" s="250">
        <v>39</v>
      </c>
      <c r="E258" s="250"/>
      <c r="F258" s="62">
        <v>0</v>
      </c>
      <c r="G258" s="62">
        <v>0</v>
      </c>
      <c r="H258" s="253">
        <f t="shared" si="20"/>
        <v>0</v>
      </c>
    </row>
    <row r="259" spans="1:8" x14ac:dyDescent="0.2">
      <c r="A259" s="29" t="s">
        <v>2659</v>
      </c>
      <c r="B259" s="31" t="s">
        <v>2595</v>
      </c>
      <c r="C259" s="253">
        <v>43967.21</v>
      </c>
      <c r="D259" s="250">
        <v>39</v>
      </c>
      <c r="E259" s="250"/>
      <c r="F259" s="62">
        <v>0</v>
      </c>
      <c r="G259" s="62">
        <v>0</v>
      </c>
      <c r="H259" s="253">
        <f t="shared" si="20"/>
        <v>0</v>
      </c>
    </row>
    <row r="260" spans="1:8" ht="15" x14ac:dyDescent="0.25">
      <c r="A260" s="14" t="s">
        <v>2624</v>
      </c>
      <c r="B260" s="167" t="s">
        <v>5560</v>
      </c>
      <c r="C260" s="269"/>
      <c r="D260" s="269"/>
      <c r="E260" s="269"/>
      <c r="F260" s="269"/>
      <c r="G260" s="269"/>
      <c r="H260" s="288"/>
    </row>
    <row r="261" spans="1:8" x14ac:dyDescent="0.2">
      <c r="A261" s="29" t="s">
        <v>2660</v>
      </c>
      <c r="B261" s="31" t="s">
        <v>2614</v>
      </c>
      <c r="C261" s="253">
        <v>51175.85</v>
      </c>
      <c r="D261" s="250">
        <v>36</v>
      </c>
      <c r="E261" s="250"/>
      <c r="F261" s="62">
        <v>0</v>
      </c>
      <c r="G261" s="62">
        <v>0</v>
      </c>
      <c r="H261" s="253">
        <f t="shared" ref="H261:H266" si="21">G261-F261</f>
        <v>0</v>
      </c>
    </row>
    <row r="262" spans="1:8" x14ac:dyDescent="0.2">
      <c r="A262" s="29" t="s">
        <v>2862</v>
      </c>
      <c r="B262" s="31" t="s">
        <v>2615</v>
      </c>
      <c r="C262" s="253">
        <v>51175.85</v>
      </c>
      <c r="D262" s="250">
        <v>37</v>
      </c>
      <c r="E262" s="250"/>
      <c r="F262" s="62">
        <v>0</v>
      </c>
      <c r="G262" s="62">
        <v>0</v>
      </c>
      <c r="H262" s="253">
        <f t="shared" si="21"/>
        <v>0</v>
      </c>
    </row>
    <row r="263" spans="1:8" x14ac:dyDescent="0.2">
      <c r="A263" s="29" t="s">
        <v>2863</v>
      </c>
      <c r="B263" s="31" t="s">
        <v>2616</v>
      </c>
      <c r="C263" s="253">
        <v>51175.85</v>
      </c>
      <c r="D263" s="250">
        <v>37</v>
      </c>
      <c r="E263" s="250"/>
      <c r="F263" s="62">
        <v>0</v>
      </c>
      <c r="G263" s="62">
        <v>0</v>
      </c>
      <c r="H263" s="253">
        <f t="shared" si="21"/>
        <v>0</v>
      </c>
    </row>
    <row r="264" spans="1:8" x14ac:dyDescent="0.2">
      <c r="A264" s="29" t="s">
        <v>2864</v>
      </c>
      <c r="B264" s="31" t="s">
        <v>2617</v>
      </c>
      <c r="C264" s="253">
        <v>51175.85</v>
      </c>
      <c r="D264" s="250">
        <v>38</v>
      </c>
      <c r="E264" s="250"/>
      <c r="F264" s="62">
        <v>0</v>
      </c>
      <c r="G264" s="62">
        <v>0</v>
      </c>
      <c r="H264" s="253">
        <f t="shared" si="21"/>
        <v>0</v>
      </c>
    </row>
    <row r="265" spans="1:8" x14ac:dyDescent="0.2">
      <c r="A265" s="29" t="s">
        <v>2865</v>
      </c>
      <c r="B265" s="31" t="s">
        <v>2618</v>
      </c>
      <c r="C265" s="253">
        <v>51175.85</v>
      </c>
      <c r="D265" s="250">
        <v>38</v>
      </c>
      <c r="E265" s="250"/>
      <c r="F265" s="62">
        <v>0</v>
      </c>
      <c r="G265" s="62">
        <v>0</v>
      </c>
      <c r="H265" s="253">
        <f t="shared" si="21"/>
        <v>0</v>
      </c>
    </row>
    <row r="266" spans="1:8" x14ac:dyDescent="0.2">
      <c r="A266" s="29" t="s">
        <v>2866</v>
      </c>
      <c r="B266" s="31" t="s">
        <v>2619</v>
      </c>
      <c r="C266" s="253">
        <v>47081.81</v>
      </c>
      <c r="D266" s="250">
        <v>39</v>
      </c>
      <c r="E266" s="250"/>
      <c r="F266" s="62">
        <v>0</v>
      </c>
      <c r="G266" s="62">
        <v>0</v>
      </c>
      <c r="H266" s="253">
        <f t="shared" si="21"/>
        <v>0</v>
      </c>
    </row>
    <row r="267" spans="1:8" ht="30" x14ac:dyDescent="0.25">
      <c r="A267" s="14" t="s">
        <v>2625</v>
      </c>
      <c r="B267" s="167" t="s">
        <v>5561</v>
      </c>
      <c r="C267" s="269"/>
      <c r="D267" s="269"/>
      <c r="E267" s="269"/>
      <c r="F267" s="269"/>
      <c r="G267" s="269"/>
      <c r="H267" s="288"/>
    </row>
    <row r="268" spans="1:8" ht="28.5" x14ac:dyDescent="0.2">
      <c r="A268" s="29" t="s">
        <v>2661</v>
      </c>
      <c r="B268" s="186" t="s">
        <v>5562</v>
      </c>
      <c r="C268" s="253">
        <v>83566.080000000002</v>
      </c>
      <c r="D268" s="277">
        <v>38</v>
      </c>
      <c r="E268" s="277"/>
      <c r="F268" s="62">
        <v>0</v>
      </c>
      <c r="G268" s="62">
        <v>0</v>
      </c>
      <c r="H268" s="253">
        <f t="shared" ref="H268:H269" si="22">G268-F268</f>
        <v>0</v>
      </c>
    </row>
    <row r="269" spans="1:8" ht="15" thickBot="1" x14ac:dyDescent="0.25">
      <c r="A269" s="29" t="s">
        <v>4783</v>
      </c>
      <c r="B269" s="186" t="s">
        <v>5563</v>
      </c>
      <c r="C269" s="253">
        <v>64331.7</v>
      </c>
      <c r="D269" s="277">
        <v>39</v>
      </c>
      <c r="E269" s="277"/>
      <c r="F269" s="62">
        <v>0</v>
      </c>
      <c r="G269" s="62">
        <v>0</v>
      </c>
      <c r="H269" s="253">
        <f t="shared" si="22"/>
        <v>0</v>
      </c>
    </row>
    <row r="270" spans="1:8" ht="15.75" thickBot="1" x14ac:dyDescent="0.3">
      <c r="A270" s="158"/>
      <c r="B270" s="159" t="s">
        <v>5565</v>
      </c>
      <c r="C270" s="272">
        <f>SUM(C39:C269)</f>
        <v>4834301.0799999936</v>
      </c>
      <c r="D270" s="273"/>
      <c r="E270" s="273"/>
      <c r="F270" s="262">
        <f>SUM(F39:F269)</f>
        <v>343217.46999999991</v>
      </c>
      <c r="G270" s="262">
        <f>SUM(G39:G269)</f>
        <v>77513.870430633891</v>
      </c>
      <c r="H270" s="262">
        <f>SUM(H39:H269)</f>
        <v>420731.34043063375</v>
      </c>
    </row>
    <row r="271" spans="1:8" ht="30" x14ac:dyDescent="0.25">
      <c r="A271" s="181" t="s">
        <v>5566</v>
      </c>
      <c r="B271" s="166" t="s">
        <v>7722</v>
      </c>
      <c r="C271" s="290"/>
      <c r="D271" s="291"/>
      <c r="E271" s="291"/>
      <c r="F271" s="291"/>
      <c r="G271" s="291"/>
      <c r="H271" s="292"/>
    </row>
    <row r="272" spans="1:8" x14ac:dyDescent="0.2">
      <c r="A272" s="47"/>
      <c r="B272" s="31" t="s">
        <v>5474</v>
      </c>
      <c r="C272" s="250"/>
      <c r="D272" s="250"/>
      <c r="E272" s="250"/>
      <c r="F272" s="250"/>
      <c r="G272" s="250"/>
      <c r="H272" s="250"/>
    </row>
    <row r="273" spans="1:8" ht="15" x14ac:dyDescent="0.25">
      <c r="A273" s="15" t="s">
        <v>469</v>
      </c>
      <c r="B273" s="167" t="s">
        <v>5515</v>
      </c>
      <c r="C273" s="269"/>
      <c r="D273" s="255"/>
      <c r="E273" s="255"/>
      <c r="F273" s="255"/>
      <c r="G273" s="255"/>
      <c r="H273" s="277"/>
    </row>
    <row r="274" spans="1:8" x14ac:dyDescent="0.2">
      <c r="A274" s="483" t="s">
        <v>470</v>
      </c>
      <c r="B274" s="31" t="s">
        <v>8555</v>
      </c>
      <c r="C274" s="253"/>
      <c r="D274" s="250"/>
      <c r="E274" s="250"/>
      <c r="F274" s="62"/>
      <c r="G274" s="62"/>
      <c r="H274" s="253"/>
    </row>
    <row r="275" spans="1:8" ht="28.5" x14ac:dyDescent="0.2">
      <c r="A275" s="521" t="s">
        <v>14358</v>
      </c>
      <c r="B275" s="520" t="s">
        <v>14359</v>
      </c>
      <c r="C275" s="278">
        <v>6221.78</v>
      </c>
      <c r="D275" s="402">
        <v>17</v>
      </c>
      <c r="E275" s="250"/>
      <c r="F275" s="62">
        <v>0</v>
      </c>
      <c r="G275" s="62">
        <v>0</v>
      </c>
      <c r="H275" s="253">
        <f t="shared" ref="H275" si="23">G275-F275</f>
        <v>0</v>
      </c>
    </row>
    <row r="276" spans="1:8" x14ac:dyDescent="0.2">
      <c r="A276" s="521" t="s">
        <v>471</v>
      </c>
      <c r="B276" s="520" t="s">
        <v>8558</v>
      </c>
      <c r="C276" s="278"/>
      <c r="D276" s="402">
        <v>30</v>
      </c>
      <c r="E276" s="250"/>
      <c r="F276" s="250"/>
      <c r="G276" s="250"/>
      <c r="H276" s="250"/>
    </row>
    <row r="277" spans="1:8" ht="28.5" x14ac:dyDescent="0.2">
      <c r="A277" s="521"/>
      <c r="B277" s="529" t="s">
        <v>7226</v>
      </c>
      <c r="C277" s="532"/>
      <c r="D277" s="402"/>
      <c r="E277" s="250"/>
      <c r="F277" s="62"/>
      <c r="G277" s="62"/>
      <c r="H277" s="253"/>
    </row>
    <row r="278" spans="1:8" ht="15" x14ac:dyDescent="0.25">
      <c r="A278" s="674" t="s">
        <v>14360</v>
      </c>
      <c r="B278" s="400" t="s">
        <v>14361</v>
      </c>
      <c r="C278" s="532"/>
      <c r="D278" s="402"/>
      <c r="E278" s="250"/>
      <c r="F278" s="250"/>
      <c r="G278" s="250"/>
      <c r="H278" s="250"/>
    </row>
    <row r="279" spans="1:8" x14ac:dyDescent="0.2">
      <c r="A279" s="521" t="s">
        <v>14362</v>
      </c>
      <c r="B279" s="537" t="s">
        <v>14363</v>
      </c>
      <c r="C279" s="532">
        <v>41518.022698612825</v>
      </c>
      <c r="D279" s="402"/>
      <c r="E279" s="250"/>
      <c r="F279" s="62">
        <v>0</v>
      </c>
      <c r="G279" s="62">
        <v>0</v>
      </c>
      <c r="H279" s="253">
        <f t="shared" ref="H279:H280" si="24">G279-F279</f>
        <v>0</v>
      </c>
    </row>
    <row r="280" spans="1:8" x14ac:dyDescent="0.2">
      <c r="A280" s="521" t="s">
        <v>14364</v>
      </c>
      <c r="B280" s="537" t="s">
        <v>14365</v>
      </c>
      <c r="C280" s="532">
        <v>40791.45730138717</v>
      </c>
      <c r="D280" s="402"/>
      <c r="E280" s="250"/>
      <c r="F280" s="62">
        <v>0</v>
      </c>
      <c r="G280" s="62">
        <v>0</v>
      </c>
      <c r="H280" s="253">
        <f t="shared" si="24"/>
        <v>0</v>
      </c>
    </row>
    <row r="281" spans="1:8" ht="15" x14ac:dyDescent="0.25">
      <c r="A281" s="674" t="s">
        <v>4784</v>
      </c>
      <c r="B281" s="400" t="s">
        <v>6572</v>
      </c>
      <c r="C281" s="532"/>
      <c r="D281" s="402"/>
      <c r="E281" s="255"/>
      <c r="F281" s="255"/>
      <c r="G281" s="255"/>
      <c r="H281" s="277"/>
    </row>
    <row r="282" spans="1:8" x14ac:dyDescent="0.2">
      <c r="A282" s="521" t="s">
        <v>4785</v>
      </c>
      <c r="B282" s="406" t="s">
        <v>14366</v>
      </c>
      <c r="C282" s="532">
        <v>2740.4224019252324</v>
      </c>
      <c r="D282" s="402">
        <v>33</v>
      </c>
      <c r="E282" s="250"/>
      <c r="F282" s="62">
        <v>0</v>
      </c>
      <c r="G282" s="62">
        <v>0</v>
      </c>
      <c r="H282" s="253">
        <f t="shared" ref="H282:H283" si="25">G282-F282</f>
        <v>0</v>
      </c>
    </row>
    <row r="283" spans="1:8" x14ac:dyDescent="0.2">
      <c r="A283" s="521" t="s">
        <v>4786</v>
      </c>
      <c r="B283" s="406" t="s">
        <v>14367</v>
      </c>
      <c r="C283" s="532">
        <v>2196.7975980747678</v>
      </c>
      <c r="D283" s="402">
        <v>34</v>
      </c>
      <c r="E283" s="255"/>
      <c r="F283" s="62">
        <v>0</v>
      </c>
      <c r="G283" s="62">
        <v>0</v>
      </c>
      <c r="H283" s="253">
        <f t="shared" si="25"/>
        <v>0</v>
      </c>
    </row>
    <row r="284" spans="1:8" ht="15" x14ac:dyDescent="0.25">
      <c r="A284" s="522" t="s">
        <v>472</v>
      </c>
      <c r="B284" s="400" t="s">
        <v>8677</v>
      </c>
      <c r="C284" s="490"/>
      <c r="D284" s="402"/>
      <c r="E284" s="255"/>
      <c r="F284" s="268"/>
      <c r="G284" s="268"/>
      <c r="H284" s="246"/>
    </row>
    <row r="285" spans="1:8" ht="28.5" x14ac:dyDescent="0.2">
      <c r="A285" s="521"/>
      <c r="B285" s="520" t="s">
        <v>14270</v>
      </c>
      <c r="C285" s="278"/>
      <c r="D285" s="402"/>
      <c r="E285" s="255"/>
      <c r="F285" s="268"/>
      <c r="G285" s="268"/>
      <c r="H285" s="246"/>
    </row>
    <row r="286" spans="1:8" x14ac:dyDescent="0.2">
      <c r="A286" s="521" t="s">
        <v>473</v>
      </c>
      <c r="B286" s="520" t="s">
        <v>14368</v>
      </c>
      <c r="C286" s="278">
        <v>10033.084428693852</v>
      </c>
      <c r="D286" s="402">
        <v>26</v>
      </c>
      <c r="E286" s="255"/>
      <c r="F286" s="62">
        <v>0</v>
      </c>
      <c r="G286" s="62">
        <v>0</v>
      </c>
      <c r="H286" s="253">
        <f t="shared" ref="H286:H287" si="26">G286-F286</f>
        <v>0</v>
      </c>
    </row>
    <row r="287" spans="1:8" x14ac:dyDescent="0.2">
      <c r="A287" s="521" t="s">
        <v>14369</v>
      </c>
      <c r="B287" s="520" t="s">
        <v>14370</v>
      </c>
      <c r="C287" s="278">
        <v>12515.89557130615</v>
      </c>
      <c r="D287" s="402">
        <v>26</v>
      </c>
      <c r="E287" s="255"/>
      <c r="F287" s="62">
        <v>0</v>
      </c>
      <c r="G287" s="62">
        <v>0</v>
      </c>
      <c r="H287" s="253">
        <f t="shared" si="26"/>
        <v>0</v>
      </c>
    </row>
    <row r="288" spans="1:8" ht="15" x14ac:dyDescent="0.25">
      <c r="A288" s="15" t="s">
        <v>474</v>
      </c>
      <c r="B288" s="167" t="s">
        <v>5546</v>
      </c>
      <c r="C288" s="269"/>
      <c r="D288" s="255"/>
      <c r="E288" s="255"/>
      <c r="F288" s="255"/>
      <c r="G288" s="255"/>
      <c r="H288" s="277"/>
    </row>
    <row r="289" spans="1:8" ht="28.5" x14ac:dyDescent="0.2">
      <c r="A289" s="29" t="s">
        <v>475</v>
      </c>
      <c r="B289" s="31" t="s">
        <v>5547</v>
      </c>
      <c r="C289" s="247">
        <v>3601.41</v>
      </c>
      <c r="D289" s="250">
        <v>36</v>
      </c>
      <c r="E289" s="250"/>
      <c r="F289" s="62">
        <v>0</v>
      </c>
      <c r="G289" s="62">
        <v>0</v>
      </c>
      <c r="H289" s="253">
        <f t="shared" ref="H289:H294" si="27">G289-F289</f>
        <v>0</v>
      </c>
    </row>
    <row r="290" spans="1:8" ht="28.5" x14ac:dyDescent="0.2">
      <c r="A290" s="29" t="s">
        <v>4787</v>
      </c>
      <c r="B290" s="31" t="s">
        <v>5548</v>
      </c>
      <c r="C290" s="267">
        <v>2886.99</v>
      </c>
      <c r="D290" s="250">
        <v>36</v>
      </c>
      <c r="E290" s="250"/>
      <c r="F290" s="62">
        <v>0</v>
      </c>
      <c r="G290" s="62">
        <v>0</v>
      </c>
      <c r="H290" s="253">
        <f t="shared" si="27"/>
        <v>0</v>
      </c>
    </row>
    <row r="291" spans="1:8" ht="28.5" x14ac:dyDescent="0.2">
      <c r="A291" s="29" t="s">
        <v>4788</v>
      </c>
      <c r="B291" s="31" t="s">
        <v>5549</v>
      </c>
      <c r="C291" s="267">
        <v>3601.41</v>
      </c>
      <c r="D291" s="250">
        <v>37</v>
      </c>
      <c r="E291" s="250"/>
      <c r="F291" s="62">
        <v>0</v>
      </c>
      <c r="G291" s="62">
        <v>0</v>
      </c>
      <c r="H291" s="253">
        <f t="shared" si="27"/>
        <v>0</v>
      </c>
    </row>
    <row r="292" spans="1:8" ht="28.5" x14ac:dyDescent="0.2">
      <c r="A292" s="29" t="s">
        <v>4789</v>
      </c>
      <c r="B292" s="31" t="s">
        <v>5550</v>
      </c>
      <c r="C292" s="267">
        <v>2886.99</v>
      </c>
      <c r="D292" s="250">
        <v>37</v>
      </c>
      <c r="E292" s="250"/>
      <c r="F292" s="62">
        <v>0</v>
      </c>
      <c r="G292" s="62">
        <v>0</v>
      </c>
      <c r="H292" s="253">
        <f t="shared" si="27"/>
        <v>0</v>
      </c>
    </row>
    <row r="293" spans="1:8" ht="28.5" x14ac:dyDescent="0.2">
      <c r="A293" s="29" t="s">
        <v>4790</v>
      </c>
      <c r="B293" s="31" t="s">
        <v>5551</v>
      </c>
      <c r="C293" s="267">
        <v>4001.8</v>
      </c>
      <c r="D293" s="250">
        <v>38</v>
      </c>
      <c r="E293" s="250"/>
      <c r="F293" s="62">
        <v>0</v>
      </c>
      <c r="G293" s="62">
        <v>0</v>
      </c>
      <c r="H293" s="253">
        <f t="shared" si="27"/>
        <v>0</v>
      </c>
    </row>
    <row r="294" spans="1:8" ht="29.25" thickBot="1" x14ac:dyDescent="0.25">
      <c r="A294" s="29" t="s">
        <v>4791</v>
      </c>
      <c r="B294" s="31" t="s">
        <v>5552</v>
      </c>
      <c r="C294" s="267">
        <v>3207.96</v>
      </c>
      <c r="D294" s="250">
        <v>38</v>
      </c>
      <c r="E294" s="250"/>
      <c r="F294" s="62">
        <v>0</v>
      </c>
      <c r="G294" s="62">
        <v>0</v>
      </c>
      <c r="H294" s="253">
        <f t="shared" si="27"/>
        <v>0</v>
      </c>
    </row>
    <row r="295" spans="1:8" ht="15.75" thickBot="1" x14ac:dyDescent="0.3">
      <c r="A295" s="158"/>
      <c r="B295" s="159" t="s">
        <v>5568</v>
      </c>
      <c r="C295" s="272">
        <f>SUM(C274:C294)</f>
        <v>136204.01999999999</v>
      </c>
      <c r="D295" s="273"/>
      <c r="E295" s="273"/>
      <c r="F295" s="262">
        <f>SUM(F274:F294)</f>
        <v>0</v>
      </c>
      <c r="G295" s="262">
        <f>SUM(G274:G294)</f>
        <v>0</v>
      </c>
      <c r="H295" s="262">
        <f>SUM(H274:H294)</f>
        <v>0</v>
      </c>
    </row>
    <row r="296" spans="1:8" ht="44.25" x14ac:dyDescent="0.25">
      <c r="A296" s="183" t="s">
        <v>5569</v>
      </c>
      <c r="B296" s="166" t="s">
        <v>7745</v>
      </c>
      <c r="C296" s="286"/>
      <c r="D296" s="275"/>
      <c r="E296" s="275"/>
      <c r="F296" s="275"/>
      <c r="G296" s="275"/>
      <c r="H296" s="287"/>
    </row>
    <row r="297" spans="1:8" x14ac:dyDescent="0.2">
      <c r="A297" s="47"/>
      <c r="B297" s="31" t="s">
        <v>5474</v>
      </c>
      <c r="C297" s="250"/>
      <c r="D297" s="250"/>
      <c r="E297" s="250"/>
      <c r="F297" s="250"/>
      <c r="G297" s="250"/>
      <c r="H297" s="250"/>
    </row>
    <row r="298" spans="1:8" ht="15" x14ac:dyDescent="0.25">
      <c r="A298" s="15" t="s">
        <v>476</v>
      </c>
      <c r="B298" s="167" t="s">
        <v>5570</v>
      </c>
      <c r="C298" s="267"/>
      <c r="D298" s="255"/>
      <c r="E298" s="255"/>
      <c r="F298" s="255"/>
      <c r="G298" s="255"/>
      <c r="H298" s="277"/>
    </row>
    <row r="299" spans="1:8" x14ac:dyDescent="0.2">
      <c r="A299" s="29" t="s">
        <v>477</v>
      </c>
      <c r="B299" s="176" t="s">
        <v>5571</v>
      </c>
      <c r="C299" s="253">
        <v>47167.07</v>
      </c>
      <c r="D299" s="250">
        <v>16</v>
      </c>
      <c r="E299" s="250">
        <v>22</v>
      </c>
      <c r="F299" s="62">
        <v>47167.07</v>
      </c>
      <c r="G299" s="62">
        <v>0</v>
      </c>
      <c r="H299" s="253">
        <f>G299+F299</f>
        <v>47167.07</v>
      </c>
    </row>
    <row r="300" spans="1:8" x14ac:dyDescent="0.2">
      <c r="A300" s="29" t="s">
        <v>478</v>
      </c>
      <c r="B300" s="31" t="s">
        <v>5572</v>
      </c>
      <c r="C300" s="253">
        <v>47167.07</v>
      </c>
      <c r="D300" s="250">
        <v>17</v>
      </c>
      <c r="E300" s="250">
        <v>22</v>
      </c>
      <c r="F300" s="62">
        <v>47167.07</v>
      </c>
      <c r="G300" s="62">
        <v>0</v>
      </c>
      <c r="H300" s="253">
        <f>G300+F300</f>
        <v>47167.07</v>
      </c>
    </row>
    <row r="301" spans="1:8" x14ac:dyDescent="0.2">
      <c r="A301" s="29" t="s">
        <v>479</v>
      </c>
      <c r="B301" s="31" t="s">
        <v>5493</v>
      </c>
      <c r="C301" s="253">
        <v>47167.07</v>
      </c>
      <c r="D301" s="250">
        <v>18</v>
      </c>
      <c r="E301" s="250"/>
      <c r="F301" s="62">
        <v>0</v>
      </c>
      <c r="G301" s="62">
        <v>0</v>
      </c>
      <c r="H301" s="253">
        <f t="shared" ref="H301:H306" si="28">G301-F301</f>
        <v>0</v>
      </c>
    </row>
    <row r="302" spans="1:8" x14ac:dyDescent="0.2">
      <c r="A302" s="29" t="s">
        <v>480</v>
      </c>
      <c r="B302" s="31" t="s">
        <v>5494</v>
      </c>
      <c r="C302" s="253">
        <v>47167.07</v>
      </c>
      <c r="D302" s="250">
        <v>18</v>
      </c>
      <c r="E302" s="250"/>
      <c r="F302" s="62">
        <v>0</v>
      </c>
      <c r="G302" s="62">
        <v>0</v>
      </c>
      <c r="H302" s="253">
        <f t="shared" si="28"/>
        <v>0</v>
      </c>
    </row>
    <row r="303" spans="1:8" x14ac:dyDescent="0.2">
      <c r="A303" s="29" t="s">
        <v>1489</v>
      </c>
      <c r="B303" s="31" t="s">
        <v>5495</v>
      </c>
      <c r="C303" s="253">
        <v>11791.7675</v>
      </c>
      <c r="D303" s="277">
        <v>34</v>
      </c>
      <c r="E303" s="277"/>
      <c r="F303" s="62">
        <v>0</v>
      </c>
      <c r="G303" s="62">
        <v>0</v>
      </c>
      <c r="H303" s="253">
        <f t="shared" si="28"/>
        <v>0</v>
      </c>
    </row>
    <row r="304" spans="1:8" x14ac:dyDescent="0.2">
      <c r="A304" s="29" t="s">
        <v>3102</v>
      </c>
      <c r="B304" s="31" t="s">
        <v>5496</v>
      </c>
      <c r="C304" s="253">
        <v>11791.7675</v>
      </c>
      <c r="D304" s="277">
        <v>34</v>
      </c>
      <c r="E304" s="277"/>
      <c r="F304" s="62">
        <v>0</v>
      </c>
      <c r="G304" s="62">
        <v>0</v>
      </c>
      <c r="H304" s="253">
        <f t="shared" si="28"/>
        <v>0</v>
      </c>
    </row>
    <row r="305" spans="1:8" x14ac:dyDescent="0.2">
      <c r="A305" s="29" t="s">
        <v>3103</v>
      </c>
      <c r="B305" s="31" t="s">
        <v>5497</v>
      </c>
      <c r="C305" s="253">
        <v>11791.7675</v>
      </c>
      <c r="D305" s="277">
        <v>35</v>
      </c>
      <c r="E305" s="277"/>
      <c r="F305" s="62">
        <v>0</v>
      </c>
      <c r="G305" s="62">
        <v>0</v>
      </c>
      <c r="H305" s="253">
        <f t="shared" si="28"/>
        <v>0</v>
      </c>
    </row>
    <row r="306" spans="1:8" x14ac:dyDescent="0.2">
      <c r="A306" s="29" t="s">
        <v>3104</v>
      </c>
      <c r="B306" s="31" t="s">
        <v>5498</v>
      </c>
      <c r="C306" s="253">
        <v>11791.7775</v>
      </c>
      <c r="D306" s="277">
        <v>35</v>
      </c>
      <c r="E306" s="277"/>
      <c r="F306" s="62">
        <v>0</v>
      </c>
      <c r="G306" s="62">
        <v>0</v>
      </c>
      <c r="H306" s="253">
        <f t="shared" si="28"/>
        <v>0</v>
      </c>
    </row>
    <row r="307" spans="1:8" ht="45" x14ac:dyDescent="0.25">
      <c r="A307" s="15" t="s">
        <v>481</v>
      </c>
      <c r="B307" s="167" t="s">
        <v>5524</v>
      </c>
      <c r="C307" s="267"/>
      <c r="D307" s="255"/>
      <c r="E307" s="255"/>
      <c r="F307" s="255"/>
      <c r="G307" s="255"/>
      <c r="H307" s="277"/>
    </row>
    <row r="308" spans="1:8" x14ac:dyDescent="0.2">
      <c r="A308" s="29" t="s">
        <v>482</v>
      </c>
      <c r="B308" s="31" t="s">
        <v>6605</v>
      </c>
      <c r="C308" s="253">
        <v>296727.49</v>
      </c>
      <c r="D308" s="250">
        <v>19</v>
      </c>
      <c r="E308" s="250">
        <v>24</v>
      </c>
      <c r="F308" s="62">
        <v>296727.49</v>
      </c>
      <c r="G308" s="62">
        <v>0</v>
      </c>
      <c r="H308" s="253">
        <f>G308+F308</f>
        <v>296727.49</v>
      </c>
    </row>
    <row r="309" spans="1:8" x14ac:dyDescent="0.2">
      <c r="A309" s="29" t="s">
        <v>483</v>
      </c>
      <c r="B309" s="31" t="s">
        <v>6606</v>
      </c>
      <c r="C309" s="253">
        <v>296727.49</v>
      </c>
      <c r="D309" s="250">
        <v>20</v>
      </c>
      <c r="E309" s="250">
        <v>24</v>
      </c>
      <c r="F309" s="62">
        <v>296727.49</v>
      </c>
      <c r="G309" s="62">
        <v>0</v>
      </c>
      <c r="H309" s="253">
        <f>G309+F309</f>
        <v>296727.49</v>
      </c>
    </row>
    <row r="310" spans="1:8" x14ac:dyDescent="0.2">
      <c r="A310" s="29" t="s">
        <v>484</v>
      </c>
      <c r="B310" s="31" t="s">
        <v>6937</v>
      </c>
      <c r="C310" s="253">
        <v>296727.49</v>
      </c>
      <c r="D310" s="250">
        <v>21</v>
      </c>
      <c r="E310" s="250">
        <v>25</v>
      </c>
      <c r="F310" s="62">
        <v>296727.49</v>
      </c>
      <c r="G310" s="62">
        <v>0</v>
      </c>
      <c r="H310" s="253">
        <f>G310+F310</f>
        <v>296727.49</v>
      </c>
    </row>
    <row r="311" spans="1:8" ht="13.5" customHeight="1" x14ac:dyDescent="0.2">
      <c r="A311" s="29" t="s">
        <v>485</v>
      </c>
      <c r="B311" s="31" t="s">
        <v>7747</v>
      </c>
      <c r="C311" s="253">
        <v>296727.49</v>
      </c>
      <c r="D311" s="250">
        <v>22</v>
      </c>
      <c r="E311" s="250">
        <v>26</v>
      </c>
      <c r="F311" s="62">
        <v>296727.49</v>
      </c>
      <c r="G311" s="62">
        <v>0</v>
      </c>
      <c r="H311" s="253">
        <f t="shared" ref="H311:H312" si="29">G311+F311</f>
        <v>296727.49</v>
      </c>
    </row>
    <row r="312" spans="1:8" x14ac:dyDescent="0.2">
      <c r="A312" s="29" t="s">
        <v>486</v>
      </c>
      <c r="B312" s="31" t="s">
        <v>7746</v>
      </c>
      <c r="C312" s="253">
        <v>296727.49</v>
      </c>
      <c r="D312" s="250">
        <v>22</v>
      </c>
      <c r="E312" s="250">
        <v>26</v>
      </c>
      <c r="F312" s="62">
        <v>296727.49</v>
      </c>
      <c r="G312" s="62">
        <v>0</v>
      </c>
      <c r="H312" s="253">
        <f t="shared" si="29"/>
        <v>296727.49</v>
      </c>
    </row>
    <row r="313" spans="1:8" ht="18" customHeight="1" x14ac:dyDescent="0.2">
      <c r="A313" s="29" t="s">
        <v>487</v>
      </c>
      <c r="B313" s="31" t="s">
        <v>8345</v>
      </c>
      <c r="C313" s="253">
        <v>296727.49</v>
      </c>
      <c r="D313" s="250">
        <v>23</v>
      </c>
      <c r="E313" s="250">
        <v>27</v>
      </c>
      <c r="F313" s="62">
        <v>296727.49</v>
      </c>
      <c r="G313" s="62">
        <v>0</v>
      </c>
      <c r="H313" s="253">
        <f t="shared" ref="H313" si="30">G313+F313</f>
        <v>296727.49</v>
      </c>
    </row>
    <row r="314" spans="1:8" x14ac:dyDescent="0.2">
      <c r="A314" s="29" t="s">
        <v>488</v>
      </c>
      <c r="B314" s="31" t="s">
        <v>9702</v>
      </c>
      <c r="C314" s="253">
        <v>296727.49</v>
      </c>
      <c r="D314" s="250">
        <v>23</v>
      </c>
      <c r="E314" s="250">
        <v>28</v>
      </c>
      <c r="F314" s="62">
        <v>296727.49</v>
      </c>
      <c r="G314" s="62">
        <v>0</v>
      </c>
      <c r="H314" s="253">
        <f t="shared" ref="H314:H316" si="31">G314+F314</f>
        <v>296727.49</v>
      </c>
    </row>
    <row r="315" spans="1:8" ht="12" customHeight="1" x14ac:dyDescent="0.2">
      <c r="A315" s="29" t="s">
        <v>489</v>
      </c>
      <c r="B315" s="31" t="s">
        <v>9703</v>
      </c>
      <c r="C315" s="253">
        <v>296727.49</v>
      </c>
      <c r="D315" s="250">
        <v>24</v>
      </c>
      <c r="E315" s="250">
        <v>28</v>
      </c>
      <c r="F315" s="62">
        <v>296727.49</v>
      </c>
      <c r="G315" s="62">
        <v>0</v>
      </c>
      <c r="H315" s="253">
        <f t="shared" si="31"/>
        <v>296727.49</v>
      </c>
    </row>
    <row r="316" spans="1:8" x14ac:dyDescent="0.2">
      <c r="A316" s="29" t="s">
        <v>490</v>
      </c>
      <c r="B316" s="31" t="s">
        <v>9704</v>
      </c>
      <c r="C316" s="253">
        <v>296727.49</v>
      </c>
      <c r="D316" s="250">
        <v>24</v>
      </c>
      <c r="E316" s="250">
        <v>28</v>
      </c>
      <c r="F316" s="62">
        <v>296727.49</v>
      </c>
      <c r="G316" s="62">
        <v>0</v>
      </c>
      <c r="H316" s="253">
        <f t="shared" si="31"/>
        <v>296727.49</v>
      </c>
    </row>
    <row r="317" spans="1:8" x14ac:dyDescent="0.2">
      <c r="A317" s="521" t="s">
        <v>491</v>
      </c>
      <c r="B317" s="632" t="s">
        <v>13890</v>
      </c>
      <c r="C317" s="278">
        <v>78691.608370044036</v>
      </c>
      <c r="D317" s="571">
        <v>25</v>
      </c>
      <c r="E317" s="250">
        <v>29</v>
      </c>
      <c r="F317" s="62">
        <f>C317</f>
        <v>78691.608370044036</v>
      </c>
      <c r="G317" s="278">
        <v>0</v>
      </c>
      <c r="H317" s="253">
        <f>G317+F317</f>
        <v>78691.608370044036</v>
      </c>
    </row>
    <row r="318" spans="1:8" x14ac:dyDescent="0.2">
      <c r="A318" s="521" t="s">
        <v>492</v>
      </c>
      <c r="B318" s="632" t="s">
        <v>13891</v>
      </c>
      <c r="C318" s="278">
        <v>78691.608370044036</v>
      </c>
      <c r="D318" s="571">
        <v>25</v>
      </c>
      <c r="E318" s="250">
        <v>29</v>
      </c>
      <c r="F318" s="62">
        <f t="shared" ref="F318:F327" si="32">C318</f>
        <v>78691.608370044036</v>
      </c>
      <c r="G318" s="278">
        <v>0</v>
      </c>
      <c r="H318" s="253">
        <f t="shared" ref="H318:H327" si="33">G318+F318</f>
        <v>78691.608370044036</v>
      </c>
    </row>
    <row r="319" spans="1:8" x14ac:dyDescent="0.2">
      <c r="A319" s="521" t="s">
        <v>493</v>
      </c>
      <c r="B319" s="632" t="s">
        <v>13892</v>
      </c>
      <c r="C319" s="278">
        <v>78691.608370044036</v>
      </c>
      <c r="D319" s="571">
        <v>25</v>
      </c>
      <c r="E319" s="250">
        <v>29</v>
      </c>
      <c r="F319" s="62">
        <f t="shared" si="32"/>
        <v>78691.608370044036</v>
      </c>
      <c r="G319" s="278">
        <v>0</v>
      </c>
      <c r="H319" s="253">
        <f t="shared" si="33"/>
        <v>78691.608370044036</v>
      </c>
    </row>
    <row r="320" spans="1:8" x14ac:dyDescent="0.2">
      <c r="A320" s="521" t="s">
        <v>494</v>
      </c>
      <c r="B320" s="632" t="s">
        <v>13893</v>
      </c>
      <c r="C320" s="278">
        <v>78691.608370044036</v>
      </c>
      <c r="D320" s="571">
        <v>25</v>
      </c>
      <c r="E320" s="250">
        <v>29</v>
      </c>
      <c r="F320" s="62">
        <f t="shared" si="32"/>
        <v>78691.608370044036</v>
      </c>
      <c r="G320" s="278">
        <v>0</v>
      </c>
      <c r="H320" s="253">
        <f t="shared" si="33"/>
        <v>78691.608370044036</v>
      </c>
    </row>
    <row r="321" spans="1:8" x14ac:dyDescent="0.2">
      <c r="A321" s="521" t="s">
        <v>495</v>
      </c>
      <c r="B321" s="632" t="s">
        <v>13894</v>
      </c>
      <c r="C321" s="278">
        <v>78691.608370044036</v>
      </c>
      <c r="D321" s="571">
        <v>25</v>
      </c>
      <c r="E321" s="250">
        <v>29</v>
      </c>
      <c r="F321" s="62">
        <f t="shared" si="32"/>
        <v>78691.608370044036</v>
      </c>
      <c r="G321" s="278">
        <v>0</v>
      </c>
      <c r="H321" s="253">
        <f t="shared" si="33"/>
        <v>78691.608370044036</v>
      </c>
    </row>
    <row r="322" spans="1:8" x14ac:dyDescent="0.2">
      <c r="A322" s="521" t="s">
        <v>1522</v>
      </c>
      <c r="B322" s="632" t="s">
        <v>13895</v>
      </c>
      <c r="C322" s="278">
        <v>78691.608370044036</v>
      </c>
      <c r="D322" s="571">
        <v>25</v>
      </c>
      <c r="E322" s="250">
        <v>29</v>
      </c>
      <c r="F322" s="62">
        <f t="shared" si="32"/>
        <v>78691.608370044036</v>
      </c>
      <c r="G322" s="278">
        <v>0</v>
      </c>
      <c r="H322" s="253">
        <f t="shared" si="33"/>
        <v>78691.608370044036</v>
      </c>
    </row>
    <row r="323" spans="1:8" x14ac:dyDescent="0.2">
      <c r="A323" s="521" t="s">
        <v>1523</v>
      </c>
      <c r="B323" s="632" t="s">
        <v>13896</v>
      </c>
      <c r="C323" s="278">
        <v>78691.608370044036</v>
      </c>
      <c r="D323" s="571">
        <v>25</v>
      </c>
      <c r="E323" s="250">
        <v>29</v>
      </c>
      <c r="F323" s="62">
        <f t="shared" si="32"/>
        <v>78691.608370044036</v>
      </c>
      <c r="G323" s="278">
        <v>0</v>
      </c>
      <c r="H323" s="253">
        <f t="shared" si="33"/>
        <v>78691.608370044036</v>
      </c>
    </row>
    <row r="324" spans="1:8" x14ac:dyDescent="0.2">
      <c r="A324" s="521" t="s">
        <v>1524</v>
      </c>
      <c r="B324" s="632" t="s">
        <v>13897</v>
      </c>
      <c r="C324" s="278">
        <v>78691.608370044036</v>
      </c>
      <c r="D324" s="571">
        <v>26</v>
      </c>
      <c r="E324" s="250">
        <v>29</v>
      </c>
      <c r="F324" s="62">
        <f t="shared" si="32"/>
        <v>78691.608370044036</v>
      </c>
      <c r="G324" s="278">
        <v>0</v>
      </c>
      <c r="H324" s="253">
        <f t="shared" si="33"/>
        <v>78691.608370044036</v>
      </c>
    </row>
    <row r="325" spans="1:8" x14ac:dyDescent="0.2">
      <c r="A325" s="521" t="s">
        <v>1525</v>
      </c>
      <c r="B325" s="632" t="s">
        <v>13898</v>
      </c>
      <c r="C325" s="278">
        <v>78691.608370044036</v>
      </c>
      <c r="D325" s="571">
        <v>26</v>
      </c>
      <c r="E325" s="250">
        <v>29</v>
      </c>
      <c r="F325" s="62">
        <f t="shared" si="32"/>
        <v>78691.608370044036</v>
      </c>
      <c r="G325" s="278">
        <v>0</v>
      </c>
      <c r="H325" s="253">
        <f t="shared" si="33"/>
        <v>78691.608370044036</v>
      </c>
    </row>
    <row r="326" spans="1:8" x14ac:dyDescent="0.2">
      <c r="A326" s="521" t="s">
        <v>1526</v>
      </c>
      <c r="B326" s="632" t="s">
        <v>13899</v>
      </c>
      <c r="C326" s="278">
        <v>78691.608370044036</v>
      </c>
      <c r="D326" s="571">
        <v>26</v>
      </c>
      <c r="E326" s="250">
        <v>29</v>
      </c>
      <c r="F326" s="62">
        <f t="shared" si="32"/>
        <v>78691.608370044036</v>
      </c>
      <c r="G326" s="278">
        <v>0</v>
      </c>
      <c r="H326" s="253">
        <f t="shared" si="33"/>
        <v>78691.608370044036</v>
      </c>
    </row>
    <row r="327" spans="1:8" x14ac:dyDescent="0.2">
      <c r="A327" s="521" t="s">
        <v>1527</v>
      </c>
      <c r="B327" s="632" t="s">
        <v>13900</v>
      </c>
      <c r="C327" s="278">
        <v>78691.608370044036</v>
      </c>
      <c r="D327" s="571">
        <v>26</v>
      </c>
      <c r="E327" s="250">
        <v>29</v>
      </c>
      <c r="F327" s="62">
        <f t="shared" si="32"/>
        <v>78691.608370044036</v>
      </c>
      <c r="G327" s="278">
        <v>0</v>
      </c>
      <c r="H327" s="253">
        <f t="shared" si="33"/>
        <v>78691.608370044036</v>
      </c>
    </row>
    <row r="328" spans="1:8" x14ac:dyDescent="0.2">
      <c r="A328" s="521" t="s">
        <v>1528</v>
      </c>
      <c r="B328" s="632" t="s">
        <v>14419</v>
      </c>
      <c r="C328" s="278">
        <v>78691.608370044036</v>
      </c>
      <c r="D328" s="402">
        <v>26</v>
      </c>
      <c r="E328" s="250">
        <v>30</v>
      </c>
      <c r="F328" s="62">
        <v>0</v>
      </c>
      <c r="G328" s="62">
        <f>C328</f>
        <v>78691.608370044036</v>
      </c>
      <c r="H328" s="253">
        <f t="shared" ref="H328" si="34">G328-F328</f>
        <v>78691.608370044036</v>
      </c>
    </row>
    <row r="329" spans="1:8" x14ac:dyDescent="0.2">
      <c r="A329" s="521" t="s">
        <v>12508</v>
      </c>
      <c r="B329" s="632" t="s">
        <v>14420</v>
      </c>
      <c r="C329" s="278">
        <v>78691.608370044036</v>
      </c>
      <c r="D329" s="402">
        <v>26</v>
      </c>
      <c r="E329" s="250">
        <v>30</v>
      </c>
      <c r="F329" s="62">
        <v>0</v>
      </c>
      <c r="G329" s="62">
        <f t="shared" ref="G329:G336" si="35">C329</f>
        <v>78691.608370044036</v>
      </c>
      <c r="H329" s="253">
        <f t="shared" ref="H329:H362" si="36">G329-F329</f>
        <v>78691.608370044036</v>
      </c>
    </row>
    <row r="330" spans="1:8" x14ac:dyDescent="0.2">
      <c r="A330" s="521" t="s">
        <v>12509</v>
      </c>
      <c r="B330" s="632" t="s">
        <v>14421</v>
      </c>
      <c r="C330" s="278">
        <v>78691.608370044036</v>
      </c>
      <c r="D330" s="402">
        <v>26</v>
      </c>
      <c r="E330" s="250">
        <v>30</v>
      </c>
      <c r="F330" s="62">
        <v>0</v>
      </c>
      <c r="G330" s="62">
        <f t="shared" si="35"/>
        <v>78691.608370044036</v>
      </c>
      <c r="H330" s="253">
        <f t="shared" si="36"/>
        <v>78691.608370044036</v>
      </c>
    </row>
    <row r="331" spans="1:8" x14ac:dyDescent="0.2">
      <c r="A331" s="521" t="s">
        <v>12510</v>
      </c>
      <c r="B331" s="632" t="s">
        <v>14422</v>
      </c>
      <c r="C331" s="278">
        <v>78691.608370044036</v>
      </c>
      <c r="D331" s="402">
        <v>27</v>
      </c>
      <c r="E331" s="250">
        <v>30</v>
      </c>
      <c r="F331" s="62">
        <v>0</v>
      </c>
      <c r="G331" s="62">
        <f t="shared" si="35"/>
        <v>78691.608370044036</v>
      </c>
      <c r="H331" s="253">
        <f t="shared" si="36"/>
        <v>78691.608370044036</v>
      </c>
    </row>
    <row r="332" spans="1:8" x14ac:dyDescent="0.2">
      <c r="A332" s="521" t="s">
        <v>12511</v>
      </c>
      <c r="B332" s="632" t="s">
        <v>14423</v>
      </c>
      <c r="C332" s="278">
        <v>78691.608370044036</v>
      </c>
      <c r="D332" s="402">
        <v>27</v>
      </c>
      <c r="E332" s="250">
        <v>30</v>
      </c>
      <c r="F332" s="62">
        <v>0</v>
      </c>
      <c r="G332" s="62">
        <f t="shared" si="35"/>
        <v>78691.608370044036</v>
      </c>
      <c r="H332" s="253">
        <f t="shared" si="36"/>
        <v>78691.608370044036</v>
      </c>
    </row>
    <row r="333" spans="1:8" x14ac:dyDescent="0.2">
      <c r="A333" s="521" t="s">
        <v>12512</v>
      </c>
      <c r="B333" s="632" t="s">
        <v>14424</v>
      </c>
      <c r="C333" s="278">
        <v>78691.608370044036</v>
      </c>
      <c r="D333" s="402">
        <v>27</v>
      </c>
      <c r="E333" s="250">
        <v>30</v>
      </c>
      <c r="F333" s="62">
        <v>0</v>
      </c>
      <c r="G333" s="62">
        <f t="shared" si="35"/>
        <v>78691.608370044036</v>
      </c>
      <c r="H333" s="253">
        <f t="shared" si="36"/>
        <v>78691.608370044036</v>
      </c>
    </row>
    <row r="334" spans="1:8" x14ac:dyDescent="0.2">
      <c r="A334" s="521" t="s">
        <v>12513</v>
      </c>
      <c r="B334" s="632" t="s">
        <v>14425</v>
      </c>
      <c r="C334" s="278">
        <v>78691.608370044036</v>
      </c>
      <c r="D334" s="402">
        <v>27</v>
      </c>
      <c r="E334" s="250">
        <v>30</v>
      </c>
      <c r="F334" s="62">
        <v>0</v>
      </c>
      <c r="G334" s="62">
        <f t="shared" si="35"/>
        <v>78691.608370044036</v>
      </c>
      <c r="H334" s="253">
        <f t="shared" si="36"/>
        <v>78691.608370044036</v>
      </c>
    </row>
    <row r="335" spans="1:8" x14ac:dyDescent="0.2">
      <c r="A335" s="521" t="s">
        <v>12514</v>
      </c>
      <c r="B335" s="632" t="s">
        <v>14426</v>
      </c>
      <c r="C335" s="278">
        <v>78691.608370044036</v>
      </c>
      <c r="D335" s="402">
        <v>27</v>
      </c>
      <c r="E335" s="250">
        <v>30</v>
      </c>
      <c r="F335" s="62">
        <v>0</v>
      </c>
      <c r="G335" s="62">
        <f t="shared" si="35"/>
        <v>78691.608370044036</v>
      </c>
      <c r="H335" s="253">
        <f t="shared" si="36"/>
        <v>78691.608370044036</v>
      </c>
    </row>
    <row r="336" spans="1:8" x14ac:dyDescent="0.2">
      <c r="A336" s="521" t="s">
        <v>12515</v>
      </c>
      <c r="B336" s="632" t="s">
        <v>14427</v>
      </c>
      <c r="C336" s="278">
        <v>78691.608370044036</v>
      </c>
      <c r="D336" s="402">
        <v>27</v>
      </c>
      <c r="E336" s="250">
        <v>30</v>
      </c>
      <c r="F336" s="62">
        <v>0</v>
      </c>
      <c r="G336" s="62">
        <f t="shared" si="35"/>
        <v>78691.608370044036</v>
      </c>
      <c r="H336" s="253">
        <f t="shared" si="36"/>
        <v>78691.608370044036</v>
      </c>
    </row>
    <row r="337" spans="1:8" x14ac:dyDescent="0.2">
      <c r="A337" s="521" t="s">
        <v>12516</v>
      </c>
      <c r="B337" s="632" t="s">
        <v>12517</v>
      </c>
      <c r="C337" s="278">
        <v>78691.608370044036</v>
      </c>
      <c r="D337" s="402">
        <v>27</v>
      </c>
      <c r="E337" s="250"/>
      <c r="F337" s="62">
        <v>0</v>
      </c>
      <c r="G337" s="62">
        <v>0</v>
      </c>
      <c r="H337" s="253">
        <f t="shared" si="36"/>
        <v>0</v>
      </c>
    </row>
    <row r="338" spans="1:8" x14ac:dyDescent="0.2">
      <c r="A338" s="521" t="s">
        <v>12518</v>
      </c>
      <c r="B338" s="632" t="s">
        <v>12519</v>
      </c>
      <c r="C338" s="278">
        <v>78691.608370044036</v>
      </c>
      <c r="D338" s="402">
        <v>28</v>
      </c>
      <c r="E338" s="250"/>
      <c r="F338" s="62">
        <v>0</v>
      </c>
      <c r="G338" s="62">
        <v>0</v>
      </c>
      <c r="H338" s="253">
        <f t="shared" si="36"/>
        <v>0</v>
      </c>
    </row>
    <row r="339" spans="1:8" x14ac:dyDescent="0.2">
      <c r="A339" s="521" t="s">
        <v>12520</v>
      </c>
      <c r="B339" s="632" t="s">
        <v>12521</v>
      </c>
      <c r="C339" s="278">
        <v>78691.608370044036</v>
      </c>
      <c r="D339" s="402">
        <v>28</v>
      </c>
      <c r="E339" s="250"/>
      <c r="F339" s="62">
        <v>0</v>
      </c>
      <c r="G339" s="62">
        <v>0</v>
      </c>
      <c r="H339" s="253">
        <f t="shared" si="36"/>
        <v>0</v>
      </c>
    </row>
    <row r="340" spans="1:8" x14ac:dyDescent="0.2">
      <c r="A340" s="521" t="s">
        <v>12522</v>
      </c>
      <c r="B340" s="632" t="s">
        <v>12523</v>
      </c>
      <c r="C340" s="278">
        <v>78691.608370044036</v>
      </c>
      <c r="D340" s="402">
        <v>28</v>
      </c>
      <c r="E340" s="250"/>
      <c r="F340" s="62">
        <v>0</v>
      </c>
      <c r="G340" s="62">
        <v>0</v>
      </c>
      <c r="H340" s="253">
        <f t="shared" si="36"/>
        <v>0</v>
      </c>
    </row>
    <row r="341" spans="1:8" x14ac:dyDescent="0.2">
      <c r="A341" s="521" t="s">
        <v>12524</v>
      </c>
      <c r="B341" s="632" t="s">
        <v>12525</v>
      </c>
      <c r="C341" s="278">
        <v>78691.608370044036</v>
      </c>
      <c r="D341" s="402">
        <v>28</v>
      </c>
      <c r="E341" s="250"/>
      <c r="F341" s="62">
        <v>0</v>
      </c>
      <c r="G341" s="62">
        <v>0</v>
      </c>
      <c r="H341" s="253">
        <f t="shared" si="36"/>
        <v>0</v>
      </c>
    </row>
    <row r="342" spans="1:8" x14ac:dyDescent="0.2">
      <c r="A342" s="521" t="s">
        <v>12526</v>
      </c>
      <c r="B342" s="632" t="s">
        <v>12527</v>
      </c>
      <c r="C342" s="278">
        <v>78691.608370044036</v>
      </c>
      <c r="D342" s="402">
        <v>28</v>
      </c>
      <c r="E342" s="250"/>
      <c r="F342" s="62">
        <v>0</v>
      </c>
      <c r="G342" s="62">
        <v>0</v>
      </c>
      <c r="H342" s="253">
        <f t="shared" si="36"/>
        <v>0</v>
      </c>
    </row>
    <row r="343" spans="1:8" x14ac:dyDescent="0.2">
      <c r="A343" s="521" t="s">
        <v>12528</v>
      </c>
      <c r="B343" s="632" t="s">
        <v>12529</v>
      </c>
      <c r="C343" s="278">
        <v>78691.608370044036</v>
      </c>
      <c r="D343" s="402">
        <v>28</v>
      </c>
      <c r="E343" s="250"/>
      <c r="F343" s="62">
        <v>0</v>
      </c>
      <c r="G343" s="62">
        <v>0</v>
      </c>
      <c r="H343" s="253">
        <f t="shared" si="36"/>
        <v>0</v>
      </c>
    </row>
    <row r="344" spans="1:8" x14ac:dyDescent="0.2">
      <c r="A344" s="521" t="s">
        <v>12530</v>
      </c>
      <c r="B344" s="632" t="s">
        <v>12531</v>
      </c>
      <c r="C344" s="278">
        <v>78691.608370044036</v>
      </c>
      <c r="D344" s="402">
        <v>28</v>
      </c>
      <c r="E344" s="250"/>
      <c r="F344" s="62">
        <v>0</v>
      </c>
      <c r="G344" s="62">
        <v>0</v>
      </c>
      <c r="H344" s="253">
        <f t="shared" si="36"/>
        <v>0</v>
      </c>
    </row>
    <row r="345" spans="1:8" x14ac:dyDescent="0.2">
      <c r="A345" s="521" t="s">
        <v>12532</v>
      </c>
      <c r="B345" s="632" t="s">
        <v>12533</v>
      </c>
      <c r="C345" s="278">
        <v>78691.608370044036</v>
      </c>
      <c r="D345" s="402">
        <v>28</v>
      </c>
      <c r="E345" s="250"/>
      <c r="F345" s="62">
        <v>0</v>
      </c>
      <c r="G345" s="62">
        <v>0</v>
      </c>
      <c r="H345" s="253">
        <f t="shared" si="36"/>
        <v>0</v>
      </c>
    </row>
    <row r="346" spans="1:8" x14ac:dyDescent="0.2">
      <c r="A346" s="521" t="s">
        <v>12534</v>
      </c>
      <c r="B346" s="632" t="s">
        <v>1516</v>
      </c>
      <c r="C346" s="278">
        <v>78691.608370044036</v>
      </c>
      <c r="D346" s="402">
        <v>29</v>
      </c>
      <c r="E346" s="250"/>
      <c r="F346" s="62">
        <v>0</v>
      </c>
      <c r="G346" s="62">
        <v>0</v>
      </c>
      <c r="H346" s="253">
        <f t="shared" si="36"/>
        <v>0</v>
      </c>
    </row>
    <row r="347" spans="1:8" x14ac:dyDescent="0.2">
      <c r="A347" s="521" t="s">
        <v>12535</v>
      </c>
      <c r="B347" s="632" t="s">
        <v>12536</v>
      </c>
      <c r="C347" s="278">
        <v>78691.608370044036</v>
      </c>
      <c r="D347" s="402">
        <v>29</v>
      </c>
      <c r="E347" s="250"/>
      <c r="F347" s="62">
        <v>0</v>
      </c>
      <c r="G347" s="62">
        <v>0</v>
      </c>
      <c r="H347" s="253">
        <f t="shared" si="36"/>
        <v>0</v>
      </c>
    </row>
    <row r="348" spans="1:8" x14ac:dyDescent="0.2">
      <c r="A348" s="521" t="s">
        <v>12537</v>
      </c>
      <c r="B348" s="632" t="s">
        <v>12538</v>
      </c>
      <c r="C348" s="278">
        <v>78691.608370044036</v>
      </c>
      <c r="D348" s="402">
        <v>29</v>
      </c>
      <c r="E348" s="250"/>
      <c r="F348" s="62">
        <v>0</v>
      </c>
      <c r="G348" s="62">
        <v>0</v>
      </c>
      <c r="H348" s="253">
        <f t="shared" si="36"/>
        <v>0</v>
      </c>
    </row>
    <row r="349" spans="1:8" x14ac:dyDescent="0.2">
      <c r="A349" s="521" t="s">
        <v>12539</v>
      </c>
      <c r="B349" s="632" t="s">
        <v>12540</v>
      </c>
      <c r="C349" s="278">
        <v>78691.608370044036</v>
      </c>
      <c r="D349" s="402">
        <v>29</v>
      </c>
      <c r="E349" s="250"/>
      <c r="F349" s="62">
        <v>0</v>
      </c>
      <c r="G349" s="62">
        <v>0</v>
      </c>
      <c r="H349" s="253">
        <f t="shared" si="36"/>
        <v>0</v>
      </c>
    </row>
    <row r="350" spans="1:8" x14ac:dyDescent="0.2">
      <c r="A350" s="521" t="s">
        <v>12541</v>
      </c>
      <c r="B350" s="632" t="s">
        <v>12542</v>
      </c>
      <c r="C350" s="278">
        <v>78691.608370044036</v>
      </c>
      <c r="D350" s="402">
        <v>29</v>
      </c>
      <c r="E350" s="250"/>
      <c r="F350" s="62">
        <v>0</v>
      </c>
      <c r="G350" s="62">
        <v>0</v>
      </c>
      <c r="H350" s="253">
        <f t="shared" si="36"/>
        <v>0</v>
      </c>
    </row>
    <row r="351" spans="1:8" x14ac:dyDescent="0.2">
      <c r="A351" s="521" t="s">
        <v>12543</v>
      </c>
      <c r="B351" s="632" t="s">
        <v>12544</v>
      </c>
      <c r="C351" s="278">
        <v>78691.608370044036</v>
      </c>
      <c r="D351" s="402">
        <v>29</v>
      </c>
      <c r="E351" s="250"/>
      <c r="F351" s="62">
        <v>0</v>
      </c>
      <c r="G351" s="62">
        <v>0</v>
      </c>
      <c r="H351" s="253">
        <f t="shared" si="36"/>
        <v>0</v>
      </c>
    </row>
    <row r="352" spans="1:8" x14ac:dyDescent="0.2">
      <c r="A352" s="521" t="s">
        <v>12545</v>
      </c>
      <c r="B352" s="632" t="s">
        <v>12546</v>
      </c>
      <c r="C352" s="278">
        <v>78691.608370044036</v>
      </c>
      <c r="D352" s="402">
        <v>29</v>
      </c>
      <c r="E352" s="250"/>
      <c r="F352" s="62">
        <v>0</v>
      </c>
      <c r="G352" s="62">
        <v>0</v>
      </c>
      <c r="H352" s="253">
        <f t="shared" si="36"/>
        <v>0</v>
      </c>
    </row>
    <row r="353" spans="1:8" x14ac:dyDescent="0.2">
      <c r="A353" s="521" t="s">
        <v>12547</v>
      </c>
      <c r="B353" s="632" t="s">
        <v>12548</v>
      </c>
      <c r="C353" s="278">
        <v>78691.608370044036</v>
      </c>
      <c r="D353" s="402">
        <v>29</v>
      </c>
      <c r="E353" s="250"/>
      <c r="F353" s="62">
        <v>0</v>
      </c>
      <c r="G353" s="62">
        <v>0</v>
      </c>
      <c r="H353" s="253">
        <f t="shared" si="36"/>
        <v>0</v>
      </c>
    </row>
    <row r="354" spans="1:8" x14ac:dyDescent="0.2">
      <c r="A354" s="521" t="s">
        <v>12549</v>
      </c>
      <c r="B354" s="632" t="s">
        <v>12550</v>
      </c>
      <c r="C354" s="278">
        <v>78691.608370044036</v>
      </c>
      <c r="D354" s="402">
        <v>30</v>
      </c>
      <c r="E354" s="250"/>
      <c r="F354" s="62">
        <v>0</v>
      </c>
      <c r="G354" s="62">
        <v>0</v>
      </c>
      <c r="H354" s="253">
        <f t="shared" si="36"/>
        <v>0</v>
      </c>
    </row>
    <row r="355" spans="1:8" x14ac:dyDescent="0.2">
      <c r="A355" s="521" t="s">
        <v>12551</v>
      </c>
      <c r="B355" s="632" t="s">
        <v>12552</v>
      </c>
      <c r="C355" s="278">
        <v>78691.608370044036</v>
      </c>
      <c r="D355" s="402">
        <v>30</v>
      </c>
      <c r="E355" s="250"/>
      <c r="F355" s="62">
        <v>0</v>
      </c>
      <c r="G355" s="62">
        <v>0</v>
      </c>
      <c r="H355" s="253">
        <f t="shared" si="36"/>
        <v>0</v>
      </c>
    </row>
    <row r="356" spans="1:8" x14ac:dyDescent="0.2">
      <c r="A356" s="521" t="s">
        <v>12553</v>
      </c>
      <c r="B356" s="632" t="s">
        <v>12554</v>
      </c>
      <c r="C356" s="278">
        <v>78691.608370044036</v>
      </c>
      <c r="D356" s="402">
        <v>30</v>
      </c>
      <c r="E356" s="250"/>
      <c r="F356" s="62">
        <v>0</v>
      </c>
      <c r="G356" s="62">
        <v>0</v>
      </c>
      <c r="H356" s="253">
        <f t="shared" si="36"/>
        <v>0</v>
      </c>
    </row>
    <row r="357" spans="1:8" x14ac:dyDescent="0.2">
      <c r="A357" s="521" t="s">
        <v>12555</v>
      </c>
      <c r="B357" s="632" t="s">
        <v>12556</v>
      </c>
      <c r="C357" s="278">
        <v>78691.608370044036</v>
      </c>
      <c r="D357" s="402">
        <v>30</v>
      </c>
      <c r="E357" s="250"/>
      <c r="F357" s="62">
        <v>0</v>
      </c>
      <c r="G357" s="62">
        <v>0</v>
      </c>
      <c r="H357" s="253">
        <f t="shared" si="36"/>
        <v>0</v>
      </c>
    </row>
    <row r="358" spans="1:8" x14ac:dyDescent="0.2">
      <c r="A358" s="521" t="s">
        <v>12557</v>
      </c>
      <c r="B358" s="632" t="s">
        <v>12558</v>
      </c>
      <c r="C358" s="278">
        <v>78691.608370044036</v>
      </c>
      <c r="D358" s="402">
        <v>30</v>
      </c>
      <c r="E358" s="250"/>
      <c r="F358" s="62">
        <v>0</v>
      </c>
      <c r="G358" s="62">
        <v>0</v>
      </c>
      <c r="H358" s="253">
        <f t="shared" si="36"/>
        <v>0</v>
      </c>
    </row>
    <row r="359" spans="1:8" x14ac:dyDescent="0.2">
      <c r="A359" s="521" t="s">
        <v>12559</v>
      </c>
      <c r="B359" s="632" t="s">
        <v>12560</v>
      </c>
      <c r="C359" s="278">
        <v>78691.608370044036</v>
      </c>
      <c r="D359" s="402">
        <v>30</v>
      </c>
      <c r="E359" s="250"/>
      <c r="F359" s="62">
        <v>0</v>
      </c>
      <c r="G359" s="62">
        <v>0</v>
      </c>
      <c r="H359" s="253">
        <f t="shared" si="36"/>
        <v>0</v>
      </c>
    </row>
    <row r="360" spans="1:8" x14ac:dyDescent="0.2">
      <c r="A360" s="521" t="s">
        <v>12561</v>
      </c>
      <c r="B360" s="632" t="s">
        <v>12562</v>
      </c>
      <c r="C360" s="278">
        <v>78691.608370044036</v>
      </c>
      <c r="D360" s="402">
        <v>30</v>
      </c>
      <c r="E360" s="250"/>
      <c r="F360" s="62">
        <v>0</v>
      </c>
      <c r="G360" s="62">
        <v>0</v>
      </c>
      <c r="H360" s="253">
        <f t="shared" si="36"/>
        <v>0</v>
      </c>
    </row>
    <row r="361" spans="1:8" x14ac:dyDescent="0.2">
      <c r="A361" s="521" t="s">
        <v>12563</v>
      </c>
      <c r="B361" s="632" t="s">
        <v>1518</v>
      </c>
      <c r="C361" s="278">
        <v>78691.608370044036</v>
      </c>
      <c r="D361" s="402">
        <v>30</v>
      </c>
      <c r="E361" s="250"/>
      <c r="F361" s="62">
        <v>0</v>
      </c>
      <c r="G361" s="62">
        <v>0</v>
      </c>
      <c r="H361" s="253">
        <f t="shared" si="36"/>
        <v>0</v>
      </c>
    </row>
    <row r="362" spans="1:8" x14ac:dyDescent="0.2">
      <c r="A362" s="521" t="s">
        <v>12564</v>
      </c>
      <c r="B362" s="632" t="s">
        <v>12565</v>
      </c>
      <c r="C362" s="278">
        <v>31476.643348017617</v>
      </c>
      <c r="D362" s="402">
        <v>30</v>
      </c>
      <c r="E362" s="250"/>
      <c r="F362" s="62">
        <v>0</v>
      </c>
      <c r="G362" s="62">
        <v>0</v>
      </c>
      <c r="H362" s="253">
        <f t="shared" si="36"/>
        <v>0</v>
      </c>
    </row>
    <row r="363" spans="1:8" ht="60" x14ac:dyDescent="0.25">
      <c r="A363" s="14" t="s">
        <v>496</v>
      </c>
      <c r="B363" s="167" t="s">
        <v>12566</v>
      </c>
      <c r="C363" s="267"/>
      <c r="D363" s="255"/>
      <c r="E363" s="255"/>
      <c r="F363" s="255"/>
      <c r="G363" s="255"/>
      <c r="H363" s="277"/>
    </row>
    <row r="364" spans="1:8" x14ac:dyDescent="0.2">
      <c r="A364" s="483" t="s">
        <v>497</v>
      </c>
      <c r="B364" s="595" t="s">
        <v>11960</v>
      </c>
      <c r="C364" s="253">
        <v>90220.285912823747</v>
      </c>
      <c r="D364" s="465">
        <v>19</v>
      </c>
      <c r="E364" s="250"/>
      <c r="F364" s="62">
        <v>0</v>
      </c>
      <c r="G364" s="62">
        <v>0</v>
      </c>
      <c r="H364" s="253">
        <f t="shared" ref="H364:H384" si="37">G364-F364</f>
        <v>0</v>
      </c>
    </row>
    <row r="365" spans="1:8" x14ac:dyDescent="0.2">
      <c r="A365" s="483" t="s">
        <v>498</v>
      </c>
      <c r="B365" s="595" t="s">
        <v>1624</v>
      </c>
      <c r="C365" s="253">
        <v>90220.285912823747</v>
      </c>
      <c r="D365" s="465">
        <v>19</v>
      </c>
      <c r="E365" s="250"/>
      <c r="F365" s="62">
        <v>0</v>
      </c>
      <c r="G365" s="62">
        <v>0</v>
      </c>
      <c r="H365" s="253">
        <f t="shared" si="37"/>
        <v>0</v>
      </c>
    </row>
    <row r="366" spans="1:8" x14ac:dyDescent="0.2">
      <c r="A366" s="483" t="s">
        <v>499</v>
      </c>
      <c r="B366" s="595" t="s">
        <v>11961</v>
      </c>
      <c r="C366" s="253">
        <v>90220.285912823747</v>
      </c>
      <c r="D366" s="465">
        <v>20</v>
      </c>
      <c r="E366" s="250"/>
      <c r="F366" s="62">
        <v>0</v>
      </c>
      <c r="G366" s="62">
        <v>0</v>
      </c>
      <c r="H366" s="253">
        <f t="shared" si="37"/>
        <v>0</v>
      </c>
    </row>
    <row r="367" spans="1:8" x14ac:dyDescent="0.2">
      <c r="A367" s="483" t="s">
        <v>500</v>
      </c>
      <c r="B367" s="595" t="s">
        <v>1582</v>
      </c>
      <c r="C367" s="253">
        <v>90220.285912823747</v>
      </c>
      <c r="D367" s="465">
        <v>20</v>
      </c>
      <c r="E367" s="250"/>
      <c r="F367" s="62">
        <v>0</v>
      </c>
      <c r="G367" s="62">
        <v>0</v>
      </c>
      <c r="H367" s="253">
        <f t="shared" si="37"/>
        <v>0</v>
      </c>
    </row>
    <row r="368" spans="1:8" x14ac:dyDescent="0.2">
      <c r="A368" s="483" t="s">
        <v>501</v>
      </c>
      <c r="B368" s="595" t="s">
        <v>2678</v>
      </c>
      <c r="C368" s="253">
        <v>90220.285912823747</v>
      </c>
      <c r="D368" s="465">
        <v>20</v>
      </c>
      <c r="E368" s="250"/>
      <c r="F368" s="62">
        <v>0</v>
      </c>
      <c r="G368" s="62">
        <v>0</v>
      </c>
      <c r="H368" s="253">
        <f t="shared" si="37"/>
        <v>0</v>
      </c>
    </row>
    <row r="369" spans="1:8" x14ac:dyDescent="0.2">
      <c r="A369" s="483" t="s">
        <v>502</v>
      </c>
      <c r="B369" s="595" t="s">
        <v>1583</v>
      </c>
      <c r="C369" s="253">
        <v>90220.285912823747</v>
      </c>
      <c r="D369" s="465">
        <v>20</v>
      </c>
      <c r="E369" s="250"/>
      <c r="F369" s="62">
        <v>0</v>
      </c>
      <c r="G369" s="62">
        <v>0</v>
      </c>
      <c r="H369" s="253">
        <f t="shared" si="37"/>
        <v>0</v>
      </c>
    </row>
    <row r="370" spans="1:8" x14ac:dyDescent="0.2">
      <c r="A370" s="483" t="s">
        <v>503</v>
      </c>
      <c r="B370" s="595" t="s">
        <v>11962</v>
      </c>
      <c r="C370" s="253">
        <v>90220.285912823747</v>
      </c>
      <c r="D370" s="465">
        <v>21</v>
      </c>
      <c r="E370" s="250"/>
      <c r="F370" s="62">
        <v>0</v>
      </c>
      <c r="G370" s="62">
        <v>0</v>
      </c>
      <c r="H370" s="253">
        <f t="shared" si="37"/>
        <v>0</v>
      </c>
    </row>
    <row r="371" spans="1:8" x14ac:dyDescent="0.2">
      <c r="A371" s="483" t="s">
        <v>504</v>
      </c>
      <c r="B371" s="595" t="s">
        <v>1584</v>
      </c>
      <c r="C371" s="253">
        <v>90220.285912823747</v>
      </c>
      <c r="D371" s="465">
        <v>21</v>
      </c>
      <c r="E371" s="250"/>
      <c r="F371" s="62">
        <v>0</v>
      </c>
      <c r="G371" s="62">
        <v>0</v>
      </c>
      <c r="H371" s="253">
        <f t="shared" si="37"/>
        <v>0</v>
      </c>
    </row>
    <row r="372" spans="1:8" x14ac:dyDescent="0.2">
      <c r="A372" s="483" t="s">
        <v>505</v>
      </c>
      <c r="B372" s="595" t="s">
        <v>11963</v>
      </c>
      <c r="C372" s="253">
        <v>90220.285912823747</v>
      </c>
      <c r="D372" s="465">
        <v>21</v>
      </c>
      <c r="E372" s="250"/>
      <c r="F372" s="62">
        <v>0</v>
      </c>
      <c r="G372" s="62">
        <v>0</v>
      </c>
      <c r="H372" s="253">
        <f t="shared" si="37"/>
        <v>0</v>
      </c>
    </row>
    <row r="373" spans="1:8" x14ac:dyDescent="0.2">
      <c r="A373" s="483" t="s">
        <v>506</v>
      </c>
      <c r="B373" s="595" t="s">
        <v>1585</v>
      </c>
      <c r="C373" s="253">
        <v>90220.285912823747</v>
      </c>
      <c r="D373" s="465">
        <v>21</v>
      </c>
      <c r="E373" s="250"/>
      <c r="F373" s="62">
        <v>0</v>
      </c>
      <c r="G373" s="62">
        <v>0</v>
      </c>
      <c r="H373" s="253">
        <f t="shared" si="37"/>
        <v>0</v>
      </c>
    </row>
    <row r="374" spans="1:8" x14ac:dyDescent="0.2">
      <c r="A374" s="483" t="s">
        <v>1529</v>
      </c>
      <c r="B374" s="595" t="s">
        <v>11964</v>
      </c>
      <c r="C374" s="253">
        <v>90220.285912823747</v>
      </c>
      <c r="D374" s="465">
        <v>21</v>
      </c>
      <c r="E374" s="250"/>
      <c r="F374" s="62">
        <v>0</v>
      </c>
      <c r="G374" s="62">
        <v>0</v>
      </c>
      <c r="H374" s="253">
        <f t="shared" si="37"/>
        <v>0</v>
      </c>
    </row>
    <row r="375" spans="1:8" x14ac:dyDescent="0.2">
      <c r="A375" s="483" t="s">
        <v>1530</v>
      </c>
      <c r="B375" s="595" t="s">
        <v>1586</v>
      </c>
      <c r="C375" s="253">
        <v>90220.285912823747</v>
      </c>
      <c r="D375" s="465">
        <v>22</v>
      </c>
      <c r="E375" s="250"/>
      <c r="F375" s="62">
        <v>0</v>
      </c>
      <c r="G375" s="62">
        <v>0</v>
      </c>
      <c r="H375" s="253">
        <f t="shared" si="37"/>
        <v>0</v>
      </c>
    </row>
    <row r="376" spans="1:8" x14ac:dyDescent="0.2">
      <c r="A376" s="483" t="s">
        <v>1531</v>
      </c>
      <c r="B376" s="595" t="s">
        <v>11965</v>
      </c>
      <c r="C376" s="253">
        <v>90220.285912823747</v>
      </c>
      <c r="D376" s="465">
        <v>22</v>
      </c>
      <c r="E376" s="250"/>
      <c r="F376" s="62">
        <v>0</v>
      </c>
      <c r="G376" s="62">
        <v>0</v>
      </c>
      <c r="H376" s="253">
        <f t="shared" si="37"/>
        <v>0</v>
      </c>
    </row>
    <row r="377" spans="1:8" x14ac:dyDescent="0.2">
      <c r="A377" s="483" t="s">
        <v>1532</v>
      </c>
      <c r="B377" s="595" t="s">
        <v>1587</v>
      </c>
      <c r="C377" s="253">
        <v>90220.285912823747</v>
      </c>
      <c r="D377" s="465">
        <v>22</v>
      </c>
      <c r="E377" s="250"/>
      <c r="F377" s="62">
        <v>0</v>
      </c>
      <c r="G377" s="62">
        <v>0</v>
      </c>
      <c r="H377" s="253">
        <f t="shared" si="37"/>
        <v>0</v>
      </c>
    </row>
    <row r="378" spans="1:8" x14ac:dyDescent="0.2">
      <c r="A378" s="483" t="s">
        <v>1533</v>
      </c>
      <c r="B378" s="595" t="s">
        <v>2680</v>
      </c>
      <c r="C378" s="253">
        <v>90220.285912823747</v>
      </c>
      <c r="D378" s="465">
        <v>22</v>
      </c>
      <c r="E378" s="250"/>
      <c r="F378" s="62">
        <v>0</v>
      </c>
      <c r="G378" s="62">
        <v>0</v>
      </c>
      <c r="H378" s="253">
        <f t="shared" si="37"/>
        <v>0</v>
      </c>
    </row>
    <row r="379" spans="1:8" x14ac:dyDescent="0.2">
      <c r="A379" s="483" t="s">
        <v>1534</v>
      </c>
      <c r="B379" s="595" t="s">
        <v>1588</v>
      </c>
      <c r="C379" s="253">
        <v>90220.285912823747</v>
      </c>
      <c r="D379" s="465">
        <v>22</v>
      </c>
      <c r="E379" s="250"/>
      <c r="F379" s="62">
        <v>0</v>
      </c>
      <c r="G379" s="62">
        <v>0</v>
      </c>
      <c r="H379" s="253">
        <f t="shared" si="37"/>
        <v>0</v>
      </c>
    </row>
    <row r="380" spans="1:8" x14ac:dyDescent="0.2">
      <c r="A380" s="483" t="s">
        <v>1535</v>
      </c>
      <c r="B380" s="595" t="s">
        <v>11966</v>
      </c>
      <c r="C380" s="253">
        <v>90220.285912823747</v>
      </c>
      <c r="D380" s="465">
        <v>22</v>
      </c>
      <c r="E380" s="250"/>
      <c r="F380" s="62">
        <v>0</v>
      </c>
      <c r="G380" s="62">
        <v>0</v>
      </c>
      <c r="H380" s="253">
        <f t="shared" si="37"/>
        <v>0</v>
      </c>
    </row>
    <row r="381" spans="1:8" x14ac:dyDescent="0.2">
      <c r="A381" s="483" t="s">
        <v>1536</v>
      </c>
      <c r="B381" s="595" t="s">
        <v>1589</v>
      </c>
      <c r="C381" s="253">
        <v>90220.285912823747</v>
      </c>
      <c r="D381" s="465">
        <v>22</v>
      </c>
      <c r="E381" s="250"/>
      <c r="F381" s="62">
        <v>0</v>
      </c>
      <c r="G381" s="62">
        <v>0</v>
      </c>
      <c r="H381" s="253">
        <f t="shared" si="37"/>
        <v>0</v>
      </c>
    </row>
    <row r="382" spans="1:8" x14ac:dyDescent="0.2">
      <c r="A382" s="483" t="s">
        <v>1537</v>
      </c>
      <c r="B382" s="595" t="s">
        <v>11968</v>
      </c>
      <c r="C382" s="253">
        <v>90220.285912823747</v>
      </c>
      <c r="D382" s="465">
        <v>23</v>
      </c>
      <c r="E382" s="250"/>
      <c r="F382" s="62">
        <v>0</v>
      </c>
      <c r="G382" s="62">
        <v>0</v>
      </c>
      <c r="H382" s="253">
        <f t="shared" si="37"/>
        <v>0</v>
      </c>
    </row>
    <row r="383" spans="1:8" x14ac:dyDescent="0.2">
      <c r="A383" s="483" t="s">
        <v>1538</v>
      </c>
      <c r="B383" s="595" t="s">
        <v>1590</v>
      </c>
      <c r="C383" s="253">
        <v>90220.285912823747</v>
      </c>
      <c r="D383" s="465">
        <v>23</v>
      </c>
      <c r="E383" s="250"/>
      <c r="F383" s="62">
        <v>0</v>
      </c>
      <c r="G383" s="62">
        <v>0</v>
      </c>
      <c r="H383" s="253">
        <f t="shared" si="37"/>
        <v>0</v>
      </c>
    </row>
    <row r="384" spans="1:8" x14ac:dyDescent="0.2">
      <c r="A384" s="483" t="s">
        <v>1539</v>
      </c>
      <c r="B384" s="595" t="s">
        <v>11971</v>
      </c>
      <c r="C384" s="253">
        <v>90220.285912823747</v>
      </c>
      <c r="D384" s="465">
        <v>23</v>
      </c>
      <c r="E384" s="250"/>
      <c r="F384" s="62">
        <v>0</v>
      </c>
      <c r="G384" s="62">
        <v>0</v>
      </c>
      <c r="H384" s="253">
        <f t="shared" si="37"/>
        <v>0</v>
      </c>
    </row>
    <row r="385" spans="1:8" x14ac:dyDescent="0.2">
      <c r="A385" s="483" t="s">
        <v>12567</v>
      </c>
      <c r="B385" s="595" t="s">
        <v>1591</v>
      </c>
      <c r="C385" s="253">
        <v>90220.285912823747</v>
      </c>
      <c r="D385" s="465">
        <v>23</v>
      </c>
      <c r="E385" s="250"/>
      <c r="F385" s="62">
        <v>0</v>
      </c>
      <c r="G385" s="62">
        <v>0</v>
      </c>
      <c r="H385" s="253">
        <f t="shared" ref="H385:H443" si="38">G385-F385</f>
        <v>0</v>
      </c>
    </row>
    <row r="386" spans="1:8" x14ac:dyDescent="0.2">
      <c r="A386" s="483" t="s">
        <v>12568</v>
      </c>
      <c r="B386" s="595" t="s">
        <v>11974</v>
      </c>
      <c r="C386" s="253">
        <v>90220.285912823747</v>
      </c>
      <c r="D386" s="465">
        <v>23</v>
      </c>
      <c r="E386" s="250"/>
      <c r="F386" s="62">
        <v>0</v>
      </c>
      <c r="G386" s="62">
        <v>0</v>
      </c>
      <c r="H386" s="253">
        <f t="shared" si="38"/>
        <v>0</v>
      </c>
    </row>
    <row r="387" spans="1:8" x14ac:dyDescent="0.2">
      <c r="A387" s="483" t="s">
        <v>12569</v>
      </c>
      <c r="B387" s="595" t="s">
        <v>1592</v>
      </c>
      <c r="C387" s="253">
        <v>90220.285912823747</v>
      </c>
      <c r="D387" s="465">
        <v>23</v>
      </c>
      <c r="E387" s="250"/>
      <c r="F387" s="62">
        <v>0</v>
      </c>
      <c r="G387" s="62">
        <v>0</v>
      </c>
      <c r="H387" s="253">
        <f t="shared" si="38"/>
        <v>0</v>
      </c>
    </row>
    <row r="388" spans="1:8" x14ac:dyDescent="0.2">
      <c r="A388" s="483" t="s">
        <v>12570</v>
      </c>
      <c r="B388" s="595" t="s">
        <v>3274</v>
      </c>
      <c r="C388" s="253">
        <v>90220.285912823747</v>
      </c>
      <c r="D388" s="465">
        <v>23</v>
      </c>
      <c r="E388" s="250"/>
      <c r="F388" s="62">
        <v>0</v>
      </c>
      <c r="G388" s="62">
        <v>0</v>
      </c>
      <c r="H388" s="253">
        <f t="shared" si="38"/>
        <v>0</v>
      </c>
    </row>
    <row r="389" spans="1:8" x14ac:dyDescent="0.2">
      <c r="A389" s="483" t="s">
        <v>12571</v>
      </c>
      <c r="B389" s="595" t="s">
        <v>1593</v>
      </c>
      <c r="C389" s="253">
        <v>90220.285912823747</v>
      </c>
      <c r="D389" s="465">
        <v>24</v>
      </c>
      <c r="E389" s="250"/>
      <c r="F389" s="62">
        <v>0</v>
      </c>
      <c r="G389" s="62">
        <v>0</v>
      </c>
      <c r="H389" s="253">
        <f t="shared" si="38"/>
        <v>0</v>
      </c>
    </row>
    <row r="390" spans="1:8" x14ac:dyDescent="0.2">
      <c r="A390" s="483" t="s">
        <v>12572</v>
      </c>
      <c r="B390" s="595" t="s">
        <v>11979</v>
      </c>
      <c r="C390" s="253">
        <v>90220.285912823747</v>
      </c>
      <c r="D390" s="465">
        <v>24</v>
      </c>
      <c r="E390" s="250"/>
      <c r="F390" s="62">
        <v>0</v>
      </c>
      <c r="G390" s="62">
        <v>0</v>
      </c>
      <c r="H390" s="253">
        <f t="shared" si="38"/>
        <v>0</v>
      </c>
    </row>
    <row r="391" spans="1:8" x14ac:dyDescent="0.2">
      <c r="A391" s="483" t="s">
        <v>12573</v>
      </c>
      <c r="B391" s="595" t="s">
        <v>1594</v>
      </c>
      <c r="C391" s="253">
        <v>90220.285912823747</v>
      </c>
      <c r="D391" s="465">
        <v>24</v>
      </c>
      <c r="E391" s="250"/>
      <c r="F391" s="62">
        <v>0</v>
      </c>
      <c r="G391" s="62">
        <v>0</v>
      </c>
      <c r="H391" s="253">
        <f t="shared" si="38"/>
        <v>0</v>
      </c>
    </row>
    <row r="392" spans="1:8" x14ac:dyDescent="0.2">
      <c r="A392" s="483" t="s">
        <v>12574</v>
      </c>
      <c r="B392" s="595" t="s">
        <v>11982</v>
      </c>
      <c r="C392" s="253">
        <v>90220.285912823747</v>
      </c>
      <c r="D392" s="465">
        <v>24</v>
      </c>
      <c r="E392" s="250"/>
      <c r="F392" s="62">
        <v>0</v>
      </c>
      <c r="G392" s="62">
        <v>0</v>
      </c>
      <c r="H392" s="253">
        <f t="shared" si="38"/>
        <v>0</v>
      </c>
    </row>
    <row r="393" spans="1:8" x14ac:dyDescent="0.2">
      <c r="A393" s="483" t="s">
        <v>12575</v>
      </c>
      <c r="B393" s="595" t="s">
        <v>1506</v>
      </c>
      <c r="C393" s="253">
        <v>90220.285912823747</v>
      </c>
      <c r="D393" s="465">
        <v>24</v>
      </c>
      <c r="E393" s="250"/>
      <c r="F393" s="62">
        <v>0</v>
      </c>
      <c r="G393" s="62">
        <v>0</v>
      </c>
      <c r="H393" s="253">
        <f t="shared" si="38"/>
        <v>0</v>
      </c>
    </row>
    <row r="394" spans="1:8" x14ac:dyDescent="0.2">
      <c r="A394" s="483" t="s">
        <v>12576</v>
      </c>
      <c r="B394" s="595" t="s">
        <v>11985</v>
      </c>
      <c r="C394" s="253">
        <v>90220.285912823747</v>
      </c>
      <c r="D394" s="465">
        <v>24</v>
      </c>
      <c r="E394" s="250"/>
      <c r="F394" s="62">
        <v>0</v>
      </c>
      <c r="G394" s="62">
        <v>0</v>
      </c>
      <c r="H394" s="253">
        <f t="shared" si="38"/>
        <v>0</v>
      </c>
    </row>
    <row r="395" spans="1:8" x14ac:dyDescent="0.2">
      <c r="A395" s="483" t="s">
        <v>12577</v>
      </c>
      <c r="B395" s="595" t="s">
        <v>1595</v>
      </c>
      <c r="C395" s="253">
        <v>90220.285912823747</v>
      </c>
      <c r="D395" s="465">
        <v>24</v>
      </c>
      <c r="E395" s="250"/>
      <c r="F395" s="62">
        <v>0</v>
      </c>
      <c r="G395" s="62">
        <v>0</v>
      </c>
      <c r="H395" s="253">
        <f t="shared" si="38"/>
        <v>0</v>
      </c>
    </row>
    <row r="396" spans="1:8" x14ac:dyDescent="0.2">
      <c r="A396" s="483" t="s">
        <v>12578</v>
      </c>
      <c r="B396" s="595" t="s">
        <v>11988</v>
      </c>
      <c r="C396" s="253">
        <v>90220.285912823747</v>
      </c>
      <c r="D396" s="465">
        <v>25</v>
      </c>
      <c r="E396" s="250"/>
      <c r="F396" s="62">
        <v>0</v>
      </c>
      <c r="G396" s="62">
        <v>0</v>
      </c>
      <c r="H396" s="253">
        <f t="shared" si="38"/>
        <v>0</v>
      </c>
    </row>
    <row r="397" spans="1:8" x14ac:dyDescent="0.2">
      <c r="A397" s="483" t="s">
        <v>12579</v>
      </c>
      <c r="B397" s="595" t="s">
        <v>1596</v>
      </c>
      <c r="C397" s="253">
        <v>90220.285912823747</v>
      </c>
      <c r="D397" s="465">
        <v>25</v>
      </c>
      <c r="E397" s="250"/>
      <c r="F397" s="62">
        <v>0</v>
      </c>
      <c r="G397" s="62">
        <v>0</v>
      </c>
      <c r="H397" s="253">
        <f t="shared" si="38"/>
        <v>0</v>
      </c>
    </row>
    <row r="398" spans="1:8" x14ac:dyDescent="0.2">
      <c r="A398" s="483" t="s">
        <v>12580</v>
      </c>
      <c r="B398" s="595" t="s">
        <v>3277</v>
      </c>
      <c r="C398" s="253">
        <v>90220.285912823747</v>
      </c>
      <c r="D398" s="465">
        <v>25</v>
      </c>
      <c r="E398" s="250"/>
      <c r="F398" s="62">
        <v>0</v>
      </c>
      <c r="G398" s="62">
        <v>0</v>
      </c>
      <c r="H398" s="253">
        <f t="shared" si="38"/>
        <v>0</v>
      </c>
    </row>
    <row r="399" spans="1:8" x14ac:dyDescent="0.2">
      <c r="A399" s="483" t="s">
        <v>12581</v>
      </c>
      <c r="B399" s="595" t="s">
        <v>1597</v>
      </c>
      <c r="C399" s="253">
        <v>90220.285912823747</v>
      </c>
      <c r="D399" s="465">
        <v>25</v>
      </c>
      <c r="E399" s="250"/>
      <c r="F399" s="62">
        <v>0</v>
      </c>
      <c r="G399" s="62">
        <v>0</v>
      </c>
      <c r="H399" s="253">
        <f t="shared" si="38"/>
        <v>0</v>
      </c>
    </row>
    <row r="400" spans="1:8" x14ac:dyDescent="0.2">
      <c r="A400" s="483" t="s">
        <v>12582</v>
      </c>
      <c r="B400" s="595" t="s">
        <v>11993</v>
      </c>
      <c r="C400" s="253">
        <v>90220.285912823747</v>
      </c>
      <c r="D400" s="465">
        <v>25</v>
      </c>
      <c r="E400" s="250"/>
      <c r="F400" s="62">
        <v>0</v>
      </c>
      <c r="G400" s="62">
        <v>0</v>
      </c>
      <c r="H400" s="253">
        <f t="shared" si="38"/>
        <v>0</v>
      </c>
    </row>
    <row r="401" spans="1:8" x14ac:dyDescent="0.2">
      <c r="A401" s="483" t="s">
        <v>12583</v>
      </c>
      <c r="B401" s="595" t="s">
        <v>1598</v>
      </c>
      <c r="C401" s="253">
        <v>90220.285912823747</v>
      </c>
      <c r="D401" s="465">
        <v>25</v>
      </c>
      <c r="E401" s="250"/>
      <c r="F401" s="62">
        <v>0</v>
      </c>
      <c r="G401" s="62">
        <v>0</v>
      </c>
      <c r="H401" s="253">
        <f t="shared" si="38"/>
        <v>0</v>
      </c>
    </row>
    <row r="402" spans="1:8" x14ac:dyDescent="0.2">
      <c r="A402" s="483" t="s">
        <v>12584</v>
      </c>
      <c r="B402" s="595" t="s">
        <v>11996</v>
      </c>
      <c r="C402" s="253">
        <v>90220.285912823747</v>
      </c>
      <c r="D402" s="465">
        <v>25</v>
      </c>
      <c r="E402" s="250"/>
      <c r="F402" s="62">
        <v>0</v>
      </c>
      <c r="G402" s="62">
        <v>0</v>
      </c>
      <c r="H402" s="253">
        <f t="shared" si="38"/>
        <v>0</v>
      </c>
    </row>
    <row r="403" spans="1:8" x14ac:dyDescent="0.2">
      <c r="A403" s="483" t="s">
        <v>12585</v>
      </c>
      <c r="B403" s="595" t="s">
        <v>1599</v>
      </c>
      <c r="C403" s="253">
        <v>90220.285912823747</v>
      </c>
      <c r="D403" s="465">
        <v>25</v>
      </c>
      <c r="E403" s="250"/>
      <c r="F403" s="62">
        <v>0</v>
      </c>
      <c r="G403" s="62">
        <v>0</v>
      </c>
      <c r="H403" s="253">
        <f t="shared" si="38"/>
        <v>0</v>
      </c>
    </row>
    <row r="404" spans="1:8" x14ac:dyDescent="0.2">
      <c r="A404" s="483" t="s">
        <v>12586</v>
      </c>
      <c r="B404" s="595" t="s">
        <v>11999</v>
      </c>
      <c r="C404" s="253">
        <v>90220.285912823747</v>
      </c>
      <c r="D404" s="465">
        <v>26</v>
      </c>
      <c r="E404" s="250"/>
      <c r="F404" s="62">
        <v>0</v>
      </c>
      <c r="G404" s="62">
        <v>0</v>
      </c>
      <c r="H404" s="253">
        <f t="shared" si="38"/>
        <v>0</v>
      </c>
    </row>
    <row r="405" spans="1:8" x14ac:dyDescent="0.2">
      <c r="A405" s="483" t="s">
        <v>12587</v>
      </c>
      <c r="B405" s="595" t="s">
        <v>1600</v>
      </c>
      <c r="C405" s="253">
        <v>90220.285912823747</v>
      </c>
      <c r="D405" s="465">
        <v>26</v>
      </c>
      <c r="E405" s="250"/>
      <c r="F405" s="62">
        <v>0</v>
      </c>
      <c r="G405" s="62">
        <v>0</v>
      </c>
      <c r="H405" s="253">
        <f t="shared" si="38"/>
        <v>0</v>
      </c>
    </row>
    <row r="406" spans="1:8" x14ac:dyDescent="0.2">
      <c r="A406" s="483" t="s">
        <v>12588</v>
      </c>
      <c r="B406" s="595" t="s">
        <v>12002</v>
      </c>
      <c r="C406" s="253">
        <v>90220.285912823747</v>
      </c>
      <c r="D406" s="465">
        <v>26</v>
      </c>
      <c r="E406" s="250"/>
      <c r="F406" s="62">
        <v>0</v>
      </c>
      <c r="G406" s="62">
        <v>0</v>
      </c>
      <c r="H406" s="253">
        <f t="shared" si="38"/>
        <v>0</v>
      </c>
    </row>
    <row r="407" spans="1:8" x14ac:dyDescent="0.2">
      <c r="A407" s="483" t="s">
        <v>12589</v>
      </c>
      <c r="B407" s="595" t="s">
        <v>1601</v>
      </c>
      <c r="C407" s="253">
        <v>90220.285912823747</v>
      </c>
      <c r="D407" s="465">
        <v>26</v>
      </c>
      <c r="E407" s="250"/>
      <c r="F407" s="62">
        <v>0</v>
      </c>
      <c r="G407" s="62">
        <v>0</v>
      </c>
      <c r="H407" s="253">
        <f t="shared" si="38"/>
        <v>0</v>
      </c>
    </row>
    <row r="408" spans="1:8" x14ac:dyDescent="0.2">
      <c r="A408" s="483" t="s">
        <v>12590</v>
      </c>
      <c r="B408" s="595" t="s">
        <v>1507</v>
      </c>
      <c r="C408" s="253">
        <v>90220.285912823747</v>
      </c>
      <c r="D408" s="465">
        <v>26</v>
      </c>
      <c r="E408" s="250"/>
      <c r="F408" s="62">
        <v>0</v>
      </c>
      <c r="G408" s="62">
        <v>0</v>
      </c>
      <c r="H408" s="253">
        <f t="shared" si="38"/>
        <v>0</v>
      </c>
    </row>
    <row r="409" spans="1:8" x14ac:dyDescent="0.2">
      <c r="A409" s="483" t="s">
        <v>12591</v>
      </c>
      <c r="B409" s="595" t="s">
        <v>1602</v>
      </c>
      <c r="C409" s="253">
        <v>90220.285912823747</v>
      </c>
      <c r="D409" s="465">
        <v>26</v>
      </c>
      <c r="E409" s="250"/>
      <c r="F409" s="62">
        <v>0</v>
      </c>
      <c r="G409" s="62">
        <v>0</v>
      </c>
      <c r="H409" s="253">
        <f t="shared" si="38"/>
        <v>0</v>
      </c>
    </row>
    <row r="410" spans="1:8" x14ac:dyDescent="0.2">
      <c r="A410" s="483" t="s">
        <v>12592</v>
      </c>
      <c r="B410" s="595" t="s">
        <v>12007</v>
      </c>
      <c r="C410" s="253">
        <v>90220.285912823747</v>
      </c>
      <c r="D410" s="465">
        <v>26</v>
      </c>
      <c r="E410" s="250"/>
      <c r="F410" s="62">
        <v>0</v>
      </c>
      <c r="G410" s="62">
        <v>0</v>
      </c>
      <c r="H410" s="253">
        <f t="shared" si="38"/>
        <v>0</v>
      </c>
    </row>
    <row r="411" spans="1:8" x14ac:dyDescent="0.2">
      <c r="A411" s="483" t="s">
        <v>12593</v>
      </c>
      <c r="B411" s="595" t="s">
        <v>1603</v>
      </c>
      <c r="C411" s="253">
        <v>90220.285912823747</v>
      </c>
      <c r="D411" s="465">
        <v>27</v>
      </c>
      <c r="E411" s="250"/>
      <c r="F411" s="62">
        <v>0</v>
      </c>
      <c r="G411" s="62">
        <v>0</v>
      </c>
      <c r="H411" s="253">
        <f t="shared" si="38"/>
        <v>0</v>
      </c>
    </row>
    <row r="412" spans="1:8" x14ac:dyDescent="0.2">
      <c r="A412" s="483" t="s">
        <v>12594</v>
      </c>
      <c r="B412" s="595" t="s">
        <v>12010</v>
      </c>
      <c r="C412" s="253">
        <v>90220.285912823747</v>
      </c>
      <c r="D412" s="465">
        <v>27</v>
      </c>
      <c r="E412" s="250"/>
      <c r="F412" s="62">
        <v>0</v>
      </c>
      <c r="G412" s="62">
        <v>0</v>
      </c>
      <c r="H412" s="253">
        <f t="shared" si="38"/>
        <v>0</v>
      </c>
    </row>
    <row r="413" spans="1:8" x14ac:dyDescent="0.2">
      <c r="A413" s="483" t="s">
        <v>12595</v>
      </c>
      <c r="B413" s="595" t="s">
        <v>1604</v>
      </c>
      <c r="C413" s="253">
        <v>90220.285912823747</v>
      </c>
      <c r="D413" s="465">
        <v>27</v>
      </c>
      <c r="E413" s="250"/>
      <c r="F413" s="62">
        <v>0</v>
      </c>
      <c r="G413" s="62">
        <v>0</v>
      </c>
      <c r="H413" s="253">
        <f t="shared" si="38"/>
        <v>0</v>
      </c>
    </row>
    <row r="414" spans="1:8" x14ac:dyDescent="0.2">
      <c r="A414" s="483" t="s">
        <v>12596</v>
      </c>
      <c r="B414" s="595" t="s">
        <v>12013</v>
      </c>
      <c r="C414" s="253">
        <v>90220.285912823747</v>
      </c>
      <c r="D414" s="465">
        <v>27</v>
      </c>
      <c r="E414" s="250"/>
      <c r="F414" s="62">
        <v>0</v>
      </c>
      <c r="G414" s="62">
        <v>0</v>
      </c>
      <c r="H414" s="253">
        <f t="shared" si="38"/>
        <v>0</v>
      </c>
    </row>
    <row r="415" spans="1:8" x14ac:dyDescent="0.2">
      <c r="A415" s="483" t="s">
        <v>12597</v>
      </c>
      <c r="B415" s="595" t="s">
        <v>1605</v>
      </c>
      <c r="C415" s="253">
        <v>90220.285912823747</v>
      </c>
      <c r="D415" s="465">
        <v>27</v>
      </c>
      <c r="E415" s="250"/>
      <c r="F415" s="62">
        <v>0</v>
      </c>
      <c r="G415" s="62">
        <v>0</v>
      </c>
      <c r="H415" s="253">
        <f t="shared" si="38"/>
        <v>0</v>
      </c>
    </row>
    <row r="416" spans="1:8" x14ac:dyDescent="0.2">
      <c r="A416" s="483" t="s">
        <v>12598</v>
      </c>
      <c r="B416" s="595" t="s">
        <v>12016</v>
      </c>
      <c r="C416" s="253">
        <v>90220.285912823747</v>
      </c>
      <c r="D416" s="465">
        <v>27</v>
      </c>
      <c r="E416" s="250"/>
      <c r="F416" s="62">
        <v>0</v>
      </c>
      <c r="G416" s="62">
        <v>0</v>
      </c>
      <c r="H416" s="253">
        <f t="shared" si="38"/>
        <v>0</v>
      </c>
    </row>
    <row r="417" spans="1:8" x14ac:dyDescent="0.2">
      <c r="A417" s="483" t="s">
        <v>12599</v>
      </c>
      <c r="B417" s="595" t="s">
        <v>1606</v>
      </c>
      <c r="C417" s="253">
        <v>90220.285912823747</v>
      </c>
      <c r="D417" s="465">
        <v>27</v>
      </c>
      <c r="E417" s="250"/>
      <c r="F417" s="62">
        <v>0</v>
      </c>
      <c r="G417" s="62">
        <v>0</v>
      </c>
      <c r="H417" s="253">
        <f t="shared" si="38"/>
        <v>0</v>
      </c>
    </row>
    <row r="418" spans="1:8" x14ac:dyDescent="0.2">
      <c r="A418" s="483" t="s">
        <v>12600</v>
      </c>
      <c r="B418" s="595" t="s">
        <v>12019</v>
      </c>
      <c r="C418" s="253">
        <v>90220.285912823747</v>
      </c>
      <c r="D418" s="465">
        <v>27</v>
      </c>
      <c r="E418" s="250"/>
      <c r="F418" s="62">
        <v>0</v>
      </c>
      <c r="G418" s="62">
        <v>0</v>
      </c>
      <c r="H418" s="253">
        <f t="shared" si="38"/>
        <v>0</v>
      </c>
    </row>
    <row r="419" spans="1:8" x14ac:dyDescent="0.2">
      <c r="A419" s="483" t="s">
        <v>12601</v>
      </c>
      <c r="B419" s="595" t="s">
        <v>1607</v>
      </c>
      <c r="C419" s="253">
        <v>90220.285912823747</v>
      </c>
      <c r="D419" s="465">
        <v>28</v>
      </c>
      <c r="E419" s="250"/>
      <c r="F419" s="62">
        <v>0</v>
      </c>
      <c r="G419" s="62">
        <v>0</v>
      </c>
      <c r="H419" s="253">
        <f t="shared" si="38"/>
        <v>0</v>
      </c>
    </row>
    <row r="420" spans="1:8" x14ac:dyDescent="0.2">
      <c r="A420" s="483" t="s">
        <v>12602</v>
      </c>
      <c r="B420" s="595" t="s">
        <v>12022</v>
      </c>
      <c r="C420" s="253">
        <v>90220.285912823747</v>
      </c>
      <c r="D420" s="465">
        <v>28</v>
      </c>
      <c r="E420" s="250"/>
      <c r="F420" s="62">
        <v>0</v>
      </c>
      <c r="G420" s="62">
        <v>0</v>
      </c>
      <c r="H420" s="253">
        <f t="shared" si="38"/>
        <v>0</v>
      </c>
    </row>
    <row r="421" spans="1:8" x14ac:dyDescent="0.2">
      <c r="A421" s="483" t="s">
        <v>12603</v>
      </c>
      <c r="B421" s="595" t="s">
        <v>1608</v>
      </c>
      <c r="C421" s="253">
        <v>90220.285912823747</v>
      </c>
      <c r="D421" s="465">
        <v>28</v>
      </c>
      <c r="E421" s="250"/>
      <c r="F421" s="62">
        <v>0</v>
      </c>
      <c r="G421" s="62">
        <v>0</v>
      </c>
      <c r="H421" s="253">
        <f t="shared" si="38"/>
        <v>0</v>
      </c>
    </row>
    <row r="422" spans="1:8" x14ac:dyDescent="0.2">
      <c r="A422" s="483" t="s">
        <v>12604</v>
      </c>
      <c r="B422" s="595" t="s">
        <v>12025</v>
      </c>
      <c r="C422" s="253">
        <v>90220.285912823747</v>
      </c>
      <c r="D422" s="465">
        <v>28</v>
      </c>
      <c r="E422" s="250"/>
      <c r="F422" s="62">
        <v>0</v>
      </c>
      <c r="G422" s="62">
        <v>0</v>
      </c>
      <c r="H422" s="253">
        <f t="shared" si="38"/>
        <v>0</v>
      </c>
    </row>
    <row r="423" spans="1:8" x14ac:dyDescent="0.2">
      <c r="A423" s="483" t="s">
        <v>12605</v>
      </c>
      <c r="B423" s="595" t="s">
        <v>1508</v>
      </c>
      <c r="C423" s="253">
        <v>90220.285912823747</v>
      </c>
      <c r="D423" s="465">
        <v>28</v>
      </c>
      <c r="E423" s="250"/>
      <c r="F423" s="62">
        <v>0</v>
      </c>
      <c r="G423" s="62">
        <v>0</v>
      </c>
      <c r="H423" s="253">
        <f t="shared" si="38"/>
        <v>0</v>
      </c>
    </row>
    <row r="424" spans="1:8" x14ac:dyDescent="0.2">
      <c r="A424" s="483" t="s">
        <v>12606</v>
      </c>
      <c r="B424" s="595" t="s">
        <v>12028</v>
      </c>
      <c r="C424" s="253">
        <v>90220.285912823747</v>
      </c>
      <c r="D424" s="465">
        <v>28</v>
      </c>
      <c r="E424" s="250"/>
      <c r="F424" s="62">
        <v>0</v>
      </c>
      <c r="G424" s="62">
        <v>0</v>
      </c>
      <c r="H424" s="253">
        <f t="shared" si="38"/>
        <v>0</v>
      </c>
    </row>
    <row r="425" spans="1:8" x14ac:dyDescent="0.2">
      <c r="A425" s="483" t="s">
        <v>12607</v>
      </c>
      <c r="B425" s="595" t="s">
        <v>1609</v>
      </c>
      <c r="C425" s="253">
        <v>90220.285912823747</v>
      </c>
      <c r="D425" s="465">
        <v>28</v>
      </c>
      <c r="E425" s="250"/>
      <c r="F425" s="62">
        <v>0</v>
      </c>
      <c r="G425" s="62">
        <v>0</v>
      </c>
      <c r="H425" s="253">
        <f t="shared" si="38"/>
        <v>0</v>
      </c>
    </row>
    <row r="426" spans="1:8" x14ac:dyDescent="0.2">
      <c r="A426" s="483" t="s">
        <v>12608</v>
      </c>
      <c r="B426" s="595" t="s">
        <v>12031</v>
      </c>
      <c r="C426" s="253">
        <v>90220.285912823747</v>
      </c>
      <c r="D426" s="465">
        <v>29</v>
      </c>
      <c r="E426" s="250"/>
      <c r="F426" s="62">
        <v>0</v>
      </c>
      <c r="G426" s="62">
        <v>0</v>
      </c>
      <c r="H426" s="253">
        <f t="shared" si="38"/>
        <v>0</v>
      </c>
    </row>
    <row r="427" spans="1:8" x14ac:dyDescent="0.2">
      <c r="A427" s="483" t="s">
        <v>12609</v>
      </c>
      <c r="B427" s="595" t="s">
        <v>1610</v>
      </c>
      <c r="C427" s="253">
        <v>90220.285912823747</v>
      </c>
      <c r="D427" s="465">
        <v>29</v>
      </c>
      <c r="E427" s="250"/>
      <c r="F427" s="62">
        <v>0</v>
      </c>
      <c r="G427" s="62">
        <v>0</v>
      </c>
      <c r="H427" s="253">
        <f t="shared" si="38"/>
        <v>0</v>
      </c>
    </row>
    <row r="428" spans="1:8" x14ac:dyDescent="0.2">
      <c r="A428" s="483" t="s">
        <v>12610</v>
      </c>
      <c r="B428" s="595" t="s">
        <v>12084</v>
      </c>
      <c r="C428" s="253">
        <v>90220.285912823747</v>
      </c>
      <c r="D428" s="465">
        <v>29</v>
      </c>
      <c r="E428" s="250"/>
      <c r="F428" s="62">
        <v>0</v>
      </c>
      <c r="G428" s="62">
        <v>0</v>
      </c>
      <c r="H428" s="253">
        <f t="shared" si="38"/>
        <v>0</v>
      </c>
    </row>
    <row r="429" spans="1:8" x14ac:dyDescent="0.2">
      <c r="A429" s="483" t="s">
        <v>12611</v>
      </c>
      <c r="B429" s="595" t="s">
        <v>1611</v>
      </c>
      <c r="C429" s="253">
        <v>90220.285912823747</v>
      </c>
      <c r="D429" s="465">
        <v>29</v>
      </c>
      <c r="E429" s="250"/>
      <c r="F429" s="62">
        <v>0</v>
      </c>
      <c r="G429" s="62">
        <v>0</v>
      </c>
      <c r="H429" s="253">
        <f t="shared" si="38"/>
        <v>0</v>
      </c>
    </row>
    <row r="430" spans="1:8" x14ac:dyDescent="0.2">
      <c r="A430" s="483" t="s">
        <v>12612</v>
      </c>
      <c r="B430" s="595" t="s">
        <v>12085</v>
      </c>
      <c r="C430" s="253">
        <v>90220.285912823747</v>
      </c>
      <c r="D430" s="465">
        <v>29</v>
      </c>
      <c r="E430" s="250"/>
      <c r="F430" s="62">
        <v>0</v>
      </c>
      <c r="G430" s="62">
        <v>0</v>
      </c>
      <c r="H430" s="253">
        <f t="shared" si="38"/>
        <v>0</v>
      </c>
    </row>
    <row r="431" spans="1:8" x14ac:dyDescent="0.2">
      <c r="A431" s="483" t="s">
        <v>12613</v>
      </c>
      <c r="B431" s="595" t="s">
        <v>1612</v>
      </c>
      <c r="C431" s="253">
        <v>90220.285912823747</v>
      </c>
      <c r="D431" s="465">
        <v>29</v>
      </c>
      <c r="E431" s="250"/>
      <c r="F431" s="62">
        <v>0</v>
      </c>
      <c r="G431" s="62">
        <v>0</v>
      </c>
      <c r="H431" s="253">
        <f t="shared" si="38"/>
        <v>0</v>
      </c>
    </row>
    <row r="432" spans="1:8" x14ac:dyDescent="0.2">
      <c r="A432" s="483" t="s">
        <v>12614</v>
      </c>
      <c r="B432" s="595" t="s">
        <v>12086</v>
      </c>
      <c r="C432" s="253">
        <v>90220.285912823747</v>
      </c>
      <c r="D432" s="465">
        <v>29</v>
      </c>
      <c r="E432" s="250"/>
      <c r="F432" s="62">
        <v>0</v>
      </c>
      <c r="G432" s="62">
        <v>0</v>
      </c>
      <c r="H432" s="253">
        <f t="shared" si="38"/>
        <v>0</v>
      </c>
    </row>
    <row r="433" spans="1:8" x14ac:dyDescent="0.2">
      <c r="A433" s="483" t="s">
        <v>12615</v>
      </c>
      <c r="B433" s="595" t="s">
        <v>1613</v>
      </c>
      <c r="C433" s="253">
        <v>90220.285912823747</v>
      </c>
      <c r="D433" s="465">
        <v>29</v>
      </c>
      <c r="E433" s="250"/>
      <c r="F433" s="62">
        <v>0</v>
      </c>
      <c r="G433" s="62">
        <v>0</v>
      </c>
      <c r="H433" s="253">
        <f t="shared" si="38"/>
        <v>0</v>
      </c>
    </row>
    <row r="434" spans="1:8" x14ac:dyDescent="0.2">
      <c r="A434" s="483" t="s">
        <v>12616</v>
      </c>
      <c r="B434" s="595" t="s">
        <v>12087</v>
      </c>
      <c r="C434" s="253">
        <v>90220.285912823747</v>
      </c>
      <c r="D434" s="465">
        <v>30</v>
      </c>
      <c r="E434" s="250"/>
      <c r="F434" s="62">
        <v>0</v>
      </c>
      <c r="G434" s="62">
        <v>0</v>
      </c>
      <c r="H434" s="253">
        <f t="shared" si="38"/>
        <v>0</v>
      </c>
    </row>
    <row r="435" spans="1:8" x14ac:dyDescent="0.2">
      <c r="A435" s="483" t="s">
        <v>12617</v>
      </c>
      <c r="B435" s="595" t="s">
        <v>1614</v>
      </c>
      <c r="C435" s="253">
        <v>90220.285912823747</v>
      </c>
      <c r="D435" s="465">
        <v>30</v>
      </c>
      <c r="E435" s="250"/>
      <c r="F435" s="62">
        <v>0</v>
      </c>
      <c r="G435" s="62">
        <v>0</v>
      </c>
      <c r="H435" s="253">
        <f t="shared" si="38"/>
        <v>0</v>
      </c>
    </row>
    <row r="436" spans="1:8" x14ac:dyDescent="0.2">
      <c r="A436" s="483" t="s">
        <v>12618</v>
      </c>
      <c r="B436" s="595" t="s">
        <v>12088</v>
      </c>
      <c r="C436" s="253">
        <v>90220.285912823747</v>
      </c>
      <c r="D436" s="465">
        <v>30</v>
      </c>
      <c r="E436" s="250"/>
      <c r="F436" s="62">
        <v>0</v>
      </c>
      <c r="G436" s="62">
        <v>0</v>
      </c>
      <c r="H436" s="253">
        <f t="shared" si="38"/>
        <v>0</v>
      </c>
    </row>
    <row r="437" spans="1:8" x14ac:dyDescent="0.2">
      <c r="A437" s="483" t="s">
        <v>12619</v>
      </c>
      <c r="B437" s="595" t="s">
        <v>1615</v>
      </c>
      <c r="C437" s="253">
        <v>90220.285912823747</v>
      </c>
      <c r="D437" s="465">
        <v>30</v>
      </c>
      <c r="E437" s="250"/>
      <c r="F437" s="62">
        <v>0</v>
      </c>
      <c r="G437" s="62">
        <v>0</v>
      </c>
      <c r="H437" s="253">
        <f t="shared" si="38"/>
        <v>0</v>
      </c>
    </row>
    <row r="438" spans="1:8" x14ac:dyDescent="0.2">
      <c r="A438" s="483" t="s">
        <v>12620</v>
      </c>
      <c r="B438" s="595" t="s">
        <v>1517</v>
      </c>
      <c r="C438" s="253">
        <v>90220.285912823747</v>
      </c>
      <c r="D438" s="465">
        <v>30</v>
      </c>
      <c r="E438" s="250"/>
      <c r="F438" s="62">
        <v>0</v>
      </c>
      <c r="G438" s="62">
        <v>0</v>
      </c>
      <c r="H438" s="253">
        <f t="shared" si="38"/>
        <v>0</v>
      </c>
    </row>
    <row r="439" spans="1:8" x14ac:dyDescent="0.2">
      <c r="A439" s="483" t="s">
        <v>12621</v>
      </c>
      <c r="B439" s="595" t="s">
        <v>1616</v>
      </c>
      <c r="C439" s="253">
        <v>90220.285912823747</v>
      </c>
      <c r="D439" s="465">
        <v>30</v>
      </c>
      <c r="E439" s="250"/>
      <c r="F439" s="62">
        <v>0</v>
      </c>
      <c r="G439" s="62">
        <v>0</v>
      </c>
      <c r="H439" s="253">
        <f t="shared" si="38"/>
        <v>0</v>
      </c>
    </row>
    <row r="440" spans="1:8" x14ac:dyDescent="0.2">
      <c r="A440" s="483" t="s">
        <v>12622</v>
      </c>
      <c r="B440" s="595" t="s">
        <v>12089</v>
      </c>
      <c r="C440" s="253">
        <v>90220.285912823747</v>
      </c>
      <c r="D440" s="465">
        <v>30</v>
      </c>
      <c r="E440" s="250"/>
      <c r="F440" s="62">
        <v>0</v>
      </c>
      <c r="G440" s="62">
        <v>0</v>
      </c>
      <c r="H440" s="253">
        <f t="shared" si="38"/>
        <v>0</v>
      </c>
    </row>
    <row r="441" spans="1:8" x14ac:dyDescent="0.2">
      <c r="A441" s="483" t="s">
        <v>12623</v>
      </c>
      <c r="B441" s="595" t="s">
        <v>1617</v>
      </c>
      <c r="C441" s="253">
        <v>90220.285912823747</v>
      </c>
      <c r="D441" s="465">
        <v>30</v>
      </c>
      <c r="E441" s="250"/>
      <c r="F441" s="62">
        <v>0</v>
      </c>
      <c r="G441" s="62">
        <v>0</v>
      </c>
      <c r="H441" s="253">
        <f t="shared" si="38"/>
        <v>0</v>
      </c>
    </row>
    <row r="442" spans="1:8" x14ac:dyDescent="0.2">
      <c r="A442" s="483" t="s">
        <v>12624</v>
      </c>
      <c r="B442" s="595" t="s">
        <v>12092</v>
      </c>
      <c r="C442" s="253">
        <v>90220.285912823747</v>
      </c>
      <c r="D442" s="465">
        <v>30</v>
      </c>
      <c r="E442" s="250"/>
      <c r="F442" s="62">
        <v>0</v>
      </c>
      <c r="G442" s="62">
        <v>0</v>
      </c>
      <c r="H442" s="253">
        <f t="shared" si="38"/>
        <v>0</v>
      </c>
    </row>
    <row r="443" spans="1:8" x14ac:dyDescent="0.2">
      <c r="A443" s="483" t="s">
        <v>12625</v>
      </c>
      <c r="B443" s="633" t="s">
        <v>12565</v>
      </c>
      <c r="C443" s="253">
        <v>13533.042886923562</v>
      </c>
      <c r="D443" s="465">
        <v>30</v>
      </c>
      <c r="E443" s="250"/>
      <c r="F443" s="62">
        <v>0</v>
      </c>
      <c r="G443" s="62">
        <v>0</v>
      </c>
      <c r="H443" s="253">
        <f t="shared" si="38"/>
        <v>0</v>
      </c>
    </row>
    <row r="444" spans="1:8" ht="45" x14ac:dyDescent="0.25">
      <c r="A444" s="14" t="s">
        <v>507</v>
      </c>
      <c r="B444" s="73" t="s">
        <v>12083</v>
      </c>
      <c r="C444" s="267"/>
      <c r="D444" s="255"/>
      <c r="E444" s="255"/>
      <c r="F444" s="255"/>
      <c r="G444" s="255"/>
      <c r="H444" s="277"/>
    </row>
    <row r="445" spans="1:8" x14ac:dyDescent="0.2">
      <c r="A445" s="483" t="s">
        <v>508</v>
      </c>
      <c r="B445" s="633" t="s">
        <v>1585</v>
      </c>
      <c r="C445" s="253">
        <v>80000</v>
      </c>
      <c r="D445" s="465">
        <v>23</v>
      </c>
      <c r="E445" s="250"/>
      <c r="F445" s="62">
        <v>0</v>
      </c>
      <c r="G445" s="62">
        <v>0</v>
      </c>
      <c r="H445" s="253">
        <f t="shared" ref="H445:H452" si="39">G445-F445</f>
        <v>0</v>
      </c>
    </row>
    <row r="446" spans="1:8" x14ac:dyDescent="0.2">
      <c r="A446" s="483" t="s">
        <v>509</v>
      </c>
      <c r="B446" s="633" t="s">
        <v>1590</v>
      </c>
      <c r="C446" s="253">
        <v>80000</v>
      </c>
      <c r="D446" s="465">
        <v>24</v>
      </c>
      <c r="E446" s="250"/>
      <c r="F446" s="62">
        <v>0</v>
      </c>
      <c r="G446" s="62">
        <v>0</v>
      </c>
      <c r="H446" s="253">
        <f t="shared" si="39"/>
        <v>0</v>
      </c>
    </row>
    <row r="447" spans="1:8" x14ac:dyDescent="0.2">
      <c r="A447" s="483" t="s">
        <v>510</v>
      </c>
      <c r="B447" s="633" t="s">
        <v>1506</v>
      </c>
      <c r="C447" s="253">
        <v>80000</v>
      </c>
      <c r="D447" s="465">
        <v>26</v>
      </c>
      <c r="E447" s="250"/>
      <c r="F447" s="62">
        <v>0</v>
      </c>
      <c r="G447" s="62">
        <v>0</v>
      </c>
      <c r="H447" s="253">
        <f t="shared" si="39"/>
        <v>0</v>
      </c>
    </row>
    <row r="448" spans="1:8" x14ac:dyDescent="0.2">
      <c r="A448" s="483" t="s">
        <v>511</v>
      </c>
      <c r="B448" s="633" t="s">
        <v>1599</v>
      </c>
      <c r="C448" s="253">
        <v>80000</v>
      </c>
      <c r="D448" s="465">
        <v>27</v>
      </c>
      <c r="E448" s="250"/>
      <c r="F448" s="62">
        <v>0</v>
      </c>
      <c r="G448" s="62">
        <v>0</v>
      </c>
      <c r="H448" s="253">
        <f t="shared" si="39"/>
        <v>0</v>
      </c>
    </row>
    <row r="449" spans="1:8" x14ac:dyDescent="0.2">
      <c r="A449" s="483" t="s">
        <v>512</v>
      </c>
      <c r="B449" s="633" t="s">
        <v>1604</v>
      </c>
      <c r="C449" s="253">
        <v>80000</v>
      </c>
      <c r="D449" s="465">
        <v>28</v>
      </c>
      <c r="E449" s="250"/>
      <c r="F449" s="62">
        <v>0</v>
      </c>
      <c r="G449" s="62">
        <v>0</v>
      </c>
      <c r="H449" s="253">
        <f t="shared" si="39"/>
        <v>0</v>
      </c>
    </row>
    <row r="450" spans="1:8" x14ac:dyDescent="0.2">
      <c r="A450" s="483" t="s">
        <v>513</v>
      </c>
      <c r="B450" s="633" t="s">
        <v>1508</v>
      </c>
      <c r="C450" s="253">
        <v>80000</v>
      </c>
      <c r="D450" s="465">
        <v>29</v>
      </c>
      <c r="E450" s="250"/>
      <c r="F450" s="62">
        <v>0</v>
      </c>
      <c r="G450" s="62">
        <v>0</v>
      </c>
      <c r="H450" s="253">
        <f t="shared" si="39"/>
        <v>0</v>
      </c>
    </row>
    <row r="451" spans="1:8" x14ac:dyDescent="0.2">
      <c r="A451" s="483" t="s">
        <v>514</v>
      </c>
      <c r="B451" s="633" t="s">
        <v>1613</v>
      </c>
      <c r="C451" s="253">
        <v>80000</v>
      </c>
      <c r="D451" s="465">
        <v>30</v>
      </c>
      <c r="E451" s="250"/>
      <c r="F451" s="62">
        <v>0</v>
      </c>
      <c r="G451" s="62">
        <v>0</v>
      </c>
      <c r="H451" s="253">
        <f t="shared" si="39"/>
        <v>0</v>
      </c>
    </row>
    <row r="452" spans="1:8" x14ac:dyDescent="0.2">
      <c r="A452" s="483" t="s">
        <v>515</v>
      </c>
      <c r="B452" s="633" t="s">
        <v>12565</v>
      </c>
      <c r="C452" s="253">
        <v>73200</v>
      </c>
      <c r="D452" s="465">
        <v>31</v>
      </c>
      <c r="E452" s="250"/>
      <c r="F452" s="62">
        <v>0</v>
      </c>
      <c r="G452" s="62">
        <v>0</v>
      </c>
      <c r="H452" s="253">
        <f t="shared" si="39"/>
        <v>0</v>
      </c>
    </row>
    <row r="453" spans="1:8" ht="15" x14ac:dyDescent="0.25">
      <c r="A453" s="14" t="s">
        <v>516</v>
      </c>
      <c r="B453" s="73" t="s">
        <v>5573</v>
      </c>
      <c r="C453" s="267"/>
      <c r="D453" s="255"/>
      <c r="E453" s="255"/>
      <c r="F453" s="255"/>
      <c r="G453" s="255"/>
      <c r="H453" s="277"/>
    </row>
    <row r="454" spans="1:8" ht="15" x14ac:dyDescent="0.25">
      <c r="A454" s="10" t="s">
        <v>517</v>
      </c>
      <c r="B454" s="187" t="s">
        <v>5574</v>
      </c>
      <c r="C454" s="253"/>
      <c r="D454" s="250"/>
      <c r="E454" s="250"/>
      <c r="F454" s="250"/>
      <c r="G454" s="250"/>
      <c r="H454" s="250"/>
    </row>
    <row r="455" spans="1:8" ht="15" x14ac:dyDescent="0.25">
      <c r="A455" s="10"/>
      <c r="B455" s="188" t="s">
        <v>4680</v>
      </c>
      <c r="C455" s="253"/>
      <c r="D455" s="250"/>
      <c r="E455" s="250"/>
      <c r="F455" s="250"/>
      <c r="G455" s="250"/>
      <c r="H455" s="250"/>
    </row>
    <row r="456" spans="1:8" x14ac:dyDescent="0.2">
      <c r="A456" s="10" t="s">
        <v>4792</v>
      </c>
      <c r="B456" s="31" t="s">
        <v>5502</v>
      </c>
      <c r="C456" s="253">
        <v>36324.46</v>
      </c>
      <c r="D456" s="250">
        <v>34</v>
      </c>
      <c r="E456" s="250"/>
      <c r="F456" s="62">
        <v>0</v>
      </c>
      <c r="G456" s="62">
        <v>0</v>
      </c>
      <c r="H456" s="253">
        <f t="shared" ref="H456:H458" si="40">G456-F456</f>
        <v>0</v>
      </c>
    </row>
    <row r="457" spans="1:8" x14ac:dyDescent="0.2">
      <c r="A457" s="10" t="s">
        <v>4793</v>
      </c>
      <c r="B457" s="31" t="s">
        <v>5503</v>
      </c>
      <c r="C457" s="253">
        <v>36324.46</v>
      </c>
      <c r="D457" s="250">
        <v>35</v>
      </c>
      <c r="E457" s="250"/>
      <c r="F457" s="62">
        <v>0</v>
      </c>
      <c r="G457" s="62">
        <v>0</v>
      </c>
      <c r="H457" s="253">
        <f t="shared" si="40"/>
        <v>0</v>
      </c>
    </row>
    <row r="458" spans="1:8" x14ac:dyDescent="0.2">
      <c r="A458" s="10" t="s">
        <v>4794</v>
      </c>
      <c r="B458" s="31" t="s">
        <v>5504</v>
      </c>
      <c r="C458" s="253">
        <v>40865.019999999997</v>
      </c>
      <c r="D458" s="250">
        <v>35</v>
      </c>
      <c r="E458" s="250"/>
      <c r="F458" s="62">
        <v>0</v>
      </c>
      <c r="G458" s="62">
        <v>0</v>
      </c>
      <c r="H458" s="253">
        <f t="shared" si="40"/>
        <v>0</v>
      </c>
    </row>
    <row r="459" spans="1:8" ht="15" x14ac:dyDescent="0.25">
      <c r="A459" s="10"/>
      <c r="B459" s="188" t="s">
        <v>4682</v>
      </c>
      <c r="C459" s="253"/>
      <c r="D459" s="250"/>
      <c r="E459" s="250"/>
      <c r="F459" s="250"/>
      <c r="G459" s="250"/>
      <c r="H459" s="250"/>
    </row>
    <row r="460" spans="1:8" x14ac:dyDescent="0.2">
      <c r="A460" s="10" t="s">
        <v>4795</v>
      </c>
      <c r="B460" s="31" t="s">
        <v>5502</v>
      </c>
      <c r="C460" s="253">
        <v>23901.5</v>
      </c>
      <c r="D460" s="250">
        <v>34</v>
      </c>
      <c r="E460" s="250"/>
      <c r="F460" s="62">
        <v>0</v>
      </c>
      <c r="G460" s="62">
        <v>0</v>
      </c>
      <c r="H460" s="253">
        <f t="shared" ref="H460:H462" si="41">G460-F460</f>
        <v>0</v>
      </c>
    </row>
    <row r="461" spans="1:8" x14ac:dyDescent="0.2">
      <c r="A461" s="10" t="s">
        <v>4797</v>
      </c>
      <c r="B461" s="31" t="s">
        <v>5503</v>
      </c>
      <c r="C461" s="253">
        <v>23901.5</v>
      </c>
      <c r="D461" s="250">
        <v>35</v>
      </c>
      <c r="E461" s="250"/>
      <c r="F461" s="62">
        <v>0</v>
      </c>
      <c r="G461" s="62">
        <v>0</v>
      </c>
      <c r="H461" s="253">
        <f t="shared" si="41"/>
        <v>0</v>
      </c>
    </row>
    <row r="462" spans="1:8" ht="13.5" customHeight="1" x14ac:dyDescent="0.2">
      <c r="A462" s="10" t="s">
        <v>4798</v>
      </c>
      <c r="B462" s="31" t="s">
        <v>5504</v>
      </c>
      <c r="C462" s="253">
        <v>26889.18</v>
      </c>
      <c r="D462" s="250">
        <v>35</v>
      </c>
      <c r="E462" s="250"/>
      <c r="F462" s="62">
        <v>0</v>
      </c>
      <c r="G462" s="62">
        <v>0</v>
      </c>
      <c r="H462" s="253">
        <f t="shared" si="41"/>
        <v>0</v>
      </c>
    </row>
    <row r="463" spans="1:8" ht="13.5" customHeight="1" x14ac:dyDescent="0.25">
      <c r="A463" s="10" t="s">
        <v>518</v>
      </c>
      <c r="B463" s="187" t="s">
        <v>5575</v>
      </c>
      <c r="C463" s="253"/>
      <c r="D463" s="250"/>
      <c r="E463" s="250"/>
      <c r="F463" s="250"/>
      <c r="G463" s="250"/>
      <c r="H463" s="250"/>
    </row>
    <row r="464" spans="1:8" ht="15" x14ac:dyDescent="0.25">
      <c r="A464" s="10"/>
      <c r="B464" s="188" t="s">
        <v>4680</v>
      </c>
      <c r="C464" s="253"/>
      <c r="D464" s="250"/>
      <c r="E464" s="250"/>
      <c r="F464" s="250"/>
      <c r="G464" s="250"/>
      <c r="H464" s="250"/>
    </row>
    <row r="465" spans="1:8" x14ac:dyDescent="0.2">
      <c r="A465" s="10" t="s">
        <v>4799</v>
      </c>
      <c r="B465" s="31" t="s">
        <v>5502</v>
      </c>
      <c r="C465" s="253">
        <v>36324.46</v>
      </c>
      <c r="D465" s="250">
        <v>34</v>
      </c>
      <c r="E465" s="250"/>
      <c r="F465" s="62">
        <v>0</v>
      </c>
      <c r="G465" s="62">
        <v>0</v>
      </c>
      <c r="H465" s="253">
        <f t="shared" ref="H465:H467" si="42">G465-F465</f>
        <v>0</v>
      </c>
    </row>
    <row r="466" spans="1:8" x14ac:dyDescent="0.2">
      <c r="A466" s="10" t="s">
        <v>4800</v>
      </c>
      <c r="B466" s="31" t="s">
        <v>5503</v>
      </c>
      <c r="C466" s="253">
        <v>36324.46</v>
      </c>
      <c r="D466" s="250">
        <v>35</v>
      </c>
      <c r="E466" s="250"/>
      <c r="F466" s="62">
        <v>0</v>
      </c>
      <c r="G466" s="62">
        <v>0</v>
      </c>
      <c r="H466" s="253">
        <f t="shared" si="42"/>
        <v>0</v>
      </c>
    </row>
    <row r="467" spans="1:8" x14ac:dyDescent="0.2">
      <c r="A467" s="10" t="s">
        <v>4801</v>
      </c>
      <c r="B467" s="31" t="s">
        <v>5504</v>
      </c>
      <c r="C467" s="253">
        <v>40865.019999999997</v>
      </c>
      <c r="D467" s="250">
        <v>35</v>
      </c>
      <c r="E467" s="250"/>
      <c r="F467" s="62">
        <v>0</v>
      </c>
      <c r="G467" s="62">
        <v>0</v>
      </c>
      <c r="H467" s="253">
        <f t="shared" si="42"/>
        <v>0</v>
      </c>
    </row>
    <row r="468" spans="1:8" ht="15" x14ac:dyDescent="0.25">
      <c r="B468" s="188" t="s">
        <v>4683</v>
      </c>
      <c r="C468" s="253"/>
      <c r="D468" s="250"/>
      <c r="E468" s="250"/>
      <c r="F468" s="250"/>
      <c r="G468" s="250"/>
      <c r="H468" s="250"/>
    </row>
    <row r="469" spans="1:8" x14ac:dyDescent="0.2">
      <c r="A469" s="10" t="s">
        <v>4796</v>
      </c>
      <c r="B469" s="31" t="s">
        <v>5502</v>
      </c>
      <c r="C469" s="253">
        <v>21794.68</v>
      </c>
      <c r="D469" s="250">
        <v>34</v>
      </c>
      <c r="E469" s="250"/>
      <c r="F469" s="62">
        <v>0</v>
      </c>
      <c r="G469" s="62">
        <v>0</v>
      </c>
      <c r="H469" s="253">
        <f t="shared" ref="H469:H471" si="43">G469-F469</f>
        <v>0</v>
      </c>
    </row>
    <row r="470" spans="1:8" x14ac:dyDescent="0.2">
      <c r="A470" s="10" t="s">
        <v>4802</v>
      </c>
      <c r="B470" s="31" t="s">
        <v>5503</v>
      </c>
      <c r="C470" s="253">
        <v>21794.68</v>
      </c>
      <c r="D470" s="250">
        <v>35</v>
      </c>
      <c r="E470" s="250"/>
      <c r="F470" s="62">
        <v>0</v>
      </c>
      <c r="G470" s="62">
        <v>0</v>
      </c>
      <c r="H470" s="253">
        <f t="shared" si="43"/>
        <v>0</v>
      </c>
    </row>
    <row r="471" spans="1:8" ht="13.5" customHeight="1" x14ac:dyDescent="0.2">
      <c r="A471" s="10" t="s">
        <v>4803</v>
      </c>
      <c r="B471" s="31" t="s">
        <v>5504</v>
      </c>
      <c r="C471" s="253">
        <v>24519.02</v>
      </c>
      <c r="D471" s="250">
        <v>35</v>
      </c>
      <c r="E471" s="250"/>
      <c r="F471" s="62">
        <v>0</v>
      </c>
      <c r="G471" s="62">
        <v>0</v>
      </c>
      <c r="H471" s="253">
        <f t="shared" si="43"/>
        <v>0</v>
      </c>
    </row>
    <row r="472" spans="1:8" ht="15" x14ac:dyDescent="0.25">
      <c r="A472" s="44" t="s">
        <v>2520</v>
      </c>
      <c r="B472" s="73" t="s">
        <v>5576</v>
      </c>
      <c r="C472" s="267"/>
      <c r="D472" s="255"/>
      <c r="E472" s="255"/>
      <c r="F472" s="255"/>
      <c r="G472" s="255"/>
      <c r="H472" s="277"/>
    </row>
    <row r="473" spans="1:8" ht="28.5" x14ac:dyDescent="0.2">
      <c r="A473" s="50" t="s">
        <v>2521</v>
      </c>
      <c r="B473" s="31" t="s">
        <v>5577</v>
      </c>
      <c r="C473" s="253">
        <v>249149.36</v>
      </c>
      <c r="D473" s="250">
        <v>32</v>
      </c>
      <c r="E473" s="250"/>
      <c r="F473" s="62">
        <v>0</v>
      </c>
      <c r="G473" s="62">
        <v>0</v>
      </c>
      <c r="H473" s="253">
        <f t="shared" ref="H473:H474" si="44">G473-F473</f>
        <v>0</v>
      </c>
    </row>
    <row r="474" spans="1:8" ht="28.5" x14ac:dyDescent="0.2">
      <c r="A474" s="50" t="s">
        <v>2522</v>
      </c>
      <c r="B474" s="31" t="s">
        <v>5531</v>
      </c>
      <c r="C474" s="253">
        <v>86312.55</v>
      </c>
      <c r="D474" s="250">
        <v>33</v>
      </c>
      <c r="E474" s="250"/>
      <c r="F474" s="62">
        <v>0</v>
      </c>
      <c r="G474" s="62">
        <v>0</v>
      </c>
      <c r="H474" s="253">
        <f t="shared" si="44"/>
        <v>0</v>
      </c>
    </row>
    <row r="475" spans="1:8" ht="15" x14ac:dyDescent="0.25">
      <c r="A475" s="44" t="s">
        <v>3136</v>
      </c>
      <c r="B475" s="188" t="s">
        <v>5578</v>
      </c>
      <c r="C475" s="267"/>
      <c r="D475" s="255"/>
      <c r="E475" s="255"/>
      <c r="F475" s="255"/>
      <c r="G475" s="255"/>
      <c r="H475" s="277"/>
    </row>
    <row r="476" spans="1:8" ht="15" x14ac:dyDescent="0.25">
      <c r="A476" s="51" t="s">
        <v>3137</v>
      </c>
      <c r="B476" s="188" t="s">
        <v>5579</v>
      </c>
      <c r="C476" s="253"/>
      <c r="D476" s="250"/>
      <c r="E476" s="250"/>
      <c r="F476" s="250"/>
      <c r="G476" s="250"/>
      <c r="H476" s="250"/>
    </row>
    <row r="477" spans="1:8" x14ac:dyDescent="0.2">
      <c r="A477" s="50" t="s">
        <v>3138</v>
      </c>
      <c r="B477" s="31" t="s">
        <v>5510</v>
      </c>
      <c r="C477" s="253">
        <v>800708.5</v>
      </c>
      <c r="D477" s="250">
        <v>36</v>
      </c>
      <c r="E477" s="250"/>
      <c r="F477" s="62">
        <v>0</v>
      </c>
      <c r="G477" s="62">
        <v>0</v>
      </c>
      <c r="H477" s="253">
        <f t="shared" ref="H477:H478" si="45">G477-F477</f>
        <v>0</v>
      </c>
    </row>
    <row r="478" spans="1:8" x14ac:dyDescent="0.2">
      <c r="A478" s="50" t="s">
        <v>3139</v>
      </c>
      <c r="B478" s="31" t="s">
        <v>5511</v>
      </c>
      <c r="C478" s="253">
        <v>88967.61</v>
      </c>
      <c r="D478" s="250">
        <v>37</v>
      </c>
      <c r="E478" s="250"/>
      <c r="F478" s="62">
        <v>0</v>
      </c>
      <c r="G478" s="62">
        <v>0</v>
      </c>
      <c r="H478" s="253">
        <f t="shared" si="45"/>
        <v>0</v>
      </c>
    </row>
    <row r="479" spans="1:8" ht="15" x14ac:dyDescent="0.25">
      <c r="A479" s="51" t="s">
        <v>3140</v>
      </c>
      <c r="B479" s="188" t="s">
        <v>5580</v>
      </c>
      <c r="C479" s="253"/>
      <c r="D479" s="250"/>
      <c r="E479" s="250"/>
      <c r="F479" s="250"/>
      <c r="G479" s="250"/>
      <c r="H479" s="250"/>
    </row>
    <row r="480" spans="1:8" x14ac:dyDescent="0.2">
      <c r="A480" s="50" t="s">
        <v>3141</v>
      </c>
      <c r="B480" s="31" t="s">
        <v>5510</v>
      </c>
      <c r="C480" s="253">
        <v>829734.19</v>
      </c>
      <c r="D480" s="250">
        <v>37</v>
      </c>
      <c r="E480" s="250"/>
      <c r="F480" s="62">
        <v>0</v>
      </c>
      <c r="G480" s="62">
        <v>0</v>
      </c>
      <c r="H480" s="253">
        <f t="shared" ref="H480:H481" si="46">G480-F480</f>
        <v>0</v>
      </c>
    </row>
    <row r="481" spans="1:8" ht="15" thickBot="1" x14ac:dyDescent="0.25">
      <c r="A481" s="50" t="s">
        <v>3142</v>
      </c>
      <c r="B481" s="31" t="s">
        <v>5511</v>
      </c>
      <c r="C481" s="253">
        <v>92192.69</v>
      </c>
      <c r="D481" s="250">
        <v>38</v>
      </c>
      <c r="E481" s="250"/>
      <c r="F481" s="62">
        <v>0</v>
      </c>
      <c r="G481" s="62">
        <v>0</v>
      </c>
      <c r="H481" s="253">
        <f t="shared" si="46"/>
        <v>0</v>
      </c>
    </row>
    <row r="482" spans="1:8" ht="15.75" thickBot="1" x14ac:dyDescent="0.3">
      <c r="A482" s="158"/>
      <c r="B482" s="159" t="s">
        <v>5581</v>
      </c>
      <c r="C482" s="272">
        <f>SUM(C299:C481)</f>
        <v>16770010.759999966</v>
      </c>
      <c r="D482" s="273"/>
      <c r="E482" s="273"/>
      <c r="F482" s="262">
        <f>SUM(F299:F481)</f>
        <v>3630489.2420704877</v>
      </c>
      <c r="G482" s="262">
        <f>SUM(G299:G481)</f>
        <v>708224.47533039632</v>
      </c>
      <c r="H482" s="262">
        <f>SUM(H299:H481)</f>
        <v>4338713.7174008861</v>
      </c>
    </row>
    <row r="483" spans="1:8" ht="30" x14ac:dyDescent="0.25">
      <c r="A483" s="181" t="s">
        <v>5582</v>
      </c>
      <c r="B483" s="166" t="s">
        <v>7723</v>
      </c>
      <c r="C483" s="290"/>
      <c r="D483" s="291"/>
      <c r="E483" s="291"/>
      <c r="F483" s="291"/>
      <c r="G483" s="291"/>
      <c r="H483" s="292"/>
    </row>
    <row r="484" spans="1:8" x14ac:dyDescent="0.2">
      <c r="A484" s="47"/>
      <c r="B484" s="31" t="s">
        <v>5474</v>
      </c>
      <c r="C484" s="250"/>
      <c r="D484" s="250"/>
      <c r="E484" s="250"/>
      <c r="F484" s="250"/>
      <c r="G484" s="250"/>
      <c r="H484" s="250"/>
    </row>
    <row r="485" spans="1:8" ht="15" x14ac:dyDescent="0.25">
      <c r="A485" s="15" t="s">
        <v>519</v>
      </c>
      <c r="B485" s="167" t="s">
        <v>5515</v>
      </c>
      <c r="C485" s="267"/>
      <c r="D485" s="255"/>
      <c r="E485" s="255"/>
      <c r="F485" s="255"/>
      <c r="G485" s="255"/>
      <c r="H485" s="277"/>
    </row>
    <row r="486" spans="1:8" ht="28.5" x14ac:dyDescent="0.2">
      <c r="A486" s="483" t="s">
        <v>4804</v>
      </c>
      <c r="B486" s="520" t="s">
        <v>14371</v>
      </c>
      <c r="C486" s="278">
        <v>58310.238875397823</v>
      </c>
      <c r="D486" s="402">
        <v>17</v>
      </c>
      <c r="E486" s="250"/>
      <c r="F486" s="62">
        <v>0</v>
      </c>
      <c r="G486" s="62">
        <v>0</v>
      </c>
      <c r="H486" s="253">
        <f t="shared" ref="H486:H487" si="47">G486-F486</f>
        <v>0</v>
      </c>
    </row>
    <row r="487" spans="1:8" ht="28.5" x14ac:dyDescent="0.2">
      <c r="A487" s="483" t="s">
        <v>4805</v>
      </c>
      <c r="B487" s="520" t="s">
        <v>14372</v>
      </c>
      <c r="C487" s="278">
        <v>50847.811124602165</v>
      </c>
      <c r="D487" s="402">
        <v>18</v>
      </c>
      <c r="E487" s="250"/>
      <c r="F487" s="62">
        <v>0</v>
      </c>
      <c r="G487" s="62">
        <v>0</v>
      </c>
      <c r="H487" s="253">
        <f t="shared" si="47"/>
        <v>0</v>
      </c>
    </row>
    <row r="488" spans="1:8" ht="15" x14ac:dyDescent="0.25">
      <c r="A488" s="673" t="s">
        <v>520</v>
      </c>
      <c r="B488" s="519" t="s">
        <v>6571</v>
      </c>
      <c r="C488" s="278"/>
      <c r="D488" s="402"/>
      <c r="E488" s="250"/>
      <c r="F488" s="62"/>
      <c r="G488" s="62"/>
      <c r="H488" s="253"/>
    </row>
    <row r="489" spans="1:8" ht="28.5" x14ac:dyDescent="0.2">
      <c r="A489" s="676"/>
      <c r="B489" s="520" t="s">
        <v>14373</v>
      </c>
      <c r="C489" s="278"/>
      <c r="D489" s="402">
        <v>34</v>
      </c>
      <c r="E489" s="250"/>
      <c r="F489" s="250"/>
      <c r="G489" s="250"/>
      <c r="H489" s="250"/>
    </row>
    <row r="490" spans="1:8" ht="15" x14ac:dyDescent="0.25">
      <c r="A490" s="673" t="s">
        <v>14374</v>
      </c>
      <c r="B490" s="519" t="s">
        <v>14375</v>
      </c>
      <c r="C490" s="278"/>
      <c r="D490" s="402"/>
      <c r="E490" s="250"/>
      <c r="F490" s="62"/>
      <c r="G490" s="62"/>
      <c r="H490" s="253"/>
    </row>
    <row r="491" spans="1:8" x14ac:dyDescent="0.2">
      <c r="A491" s="483" t="s">
        <v>14376</v>
      </c>
      <c r="B491" s="520" t="s">
        <v>14377</v>
      </c>
      <c r="C491" s="278">
        <v>81006.920751997619</v>
      </c>
      <c r="D491" s="402"/>
      <c r="E491" s="250"/>
      <c r="F491" s="62">
        <v>0</v>
      </c>
      <c r="G491" s="62">
        <v>0</v>
      </c>
      <c r="H491" s="253">
        <f t="shared" ref="H491:H499" si="48">G491-F491</f>
        <v>0</v>
      </c>
    </row>
    <row r="492" spans="1:8" x14ac:dyDescent="0.2">
      <c r="A492" s="483" t="s">
        <v>14378</v>
      </c>
      <c r="B492" s="520" t="s">
        <v>14379</v>
      </c>
      <c r="C492" s="278">
        <v>100318.16811392838</v>
      </c>
      <c r="D492" s="402"/>
      <c r="E492" s="250"/>
      <c r="F492" s="62">
        <v>0</v>
      </c>
      <c r="G492" s="62">
        <v>0</v>
      </c>
      <c r="H492" s="253">
        <f t="shared" si="48"/>
        <v>0</v>
      </c>
    </row>
    <row r="493" spans="1:8" x14ac:dyDescent="0.2">
      <c r="A493" s="483" t="s">
        <v>14380</v>
      </c>
      <c r="B493" s="520" t="s">
        <v>14381</v>
      </c>
      <c r="C493" s="278">
        <v>100318.16811392838</v>
      </c>
      <c r="D493" s="402"/>
      <c r="E493" s="250"/>
      <c r="F493" s="62">
        <v>0</v>
      </c>
      <c r="G493" s="62">
        <v>0</v>
      </c>
      <c r="H493" s="253">
        <f t="shared" si="48"/>
        <v>0</v>
      </c>
    </row>
    <row r="494" spans="1:8" x14ac:dyDescent="0.2">
      <c r="A494" s="483" t="s">
        <v>14382</v>
      </c>
      <c r="B494" s="520" t="s">
        <v>14383</v>
      </c>
      <c r="C494" s="278">
        <v>100318.16811392838</v>
      </c>
      <c r="D494" s="402"/>
      <c r="E494" s="250"/>
      <c r="F494" s="62">
        <v>0</v>
      </c>
      <c r="G494" s="62">
        <v>0</v>
      </c>
      <c r="H494" s="253">
        <f t="shared" si="48"/>
        <v>0</v>
      </c>
    </row>
    <row r="495" spans="1:8" x14ac:dyDescent="0.2">
      <c r="A495" s="483" t="s">
        <v>14384</v>
      </c>
      <c r="B495" s="520" t="s">
        <v>14385</v>
      </c>
      <c r="C495" s="278">
        <v>100318.16811392838</v>
      </c>
      <c r="D495" s="402"/>
      <c r="E495" s="250"/>
      <c r="F495" s="62">
        <v>0</v>
      </c>
      <c r="G495" s="62">
        <v>0</v>
      </c>
      <c r="H495" s="253">
        <f t="shared" si="48"/>
        <v>0</v>
      </c>
    </row>
    <row r="496" spans="1:8" x14ac:dyDescent="0.2">
      <c r="A496" s="483" t="s">
        <v>14386</v>
      </c>
      <c r="B496" s="520" t="s">
        <v>14387</v>
      </c>
      <c r="C496" s="278">
        <v>100318.16811392838</v>
      </c>
      <c r="D496" s="402"/>
      <c r="E496" s="255"/>
      <c r="F496" s="62">
        <v>0</v>
      </c>
      <c r="G496" s="62">
        <v>0</v>
      </c>
      <c r="H496" s="253">
        <f t="shared" si="48"/>
        <v>0</v>
      </c>
    </row>
    <row r="497" spans="1:8" x14ac:dyDescent="0.2">
      <c r="A497" s="483" t="s">
        <v>14388</v>
      </c>
      <c r="B497" s="520" t="s">
        <v>14389</v>
      </c>
      <c r="C497" s="278">
        <v>100318.16811392838</v>
      </c>
      <c r="D497" s="402"/>
      <c r="E497" s="250"/>
      <c r="F497" s="62">
        <v>0</v>
      </c>
      <c r="G497" s="62">
        <v>0</v>
      </c>
      <c r="H497" s="253">
        <f t="shared" si="48"/>
        <v>0</v>
      </c>
    </row>
    <row r="498" spans="1:8" x14ac:dyDescent="0.2">
      <c r="A498" s="483" t="s">
        <v>14390</v>
      </c>
      <c r="B498" s="520" t="s">
        <v>14391</v>
      </c>
      <c r="C498" s="278">
        <v>100318.16811392838</v>
      </c>
      <c r="D498" s="402"/>
      <c r="E498" s="250"/>
      <c r="F498" s="62">
        <v>0</v>
      </c>
      <c r="G498" s="62">
        <v>0</v>
      </c>
      <c r="H498" s="253">
        <f t="shared" si="48"/>
        <v>0</v>
      </c>
    </row>
    <row r="499" spans="1:8" x14ac:dyDescent="0.2">
      <c r="A499" s="483" t="s">
        <v>14392</v>
      </c>
      <c r="B499" s="520" t="s">
        <v>14393</v>
      </c>
      <c r="C499" s="278">
        <v>100318.16811392838</v>
      </c>
      <c r="D499" s="402"/>
      <c r="E499" s="250"/>
      <c r="F499" s="62">
        <v>0</v>
      </c>
      <c r="G499" s="62">
        <v>0</v>
      </c>
      <c r="H499" s="253">
        <f t="shared" si="48"/>
        <v>0</v>
      </c>
    </row>
    <row r="500" spans="1:8" ht="15" x14ac:dyDescent="0.25">
      <c r="A500" s="673" t="s">
        <v>14394</v>
      </c>
      <c r="B500" s="519" t="s">
        <v>14395</v>
      </c>
      <c r="C500" s="278"/>
      <c r="D500" s="402"/>
      <c r="E500" s="250"/>
      <c r="F500" s="62"/>
      <c r="G500" s="62"/>
      <c r="H500" s="253"/>
    </row>
    <row r="501" spans="1:8" x14ac:dyDescent="0.2">
      <c r="A501" s="483" t="s">
        <v>14396</v>
      </c>
      <c r="B501" s="520" t="s">
        <v>14397</v>
      </c>
      <c r="C501" s="278">
        <v>58936.923766933491</v>
      </c>
      <c r="D501" s="402"/>
      <c r="E501" s="250"/>
      <c r="F501" s="62">
        <v>0</v>
      </c>
      <c r="G501" s="62">
        <v>0</v>
      </c>
      <c r="H501" s="253">
        <f t="shared" ref="H501:H506" si="49">G501-F501</f>
        <v>0</v>
      </c>
    </row>
    <row r="502" spans="1:8" x14ac:dyDescent="0.2">
      <c r="A502" s="483" t="s">
        <v>14398</v>
      </c>
      <c r="B502" s="520" t="s">
        <v>14399</v>
      </c>
      <c r="C502" s="278">
        <v>100318.16811392838</v>
      </c>
      <c r="D502" s="402"/>
      <c r="E502" s="250"/>
      <c r="F502" s="62">
        <v>0</v>
      </c>
      <c r="G502" s="62">
        <v>0</v>
      </c>
      <c r="H502" s="253">
        <f t="shared" si="49"/>
        <v>0</v>
      </c>
    </row>
    <row r="503" spans="1:8" x14ac:dyDescent="0.2">
      <c r="A503" s="483" t="s">
        <v>14400</v>
      </c>
      <c r="B503" s="520" t="s">
        <v>14401</v>
      </c>
      <c r="C503" s="278">
        <v>100318.16811392838</v>
      </c>
      <c r="D503" s="402"/>
      <c r="E503" s="250"/>
      <c r="F503" s="62">
        <v>0</v>
      </c>
      <c r="G503" s="62">
        <v>0</v>
      </c>
      <c r="H503" s="253">
        <f t="shared" si="49"/>
        <v>0</v>
      </c>
    </row>
    <row r="504" spans="1:8" x14ac:dyDescent="0.2">
      <c r="A504" s="483" t="s">
        <v>14402</v>
      </c>
      <c r="B504" s="520" t="s">
        <v>14403</v>
      </c>
      <c r="C504" s="278">
        <v>100318.16811392838</v>
      </c>
      <c r="D504" s="402"/>
      <c r="E504" s="250"/>
      <c r="F504" s="62">
        <v>0</v>
      </c>
      <c r="G504" s="62">
        <v>0</v>
      </c>
      <c r="H504" s="253">
        <f t="shared" si="49"/>
        <v>0</v>
      </c>
    </row>
    <row r="505" spans="1:8" x14ac:dyDescent="0.2">
      <c r="A505" s="483" t="s">
        <v>14404</v>
      </c>
      <c r="B505" s="520" t="s">
        <v>14405</v>
      </c>
      <c r="C505" s="278">
        <v>100318.16811392838</v>
      </c>
      <c r="D505" s="402"/>
      <c r="E505" s="250"/>
      <c r="F505" s="62">
        <v>0</v>
      </c>
      <c r="G505" s="62">
        <v>0</v>
      </c>
      <c r="H505" s="253">
        <f t="shared" si="49"/>
        <v>0</v>
      </c>
    </row>
    <row r="506" spans="1:8" x14ac:dyDescent="0.2">
      <c r="A506" s="483" t="s">
        <v>14406</v>
      </c>
      <c r="B506" s="520" t="s">
        <v>14407</v>
      </c>
      <c r="C506" s="278">
        <v>100318.16811392838</v>
      </c>
      <c r="D506" s="402"/>
      <c r="E506" s="250"/>
      <c r="F506" s="62">
        <v>0</v>
      </c>
      <c r="G506" s="62">
        <v>0</v>
      </c>
      <c r="H506" s="253">
        <f t="shared" si="49"/>
        <v>0</v>
      </c>
    </row>
    <row r="507" spans="1:8" ht="15" x14ac:dyDescent="0.25">
      <c r="A507" s="673" t="s">
        <v>1322</v>
      </c>
      <c r="B507" s="519" t="s">
        <v>6572</v>
      </c>
      <c r="C507" s="278"/>
      <c r="D507" s="402"/>
      <c r="E507" s="250"/>
      <c r="F507" s="62"/>
      <c r="G507" s="62"/>
      <c r="H507" s="253"/>
    </row>
    <row r="508" spans="1:8" x14ac:dyDescent="0.2">
      <c r="A508" s="483" t="s">
        <v>4806</v>
      </c>
      <c r="B508" s="520" t="s">
        <v>14408</v>
      </c>
      <c r="C508" s="532">
        <v>23136</v>
      </c>
      <c r="D508" s="402">
        <v>34</v>
      </c>
      <c r="E508" s="250"/>
      <c r="F508" s="62">
        <v>0</v>
      </c>
      <c r="G508" s="62">
        <v>0</v>
      </c>
      <c r="H508" s="253">
        <f t="shared" ref="H508:H511" si="50">G508-F508</f>
        <v>0</v>
      </c>
    </row>
    <row r="509" spans="1:8" x14ac:dyDescent="0.2">
      <c r="A509" s="483" t="s">
        <v>4807</v>
      </c>
      <c r="B509" s="520" t="s">
        <v>14409</v>
      </c>
      <c r="C509" s="532">
        <v>23136</v>
      </c>
      <c r="D509" s="402">
        <v>35</v>
      </c>
      <c r="E509" s="250"/>
      <c r="F509" s="62">
        <v>0</v>
      </c>
      <c r="G509" s="62">
        <v>0</v>
      </c>
      <c r="H509" s="253">
        <f t="shared" si="50"/>
        <v>0</v>
      </c>
    </row>
    <row r="510" spans="1:8" x14ac:dyDescent="0.2">
      <c r="A510" s="483" t="s">
        <v>4808</v>
      </c>
      <c r="B510" s="554" t="s">
        <v>14410</v>
      </c>
      <c r="C510" s="532">
        <v>21990.32600190596</v>
      </c>
      <c r="D510" s="402">
        <v>36</v>
      </c>
      <c r="E510" s="250"/>
      <c r="F510" s="62">
        <v>0</v>
      </c>
      <c r="G510" s="62">
        <v>0</v>
      </c>
      <c r="H510" s="253">
        <f t="shared" si="50"/>
        <v>0</v>
      </c>
    </row>
    <row r="511" spans="1:8" x14ac:dyDescent="0.2">
      <c r="A511" s="483" t="s">
        <v>4809</v>
      </c>
      <c r="B511" s="554" t="s">
        <v>14411</v>
      </c>
      <c r="C511" s="532">
        <v>18358.863998094042</v>
      </c>
      <c r="D511" s="402">
        <v>37</v>
      </c>
      <c r="E511" s="255"/>
      <c r="F511" s="62">
        <v>0</v>
      </c>
      <c r="G511" s="62">
        <v>0</v>
      </c>
      <c r="H511" s="253">
        <f t="shared" si="50"/>
        <v>0</v>
      </c>
    </row>
    <row r="512" spans="1:8" ht="15" x14ac:dyDescent="0.25">
      <c r="A512" s="466" t="s">
        <v>521</v>
      </c>
      <c r="B512" s="400" t="s">
        <v>14412</v>
      </c>
      <c r="C512" s="551"/>
      <c r="D512" s="402"/>
      <c r="E512" s="250"/>
      <c r="F512" s="62"/>
      <c r="G512" s="62"/>
      <c r="H512" s="253"/>
    </row>
    <row r="513" spans="1:8" ht="57" x14ac:dyDescent="0.2">
      <c r="A513" s="517" t="s">
        <v>522</v>
      </c>
      <c r="B513" s="31" t="s">
        <v>14418</v>
      </c>
      <c r="C513" s="253"/>
      <c r="D513" s="465"/>
      <c r="E513" s="255"/>
      <c r="F513" s="268"/>
      <c r="G513" s="268"/>
      <c r="H513" s="246"/>
    </row>
    <row r="514" spans="1:8" ht="28.5" x14ac:dyDescent="0.2">
      <c r="A514" s="517" t="s">
        <v>8414</v>
      </c>
      <c r="B514" s="31" t="s">
        <v>8415</v>
      </c>
      <c r="C514" s="253"/>
      <c r="D514" s="465"/>
      <c r="E514" s="255"/>
      <c r="F514" s="268"/>
      <c r="G514" s="268"/>
      <c r="H514" s="246"/>
    </row>
    <row r="515" spans="1:8" x14ac:dyDescent="0.2">
      <c r="A515" s="483" t="s">
        <v>8416</v>
      </c>
      <c r="B515" s="31" t="s">
        <v>8350</v>
      </c>
      <c r="C515" s="253">
        <v>195770.6285470814</v>
      </c>
      <c r="D515" s="465"/>
      <c r="E515" s="255"/>
      <c r="F515" s="62">
        <v>0</v>
      </c>
      <c r="G515" s="62">
        <v>0</v>
      </c>
      <c r="H515" s="253">
        <f t="shared" ref="H515:H525" si="51">G515-F515</f>
        <v>0</v>
      </c>
    </row>
    <row r="516" spans="1:8" x14ac:dyDescent="0.2">
      <c r="A516" s="483" t="s">
        <v>8417</v>
      </c>
      <c r="B516" s="31" t="s">
        <v>8352</v>
      </c>
      <c r="C516" s="253">
        <v>195770.6285470814</v>
      </c>
      <c r="D516" s="465"/>
      <c r="E516" s="255"/>
      <c r="F516" s="62">
        <v>0</v>
      </c>
      <c r="G516" s="62">
        <v>0</v>
      </c>
      <c r="H516" s="253">
        <f t="shared" si="51"/>
        <v>0</v>
      </c>
    </row>
    <row r="517" spans="1:8" x14ac:dyDescent="0.2">
      <c r="A517" s="483" t="s">
        <v>8418</v>
      </c>
      <c r="B517" s="31" t="s">
        <v>8354</v>
      </c>
      <c r="C517" s="253">
        <v>195770.6285470814</v>
      </c>
      <c r="D517" s="465"/>
      <c r="E517" s="255"/>
      <c r="F517" s="62">
        <v>0</v>
      </c>
      <c r="G517" s="62">
        <v>0</v>
      </c>
      <c r="H517" s="253">
        <f t="shared" si="51"/>
        <v>0</v>
      </c>
    </row>
    <row r="518" spans="1:8" x14ac:dyDescent="0.2">
      <c r="A518" s="483" t="s">
        <v>8419</v>
      </c>
      <c r="B518" s="31" t="s">
        <v>8356</v>
      </c>
      <c r="C518" s="253">
        <v>195770.6285470814</v>
      </c>
      <c r="D518" s="465"/>
      <c r="E518" s="255"/>
      <c r="F518" s="62">
        <v>0</v>
      </c>
      <c r="G518" s="62">
        <v>0</v>
      </c>
      <c r="H518" s="253">
        <f t="shared" si="51"/>
        <v>0</v>
      </c>
    </row>
    <row r="519" spans="1:8" x14ac:dyDescent="0.2">
      <c r="A519" s="483" t="s">
        <v>8420</v>
      </c>
      <c r="B519" s="31" t="s">
        <v>8358</v>
      </c>
      <c r="C519" s="253">
        <v>195770.62854708132</v>
      </c>
      <c r="D519" s="465"/>
      <c r="E519" s="255"/>
      <c r="F519" s="62">
        <v>0</v>
      </c>
      <c r="G519" s="62">
        <v>0</v>
      </c>
      <c r="H519" s="253">
        <f t="shared" si="51"/>
        <v>0</v>
      </c>
    </row>
    <row r="520" spans="1:8" x14ac:dyDescent="0.2">
      <c r="A520" s="483" t="s">
        <v>8421</v>
      </c>
      <c r="B520" s="31" t="s">
        <v>8369</v>
      </c>
      <c r="C520" s="253">
        <v>195770.62854708132</v>
      </c>
      <c r="D520" s="465"/>
      <c r="E520" s="255"/>
      <c r="F520" s="62">
        <v>0</v>
      </c>
      <c r="G520" s="62">
        <v>0</v>
      </c>
      <c r="H520" s="253">
        <f t="shared" si="51"/>
        <v>0</v>
      </c>
    </row>
    <row r="521" spans="1:8" x14ac:dyDescent="0.2">
      <c r="A521" s="483" t="s">
        <v>8422</v>
      </c>
      <c r="B521" s="31" t="s">
        <v>8371</v>
      </c>
      <c r="C521" s="253">
        <v>195770.62854708132</v>
      </c>
      <c r="D521" s="465"/>
      <c r="E521" s="255"/>
      <c r="F521" s="62">
        <v>0</v>
      </c>
      <c r="G521" s="62">
        <v>0</v>
      </c>
      <c r="H521" s="253">
        <f t="shared" si="51"/>
        <v>0</v>
      </c>
    </row>
    <row r="522" spans="1:8" x14ac:dyDescent="0.2">
      <c r="A522" s="483" t="s">
        <v>8423</v>
      </c>
      <c r="B522" s="31" t="s">
        <v>8386</v>
      </c>
      <c r="C522" s="253">
        <v>195770.62854708132</v>
      </c>
      <c r="D522" s="465"/>
      <c r="E522" s="255"/>
      <c r="F522" s="62">
        <v>0</v>
      </c>
      <c r="G522" s="62">
        <v>0</v>
      </c>
      <c r="H522" s="253">
        <f t="shared" si="51"/>
        <v>0</v>
      </c>
    </row>
    <row r="523" spans="1:8" x14ac:dyDescent="0.2">
      <c r="A523" s="483" t="s">
        <v>8424</v>
      </c>
      <c r="B523" s="31" t="s">
        <v>8388</v>
      </c>
      <c r="C523" s="253">
        <v>195770.62854708132</v>
      </c>
      <c r="D523" s="465"/>
      <c r="E523" s="255"/>
      <c r="F523" s="62">
        <v>0</v>
      </c>
      <c r="G523" s="62">
        <v>0</v>
      </c>
      <c r="H523" s="253">
        <f t="shared" si="51"/>
        <v>0</v>
      </c>
    </row>
    <row r="524" spans="1:8" x14ac:dyDescent="0.2">
      <c r="A524" s="483" t="s">
        <v>8425</v>
      </c>
      <c r="B524" s="31" t="s">
        <v>8390</v>
      </c>
      <c r="C524" s="253">
        <v>195770.62854708132</v>
      </c>
      <c r="D524" s="465"/>
      <c r="E524" s="255"/>
      <c r="F524" s="62">
        <v>0</v>
      </c>
      <c r="G524" s="62">
        <v>0</v>
      </c>
      <c r="H524" s="253">
        <f t="shared" si="51"/>
        <v>0</v>
      </c>
    </row>
    <row r="525" spans="1:8" x14ac:dyDescent="0.2">
      <c r="A525" s="483" t="s">
        <v>8426</v>
      </c>
      <c r="B525" s="31" t="s">
        <v>8427</v>
      </c>
      <c r="C525" s="253">
        <v>130810.37452918642</v>
      </c>
      <c r="D525" s="465"/>
      <c r="E525" s="255"/>
      <c r="F525" s="62">
        <v>0</v>
      </c>
      <c r="G525" s="62">
        <v>0</v>
      </c>
      <c r="H525" s="253">
        <f t="shared" si="51"/>
        <v>0</v>
      </c>
    </row>
    <row r="526" spans="1:8" ht="15" x14ac:dyDescent="0.25">
      <c r="A526" s="673" t="s">
        <v>523</v>
      </c>
      <c r="B526" s="73" t="s">
        <v>14413</v>
      </c>
      <c r="C526" s="253"/>
      <c r="D526" s="465"/>
      <c r="E526" s="255"/>
      <c r="F526" s="268"/>
      <c r="G526" s="268"/>
      <c r="H526" s="246"/>
    </row>
    <row r="527" spans="1:8" x14ac:dyDescent="0.2">
      <c r="A527" s="483" t="s">
        <v>14414</v>
      </c>
      <c r="B527" s="182" t="s">
        <v>14415</v>
      </c>
      <c r="C527" s="253">
        <v>16473.47</v>
      </c>
      <c r="D527" s="465">
        <v>28</v>
      </c>
      <c r="E527" s="255"/>
      <c r="F527" s="62">
        <v>0</v>
      </c>
      <c r="G527" s="62">
        <v>0</v>
      </c>
      <c r="H527" s="253">
        <f t="shared" ref="H527" si="52">G527-F527</f>
        <v>0</v>
      </c>
    </row>
    <row r="528" spans="1:8" ht="15" x14ac:dyDescent="0.25">
      <c r="A528" s="466" t="s">
        <v>524</v>
      </c>
      <c r="B528" s="167" t="s">
        <v>8677</v>
      </c>
      <c r="C528" s="267"/>
      <c r="D528" s="465"/>
      <c r="E528" s="255"/>
      <c r="F528" s="268"/>
      <c r="G528" s="268"/>
      <c r="H528" s="246"/>
    </row>
    <row r="529" spans="1:8" ht="28.5" x14ac:dyDescent="0.2">
      <c r="A529" s="483" t="s">
        <v>525</v>
      </c>
      <c r="B529" s="31" t="s">
        <v>14199</v>
      </c>
      <c r="C529" s="253"/>
      <c r="D529" s="465"/>
      <c r="E529" s="255"/>
      <c r="F529" s="268"/>
      <c r="G529" s="268"/>
      <c r="H529" s="246"/>
    </row>
    <row r="530" spans="1:8" x14ac:dyDescent="0.2">
      <c r="A530" s="483"/>
      <c r="B530" s="31" t="s">
        <v>14416</v>
      </c>
      <c r="C530" s="253">
        <v>189514.01974173388</v>
      </c>
      <c r="D530" s="465">
        <v>36</v>
      </c>
      <c r="E530" s="255"/>
      <c r="F530" s="62">
        <v>0</v>
      </c>
      <c r="G530" s="62">
        <v>0</v>
      </c>
      <c r="H530" s="253">
        <f t="shared" ref="H530:H531" si="53">G530-F530</f>
        <v>0</v>
      </c>
    </row>
    <row r="531" spans="1:8" x14ac:dyDescent="0.2">
      <c r="A531" s="483"/>
      <c r="B531" s="31" t="s">
        <v>14417</v>
      </c>
      <c r="C531" s="253">
        <v>206096.94025826614</v>
      </c>
      <c r="D531" s="465">
        <v>36</v>
      </c>
      <c r="E531" s="255"/>
      <c r="F531" s="62">
        <v>0</v>
      </c>
      <c r="G531" s="62">
        <v>0</v>
      </c>
      <c r="H531" s="253">
        <f t="shared" si="53"/>
        <v>0</v>
      </c>
    </row>
    <row r="532" spans="1:8" ht="15" x14ac:dyDescent="0.25">
      <c r="A532" s="15" t="s">
        <v>526</v>
      </c>
      <c r="B532" s="167" t="s">
        <v>5546</v>
      </c>
      <c r="C532" s="267"/>
      <c r="D532" s="255"/>
      <c r="E532" s="255"/>
      <c r="F532" s="255"/>
      <c r="G532" s="255"/>
      <c r="H532" s="277"/>
    </row>
    <row r="533" spans="1:8" ht="28.5" x14ac:dyDescent="0.2">
      <c r="A533" s="29" t="s">
        <v>527</v>
      </c>
      <c r="B533" s="31" t="s">
        <v>5547</v>
      </c>
      <c r="C533" s="253">
        <v>59303.77</v>
      </c>
      <c r="D533" s="250">
        <v>38</v>
      </c>
      <c r="E533" s="250"/>
      <c r="F533" s="62">
        <v>0</v>
      </c>
      <c r="G533" s="62">
        <v>0</v>
      </c>
      <c r="H533" s="253">
        <f t="shared" ref="H533:H538" si="54">G533-F533</f>
        <v>0</v>
      </c>
    </row>
    <row r="534" spans="1:8" ht="28.5" x14ac:dyDescent="0.2">
      <c r="A534" s="29" t="s">
        <v>528</v>
      </c>
      <c r="B534" s="31" t="s">
        <v>5548</v>
      </c>
      <c r="C534" s="253">
        <v>54532.09</v>
      </c>
      <c r="D534" s="250">
        <v>38</v>
      </c>
      <c r="E534" s="250"/>
      <c r="F534" s="62">
        <v>0</v>
      </c>
      <c r="G534" s="62">
        <v>0</v>
      </c>
      <c r="H534" s="253">
        <f t="shared" si="54"/>
        <v>0</v>
      </c>
    </row>
    <row r="535" spans="1:8" ht="28.5" x14ac:dyDescent="0.2">
      <c r="A535" s="29" t="s">
        <v>529</v>
      </c>
      <c r="B535" s="31" t="s">
        <v>5549</v>
      </c>
      <c r="C535" s="253">
        <v>59303.77</v>
      </c>
      <c r="D535" s="250">
        <v>39</v>
      </c>
      <c r="E535" s="250"/>
      <c r="F535" s="62">
        <v>0</v>
      </c>
      <c r="G535" s="62">
        <v>0</v>
      </c>
      <c r="H535" s="253">
        <f t="shared" si="54"/>
        <v>0</v>
      </c>
    </row>
    <row r="536" spans="1:8" ht="28.5" x14ac:dyDescent="0.2">
      <c r="A536" s="29" t="s">
        <v>4810</v>
      </c>
      <c r="B536" s="31" t="s">
        <v>5550</v>
      </c>
      <c r="C536" s="253">
        <v>54532.09</v>
      </c>
      <c r="D536" s="250">
        <v>39</v>
      </c>
      <c r="E536" s="250"/>
      <c r="F536" s="62">
        <v>0</v>
      </c>
      <c r="G536" s="62">
        <v>0</v>
      </c>
      <c r="H536" s="253">
        <f t="shared" si="54"/>
        <v>0</v>
      </c>
    </row>
    <row r="537" spans="1:8" ht="28.5" x14ac:dyDescent="0.2">
      <c r="A537" s="29" t="s">
        <v>4811</v>
      </c>
      <c r="B537" s="31" t="s">
        <v>5551</v>
      </c>
      <c r="C537" s="253">
        <v>65896.990000000005</v>
      </c>
      <c r="D537" s="250">
        <v>40</v>
      </c>
      <c r="E537" s="250"/>
      <c r="F537" s="62">
        <v>0</v>
      </c>
      <c r="G537" s="62">
        <v>0</v>
      </c>
      <c r="H537" s="253">
        <f t="shared" si="54"/>
        <v>0</v>
      </c>
    </row>
    <row r="538" spans="1:8" ht="29.25" thickBot="1" x14ac:dyDescent="0.25">
      <c r="A538" s="29" t="s">
        <v>4812</v>
      </c>
      <c r="B538" s="31" t="s">
        <v>5584</v>
      </c>
      <c r="C538" s="253">
        <v>60594.81</v>
      </c>
      <c r="D538" s="250">
        <v>40</v>
      </c>
      <c r="E538" s="250"/>
      <c r="F538" s="62">
        <v>0</v>
      </c>
      <c r="G538" s="62">
        <v>0</v>
      </c>
      <c r="H538" s="253">
        <f t="shared" si="54"/>
        <v>0</v>
      </c>
    </row>
    <row r="539" spans="1:8" ht="15.75" thickBot="1" x14ac:dyDescent="0.3">
      <c r="A539" s="158"/>
      <c r="B539" s="159" t="s">
        <v>5585</v>
      </c>
      <c r="C539" s="280">
        <f>SUM(C486:C538)</f>
        <v>4494623.879999999</v>
      </c>
      <c r="D539" s="518"/>
      <c r="E539" s="273"/>
      <c r="F539" s="262">
        <f>SUM(F487:F538)</f>
        <v>0</v>
      </c>
      <c r="G539" s="262">
        <f>SUM(G487:G538)</f>
        <v>0</v>
      </c>
      <c r="H539" s="262">
        <f>SUM(H487:H538)</f>
        <v>0</v>
      </c>
    </row>
    <row r="540" spans="1:8" ht="30.75" thickBot="1" x14ac:dyDescent="0.3">
      <c r="A540" s="158"/>
      <c r="B540" s="189" t="s">
        <v>5586</v>
      </c>
      <c r="C540" s="262">
        <f>C539+C482+C295+C270+C34</f>
        <v>26625778.479999956</v>
      </c>
      <c r="D540" s="273"/>
      <c r="E540" s="282"/>
      <c r="F540" s="262">
        <f>F539+F482+F295+F270+F34</f>
        <v>3973706.7120704874</v>
      </c>
      <c r="G540" s="262">
        <f>G539+G482+G295+G270+G34</f>
        <v>785738.34576103021</v>
      </c>
      <c r="H540" s="262">
        <f>H539+H482+H295+H270+H34</f>
        <v>4759445.0578315202</v>
      </c>
    </row>
  </sheetData>
  <mergeCells count="4">
    <mergeCell ref="C8:H8"/>
    <mergeCell ref="A8:A9"/>
    <mergeCell ref="B8:B9"/>
    <mergeCell ref="B6:F6"/>
  </mergeCells>
  <phoneticPr fontId="40" type="noConversion"/>
  <pageMargins left="0.70866141732283472" right="0.70866141732283472" top="0.74803149606299213" bottom="0.74803149606299213" header="0.31496062992125984" footer="0.31496062992125984"/>
  <pageSetup paperSize="9" scale="56" fitToHeight="8" orientation="portrait" r:id="rId1"/>
  <headerFooter>
    <oddFooter>&amp;R&amp;P/&amp;N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  <pageSetUpPr fitToPage="1"/>
  </sheetPr>
  <dimension ref="A2:H437"/>
  <sheetViews>
    <sheetView view="pageBreakPreview" topLeftCell="A2" zoomScaleSheetLayoutView="100" workbookViewId="0">
      <selection activeCell="A12" sqref="A12"/>
    </sheetView>
  </sheetViews>
  <sheetFormatPr defaultColWidth="9.125" defaultRowHeight="14.25" x14ac:dyDescent="0.2"/>
  <cols>
    <col min="1" max="1" width="19.75" style="1" customWidth="1"/>
    <col min="2" max="2" width="40.25" style="1" customWidth="1"/>
    <col min="3" max="3" width="27.875" style="1" customWidth="1"/>
    <col min="4" max="4" width="15.125" style="1" customWidth="1"/>
    <col min="5" max="5" width="13.75" style="1" customWidth="1"/>
    <col min="6" max="6" width="16.25" style="1" customWidth="1"/>
    <col min="7" max="7" width="13.75" style="1" customWidth="1"/>
    <col min="8" max="8" width="16.75" style="1" customWidth="1"/>
    <col min="9" max="16384" width="9.125" style="1"/>
  </cols>
  <sheetData>
    <row r="2" spans="1:8" ht="15" x14ac:dyDescent="0.25">
      <c r="A2" s="45" t="s">
        <v>6451</v>
      </c>
      <c r="B2" s="238"/>
    </row>
    <row r="3" spans="1:8" ht="15" x14ac:dyDescent="0.25">
      <c r="A3" s="45"/>
      <c r="B3" s="238"/>
    </row>
    <row r="4" spans="1:8" ht="15" x14ac:dyDescent="0.25">
      <c r="A4" s="45" t="s">
        <v>6453</v>
      </c>
      <c r="B4" s="238"/>
    </row>
    <row r="5" spans="1:8" ht="15" x14ac:dyDescent="0.25">
      <c r="A5" s="45"/>
      <c r="B5" s="238"/>
    </row>
    <row r="6" spans="1:8" ht="15" x14ac:dyDescent="0.25">
      <c r="A6" s="45"/>
      <c r="B6" s="804" t="s">
        <v>14429</v>
      </c>
      <c r="C6" s="805"/>
    </row>
    <row r="7" spans="1:8" ht="15" thickBot="1" x14ac:dyDescent="0.25"/>
    <row r="8" spans="1:8" ht="33.75" customHeight="1" x14ac:dyDescent="0.2">
      <c r="A8" s="783" t="s">
        <v>6226</v>
      </c>
      <c r="B8" s="798" t="s">
        <v>1465</v>
      </c>
      <c r="C8" s="801" t="s">
        <v>7724</v>
      </c>
      <c r="D8" s="802"/>
      <c r="E8" s="802"/>
      <c r="F8" s="802"/>
      <c r="G8" s="802"/>
      <c r="H8" s="803"/>
    </row>
    <row r="9" spans="1:8" ht="78" customHeight="1" x14ac:dyDescent="0.2">
      <c r="A9" s="784"/>
      <c r="B9" s="799"/>
      <c r="C9" s="164" t="s">
        <v>5468</v>
      </c>
      <c r="D9" s="164" t="s">
        <v>5469</v>
      </c>
      <c r="E9" s="165" t="s">
        <v>5470</v>
      </c>
      <c r="F9" s="164" t="s">
        <v>5471</v>
      </c>
      <c r="G9" s="165" t="s">
        <v>5472</v>
      </c>
      <c r="H9" s="164" t="s">
        <v>5473</v>
      </c>
    </row>
    <row r="10" spans="1:8" ht="45" x14ac:dyDescent="0.25">
      <c r="A10" s="190" t="s">
        <v>5587</v>
      </c>
      <c r="B10" s="166" t="s">
        <v>7725</v>
      </c>
      <c r="C10" s="20"/>
      <c r="D10" s="20"/>
      <c r="E10" s="20"/>
      <c r="F10" s="20"/>
      <c r="G10" s="20"/>
      <c r="H10" s="21"/>
    </row>
    <row r="11" spans="1:8" x14ac:dyDescent="0.2">
      <c r="A11" s="31"/>
      <c r="B11" s="6" t="s">
        <v>5474</v>
      </c>
      <c r="C11" s="6"/>
      <c r="D11" s="6"/>
      <c r="E11" s="6"/>
      <c r="F11" s="6"/>
      <c r="G11" s="6"/>
      <c r="H11" s="6"/>
    </row>
    <row r="12" spans="1:8" ht="15" x14ac:dyDescent="0.25">
      <c r="A12" s="73" t="s">
        <v>6</v>
      </c>
      <c r="B12" s="12" t="s">
        <v>5588</v>
      </c>
      <c r="C12" s="269"/>
      <c r="D12" s="255"/>
      <c r="E12" s="255"/>
      <c r="F12" s="255"/>
      <c r="G12" s="255"/>
      <c r="H12" s="277"/>
    </row>
    <row r="13" spans="1:8" x14ac:dyDescent="0.2">
      <c r="A13" s="677" t="s">
        <v>7</v>
      </c>
      <c r="B13" s="54" t="s">
        <v>8555</v>
      </c>
      <c r="C13" s="253"/>
      <c r="D13" s="250"/>
      <c r="E13" s="250"/>
      <c r="F13" s="62"/>
      <c r="G13" s="62"/>
      <c r="H13" s="253"/>
    </row>
    <row r="14" spans="1:8" ht="28.5" x14ac:dyDescent="0.2">
      <c r="A14" s="677" t="s">
        <v>14430</v>
      </c>
      <c r="B14" s="520" t="s">
        <v>14431</v>
      </c>
      <c r="C14" s="278">
        <v>5489.6112629149447</v>
      </c>
      <c r="D14" s="402">
        <v>18</v>
      </c>
      <c r="E14" s="250"/>
      <c r="F14" s="62">
        <v>0</v>
      </c>
      <c r="G14" s="62">
        <v>0</v>
      </c>
      <c r="H14" s="253">
        <f t="shared" ref="H14" si="0">G14-F14</f>
        <v>0</v>
      </c>
    </row>
    <row r="15" spans="1:8" x14ac:dyDescent="0.2">
      <c r="A15" s="677" t="s">
        <v>167</v>
      </c>
      <c r="B15" s="54" t="s">
        <v>8558</v>
      </c>
      <c r="C15" s="278"/>
      <c r="D15" s="402"/>
      <c r="E15" s="250"/>
      <c r="F15" s="250"/>
      <c r="G15" s="250"/>
      <c r="H15" s="250"/>
    </row>
    <row r="16" spans="1:8" ht="28.5" x14ac:dyDescent="0.2">
      <c r="A16" s="677"/>
      <c r="B16" s="529" t="s">
        <v>14432</v>
      </c>
      <c r="C16" s="278"/>
      <c r="D16" s="402"/>
      <c r="E16" s="250"/>
      <c r="F16" s="62"/>
      <c r="G16" s="62"/>
      <c r="H16" s="253"/>
    </row>
    <row r="17" spans="1:8" ht="15" x14ac:dyDescent="0.25">
      <c r="A17" s="678" t="s">
        <v>14433</v>
      </c>
      <c r="B17" s="679" t="s">
        <v>14434</v>
      </c>
      <c r="C17" s="278"/>
      <c r="D17" s="402"/>
      <c r="E17" s="250"/>
      <c r="F17" s="250"/>
      <c r="G17" s="250"/>
      <c r="H17" s="250"/>
    </row>
    <row r="18" spans="1:8" x14ac:dyDescent="0.2">
      <c r="A18" s="677" t="s">
        <v>14435</v>
      </c>
      <c r="B18" s="529" t="s">
        <v>14436</v>
      </c>
      <c r="C18" s="278">
        <v>12292.456528062856</v>
      </c>
      <c r="D18" s="402"/>
      <c r="E18" s="250"/>
      <c r="F18" s="62">
        <v>0</v>
      </c>
      <c r="G18" s="62">
        <v>0</v>
      </c>
      <c r="H18" s="253">
        <f t="shared" ref="H18:H20" si="1">G18-F18</f>
        <v>0</v>
      </c>
    </row>
    <row r="19" spans="1:8" x14ac:dyDescent="0.2">
      <c r="A19" s="677" t="s">
        <v>14437</v>
      </c>
      <c r="B19" s="529" t="s">
        <v>14438</v>
      </c>
      <c r="C19" s="278">
        <v>30165.537492178872</v>
      </c>
      <c r="D19" s="402"/>
      <c r="E19" s="250"/>
      <c r="F19" s="62">
        <v>0</v>
      </c>
      <c r="G19" s="62">
        <v>0</v>
      </c>
      <c r="H19" s="253">
        <f t="shared" si="1"/>
        <v>0</v>
      </c>
    </row>
    <row r="20" spans="1:8" x14ac:dyDescent="0.2">
      <c r="A20" s="677" t="s">
        <v>14439</v>
      </c>
      <c r="B20" s="529" t="s">
        <v>14440</v>
      </c>
      <c r="C20" s="278">
        <v>30165.537492178872</v>
      </c>
      <c r="D20" s="402"/>
      <c r="E20" s="255"/>
      <c r="F20" s="62">
        <v>0</v>
      </c>
      <c r="G20" s="62">
        <v>0</v>
      </c>
      <c r="H20" s="253">
        <f t="shared" si="1"/>
        <v>0</v>
      </c>
    </row>
    <row r="21" spans="1:8" x14ac:dyDescent="0.2">
      <c r="A21" s="677" t="s">
        <v>4813</v>
      </c>
      <c r="B21" s="54" t="s">
        <v>8559</v>
      </c>
      <c r="C21" s="278"/>
      <c r="D21" s="402"/>
      <c r="E21" s="250"/>
      <c r="F21" s="62"/>
      <c r="G21" s="62"/>
      <c r="H21" s="253"/>
    </row>
    <row r="22" spans="1:8" x14ac:dyDescent="0.2">
      <c r="A22" s="677" t="s">
        <v>4814</v>
      </c>
      <c r="B22" s="428" t="s">
        <v>14441</v>
      </c>
      <c r="C22" s="278">
        <v>2163.3843987689675</v>
      </c>
      <c r="D22" s="402">
        <v>32</v>
      </c>
      <c r="E22" s="255"/>
      <c r="F22" s="62">
        <v>0</v>
      </c>
      <c r="G22" s="62">
        <v>0</v>
      </c>
      <c r="H22" s="253">
        <f t="shared" ref="H22:H23" si="2">G22-F22</f>
        <v>0</v>
      </c>
    </row>
    <row r="23" spans="1:8" x14ac:dyDescent="0.2">
      <c r="A23" s="677" t="s">
        <v>4815</v>
      </c>
      <c r="B23" s="428" t="s">
        <v>14442</v>
      </c>
      <c r="C23" s="278">
        <v>2192.8387326885108</v>
      </c>
      <c r="D23" s="402">
        <v>33</v>
      </c>
      <c r="E23" s="255"/>
      <c r="F23" s="62">
        <v>0</v>
      </c>
      <c r="G23" s="62">
        <v>0</v>
      </c>
      <c r="H23" s="253">
        <f t="shared" si="2"/>
        <v>0</v>
      </c>
    </row>
    <row r="24" spans="1:8" ht="15" x14ac:dyDescent="0.25">
      <c r="A24" s="680" t="s">
        <v>9</v>
      </c>
      <c r="B24" s="611" t="s">
        <v>8677</v>
      </c>
      <c r="C24" s="548"/>
      <c r="D24" s="402"/>
      <c r="E24" s="255"/>
      <c r="F24" s="268"/>
      <c r="G24" s="268"/>
      <c r="H24" s="246"/>
    </row>
    <row r="25" spans="1:8" ht="28.5" x14ac:dyDescent="0.2">
      <c r="A25" s="677"/>
      <c r="B25" s="529" t="s">
        <v>14443</v>
      </c>
      <c r="C25" s="278"/>
      <c r="D25" s="571"/>
      <c r="E25" s="255"/>
      <c r="F25" s="268"/>
      <c r="G25" s="268"/>
      <c r="H25" s="246"/>
    </row>
    <row r="26" spans="1:8" x14ac:dyDescent="0.2">
      <c r="A26" s="677" t="s">
        <v>8</v>
      </c>
      <c r="B26" s="529" t="s">
        <v>14444</v>
      </c>
      <c r="C26" s="278">
        <v>10015.000245108817</v>
      </c>
      <c r="D26" s="571">
        <v>33</v>
      </c>
      <c r="E26" s="255"/>
      <c r="F26" s="62">
        <v>0</v>
      </c>
      <c r="G26" s="62">
        <v>0</v>
      </c>
      <c r="H26" s="253">
        <f t="shared" ref="H26:H27" si="3">G26-F26</f>
        <v>0</v>
      </c>
    </row>
    <row r="27" spans="1:8" x14ac:dyDescent="0.2">
      <c r="A27" s="677" t="s">
        <v>14445</v>
      </c>
      <c r="B27" s="529" t="s">
        <v>14446</v>
      </c>
      <c r="C27" s="278">
        <v>9880.4781952077847</v>
      </c>
      <c r="D27" s="571">
        <v>33</v>
      </c>
      <c r="E27" s="255"/>
      <c r="F27" s="62">
        <v>0</v>
      </c>
      <c r="G27" s="62">
        <v>0</v>
      </c>
      <c r="H27" s="253">
        <f t="shared" si="3"/>
        <v>0</v>
      </c>
    </row>
    <row r="28" spans="1:8" ht="15" x14ac:dyDescent="0.25">
      <c r="A28" s="193" t="s">
        <v>10</v>
      </c>
      <c r="B28" s="12" t="s">
        <v>5546</v>
      </c>
      <c r="C28" s="269"/>
      <c r="D28" s="255"/>
      <c r="E28" s="255"/>
      <c r="F28" s="255"/>
      <c r="G28" s="255"/>
      <c r="H28" s="277"/>
    </row>
    <row r="29" spans="1:8" ht="28.5" x14ac:dyDescent="0.2">
      <c r="A29" s="191" t="s">
        <v>4816</v>
      </c>
      <c r="B29" s="182" t="s">
        <v>5547</v>
      </c>
      <c r="C29" s="278">
        <v>2843.0806586062972</v>
      </c>
      <c r="D29" s="250">
        <v>34</v>
      </c>
      <c r="E29" s="250"/>
      <c r="F29" s="62">
        <v>0</v>
      </c>
      <c r="G29" s="62">
        <v>0</v>
      </c>
      <c r="H29" s="253">
        <f t="shared" ref="H29:H34" si="4">G29-F29</f>
        <v>0</v>
      </c>
    </row>
    <row r="30" spans="1:8" ht="28.5" x14ac:dyDescent="0.2">
      <c r="A30" s="191" t="s">
        <v>4817</v>
      </c>
      <c r="B30" s="182" t="s">
        <v>5548</v>
      </c>
      <c r="C30" s="278">
        <v>2881.7890116509225</v>
      </c>
      <c r="D30" s="250">
        <v>35</v>
      </c>
      <c r="E30" s="250"/>
      <c r="F30" s="62">
        <v>0</v>
      </c>
      <c r="G30" s="62">
        <v>0</v>
      </c>
      <c r="H30" s="253">
        <f t="shared" si="4"/>
        <v>0</v>
      </c>
    </row>
    <row r="31" spans="1:8" ht="28.5" x14ac:dyDescent="0.2">
      <c r="A31" s="191" t="s">
        <v>4818</v>
      </c>
      <c r="B31" s="182" t="s">
        <v>5549</v>
      </c>
      <c r="C31" s="278">
        <v>2843.0806586062972</v>
      </c>
      <c r="D31" s="250">
        <v>36</v>
      </c>
      <c r="E31" s="250"/>
      <c r="F31" s="62">
        <v>0</v>
      </c>
      <c r="G31" s="62">
        <v>0</v>
      </c>
      <c r="H31" s="253">
        <f t="shared" si="4"/>
        <v>0</v>
      </c>
    </row>
    <row r="32" spans="1:8" ht="28.5" x14ac:dyDescent="0.2">
      <c r="A32" s="191" t="s">
        <v>4819</v>
      </c>
      <c r="B32" s="182" t="s">
        <v>5550</v>
      </c>
      <c r="C32" s="278">
        <v>2881.7890116509225</v>
      </c>
      <c r="D32" s="250">
        <v>37</v>
      </c>
      <c r="E32" s="250"/>
      <c r="F32" s="62">
        <v>0</v>
      </c>
      <c r="G32" s="62">
        <v>0</v>
      </c>
      <c r="H32" s="253">
        <f t="shared" si="4"/>
        <v>0</v>
      </c>
    </row>
    <row r="33" spans="1:8" ht="28.5" x14ac:dyDescent="0.2">
      <c r="A33" s="191" t="s">
        <v>4820</v>
      </c>
      <c r="B33" s="182" t="s">
        <v>5551</v>
      </c>
      <c r="C33" s="278">
        <v>3159.1612837986472</v>
      </c>
      <c r="D33" s="250">
        <v>38</v>
      </c>
      <c r="E33" s="250"/>
      <c r="F33" s="62">
        <v>0</v>
      </c>
      <c r="G33" s="62">
        <v>0</v>
      </c>
      <c r="H33" s="253">
        <f t="shared" si="4"/>
        <v>0</v>
      </c>
    </row>
    <row r="34" spans="1:8" ht="29.25" thickBot="1" x14ac:dyDescent="0.25">
      <c r="A34" s="191" t="s">
        <v>4821</v>
      </c>
      <c r="B34" s="182" t="s">
        <v>5552</v>
      </c>
      <c r="C34" s="581">
        <v>3202.1546515717782</v>
      </c>
      <c r="D34" s="250">
        <v>39</v>
      </c>
      <c r="E34" s="250"/>
      <c r="F34" s="62">
        <v>0</v>
      </c>
      <c r="G34" s="62">
        <v>0</v>
      </c>
      <c r="H34" s="253">
        <f t="shared" si="4"/>
        <v>0</v>
      </c>
    </row>
    <row r="35" spans="1:8" ht="15.75" thickBot="1" x14ac:dyDescent="0.3">
      <c r="A35" s="158"/>
      <c r="B35" s="159" t="s">
        <v>5589</v>
      </c>
      <c r="C35" s="262">
        <f>SUM(C13:C34)</f>
        <v>120175.8996229945</v>
      </c>
      <c r="D35" s="273"/>
      <c r="E35" s="273"/>
      <c r="F35" s="262">
        <f>SUM(F13:F34)</f>
        <v>0</v>
      </c>
      <c r="G35" s="262">
        <f>SUM(G13:G34)</f>
        <v>0</v>
      </c>
      <c r="H35" s="262">
        <f>SUM(H13:H34)</f>
        <v>0</v>
      </c>
    </row>
    <row r="36" spans="1:8" ht="45" x14ac:dyDescent="0.25">
      <c r="A36" s="170" t="s">
        <v>5590</v>
      </c>
      <c r="B36" s="166" t="s">
        <v>7748</v>
      </c>
      <c r="C36" s="286"/>
      <c r="D36" s="275"/>
      <c r="E36" s="275"/>
      <c r="F36" s="275"/>
      <c r="G36" s="275"/>
      <c r="H36" s="287"/>
    </row>
    <row r="37" spans="1:8" x14ac:dyDescent="0.2">
      <c r="A37" s="31"/>
      <c r="B37" s="6" t="s">
        <v>5591</v>
      </c>
      <c r="C37" s="250"/>
      <c r="D37" s="250"/>
      <c r="E37" s="250"/>
      <c r="F37" s="250"/>
      <c r="G37" s="250"/>
      <c r="H37" s="250"/>
    </row>
    <row r="38" spans="1:8" ht="15" x14ac:dyDescent="0.25">
      <c r="A38" s="194" t="s">
        <v>11</v>
      </c>
      <c r="B38" s="167" t="s">
        <v>5592</v>
      </c>
      <c r="C38" s="255"/>
      <c r="D38" s="255"/>
      <c r="E38" s="255"/>
      <c r="F38" s="255"/>
      <c r="G38" s="255"/>
      <c r="H38" s="277"/>
    </row>
    <row r="39" spans="1:8" x14ac:dyDescent="0.2">
      <c r="A39" s="191" t="s">
        <v>12</v>
      </c>
      <c r="B39" s="6" t="s">
        <v>6533</v>
      </c>
      <c r="C39" s="253">
        <v>40072.89</v>
      </c>
      <c r="D39" s="250">
        <v>16</v>
      </c>
      <c r="E39" s="250">
        <v>15</v>
      </c>
      <c r="F39" s="62">
        <v>40072.89</v>
      </c>
      <c r="G39" s="62">
        <v>0</v>
      </c>
      <c r="H39" s="253">
        <f t="shared" ref="H39:H44" si="5">G39+F39</f>
        <v>40072.89</v>
      </c>
    </row>
    <row r="40" spans="1:8" x14ac:dyDescent="0.2">
      <c r="A40" s="191" t="s">
        <v>44</v>
      </c>
      <c r="B40" s="6" t="s">
        <v>2566</v>
      </c>
      <c r="C40" s="253">
        <v>245168.2</v>
      </c>
      <c r="D40" s="250">
        <v>22</v>
      </c>
      <c r="E40" s="250">
        <v>26</v>
      </c>
      <c r="F40" s="62">
        <v>245168.2</v>
      </c>
      <c r="G40" s="62">
        <v>0</v>
      </c>
      <c r="H40" s="253">
        <f t="shared" si="5"/>
        <v>245168.2</v>
      </c>
    </row>
    <row r="41" spans="1:8" x14ac:dyDescent="0.2">
      <c r="A41" s="191" t="s">
        <v>530</v>
      </c>
      <c r="B41" s="6" t="s">
        <v>2567</v>
      </c>
      <c r="C41" s="253">
        <v>273692.3</v>
      </c>
      <c r="D41" s="250">
        <v>15</v>
      </c>
      <c r="E41" s="250">
        <v>13</v>
      </c>
      <c r="F41" s="62">
        <v>273692.3</v>
      </c>
      <c r="G41" s="62">
        <v>0</v>
      </c>
      <c r="H41" s="253">
        <f t="shared" si="5"/>
        <v>273692.3</v>
      </c>
    </row>
    <row r="42" spans="1:8" x14ac:dyDescent="0.2">
      <c r="A42" s="191" t="s">
        <v>531</v>
      </c>
      <c r="B42" s="6" t="s">
        <v>2568</v>
      </c>
      <c r="C42" s="253">
        <v>273692.3</v>
      </c>
      <c r="D42" s="250">
        <v>15</v>
      </c>
      <c r="E42" s="250">
        <v>12</v>
      </c>
      <c r="F42" s="62">
        <v>273692.3</v>
      </c>
      <c r="G42" s="62">
        <v>0</v>
      </c>
      <c r="H42" s="253">
        <f t="shared" si="5"/>
        <v>273692.3</v>
      </c>
    </row>
    <row r="43" spans="1:8" x14ac:dyDescent="0.2">
      <c r="A43" s="191" t="s">
        <v>532</v>
      </c>
      <c r="B43" s="6" t="s">
        <v>2569</v>
      </c>
      <c r="C43" s="253">
        <v>273692.3</v>
      </c>
      <c r="D43" s="250">
        <v>15</v>
      </c>
      <c r="E43" s="250">
        <v>13</v>
      </c>
      <c r="F43" s="62">
        <v>273692.3</v>
      </c>
      <c r="G43" s="62">
        <v>0</v>
      </c>
      <c r="H43" s="253">
        <f t="shared" si="5"/>
        <v>273692.3</v>
      </c>
    </row>
    <row r="44" spans="1:8" x14ac:dyDescent="0.2">
      <c r="A44" s="191" t="s">
        <v>1188</v>
      </c>
      <c r="B44" s="6" t="s">
        <v>2570</v>
      </c>
      <c r="C44" s="253">
        <v>245029.07</v>
      </c>
      <c r="D44" s="250">
        <v>17</v>
      </c>
      <c r="E44" s="250">
        <v>22</v>
      </c>
      <c r="F44" s="62">
        <v>245029.07</v>
      </c>
      <c r="G44" s="62">
        <v>0</v>
      </c>
      <c r="H44" s="253">
        <f t="shared" si="5"/>
        <v>245029.07</v>
      </c>
    </row>
    <row r="45" spans="1:8" x14ac:dyDescent="0.2">
      <c r="A45" s="191" t="s">
        <v>1189</v>
      </c>
      <c r="B45" s="6" t="s">
        <v>2565</v>
      </c>
      <c r="C45" s="253">
        <v>40072.89</v>
      </c>
      <c r="D45" s="250">
        <v>17</v>
      </c>
      <c r="E45" s="250">
        <v>29</v>
      </c>
      <c r="F45" s="62">
        <f>C45</f>
        <v>40072.89</v>
      </c>
      <c r="G45" s="253">
        <v>0</v>
      </c>
      <c r="H45" s="253">
        <f>G45+F45</f>
        <v>40072.89</v>
      </c>
    </row>
    <row r="46" spans="1:8" ht="15" x14ac:dyDescent="0.25">
      <c r="A46" s="194" t="s">
        <v>1190</v>
      </c>
      <c r="B46" s="73" t="s">
        <v>5593</v>
      </c>
      <c r="C46" s="255"/>
      <c r="D46" s="255"/>
      <c r="E46" s="255"/>
      <c r="F46" s="255"/>
      <c r="G46" s="255"/>
      <c r="H46" s="277"/>
    </row>
    <row r="47" spans="1:8" ht="15" x14ac:dyDescent="0.25">
      <c r="A47" s="194"/>
      <c r="B47" s="11" t="s">
        <v>6533</v>
      </c>
      <c r="C47" s="250"/>
      <c r="D47" s="250"/>
      <c r="E47" s="250"/>
      <c r="F47" s="250"/>
      <c r="G47" s="250"/>
      <c r="H47" s="250"/>
    </row>
    <row r="48" spans="1:8" x14ac:dyDescent="0.2">
      <c r="A48" s="191" t="s">
        <v>1191</v>
      </c>
      <c r="B48" s="6" t="s">
        <v>6533</v>
      </c>
      <c r="C48" s="253">
        <v>648026.97</v>
      </c>
      <c r="D48" s="250">
        <v>17</v>
      </c>
      <c r="E48" s="250">
        <v>19</v>
      </c>
      <c r="F48" s="62">
        <v>648026.97</v>
      </c>
      <c r="G48" s="62">
        <v>0</v>
      </c>
      <c r="H48" s="253">
        <f>G48+F48</f>
        <v>648026.97</v>
      </c>
    </row>
    <row r="49" spans="1:8" ht="15" x14ac:dyDescent="0.25">
      <c r="A49" s="191"/>
      <c r="B49" s="36" t="s">
        <v>2566</v>
      </c>
      <c r="C49" s="253"/>
      <c r="D49" s="250"/>
      <c r="E49" s="250"/>
      <c r="F49" s="250"/>
      <c r="G49" s="250"/>
      <c r="H49" s="250"/>
    </row>
    <row r="50" spans="1:8" x14ac:dyDescent="0.2">
      <c r="A50" s="191" t="s">
        <v>1192</v>
      </c>
      <c r="B50" s="6" t="s">
        <v>5594</v>
      </c>
      <c r="C50" s="253">
        <v>984216.58</v>
      </c>
      <c r="D50" s="250">
        <v>23</v>
      </c>
      <c r="E50" s="250">
        <v>26</v>
      </c>
      <c r="F50" s="62">
        <v>984216.58</v>
      </c>
      <c r="G50" s="62">
        <v>0</v>
      </c>
      <c r="H50" s="253">
        <f>G50+F50</f>
        <v>984216.58</v>
      </c>
    </row>
    <row r="51" spans="1:8" x14ac:dyDescent="0.2">
      <c r="A51" s="191" t="s">
        <v>1193</v>
      </c>
      <c r="B51" s="6" t="s">
        <v>5595</v>
      </c>
      <c r="C51" s="253">
        <v>661961.27</v>
      </c>
      <c r="D51" s="250">
        <v>24</v>
      </c>
      <c r="E51" s="250">
        <v>26</v>
      </c>
      <c r="F51" s="62">
        <v>661961.27</v>
      </c>
      <c r="G51" s="62">
        <v>0</v>
      </c>
      <c r="H51" s="253">
        <f>G51+F51</f>
        <v>661961.27</v>
      </c>
    </row>
    <row r="52" spans="1:8" x14ac:dyDescent="0.2">
      <c r="A52" s="191" t="s">
        <v>1194</v>
      </c>
      <c r="B52" s="6" t="s">
        <v>5596</v>
      </c>
      <c r="C52" s="253">
        <v>403691.67</v>
      </c>
      <c r="D52" s="250">
        <v>25</v>
      </c>
      <c r="E52" s="250">
        <v>26</v>
      </c>
      <c r="F52" s="62">
        <v>403691.67</v>
      </c>
      <c r="G52" s="62">
        <v>0</v>
      </c>
      <c r="H52" s="253">
        <f>G52+F52</f>
        <v>403691.67</v>
      </c>
    </row>
    <row r="53" spans="1:8" ht="15" x14ac:dyDescent="0.25">
      <c r="A53" s="191"/>
      <c r="B53" s="36" t="s">
        <v>2567</v>
      </c>
      <c r="C53" s="253"/>
      <c r="D53" s="250"/>
      <c r="E53" s="250"/>
      <c r="F53" s="250"/>
      <c r="G53" s="250"/>
      <c r="H53" s="250"/>
    </row>
    <row r="54" spans="1:8" x14ac:dyDescent="0.2">
      <c r="A54" s="191" t="s">
        <v>1195</v>
      </c>
      <c r="B54" s="6" t="s">
        <v>5597</v>
      </c>
      <c r="C54" s="253">
        <v>1081940.22</v>
      </c>
      <c r="D54" s="250">
        <v>16</v>
      </c>
      <c r="E54" s="250">
        <v>18</v>
      </c>
      <c r="F54" s="62">
        <v>1081940.22</v>
      </c>
      <c r="G54" s="62">
        <v>0</v>
      </c>
      <c r="H54" s="253">
        <f>G54+F54</f>
        <v>1081940.22</v>
      </c>
    </row>
    <row r="55" spans="1:8" x14ac:dyDescent="0.2">
      <c r="A55" s="191" t="s">
        <v>1196</v>
      </c>
      <c r="B55" s="6" t="s">
        <v>5598</v>
      </c>
      <c r="C55" s="253">
        <v>742234.26</v>
      </c>
      <c r="D55" s="250">
        <v>17</v>
      </c>
      <c r="E55" s="250">
        <v>19</v>
      </c>
      <c r="F55" s="62">
        <v>742234.26</v>
      </c>
      <c r="G55" s="62">
        <v>0</v>
      </c>
      <c r="H55" s="253">
        <f>G55+F55</f>
        <v>742234.26</v>
      </c>
    </row>
    <row r="56" spans="1:8" x14ac:dyDescent="0.2">
      <c r="A56" s="191" t="s">
        <v>1197</v>
      </c>
      <c r="B56" s="6" t="s">
        <v>5599</v>
      </c>
      <c r="C56" s="253">
        <v>464187.25</v>
      </c>
      <c r="D56" s="250">
        <v>18</v>
      </c>
      <c r="E56" s="250">
        <v>19</v>
      </c>
      <c r="F56" s="62">
        <v>464187.25</v>
      </c>
      <c r="G56" s="62">
        <v>0</v>
      </c>
      <c r="H56" s="253">
        <f>G56+F56</f>
        <v>464187.25</v>
      </c>
    </row>
    <row r="57" spans="1:8" ht="15" x14ac:dyDescent="0.25">
      <c r="A57" s="191"/>
      <c r="B57" s="36" t="s">
        <v>2568</v>
      </c>
      <c r="C57" s="253"/>
      <c r="D57" s="250"/>
      <c r="E57" s="250"/>
      <c r="F57" s="250"/>
      <c r="G57" s="250"/>
      <c r="H57" s="250"/>
    </row>
    <row r="58" spans="1:8" x14ac:dyDescent="0.2">
      <c r="A58" s="191" t="s">
        <v>1198</v>
      </c>
      <c r="B58" s="6" t="s">
        <v>5609</v>
      </c>
      <c r="C58" s="253">
        <v>1081940.22</v>
      </c>
      <c r="D58" s="250">
        <v>15</v>
      </c>
      <c r="E58" s="250">
        <v>17</v>
      </c>
      <c r="F58" s="62">
        <v>1081940.22</v>
      </c>
      <c r="G58" s="62">
        <v>0</v>
      </c>
      <c r="H58" s="253">
        <f t="shared" ref="H58:H68" si="6">G58+F58</f>
        <v>1081940.22</v>
      </c>
    </row>
    <row r="59" spans="1:8" x14ac:dyDescent="0.2">
      <c r="A59" s="191" t="s">
        <v>1199</v>
      </c>
      <c r="B59" s="6" t="s">
        <v>5610</v>
      </c>
      <c r="C59" s="253">
        <v>742234.26</v>
      </c>
      <c r="D59" s="250">
        <v>16</v>
      </c>
      <c r="E59" s="250">
        <v>19</v>
      </c>
      <c r="F59" s="62">
        <v>742234.26</v>
      </c>
      <c r="G59" s="62">
        <v>0</v>
      </c>
      <c r="H59" s="253">
        <f t="shared" si="6"/>
        <v>742234.26</v>
      </c>
    </row>
    <row r="60" spans="1:8" x14ac:dyDescent="0.2">
      <c r="A60" s="191" t="s">
        <v>1200</v>
      </c>
      <c r="B60" s="6" t="s">
        <v>5611</v>
      </c>
      <c r="C60" s="253">
        <v>464187.25</v>
      </c>
      <c r="D60" s="250">
        <v>17</v>
      </c>
      <c r="E60" s="250">
        <v>19</v>
      </c>
      <c r="F60" s="62">
        <v>464187.25</v>
      </c>
      <c r="G60" s="62">
        <v>0</v>
      </c>
      <c r="H60" s="253">
        <f t="shared" si="6"/>
        <v>464187.25</v>
      </c>
    </row>
    <row r="61" spans="1:8" ht="15" x14ac:dyDescent="0.25">
      <c r="A61" s="191"/>
      <c r="B61" s="36" t="s">
        <v>2569</v>
      </c>
      <c r="C61" s="253"/>
      <c r="D61" s="250"/>
      <c r="E61" s="250"/>
      <c r="F61" s="250"/>
      <c r="G61" s="250"/>
      <c r="H61" s="250"/>
    </row>
    <row r="62" spans="1:8" x14ac:dyDescent="0.2">
      <c r="A62" s="191" t="s">
        <v>3186</v>
      </c>
      <c r="B62" s="6" t="s">
        <v>5620</v>
      </c>
      <c r="C62" s="253">
        <v>1081940.22</v>
      </c>
      <c r="D62" s="250">
        <v>16</v>
      </c>
      <c r="E62" s="250">
        <v>19</v>
      </c>
      <c r="F62" s="62">
        <v>1081940.22</v>
      </c>
      <c r="G62" s="62">
        <v>0</v>
      </c>
      <c r="H62" s="253">
        <f t="shared" si="6"/>
        <v>1081940.22</v>
      </c>
    </row>
    <row r="63" spans="1:8" x14ac:dyDescent="0.2">
      <c r="A63" s="191" t="s">
        <v>3187</v>
      </c>
      <c r="B63" s="6" t="s">
        <v>5621</v>
      </c>
      <c r="C63" s="253">
        <v>742234.26</v>
      </c>
      <c r="D63" s="250">
        <v>17</v>
      </c>
      <c r="E63" s="250">
        <v>20</v>
      </c>
      <c r="F63" s="62">
        <v>742234.26</v>
      </c>
      <c r="G63" s="62">
        <v>0</v>
      </c>
      <c r="H63" s="253">
        <f t="shared" si="6"/>
        <v>742234.26</v>
      </c>
    </row>
    <row r="64" spans="1:8" x14ac:dyDescent="0.2">
      <c r="A64" s="191" t="s">
        <v>3188</v>
      </c>
      <c r="B64" s="6" t="s">
        <v>5622</v>
      </c>
      <c r="C64" s="253">
        <v>464187.25</v>
      </c>
      <c r="D64" s="250">
        <v>18</v>
      </c>
      <c r="E64" s="250">
        <v>21</v>
      </c>
      <c r="F64" s="62">
        <v>464187.25</v>
      </c>
      <c r="G64" s="62">
        <v>0</v>
      </c>
      <c r="H64" s="253">
        <f t="shared" si="6"/>
        <v>464187.25</v>
      </c>
    </row>
    <row r="65" spans="1:8" ht="15" x14ac:dyDescent="0.25">
      <c r="A65" s="191"/>
      <c r="B65" s="36" t="s">
        <v>2570</v>
      </c>
      <c r="C65" s="253"/>
      <c r="D65" s="250"/>
      <c r="E65" s="250"/>
      <c r="F65" s="250"/>
      <c r="G65" s="250"/>
      <c r="H65" s="250"/>
    </row>
    <row r="66" spans="1:8" x14ac:dyDescent="0.2">
      <c r="A66" s="191" t="s">
        <v>3189</v>
      </c>
      <c r="B66" s="6" t="s">
        <v>5630</v>
      </c>
      <c r="C66" s="253">
        <v>984216.58</v>
      </c>
      <c r="D66" s="250">
        <v>22</v>
      </c>
      <c r="E66" s="250">
        <v>24</v>
      </c>
      <c r="F66" s="62">
        <v>984216.58</v>
      </c>
      <c r="G66" s="62">
        <v>0</v>
      </c>
      <c r="H66" s="253">
        <f t="shared" si="6"/>
        <v>984216.58</v>
      </c>
    </row>
    <row r="67" spans="1:8" x14ac:dyDescent="0.2">
      <c r="A67" s="191" t="s">
        <v>3190</v>
      </c>
      <c r="B67" s="6" t="s">
        <v>5631</v>
      </c>
      <c r="C67" s="253">
        <v>661961.27</v>
      </c>
      <c r="D67" s="250">
        <v>22</v>
      </c>
      <c r="E67" s="250">
        <v>24</v>
      </c>
      <c r="F67" s="62">
        <v>661961.27</v>
      </c>
      <c r="G67" s="62">
        <v>0</v>
      </c>
      <c r="H67" s="253">
        <f t="shared" si="6"/>
        <v>661961.27</v>
      </c>
    </row>
    <row r="68" spans="1:8" x14ac:dyDescent="0.2">
      <c r="A68" s="191" t="s">
        <v>3191</v>
      </c>
      <c r="B68" s="6" t="s">
        <v>5632</v>
      </c>
      <c r="C68" s="253">
        <v>402528.29</v>
      </c>
      <c r="D68" s="250">
        <v>23</v>
      </c>
      <c r="E68" s="250">
        <v>23</v>
      </c>
      <c r="F68" s="62">
        <v>402528.29</v>
      </c>
      <c r="G68" s="62">
        <v>0</v>
      </c>
      <c r="H68" s="253">
        <f t="shared" si="6"/>
        <v>402528.29</v>
      </c>
    </row>
    <row r="69" spans="1:8" ht="15" x14ac:dyDescent="0.25">
      <c r="A69" s="191"/>
      <c r="B69" s="36" t="s">
        <v>2565</v>
      </c>
      <c r="C69" s="253"/>
      <c r="D69" s="250"/>
      <c r="E69" s="250"/>
      <c r="F69" s="250"/>
      <c r="G69" s="250"/>
      <c r="H69" s="250"/>
    </row>
    <row r="70" spans="1:8" x14ac:dyDescent="0.2">
      <c r="A70" s="191" t="s">
        <v>3192</v>
      </c>
      <c r="B70" s="6" t="s">
        <v>2565</v>
      </c>
      <c r="C70" s="253">
        <v>648026.96</v>
      </c>
      <c r="D70" s="250">
        <v>17</v>
      </c>
      <c r="E70" s="250">
        <v>29</v>
      </c>
      <c r="F70" s="62">
        <f>C70</f>
        <v>648026.96</v>
      </c>
      <c r="G70" s="253">
        <v>0</v>
      </c>
      <c r="H70" s="253">
        <f>G70+F70</f>
        <v>648026.96</v>
      </c>
    </row>
    <row r="71" spans="1:8" ht="30" x14ac:dyDescent="0.25">
      <c r="A71" s="194" t="s">
        <v>1201</v>
      </c>
      <c r="B71" s="73" t="s">
        <v>5600</v>
      </c>
      <c r="C71" s="255"/>
      <c r="D71" s="255"/>
      <c r="E71" s="255"/>
      <c r="F71" s="255"/>
      <c r="G71" s="255"/>
      <c r="H71" s="277"/>
    </row>
    <row r="72" spans="1:8" ht="15" x14ac:dyDescent="0.25">
      <c r="A72" s="194"/>
      <c r="B72" s="11" t="s">
        <v>6533</v>
      </c>
      <c r="C72" s="250"/>
      <c r="D72" s="250"/>
      <c r="E72" s="250"/>
      <c r="F72" s="250"/>
      <c r="G72" s="250"/>
      <c r="H72" s="250"/>
    </row>
    <row r="73" spans="1:8" x14ac:dyDescent="0.2">
      <c r="A73" s="191" t="s">
        <v>1202</v>
      </c>
      <c r="B73" s="6" t="s">
        <v>6533</v>
      </c>
      <c r="C73" s="253">
        <v>769083.34</v>
      </c>
      <c r="D73" s="250">
        <v>23</v>
      </c>
      <c r="E73" s="250">
        <v>22</v>
      </c>
      <c r="F73" s="62">
        <v>769083.34</v>
      </c>
      <c r="G73" s="62">
        <v>0</v>
      </c>
      <c r="H73" s="253">
        <f t="shared" ref="H73:H75" si="7">G73+F73</f>
        <v>769083.34</v>
      </c>
    </row>
    <row r="74" spans="1:8" ht="15" x14ac:dyDescent="0.25">
      <c r="A74" s="191"/>
      <c r="B74" s="36" t="s">
        <v>2566</v>
      </c>
      <c r="C74" s="253"/>
      <c r="D74" s="250"/>
      <c r="E74" s="250"/>
      <c r="F74" s="250"/>
      <c r="G74" s="250"/>
      <c r="H74" s="250"/>
    </row>
    <row r="75" spans="1:8" ht="15" x14ac:dyDescent="0.25">
      <c r="A75" s="423" t="s">
        <v>1203</v>
      </c>
      <c r="B75" s="36" t="s">
        <v>6653</v>
      </c>
      <c r="C75" s="278">
        <v>582547.08815686265</v>
      </c>
      <c r="D75" s="250">
        <v>27</v>
      </c>
      <c r="E75" s="250">
        <v>28</v>
      </c>
      <c r="F75" s="62">
        <v>582547.09</v>
      </c>
      <c r="G75" s="62">
        <v>0</v>
      </c>
      <c r="H75" s="253">
        <f t="shared" si="7"/>
        <v>582547.09</v>
      </c>
    </row>
    <row r="76" spans="1:8" x14ac:dyDescent="0.2">
      <c r="A76" s="191" t="s">
        <v>6654</v>
      </c>
      <c r="B76" s="6" t="s">
        <v>6655</v>
      </c>
      <c r="C76" s="278"/>
      <c r="D76" s="250"/>
      <c r="E76" s="250"/>
      <c r="F76" s="63"/>
      <c r="G76" s="63"/>
      <c r="H76" s="250"/>
    </row>
    <row r="77" spans="1:8" x14ac:dyDescent="0.2">
      <c r="A77" s="191" t="s">
        <v>6656</v>
      </c>
      <c r="B77" s="6" t="s">
        <v>6657</v>
      </c>
      <c r="C77" s="278"/>
      <c r="D77" s="250"/>
      <c r="E77" s="250"/>
      <c r="F77" s="63"/>
      <c r="G77" s="63"/>
      <c r="H77" s="250"/>
    </row>
    <row r="78" spans="1:8" ht="15" x14ac:dyDescent="0.25">
      <c r="A78" s="423" t="s">
        <v>1204</v>
      </c>
      <c r="B78" s="36" t="s">
        <v>6658</v>
      </c>
      <c r="C78" s="278">
        <v>577732.64941176469</v>
      </c>
      <c r="D78" s="250">
        <v>28</v>
      </c>
      <c r="E78" s="250">
        <v>28</v>
      </c>
      <c r="F78" s="62">
        <v>577732.65</v>
      </c>
      <c r="G78" s="62">
        <v>0</v>
      </c>
      <c r="H78" s="253">
        <f t="shared" ref="H78" si="8">G78+F78</f>
        <v>577732.65</v>
      </c>
    </row>
    <row r="79" spans="1:8" x14ac:dyDescent="0.2">
      <c r="A79" s="191" t="s">
        <v>6659</v>
      </c>
      <c r="B79" s="6" t="s">
        <v>6660</v>
      </c>
      <c r="C79" s="278"/>
      <c r="D79" s="250"/>
      <c r="E79" s="250"/>
      <c r="F79" s="63"/>
      <c r="G79" s="63"/>
      <c r="H79" s="250"/>
    </row>
    <row r="80" spans="1:8" x14ac:dyDescent="0.2">
      <c r="A80" s="191" t="s">
        <v>6661</v>
      </c>
      <c r="B80" s="6" t="s">
        <v>6662</v>
      </c>
      <c r="C80" s="278"/>
      <c r="D80" s="250"/>
      <c r="E80" s="250"/>
      <c r="F80" s="63"/>
      <c r="G80" s="63"/>
      <c r="H80" s="250"/>
    </row>
    <row r="81" spans="1:8" ht="15" x14ac:dyDescent="0.25">
      <c r="A81" s="423" t="s">
        <v>1205</v>
      </c>
      <c r="B81" s="36" t="s">
        <v>6663</v>
      </c>
      <c r="C81" s="278">
        <v>577732.64941176469</v>
      </c>
      <c r="D81" s="250">
        <v>29</v>
      </c>
      <c r="E81" s="250">
        <v>29</v>
      </c>
      <c r="F81" s="62">
        <f>C81</f>
        <v>577732.64941176469</v>
      </c>
      <c r="G81" s="62">
        <v>0</v>
      </c>
      <c r="H81" s="253">
        <f>G81+F81</f>
        <v>577732.64941176469</v>
      </c>
    </row>
    <row r="82" spans="1:8" x14ac:dyDescent="0.2">
      <c r="A82" s="424" t="s">
        <v>6664</v>
      </c>
      <c r="B82" s="32" t="s">
        <v>6665</v>
      </c>
      <c r="C82" s="278"/>
      <c r="D82" s="250"/>
      <c r="E82" s="250"/>
      <c r="F82" s="63"/>
      <c r="G82" s="63"/>
      <c r="H82" s="250"/>
    </row>
    <row r="83" spans="1:8" x14ac:dyDescent="0.2">
      <c r="A83" s="424" t="s">
        <v>6666</v>
      </c>
      <c r="B83" s="32" t="s">
        <v>6667</v>
      </c>
      <c r="C83" s="278"/>
      <c r="D83" s="250"/>
      <c r="E83" s="250"/>
      <c r="F83" s="63"/>
      <c r="G83" s="63"/>
      <c r="H83" s="250"/>
    </row>
    <row r="84" spans="1:8" ht="15" x14ac:dyDescent="0.25">
      <c r="A84" s="423" t="s">
        <v>1206</v>
      </c>
      <c r="B84" s="36" t="s">
        <v>6668</v>
      </c>
      <c r="C84" s="278">
        <v>621062.59811764699</v>
      </c>
      <c r="D84" s="250">
        <v>30</v>
      </c>
      <c r="E84" s="250">
        <v>30</v>
      </c>
      <c r="F84" s="62">
        <v>0</v>
      </c>
      <c r="G84" s="62">
        <f>C84</f>
        <v>621062.59811764699</v>
      </c>
      <c r="H84" s="253">
        <f t="shared" ref="H84" si="9">G84-F84</f>
        <v>621062.59811764699</v>
      </c>
    </row>
    <row r="85" spans="1:8" x14ac:dyDescent="0.2">
      <c r="A85" s="424" t="s">
        <v>6669</v>
      </c>
      <c r="B85" s="32" t="s">
        <v>6670</v>
      </c>
      <c r="C85" s="278"/>
      <c r="D85" s="250"/>
      <c r="E85" s="250"/>
      <c r="F85" s="63"/>
      <c r="G85" s="63"/>
      <c r="H85" s="250"/>
    </row>
    <row r="86" spans="1:8" x14ac:dyDescent="0.2">
      <c r="A86" s="424" t="s">
        <v>6671</v>
      </c>
      <c r="B86" s="32" t="s">
        <v>6672</v>
      </c>
      <c r="C86" s="278"/>
      <c r="D86" s="250"/>
      <c r="E86" s="250"/>
      <c r="F86" s="63"/>
      <c r="G86" s="63"/>
      <c r="H86" s="250"/>
    </row>
    <row r="87" spans="1:8" x14ac:dyDescent="0.2">
      <c r="A87" s="424" t="s">
        <v>6673</v>
      </c>
      <c r="B87" s="32" t="s">
        <v>6678</v>
      </c>
      <c r="C87" s="278"/>
      <c r="D87" s="250"/>
      <c r="E87" s="250"/>
      <c r="F87" s="63"/>
      <c r="G87" s="63"/>
      <c r="H87" s="250"/>
    </row>
    <row r="88" spans="1:8" x14ac:dyDescent="0.2">
      <c r="A88" s="425" t="s">
        <v>15394</v>
      </c>
      <c r="B88" s="6" t="s">
        <v>6674</v>
      </c>
      <c r="C88" s="278"/>
      <c r="D88" s="250"/>
      <c r="E88" s="250"/>
      <c r="F88" s="63"/>
      <c r="G88" s="63"/>
      <c r="H88" s="250"/>
    </row>
    <row r="89" spans="1:8" ht="15" x14ac:dyDescent="0.25">
      <c r="A89" s="426" t="s">
        <v>1207</v>
      </c>
      <c r="B89" s="11" t="s">
        <v>6675</v>
      </c>
      <c r="C89" s="278">
        <v>96288.774901960773</v>
      </c>
      <c r="D89" s="250">
        <v>31</v>
      </c>
      <c r="E89" s="250"/>
      <c r="F89" s="62">
        <v>0</v>
      </c>
      <c r="G89" s="62">
        <v>0</v>
      </c>
      <c r="H89" s="253">
        <f t="shared" ref="H89" si="10">G89-F89</f>
        <v>0</v>
      </c>
    </row>
    <row r="90" spans="1:8" x14ac:dyDescent="0.2">
      <c r="A90" s="427" t="s">
        <v>6676</v>
      </c>
      <c r="B90" s="428" t="s">
        <v>6677</v>
      </c>
      <c r="C90" s="253"/>
      <c r="D90" s="250"/>
      <c r="E90" s="250"/>
      <c r="F90" s="63"/>
      <c r="G90" s="63"/>
      <c r="H90" s="250"/>
    </row>
    <row r="91" spans="1:8" ht="15" x14ac:dyDescent="0.25">
      <c r="A91" s="191"/>
      <c r="B91" s="36" t="s">
        <v>2567</v>
      </c>
      <c r="C91" s="253"/>
      <c r="D91" s="250"/>
      <c r="E91" s="250"/>
      <c r="F91" s="250"/>
      <c r="G91" s="250"/>
      <c r="H91" s="250"/>
    </row>
    <row r="92" spans="1:8" ht="15" x14ac:dyDescent="0.25">
      <c r="A92" s="429" t="s">
        <v>6679</v>
      </c>
      <c r="B92" s="36" t="s">
        <v>6680</v>
      </c>
      <c r="C92" s="253">
        <v>613840.68999999994</v>
      </c>
      <c r="D92" s="250">
        <v>19</v>
      </c>
      <c r="E92" s="250">
        <v>22</v>
      </c>
      <c r="F92" s="62">
        <v>613840.68999999994</v>
      </c>
      <c r="G92" s="62">
        <v>0</v>
      </c>
      <c r="H92" s="253">
        <f>G92+F92</f>
        <v>613840.68999999994</v>
      </c>
    </row>
    <row r="93" spans="1:8" x14ac:dyDescent="0.2">
      <c r="A93" s="430" t="s">
        <v>6921</v>
      </c>
      <c r="B93" s="54" t="s">
        <v>6681</v>
      </c>
      <c r="C93" s="253"/>
      <c r="D93" s="250"/>
      <c r="E93" s="250"/>
      <c r="F93" s="63"/>
      <c r="G93" s="63"/>
      <c r="H93" s="250"/>
    </row>
    <row r="94" spans="1:8" x14ac:dyDescent="0.2">
      <c r="A94" s="430" t="s">
        <v>6922</v>
      </c>
      <c r="B94" s="54" t="s">
        <v>6682</v>
      </c>
      <c r="C94" s="253"/>
      <c r="D94" s="250"/>
      <c r="E94" s="250"/>
      <c r="F94" s="63"/>
      <c r="G94" s="63"/>
      <c r="H94" s="250"/>
    </row>
    <row r="95" spans="1:8" ht="15" x14ac:dyDescent="0.25">
      <c r="A95" s="429" t="s">
        <v>1208</v>
      </c>
      <c r="B95" s="36" t="s">
        <v>5598</v>
      </c>
      <c r="C95" s="253">
        <v>585454.99335260096</v>
      </c>
      <c r="D95" s="250">
        <v>20</v>
      </c>
      <c r="E95" s="250">
        <v>24</v>
      </c>
      <c r="F95" s="62">
        <v>585454.99</v>
      </c>
      <c r="G95" s="62">
        <v>0</v>
      </c>
      <c r="H95" s="253">
        <f>G95+F95</f>
        <v>585454.99</v>
      </c>
    </row>
    <row r="96" spans="1:8" x14ac:dyDescent="0.2">
      <c r="A96" s="191" t="s">
        <v>6683</v>
      </c>
      <c r="B96" s="6" t="s">
        <v>6684</v>
      </c>
      <c r="C96" s="253"/>
      <c r="D96" s="250"/>
      <c r="E96" s="250"/>
      <c r="F96" s="63"/>
      <c r="G96" s="63"/>
      <c r="H96" s="250"/>
    </row>
    <row r="97" spans="1:8" x14ac:dyDescent="0.2">
      <c r="A97" s="191" t="s">
        <v>6685</v>
      </c>
      <c r="B97" s="6" t="s">
        <v>6686</v>
      </c>
      <c r="C97" s="253"/>
      <c r="D97" s="250"/>
      <c r="E97" s="250"/>
      <c r="F97" s="63"/>
      <c r="G97" s="63"/>
      <c r="H97" s="250"/>
    </row>
    <row r="98" spans="1:8" ht="15" x14ac:dyDescent="0.25">
      <c r="A98" s="429" t="s">
        <v>1209</v>
      </c>
      <c r="B98" s="36" t="s">
        <v>5599</v>
      </c>
      <c r="C98" s="253">
        <v>585454.99335260096</v>
      </c>
      <c r="D98" s="250">
        <v>21</v>
      </c>
      <c r="E98" s="250">
        <v>24</v>
      </c>
      <c r="F98" s="62">
        <v>585454.99</v>
      </c>
      <c r="G98" s="62">
        <v>0</v>
      </c>
      <c r="H98" s="253">
        <f>G98+F98</f>
        <v>585454.99</v>
      </c>
    </row>
    <row r="99" spans="1:8" x14ac:dyDescent="0.2">
      <c r="A99" s="191" t="s">
        <v>6687</v>
      </c>
      <c r="B99" s="6" t="s">
        <v>6688</v>
      </c>
      <c r="C99" s="253"/>
      <c r="D99" s="250"/>
      <c r="E99" s="250"/>
      <c r="F99" s="63"/>
      <c r="G99" s="63"/>
      <c r="H99" s="250"/>
    </row>
    <row r="100" spans="1:8" x14ac:dyDescent="0.2">
      <c r="A100" s="191" t="s">
        <v>6689</v>
      </c>
      <c r="B100" s="6" t="s">
        <v>6690</v>
      </c>
      <c r="C100" s="253"/>
      <c r="D100" s="250"/>
      <c r="E100" s="250"/>
      <c r="F100" s="63"/>
      <c r="G100" s="63"/>
      <c r="H100" s="250"/>
    </row>
    <row r="101" spans="1:8" ht="15" x14ac:dyDescent="0.25">
      <c r="A101" s="429" t="s">
        <v>1210</v>
      </c>
      <c r="B101" s="36" t="s">
        <v>5601</v>
      </c>
      <c r="C101" s="253">
        <v>585454.99335260096</v>
      </c>
      <c r="D101" s="250">
        <v>22</v>
      </c>
      <c r="E101" s="250">
        <v>24</v>
      </c>
      <c r="F101" s="62">
        <v>585454.99</v>
      </c>
      <c r="G101" s="62">
        <v>0</v>
      </c>
      <c r="H101" s="253">
        <f>G101+F101</f>
        <v>585454.99</v>
      </c>
    </row>
    <row r="102" spans="1:8" x14ac:dyDescent="0.2">
      <c r="A102" s="191" t="s">
        <v>6691</v>
      </c>
      <c r="B102" s="6" t="s">
        <v>6692</v>
      </c>
      <c r="C102" s="253"/>
      <c r="D102" s="250"/>
      <c r="E102" s="250"/>
      <c r="F102" s="63"/>
      <c r="G102" s="63"/>
      <c r="H102" s="250"/>
    </row>
    <row r="103" spans="1:8" x14ac:dyDescent="0.2">
      <c r="A103" s="191" t="s">
        <v>6693</v>
      </c>
      <c r="B103" s="6" t="s">
        <v>6694</v>
      </c>
      <c r="C103" s="253"/>
      <c r="D103" s="250"/>
      <c r="E103" s="250"/>
      <c r="F103" s="63"/>
      <c r="G103" s="63"/>
      <c r="H103" s="250"/>
    </row>
    <row r="104" spans="1:8" x14ac:dyDescent="0.2">
      <c r="A104" s="395" t="s">
        <v>6695</v>
      </c>
      <c r="B104" s="6" t="s">
        <v>6696</v>
      </c>
      <c r="C104" s="253"/>
      <c r="D104" s="250"/>
      <c r="E104" s="389"/>
      <c r="F104" s="63"/>
      <c r="G104" s="63"/>
      <c r="H104" s="250"/>
    </row>
    <row r="105" spans="1:8" ht="15" x14ac:dyDescent="0.25">
      <c r="A105" s="429" t="s">
        <v>1211</v>
      </c>
      <c r="B105" s="36" t="s">
        <v>5602</v>
      </c>
      <c r="C105" s="253">
        <v>604970.15979768767</v>
      </c>
      <c r="D105" s="250">
        <v>23</v>
      </c>
      <c r="E105" s="250">
        <v>26</v>
      </c>
      <c r="F105" s="62">
        <v>604970.16</v>
      </c>
      <c r="G105" s="62">
        <v>0</v>
      </c>
      <c r="H105" s="253">
        <f>G105+F105</f>
        <v>604970.16</v>
      </c>
    </row>
    <row r="106" spans="1:8" x14ac:dyDescent="0.2">
      <c r="A106" s="191" t="s">
        <v>6697</v>
      </c>
      <c r="B106" s="6" t="s">
        <v>6698</v>
      </c>
      <c r="C106" s="253"/>
      <c r="D106" s="389"/>
      <c r="E106" s="389"/>
      <c r="F106" s="63"/>
      <c r="G106" s="63"/>
      <c r="H106" s="250"/>
    </row>
    <row r="107" spans="1:8" x14ac:dyDescent="0.2">
      <c r="A107" s="191" t="s">
        <v>6699</v>
      </c>
      <c r="B107" s="6" t="s">
        <v>6700</v>
      </c>
      <c r="C107" s="253"/>
      <c r="D107" s="250"/>
      <c r="E107" s="250"/>
      <c r="F107" s="63"/>
      <c r="G107" s="63"/>
      <c r="H107" s="250"/>
    </row>
    <row r="108" spans="1:8" x14ac:dyDescent="0.2">
      <c r="A108" s="191" t="s">
        <v>6701</v>
      </c>
      <c r="B108" s="6" t="s">
        <v>6938</v>
      </c>
      <c r="C108" s="253"/>
      <c r="D108" s="250"/>
      <c r="E108" s="250"/>
      <c r="F108" s="63"/>
      <c r="G108" s="63"/>
      <c r="H108" s="250"/>
    </row>
    <row r="109" spans="1:8" ht="15" x14ac:dyDescent="0.25">
      <c r="A109" s="423" t="s">
        <v>1212</v>
      </c>
      <c r="B109" s="36" t="s">
        <v>6702</v>
      </c>
      <c r="C109" s="253">
        <v>590333.78496387263</v>
      </c>
      <c r="D109" s="250">
        <v>24</v>
      </c>
      <c r="E109" s="250">
        <v>27</v>
      </c>
      <c r="F109" s="62">
        <v>590333.78</v>
      </c>
      <c r="G109" s="62">
        <v>0</v>
      </c>
      <c r="H109" s="253">
        <f>G109+F109</f>
        <v>590333.78</v>
      </c>
    </row>
    <row r="110" spans="1:8" x14ac:dyDescent="0.2">
      <c r="A110" s="191" t="s">
        <v>6703</v>
      </c>
      <c r="B110" s="6" t="s">
        <v>6704</v>
      </c>
      <c r="C110" s="253"/>
      <c r="D110" s="250"/>
      <c r="E110" s="250"/>
      <c r="F110" s="63"/>
      <c r="G110" s="63"/>
      <c r="H110" s="250"/>
    </row>
    <row r="111" spans="1:8" x14ac:dyDescent="0.2">
      <c r="A111" s="191" t="s">
        <v>6705</v>
      </c>
      <c r="B111" s="6" t="s">
        <v>6706</v>
      </c>
      <c r="C111" s="253"/>
      <c r="D111" s="250"/>
      <c r="E111" s="250"/>
      <c r="F111" s="63"/>
      <c r="G111" s="63"/>
      <c r="H111" s="250"/>
    </row>
    <row r="112" spans="1:8" ht="15" x14ac:dyDescent="0.25">
      <c r="A112" s="423" t="s">
        <v>1213</v>
      </c>
      <c r="B112" s="36" t="s">
        <v>5603</v>
      </c>
      <c r="C112" s="253">
        <v>585454.99335260096</v>
      </c>
      <c r="D112" s="250">
        <v>25</v>
      </c>
      <c r="E112" s="250">
        <v>27</v>
      </c>
      <c r="F112" s="62">
        <v>585454.99</v>
      </c>
      <c r="G112" s="62">
        <v>0</v>
      </c>
      <c r="H112" s="253">
        <f>G112+F112</f>
        <v>585454.99</v>
      </c>
    </row>
    <row r="113" spans="1:8" x14ac:dyDescent="0.2">
      <c r="A113" s="191" t="s">
        <v>6707</v>
      </c>
      <c r="B113" s="6" t="s">
        <v>6708</v>
      </c>
      <c r="C113" s="253"/>
      <c r="D113" s="250"/>
      <c r="E113" s="250"/>
      <c r="F113" s="63"/>
      <c r="G113" s="63"/>
      <c r="H113" s="250"/>
    </row>
    <row r="114" spans="1:8" x14ac:dyDescent="0.2">
      <c r="A114" s="191" t="s">
        <v>6709</v>
      </c>
      <c r="B114" s="6" t="s">
        <v>6710</v>
      </c>
      <c r="C114" s="253"/>
      <c r="D114" s="250"/>
      <c r="E114" s="250"/>
      <c r="F114" s="63"/>
      <c r="G114" s="63"/>
      <c r="H114" s="250"/>
    </row>
    <row r="115" spans="1:8" ht="15" x14ac:dyDescent="0.25">
      <c r="A115" s="423" t="s">
        <v>1214</v>
      </c>
      <c r="B115" s="36" t="s">
        <v>5604</v>
      </c>
      <c r="C115" s="253">
        <v>585454.99335260096</v>
      </c>
      <c r="D115" s="250">
        <v>26</v>
      </c>
      <c r="E115" s="250">
        <v>28</v>
      </c>
      <c r="F115" s="62">
        <v>585454.99</v>
      </c>
      <c r="G115" s="62">
        <v>0</v>
      </c>
      <c r="H115" s="253">
        <f>G115+F115</f>
        <v>585454.99</v>
      </c>
    </row>
    <row r="116" spans="1:8" x14ac:dyDescent="0.2">
      <c r="A116" s="191" t="s">
        <v>6711</v>
      </c>
      <c r="B116" s="6" t="s">
        <v>6712</v>
      </c>
      <c r="C116" s="253"/>
      <c r="D116" s="250"/>
      <c r="E116" s="250"/>
      <c r="F116" s="63"/>
      <c r="G116" s="63"/>
      <c r="H116" s="250"/>
    </row>
    <row r="117" spans="1:8" x14ac:dyDescent="0.2">
      <c r="A117" s="191" t="s">
        <v>6713</v>
      </c>
      <c r="B117" s="6" t="s">
        <v>6714</v>
      </c>
      <c r="C117" s="253"/>
      <c r="D117" s="250"/>
      <c r="E117" s="250"/>
      <c r="F117" s="63"/>
      <c r="G117" s="63"/>
      <c r="H117" s="250"/>
    </row>
    <row r="118" spans="1:8" ht="15" x14ac:dyDescent="0.25">
      <c r="A118" s="423" t="s">
        <v>1215</v>
      </c>
      <c r="B118" s="36" t="s">
        <v>5605</v>
      </c>
      <c r="C118" s="253">
        <v>585454.99335260096</v>
      </c>
      <c r="D118" s="250">
        <v>27</v>
      </c>
      <c r="E118" s="250">
        <v>28</v>
      </c>
      <c r="F118" s="62">
        <v>585454.99</v>
      </c>
      <c r="G118" s="62">
        <v>0</v>
      </c>
      <c r="H118" s="253">
        <f>G118+F118</f>
        <v>585454.99</v>
      </c>
    </row>
    <row r="119" spans="1:8" x14ac:dyDescent="0.2">
      <c r="A119" s="191" t="s">
        <v>6715</v>
      </c>
      <c r="B119" s="6" t="s">
        <v>6716</v>
      </c>
      <c r="C119" s="253"/>
      <c r="D119" s="250"/>
      <c r="E119" s="250"/>
      <c r="F119" s="63"/>
      <c r="G119" s="63"/>
      <c r="H119" s="250"/>
    </row>
    <row r="120" spans="1:8" x14ac:dyDescent="0.2">
      <c r="A120" s="191" t="s">
        <v>6717</v>
      </c>
      <c r="B120" s="6" t="s">
        <v>6718</v>
      </c>
      <c r="C120" s="253"/>
      <c r="D120" s="250"/>
      <c r="E120" s="250"/>
      <c r="F120" s="63"/>
      <c r="G120" s="63"/>
      <c r="H120" s="250"/>
    </row>
    <row r="121" spans="1:8" ht="15" x14ac:dyDescent="0.25">
      <c r="A121" s="423" t="s">
        <v>1216</v>
      </c>
      <c r="B121" s="36" t="s">
        <v>5606</v>
      </c>
      <c r="C121" s="253">
        <v>585454.99335260096</v>
      </c>
      <c r="D121" s="250">
        <v>28</v>
      </c>
      <c r="E121" s="250">
        <v>29</v>
      </c>
      <c r="F121" s="62">
        <f>C121</f>
        <v>585454.99335260096</v>
      </c>
      <c r="G121" s="62">
        <v>0</v>
      </c>
      <c r="H121" s="253">
        <f>G121+F121</f>
        <v>585454.99335260096</v>
      </c>
    </row>
    <row r="122" spans="1:8" x14ac:dyDescent="0.2">
      <c r="A122" s="191" t="s">
        <v>6719</v>
      </c>
      <c r="B122" s="6" t="s">
        <v>6720</v>
      </c>
      <c r="C122" s="253"/>
      <c r="D122" s="250"/>
      <c r="E122" s="250"/>
      <c r="F122" s="63"/>
      <c r="G122" s="63"/>
      <c r="H122" s="250"/>
    </row>
    <row r="123" spans="1:8" x14ac:dyDescent="0.2">
      <c r="A123" s="191" t="s">
        <v>6721</v>
      </c>
      <c r="B123" s="6" t="s">
        <v>6722</v>
      </c>
      <c r="C123" s="253"/>
      <c r="D123" s="250"/>
      <c r="E123" s="250"/>
      <c r="F123" s="63"/>
      <c r="G123" s="63"/>
      <c r="H123" s="250"/>
    </row>
    <row r="124" spans="1:8" x14ac:dyDescent="0.2">
      <c r="A124" s="191" t="s">
        <v>6723</v>
      </c>
      <c r="B124" s="6" t="s">
        <v>6724</v>
      </c>
      <c r="C124" s="253"/>
      <c r="D124" s="250"/>
      <c r="E124" s="250"/>
      <c r="F124" s="63"/>
      <c r="G124" s="63"/>
      <c r="H124" s="250"/>
    </row>
    <row r="125" spans="1:8" ht="15" x14ac:dyDescent="0.25">
      <c r="A125" s="423" t="s">
        <v>1217</v>
      </c>
      <c r="B125" s="36" t="s">
        <v>5607</v>
      </c>
      <c r="C125" s="253">
        <v>585454.99335260096</v>
      </c>
      <c r="D125" s="250">
        <v>29</v>
      </c>
      <c r="E125" s="250">
        <v>29</v>
      </c>
      <c r="F125" s="62">
        <f>C125</f>
        <v>585454.99335260096</v>
      </c>
      <c r="G125" s="62">
        <v>0</v>
      </c>
      <c r="H125" s="253">
        <f>G125+F125</f>
        <v>585454.99335260096</v>
      </c>
    </row>
    <row r="126" spans="1:8" x14ac:dyDescent="0.2">
      <c r="A126" s="191" t="s">
        <v>6725</v>
      </c>
      <c r="B126" s="6" t="s">
        <v>6726</v>
      </c>
      <c r="C126" s="253"/>
      <c r="D126" s="250"/>
      <c r="E126" s="250"/>
      <c r="F126" s="63"/>
      <c r="G126" s="63"/>
      <c r="H126" s="250"/>
    </row>
    <row r="127" spans="1:8" x14ac:dyDescent="0.2">
      <c r="A127" s="191" t="s">
        <v>6727</v>
      </c>
      <c r="B127" s="6" t="s">
        <v>6728</v>
      </c>
      <c r="C127" s="253"/>
      <c r="D127" s="250"/>
      <c r="E127" s="250"/>
      <c r="F127" s="63"/>
      <c r="G127" s="63"/>
      <c r="H127" s="250"/>
    </row>
    <row r="128" spans="1:8" ht="15" x14ac:dyDescent="0.25">
      <c r="A128" s="423" t="s">
        <v>1218</v>
      </c>
      <c r="B128" s="36" t="s">
        <v>5608</v>
      </c>
      <c r="C128" s="253">
        <v>580576.20174132928</v>
      </c>
      <c r="D128" s="250">
        <v>30</v>
      </c>
      <c r="E128" s="250">
        <v>29</v>
      </c>
      <c r="F128" s="62">
        <f>C128</f>
        <v>580576.20174132928</v>
      </c>
      <c r="G128" s="253">
        <v>0</v>
      </c>
      <c r="H128" s="253">
        <f>G128+F128</f>
        <v>580576.20174132928</v>
      </c>
    </row>
    <row r="129" spans="1:8" x14ac:dyDescent="0.2">
      <c r="A129" s="424" t="s">
        <v>6729</v>
      </c>
      <c r="B129" s="32" t="s">
        <v>6730</v>
      </c>
      <c r="C129" s="253"/>
      <c r="D129" s="250"/>
      <c r="E129" s="250"/>
      <c r="F129" s="63"/>
      <c r="G129" s="63"/>
      <c r="H129" s="250"/>
    </row>
    <row r="130" spans="1:8" x14ac:dyDescent="0.2">
      <c r="A130" s="424" t="s">
        <v>6731</v>
      </c>
      <c r="B130" s="32" t="s">
        <v>6732</v>
      </c>
      <c r="C130" s="253"/>
      <c r="D130" s="250"/>
      <c r="E130" s="250"/>
      <c r="F130" s="63"/>
      <c r="G130" s="63"/>
      <c r="H130" s="250"/>
    </row>
    <row r="131" spans="1:8" ht="15" x14ac:dyDescent="0.25">
      <c r="A131" s="423" t="s">
        <v>1219</v>
      </c>
      <c r="B131" s="36" t="s">
        <v>6733</v>
      </c>
      <c r="C131" s="253">
        <v>292727.49667630048</v>
      </c>
      <c r="D131" s="250">
        <v>31</v>
      </c>
      <c r="E131" s="250"/>
      <c r="F131" s="62">
        <v>0</v>
      </c>
      <c r="G131" s="62">
        <v>0</v>
      </c>
      <c r="H131" s="253">
        <f t="shared" ref="H131" si="11">G131-F131</f>
        <v>0</v>
      </c>
    </row>
    <row r="132" spans="1:8" x14ac:dyDescent="0.2">
      <c r="A132" s="191" t="s">
        <v>6734</v>
      </c>
      <c r="B132" s="6" t="s">
        <v>6735</v>
      </c>
      <c r="C132" s="253"/>
      <c r="D132" s="250"/>
      <c r="E132" s="250"/>
      <c r="F132" s="63"/>
      <c r="G132" s="63"/>
      <c r="H132" s="250"/>
    </row>
    <row r="133" spans="1:8" x14ac:dyDescent="0.2">
      <c r="A133" s="191" t="s">
        <v>6736</v>
      </c>
      <c r="B133" s="6" t="s">
        <v>6737</v>
      </c>
      <c r="C133" s="253"/>
      <c r="D133" s="250"/>
      <c r="E133" s="250"/>
      <c r="F133" s="63"/>
      <c r="G133" s="63"/>
      <c r="H133" s="250"/>
    </row>
    <row r="134" spans="1:8" ht="15" x14ac:dyDescent="0.25">
      <c r="A134" s="191"/>
      <c r="B134" s="36" t="s">
        <v>2568</v>
      </c>
      <c r="C134" s="253"/>
      <c r="D134" s="250"/>
      <c r="E134" s="250"/>
      <c r="F134" s="250"/>
      <c r="G134" s="250"/>
      <c r="H134" s="250"/>
    </row>
    <row r="135" spans="1:8" ht="15" x14ac:dyDescent="0.25">
      <c r="A135" s="423" t="s">
        <v>1220</v>
      </c>
      <c r="B135" s="36" t="s">
        <v>6738</v>
      </c>
      <c r="C135" s="253">
        <v>613840.68999999994</v>
      </c>
      <c r="D135" s="250">
        <v>19</v>
      </c>
      <c r="E135" s="250">
        <v>21</v>
      </c>
      <c r="F135" s="62">
        <v>613840.68999999994</v>
      </c>
      <c r="G135" s="62">
        <v>0</v>
      </c>
      <c r="H135" s="253">
        <f>G135+F135</f>
        <v>613840.68999999994</v>
      </c>
    </row>
    <row r="136" spans="1:8" x14ac:dyDescent="0.2">
      <c r="A136" s="431" t="s">
        <v>6739</v>
      </c>
      <c r="B136" s="54" t="s">
        <v>6740</v>
      </c>
      <c r="C136" s="253"/>
      <c r="D136" s="250"/>
      <c r="E136" s="250"/>
      <c r="F136" s="63"/>
      <c r="G136" s="63"/>
      <c r="H136" s="250"/>
    </row>
    <row r="137" spans="1:8" x14ac:dyDescent="0.2">
      <c r="A137" s="431" t="s">
        <v>6741</v>
      </c>
      <c r="B137" s="54" t="s">
        <v>6742</v>
      </c>
      <c r="C137" s="253"/>
      <c r="D137" s="250"/>
      <c r="E137" s="250"/>
      <c r="F137" s="63"/>
      <c r="G137" s="63"/>
      <c r="H137" s="250"/>
    </row>
    <row r="138" spans="1:8" ht="15" x14ac:dyDescent="0.25">
      <c r="A138" s="423" t="s">
        <v>3193</v>
      </c>
      <c r="B138" s="36" t="s">
        <v>6743</v>
      </c>
      <c r="C138" s="253">
        <v>643110.46098052361</v>
      </c>
      <c r="D138" s="250">
        <v>20</v>
      </c>
      <c r="E138" s="250">
        <v>24</v>
      </c>
      <c r="F138" s="62">
        <v>643110.46</v>
      </c>
      <c r="G138" s="62">
        <v>0</v>
      </c>
      <c r="H138" s="253">
        <f>G138+F138</f>
        <v>643110.46</v>
      </c>
    </row>
    <row r="139" spans="1:8" x14ac:dyDescent="0.2">
      <c r="A139" s="191" t="s">
        <v>6744</v>
      </c>
      <c r="B139" s="6" t="s">
        <v>6745</v>
      </c>
      <c r="C139" s="253"/>
      <c r="D139" s="250"/>
      <c r="E139" s="250"/>
      <c r="F139" s="63"/>
      <c r="G139" s="63"/>
      <c r="H139" s="250"/>
    </row>
    <row r="140" spans="1:8" x14ac:dyDescent="0.2">
      <c r="A140" s="191" t="s">
        <v>6746</v>
      </c>
      <c r="B140" s="6" t="s">
        <v>6747</v>
      </c>
      <c r="C140" s="253"/>
      <c r="D140" s="250"/>
      <c r="E140" s="250"/>
      <c r="F140" s="63"/>
      <c r="G140" s="63"/>
      <c r="H140" s="250"/>
    </row>
    <row r="141" spans="1:8" ht="15" x14ac:dyDescent="0.25">
      <c r="A141" s="423" t="s">
        <v>3194</v>
      </c>
      <c r="B141" s="36" t="s">
        <v>6748</v>
      </c>
      <c r="C141" s="253">
        <v>643110.46098052361</v>
      </c>
      <c r="D141" s="250">
        <v>21</v>
      </c>
      <c r="E141" s="250">
        <v>24</v>
      </c>
      <c r="F141" s="62">
        <v>643110.46</v>
      </c>
      <c r="G141" s="62">
        <v>0</v>
      </c>
      <c r="H141" s="253">
        <f>G141+F141</f>
        <v>643110.46</v>
      </c>
    </row>
    <row r="142" spans="1:8" x14ac:dyDescent="0.2">
      <c r="A142" s="191" t="s">
        <v>6749</v>
      </c>
      <c r="B142" s="6" t="s">
        <v>6750</v>
      </c>
      <c r="C142" s="253"/>
      <c r="D142" s="250"/>
      <c r="E142" s="250"/>
      <c r="F142" s="63"/>
      <c r="G142" s="63"/>
      <c r="H142" s="250"/>
    </row>
    <row r="143" spans="1:8" x14ac:dyDescent="0.2">
      <c r="A143" s="191" t="s">
        <v>6751</v>
      </c>
      <c r="B143" s="6" t="s">
        <v>6752</v>
      </c>
      <c r="C143" s="253"/>
      <c r="D143" s="250"/>
      <c r="E143" s="250"/>
      <c r="F143" s="63"/>
      <c r="G143" s="63"/>
      <c r="H143" s="250"/>
    </row>
    <row r="144" spans="1:8" ht="15" x14ac:dyDescent="0.25">
      <c r="A144" s="423" t="s">
        <v>3195</v>
      </c>
      <c r="B144" s="36" t="s">
        <v>6753</v>
      </c>
      <c r="C144" s="253">
        <v>643110.46098052361</v>
      </c>
      <c r="D144" s="250">
        <v>22</v>
      </c>
      <c r="E144" s="250">
        <v>24</v>
      </c>
      <c r="F144" s="62">
        <v>643110.46</v>
      </c>
      <c r="G144" s="62">
        <v>0</v>
      </c>
      <c r="H144" s="253">
        <f>G144+F144</f>
        <v>643110.46</v>
      </c>
    </row>
    <row r="145" spans="1:8" x14ac:dyDescent="0.2">
      <c r="A145" s="191" t="s">
        <v>6754</v>
      </c>
      <c r="B145" s="6" t="s">
        <v>6755</v>
      </c>
      <c r="C145" s="253"/>
      <c r="D145" s="250"/>
      <c r="E145" s="250"/>
      <c r="F145" s="63"/>
      <c r="G145" s="63"/>
      <c r="H145" s="250"/>
    </row>
    <row r="146" spans="1:8" x14ac:dyDescent="0.2">
      <c r="A146" s="191" t="s">
        <v>6756</v>
      </c>
      <c r="B146" s="6" t="s">
        <v>6757</v>
      </c>
      <c r="C146" s="253"/>
      <c r="D146" s="250"/>
      <c r="E146" s="250"/>
      <c r="F146" s="63"/>
      <c r="G146" s="63"/>
      <c r="H146" s="250"/>
    </row>
    <row r="147" spans="1:8" x14ac:dyDescent="0.2">
      <c r="A147" s="191" t="s">
        <v>6758</v>
      </c>
      <c r="B147" s="6" t="s">
        <v>6759</v>
      </c>
      <c r="C147" s="253"/>
      <c r="D147" s="250"/>
      <c r="E147" s="250"/>
      <c r="F147" s="63"/>
      <c r="G147" s="63"/>
      <c r="H147" s="250"/>
    </row>
    <row r="148" spans="1:8" ht="15" x14ac:dyDescent="0.25">
      <c r="A148" s="423" t="s">
        <v>3196</v>
      </c>
      <c r="B148" s="36" t="s">
        <v>6760</v>
      </c>
      <c r="C148" s="253">
        <v>643110.46098052361</v>
      </c>
      <c r="D148" s="250">
        <v>23</v>
      </c>
      <c r="E148" s="250">
        <v>25</v>
      </c>
      <c r="F148" s="62">
        <v>643110.46</v>
      </c>
      <c r="G148" s="62">
        <v>0</v>
      </c>
      <c r="H148" s="253">
        <f>G148+F148</f>
        <v>643110.46</v>
      </c>
    </row>
    <row r="149" spans="1:8" x14ac:dyDescent="0.2">
      <c r="A149" s="191" t="s">
        <v>6761</v>
      </c>
      <c r="B149" s="6" t="s">
        <v>6762</v>
      </c>
      <c r="C149" s="253"/>
      <c r="D149" s="389"/>
      <c r="E149" s="389"/>
      <c r="F149" s="63"/>
      <c r="G149" s="63"/>
      <c r="H149" s="250"/>
    </row>
    <row r="150" spans="1:8" x14ac:dyDescent="0.2">
      <c r="A150" s="191" t="s">
        <v>6763</v>
      </c>
      <c r="B150" s="6" t="s">
        <v>6764</v>
      </c>
      <c r="C150" s="253"/>
      <c r="D150" s="250"/>
      <c r="E150" s="389"/>
      <c r="F150" s="63"/>
      <c r="G150" s="63"/>
      <c r="H150" s="250"/>
    </row>
    <row r="151" spans="1:8" ht="15" x14ac:dyDescent="0.25">
      <c r="A151" s="423" t="s">
        <v>3197</v>
      </c>
      <c r="B151" s="36" t="s">
        <v>6765</v>
      </c>
      <c r="C151" s="253">
        <v>584158.66872397554</v>
      </c>
      <c r="D151" s="250">
        <v>24</v>
      </c>
      <c r="E151" s="250">
        <v>26</v>
      </c>
      <c r="F151" s="62">
        <v>584158.67000000004</v>
      </c>
      <c r="G151" s="62">
        <v>0</v>
      </c>
      <c r="H151" s="253">
        <f>G151+F151</f>
        <v>584158.67000000004</v>
      </c>
    </row>
    <row r="152" spans="1:8" x14ac:dyDescent="0.2">
      <c r="A152" s="191" t="s">
        <v>6766</v>
      </c>
      <c r="B152" s="6" t="s">
        <v>6767</v>
      </c>
      <c r="C152" s="253"/>
      <c r="D152" s="250"/>
      <c r="E152" s="389"/>
      <c r="F152" s="63"/>
      <c r="G152" s="63"/>
      <c r="H152" s="250"/>
    </row>
    <row r="153" spans="1:8" x14ac:dyDescent="0.2">
      <c r="A153" s="191" t="s">
        <v>6768</v>
      </c>
      <c r="B153" s="6" t="s">
        <v>6769</v>
      </c>
      <c r="C153" s="253"/>
      <c r="D153" s="250"/>
      <c r="E153" s="250"/>
      <c r="F153" s="63"/>
      <c r="G153" s="63"/>
      <c r="H153" s="250"/>
    </row>
    <row r="154" spans="1:8" x14ac:dyDescent="0.2">
      <c r="A154" s="191" t="s">
        <v>7749</v>
      </c>
      <c r="B154" s="6" t="s">
        <v>6770</v>
      </c>
      <c r="C154" s="253"/>
      <c r="D154" s="250"/>
      <c r="E154" s="250"/>
      <c r="F154" s="63"/>
      <c r="G154" s="63"/>
      <c r="H154" s="250"/>
    </row>
    <row r="155" spans="1:8" ht="15" x14ac:dyDescent="0.25">
      <c r="A155" s="423" t="s">
        <v>3198</v>
      </c>
      <c r="B155" s="36" t="s">
        <v>5612</v>
      </c>
      <c r="C155" s="253">
        <v>648469.71482202795</v>
      </c>
      <c r="D155" s="250">
        <v>24</v>
      </c>
      <c r="E155" s="250">
        <v>27</v>
      </c>
      <c r="F155" s="62">
        <v>648469.71</v>
      </c>
      <c r="G155" s="62">
        <v>0</v>
      </c>
      <c r="H155" s="253">
        <f>G155+F155</f>
        <v>648469.71</v>
      </c>
    </row>
    <row r="156" spans="1:8" x14ac:dyDescent="0.2">
      <c r="A156" s="191" t="s">
        <v>6771</v>
      </c>
      <c r="B156" s="6" t="s">
        <v>6772</v>
      </c>
      <c r="C156" s="253"/>
      <c r="D156" s="250"/>
      <c r="E156" s="250"/>
      <c r="F156" s="63"/>
      <c r="G156" s="63"/>
      <c r="H156" s="250"/>
    </row>
    <row r="157" spans="1:8" x14ac:dyDescent="0.2">
      <c r="A157" s="191" t="s">
        <v>6773</v>
      </c>
      <c r="B157" s="6" t="s">
        <v>6774</v>
      </c>
      <c r="C157" s="253"/>
      <c r="D157" s="250"/>
      <c r="E157" s="250"/>
      <c r="F157" s="63"/>
      <c r="G157" s="63"/>
      <c r="H157" s="250"/>
    </row>
    <row r="158" spans="1:8" ht="15" x14ac:dyDescent="0.25">
      <c r="A158" s="423" t="s">
        <v>3199</v>
      </c>
      <c r="B158" s="36" t="s">
        <v>5613</v>
      </c>
      <c r="C158" s="253">
        <v>643110.46098052361</v>
      </c>
      <c r="D158" s="250">
        <v>25</v>
      </c>
      <c r="E158" s="250">
        <v>27</v>
      </c>
      <c r="F158" s="62">
        <v>643110.46</v>
      </c>
      <c r="G158" s="62">
        <v>0</v>
      </c>
      <c r="H158" s="253">
        <f>G158+F158</f>
        <v>643110.46</v>
      </c>
    </row>
    <row r="159" spans="1:8" x14ac:dyDescent="0.2">
      <c r="A159" s="191" t="s">
        <v>6775</v>
      </c>
      <c r="B159" s="6" t="s">
        <v>6776</v>
      </c>
      <c r="C159" s="253"/>
      <c r="D159" s="250"/>
      <c r="E159" s="250"/>
      <c r="F159" s="63"/>
      <c r="G159" s="63"/>
      <c r="H159" s="250"/>
    </row>
    <row r="160" spans="1:8" x14ac:dyDescent="0.2">
      <c r="A160" s="191" t="s">
        <v>6777</v>
      </c>
      <c r="B160" s="6" t="s">
        <v>6778</v>
      </c>
      <c r="C160" s="253"/>
      <c r="D160" s="250"/>
      <c r="E160" s="250"/>
      <c r="F160" s="63"/>
      <c r="G160" s="63"/>
      <c r="H160" s="250"/>
    </row>
    <row r="161" spans="1:8" ht="15" x14ac:dyDescent="0.25">
      <c r="A161" s="423" t="s">
        <v>3200</v>
      </c>
      <c r="B161" s="36" t="s">
        <v>5614</v>
      </c>
      <c r="C161" s="253">
        <v>643110.46098052361</v>
      </c>
      <c r="D161" s="250">
        <v>25</v>
      </c>
      <c r="E161" s="250">
        <v>28</v>
      </c>
      <c r="F161" s="62">
        <v>643110.46</v>
      </c>
      <c r="G161" s="62">
        <v>0</v>
      </c>
      <c r="H161" s="253">
        <f>G161+F161</f>
        <v>643110.46</v>
      </c>
    </row>
    <row r="162" spans="1:8" x14ac:dyDescent="0.2">
      <c r="A162" s="191" t="s">
        <v>6779</v>
      </c>
      <c r="B162" s="6" t="s">
        <v>6780</v>
      </c>
      <c r="C162" s="253"/>
      <c r="D162" s="250"/>
      <c r="E162" s="250"/>
      <c r="F162" s="63"/>
      <c r="G162" s="63"/>
      <c r="H162" s="250"/>
    </row>
    <row r="163" spans="1:8" x14ac:dyDescent="0.2">
      <c r="A163" s="191" t="s">
        <v>6781</v>
      </c>
      <c r="B163" s="6" t="s">
        <v>6782</v>
      </c>
      <c r="C163" s="253"/>
      <c r="D163" s="250"/>
      <c r="E163" s="250"/>
      <c r="F163" s="63"/>
      <c r="G163" s="63"/>
      <c r="H163" s="250"/>
    </row>
    <row r="164" spans="1:8" ht="15" x14ac:dyDescent="0.25">
      <c r="A164" s="423" t="s">
        <v>3201</v>
      </c>
      <c r="B164" s="36" t="s">
        <v>5615</v>
      </c>
      <c r="C164" s="253">
        <v>643110.46098052361</v>
      </c>
      <c r="D164" s="250">
        <v>26</v>
      </c>
      <c r="E164" s="250">
        <v>29</v>
      </c>
      <c r="F164" s="62">
        <v>643110.46</v>
      </c>
      <c r="G164" s="253">
        <v>0</v>
      </c>
      <c r="H164" s="253">
        <f>G164+F164</f>
        <v>643110.46</v>
      </c>
    </row>
    <row r="165" spans="1:8" x14ac:dyDescent="0.2">
      <c r="A165" s="191" t="s">
        <v>6783</v>
      </c>
      <c r="B165" s="6" t="s">
        <v>6784</v>
      </c>
      <c r="C165" s="253"/>
      <c r="D165" s="250"/>
      <c r="E165" s="250"/>
      <c r="F165" s="63"/>
      <c r="G165" s="63"/>
      <c r="H165" s="250"/>
    </row>
    <row r="166" spans="1:8" x14ac:dyDescent="0.2">
      <c r="A166" s="191" t="s">
        <v>6785</v>
      </c>
      <c r="B166" s="6" t="s">
        <v>6786</v>
      </c>
      <c r="C166" s="253"/>
      <c r="D166" s="250"/>
      <c r="E166" s="250"/>
      <c r="F166" s="63"/>
      <c r="G166" s="63"/>
      <c r="H166" s="250"/>
    </row>
    <row r="167" spans="1:8" ht="15" x14ac:dyDescent="0.25">
      <c r="A167" s="423" t="s">
        <v>3202</v>
      </c>
      <c r="B167" s="36" t="s">
        <v>5616</v>
      </c>
      <c r="C167" s="253">
        <v>643110.46098052361</v>
      </c>
      <c r="D167" s="250">
        <v>27</v>
      </c>
      <c r="E167" s="250">
        <v>29</v>
      </c>
      <c r="F167" s="62">
        <v>643110.46</v>
      </c>
      <c r="G167" s="253">
        <v>0</v>
      </c>
      <c r="H167" s="253">
        <f>G167+F167</f>
        <v>643110.46</v>
      </c>
    </row>
    <row r="168" spans="1:8" x14ac:dyDescent="0.2">
      <c r="A168" s="191" t="s">
        <v>6787</v>
      </c>
      <c r="B168" s="6" t="s">
        <v>6788</v>
      </c>
      <c r="C168" s="253"/>
      <c r="D168" s="250"/>
      <c r="E168" s="250"/>
      <c r="F168" s="63"/>
      <c r="G168" s="63"/>
      <c r="H168" s="250"/>
    </row>
    <row r="169" spans="1:8" x14ac:dyDescent="0.2">
      <c r="A169" s="191" t="s">
        <v>6789</v>
      </c>
      <c r="B169" s="6" t="s">
        <v>6790</v>
      </c>
      <c r="C169" s="253"/>
      <c r="D169" s="250"/>
      <c r="E169" s="250"/>
      <c r="F169" s="63"/>
      <c r="G169" s="63"/>
      <c r="H169" s="250"/>
    </row>
    <row r="170" spans="1:8" x14ac:dyDescent="0.2">
      <c r="A170" s="425" t="s">
        <v>6791</v>
      </c>
      <c r="B170" s="213" t="s">
        <v>6792</v>
      </c>
      <c r="C170" s="253"/>
      <c r="D170" s="250"/>
      <c r="E170" s="250"/>
      <c r="F170" s="63"/>
      <c r="G170" s="63"/>
      <c r="H170" s="250"/>
    </row>
    <row r="171" spans="1:8" ht="15" x14ac:dyDescent="0.25">
      <c r="A171" s="423" t="s">
        <v>3203</v>
      </c>
      <c r="B171" s="36" t="s">
        <v>5617</v>
      </c>
      <c r="C171" s="253">
        <v>643110.46098052361</v>
      </c>
      <c r="D171" s="250">
        <v>28</v>
      </c>
      <c r="E171" s="250">
        <v>30</v>
      </c>
      <c r="F171" s="62">
        <v>0</v>
      </c>
      <c r="G171" s="62">
        <f>C171</f>
        <v>643110.46098052361</v>
      </c>
      <c r="H171" s="253">
        <f t="shared" ref="H171" si="12">G171-F171</f>
        <v>643110.46098052361</v>
      </c>
    </row>
    <row r="172" spans="1:8" x14ac:dyDescent="0.2">
      <c r="A172" s="191" t="s">
        <v>6793</v>
      </c>
      <c r="B172" s="6" t="s">
        <v>6794</v>
      </c>
      <c r="C172" s="253"/>
      <c r="D172" s="250"/>
      <c r="E172" s="250"/>
      <c r="F172" s="63"/>
      <c r="G172" s="63"/>
      <c r="H172" s="250"/>
    </row>
    <row r="173" spans="1:8" x14ac:dyDescent="0.2">
      <c r="A173" s="191" t="s">
        <v>6795</v>
      </c>
      <c r="B173" s="6" t="s">
        <v>6796</v>
      </c>
      <c r="C173" s="253"/>
      <c r="D173" s="250"/>
      <c r="E173" s="250"/>
      <c r="F173" s="63"/>
      <c r="G173" s="63"/>
      <c r="H173" s="250"/>
    </row>
    <row r="174" spans="1:8" ht="15" x14ac:dyDescent="0.25">
      <c r="A174" s="423" t="s">
        <v>3204</v>
      </c>
      <c r="B174" s="36" t="s">
        <v>5618</v>
      </c>
      <c r="C174" s="253">
        <v>637751.20713901916</v>
      </c>
      <c r="D174" s="250">
        <v>29</v>
      </c>
      <c r="E174" s="250">
        <v>30</v>
      </c>
      <c r="F174" s="62">
        <v>0</v>
      </c>
      <c r="G174" s="62">
        <f>C174</f>
        <v>637751.20713901916</v>
      </c>
      <c r="H174" s="253">
        <f t="shared" ref="H174" si="13">G174-F174</f>
        <v>637751.20713901916</v>
      </c>
    </row>
    <row r="175" spans="1:8" x14ac:dyDescent="0.2">
      <c r="A175" s="191" t="s">
        <v>6797</v>
      </c>
      <c r="B175" s="6" t="s">
        <v>6798</v>
      </c>
      <c r="C175" s="253"/>
      <c r="D175" s="250"/>
      <c r="E175" s="250"/>
      <c r="F175" s="63"/>
      <c r="G175" s="63"/>
      <c r="H175" s="250"/>
    </row>
    <row r="176" spans="1:8" x14ac:dyDescent="0.2">
      <c r="A176" s="191" t="s">
        <v>6799</v>
      </c>
      <c r="B176" s="6" t="s">
        <v>6800</v>
      </c>
      <c r="C176" s="253"/>
      <c r="D176" s="250"/>
      <c r="E176" s="250"/>
      <c r="F176" s="63"/>
      <c r="G176" s="63"/>
      <c r="H176" s="250"/>
    </row>
    <row r="177" spans="1:8" ht="15" x14ac:dyDescent="0.25">
      <c r="A177" s="423" t="s">
        <v>3205</v>
      </c>
      <c r="B177" s="36" t="s">
        <v>5619</v>
      </c>
      <c r="C177" s="253">
        <v>321555.23049026181</v>
      </c>
      <c r="D177" s="250">
        <v>30</v>
      </c>
      <c r="E177" s="250"/>
      <c r="F177" s="62">
        <v>0</v>
      </c>
      <c r="G177" s="62">
        <v>0</v>
      </c>
      <c r="H177" s="253">
        <f t="shared" ref="H177" si="14">G177-F177</f>
        <v>0</v>
      </c>
    </row>
    <row r="178" spans="1:8" x14ac:dyDescent="0.2">
      <c r="A178" s="191" t="s">
        <v>6801</v>
      </c>
      <c r="B178" s="6" t="s">
        <v>6802</v>
      </c>
      <c r="C178" s="253"/>
      <c r="D178" s="250"/>
      <c r="E178" s="250"/>
      <c r="F178" s="63"/>
      <c r="G178" s="63"/>
      <c r="H178" s="250"/>
    </row>
    <row r="179" spans="1:8" x14ac:dyDescent="0.2">
      <c r="A179" s="191" t="s">
        <v>6803</v>
      </c>
      <c r="B179" s="6" t="s">
        <v>6804</v>
      </c>
      <c r="C179" s="253"/>
      <c r="D179" s="250"/>
      <c r="E179" s="250"/>
      <c r="F179" s="63"/>
      <c r="G179" s="63"/>
      <c r="H179" s="250"/>
    </row>
    <row r="180" spans="1:8" ht="15" x14ac:dyDescent="0.25">
      <c r="A180" s="191"/>
      <c r="B180" s="36" t="s">
        <v>2569</v>
      </c>
      <c r="C180" s="253"/>
      <c r="D180" s="250"/>
      <c r="E180" s="250"/>
      <c r="F180" s="250"/>
      <c r="G180" s="250"/>
      <c r="H180" s="250"/>
    </row>
    <row r="181" spans="1:8" ht="15" x14ac:dyDescent="0.25">
      <c r="A181" s="429" t="s">
        <v>3206</v>
      </c>
      <c r="B181" s="36" t="s">
        <v>6805</v>
      </c>
      <c r="C181" s="253">
        <v>613840.68999999994</v>
      </c>
      <c r="D181" s="250">
        <v>19</v>
      </c>
      <c r="E181" s="250">
        <v>22</v>
      </c>
      <c r="F181" s="62">
        <v>613840.68999999994</v>
      </c>
      <c r="G181" s="62">
        <v>0</v>
      </c>
      <c r="H181" s="253">
        <f>G181+F181</f>
        <v>613840.68999999994</v>
      </c>
    </row>
    <row r="182" spans="1:8" x14ac:dyDescent="0.2">
      <c r="A182" s="396" t="s">
        <v>6806</v>
      </c>
      <c r="B182" s="6" t="s">
        <v>6807</v>
      </c>
      <c r="C182" s="253"/>
      <c r="D182" s="250"/>
      <c r="E182" s="250"/>
      <c r="F182" s="63"/>
      <c r="G182" s="63"/>
      <c r="H182" s="250"/>
    </row>
    <row r="183" spans="1:8" x14ac:dyDescent="0.2">
      <c r="A183" s="396" t="s">
        <v>6808</v>
      </c>
      <c r="B183" s="6" t="s">
        <v>6809</v>
      </c>
      <c r="C183" s="253"/>
      <c r="D183" s="250"/>
      <c r="E183" s="250"/>
      <c r="F183" s="63"/>
      <c r="G183" s="63"/>
      <c r="H183" s="250"/>
    </row>
    <row r="184" spans="1:8" ht="15" x14ac:dyDescent="0.25">
      <c r="A184" s="423" t="s">
        <v>3207</v>
      </c>
      <c r="B184" s="36" t="s">
        <v>6810</v>
      </c>
      <c r="C184" s="253">
        <v>640605.7106504644</v>
      </c>
      <c r="D184" s="250">
        <v>20</v>
      </c>
      <c r="E184" s="250">
        <v>24</v>
      </c>
      <c r="F184" s="62">
        <v>640605.71</v>
      </c>
      <c r="G184" s="62">
        <v>0</v>
      </c>
      <c r="H184" s="253">
        <f>G184+F184</f>
        <v>640605.71</v>
      </c>
    </row>
    <row r="185" spans="1:8" x14ac:dyDescent="0.2">
      <c r="A185" s="396" t="s">
        <v>6811</v>
      </c>
      <c r="B185" s="6" t="s">
        <v>6812</v>
      </c>
      <c r="C185" s="253"/>
      <c r="D185" s="250"/>
      <c r="E185" s="250"/>
      <c r="F185" s="63"/>
      <c r="G185" s="63"/>
      <c r="H185" s="250"/>
    </row>
    <row r="186" spans="1:8" x14ac:dyDescent="0.2">
      <c r="A186" s="396" t="s">
        <v>6813</v>
      </c>
      <c r="B186" s="6" t="s">
        <v>6814</v>
      </c>
      <c r="C186" s="253"/>
      <c r="D186" s="250"/>
      <c r="E186" s="250"/>
      <c r="F186" s="63"/>
      <c r="G186" s="63"/>
      <c r="H186" s="250"/>
    </row>
    <row r="187" spans="1:8" ht="15" x14ac:dyDescent="0.25">
      <c r="A187" s="423" t="s">
        <v>3208</v>
      </c>
      <c r="B187" s="36" t="s">
        <v>6815</v>
      </c>
      <c r="C187" s="253">
        <v>640605.7106504644</v>
      </c>
      <c r="D187" s="250">
        <v>21</v>
      </c>
      <c r="E187" s="250">
        <v>24</v>
      </c>
      <c r="F187" s="62">
        <v>640605.71</v>
      </c>
      <c r="G187" s="62">
        <v>0</v>
      </c>
      <c r="H187" s="253">
        <f>G187+F187</f>
        <v>640605.71</v>
      </c>
    </row>
    <row r="188" spans="1:8" x14ac:dyDescent="0.2">
      <c r="A188" s="396" t="s">
        <v>6816</v>
      </c>
      <c r="B188" s="6" t="s">
        <v>6817</v>
      </c>
      <c r="C188" s="253"/>
      <c r="D188" s="250"/>
      <c r="E188" s="250"/>
      <c r="F188" s="63"/>
      <c r="G188" s="63"/>
      <c r="H188" s="250"/>
    </row>
    <row r="189" spans="1:8" x14ac:dyDescent="0.2">
      <c r="A189" s="396" t="s">
        <v>6818</v>
      </c>
      <c r="B189" s="6" t="s">
        <v>6819</v>
      </c>
      <c r="C189" s="253"/>
      <c r="D189" s="250"/>
      <c r="E189" s="250"/>
      <c r="F189" s="63"/>
      <c r="G189" s="63"/>
      <c r="H189" s="250"/>
    </row>
    <row r="190" spans="1:8" ht="15" x14ac:dyDescent="0.25">
      <c r="A190" s="423" t="s">
        <v>3209</v>
      </c>
      <c r="B190" s="36" t="s">
        <v>6820</v>
      </c>
      <c r="C190" s="253">
        <v>640605.7106504644</v>
      </c>
      <c r="D190" s="250">
        <v>22</v>
      </c>
      <c r="E190" s="250">
        <v>24</v>
      </c>
      <c r="F190" s="62">
        <v>640605.71</v>
      </c>
      <c r="G190" s="62">
        <v>0</v>
      </c>
      <c r="H190" s="253">
        <f>G190+F190</f>
        <v>640605.71</v>
      </c>
    </row>
    <row r="191" spans="1:8" x14ac:dyDescent="0.2">
      <c r="A191" s="396" t="s">
        <v>6821</v>
      </c>
      <c r="B191" s="6" t="s">
        <v>6822</v>
      </c>
      <c r="C191" s="253"/>
      <c r="D191" s="250"/>
      <c r="E191" s="250"/>
      <c r="F191" s="63"/>
      <c r="G191" s="63"/>
      <c r="H191" s="250"/>
    </row>
    <row r="192" spans="1:8" x14ac:dyDescent="0.2">
      <c r="A192" s="396" t="s">
        <v>6823</v>
      </c>
      <c r="B192" s="6" t="s">
        <v>6824</v>
      </c>
      <c r="C192" s="253"/>
      <c r="D192" s="250"/>
      <c r="E192" s="389"/>
      <c r="F192" s="63"/>
      <c r="G192" s="63"/>
      <c r="H192" s="250"/>
    </row>
    <row r="193" spans="1:8" x14ac:dyDescent="0.2">
      <c r="A193" s="396" t="s">
        <v>6825</v>
      </c>
      <c r="B193" s="6" t="s">
        <v>6826</v>
      </c>
      <c r="C193" s="253"/>
      <c r="D193" s="250"/>
      <c r="E193" s="389"/>
      <c r="F193" s="63"/>
      <c r="G193" s="63"/>
      <c r="H193" s="250"/>
    </row>
    <row r="194" spans="1:8" ht="15" x14ac:dyDescent="0.25">
      <c r="A194" s="423" t="s">
        <v>3210</v>
      </c>
      <c r="B194" s="36" t="s">
        <v>6827</v>
      </c>
      <c r="C194" s="253">
        <v>742034.94817012129</v>
      </c>
      <c r="D194" s="250">
        <v>23</v>
      </c>
      <c r="E194" s="250">
        <v>26</v>
      </c>
      <c r="F194" s="62">
        <v>742034.95</v>
      </c>
      <c r="G194" s="62">
        <v>0</v>
      </c>
      <c r="H194" s="253">
        <f>G194+F194</f>
        <v>742034.95</v>
      </c>
    </row>
    <row r="195" spans="1:8" x14ac:dyDescent="0.2">
      <c r="A195" s="396" t="s">
        <v>6828</v>
      </c>
      <c r="B195" s="6" t="s">
        <v>6829</v>
      </c>
      <c r="C195" s="253"/>
      <c r="D195" s="250"/>
      <c r="E195" s="250"/>
      <c r="F195" s="63"/>
      <c r="G195" s="63"/>
      <c r="H195" s="250"/>
    </row>
    <row r="196" spans="1:8" x14ac:dyDescent="0.2">
      <c r="A196" s="396" t="s">
        <v>6830</v>
      </c>
      <c r="B196" s="6" t="s">
        <v>6831</v>
      </c>
      <c r="C196" s="253"/>
      <c r="D196" s="250"/>
      <c r="E196" s="250"/>
      <c r="F196" s="63"/>
      <c r="G196" s="63"/>
      <c r="H196" s="250"/>
    </row>
    <row r="197" spans="1:8" x14ac:dyDescent="0.2">
      <c r="A197" s="396" t="s">
        <v>6832</v>
      </c>
      <c r="B197" s="6" t="s">
        <v>6939</v>
      </c>
      <c r="C197" s="253"/>
      <c r="D197" s="250"/>
      <c r="E197" s="250"/>
      <c r="F197" s="63"/>
      <c r="G197" s="63"/>
      <c r="H197" s="250"/>
    </row>
    <row r="198" spans="1:8" ht="15" x14ac:dyDescent="0.25">
      <c r="A198" s="423" t="s">
        <v>3211</v>
      </c>
      <c r="B198" s="36" t="s">
        <v>5623</v>
      </c>
      <c r="C198" s="253">
        <v>645944.09157255164</v>
      </c>
      <c r="D198" s="250">
        <v>24</v>
      </c>
      <c r="E198" s="250">
        <v>27</v>
      </c>
      <c r="F198" s="62">
        <v>645944.09</v>
      </c>
      <c r="G198" s="62">
        <v>0</v>
      </c>
      <c r="H198" s="253">
        <f>G198+F198</f>
        <v>645944.09</v>
      </c>
    </row>
    <row r="199" spans="1:8" x14ac:dyDescent="0.2">
      <c r="A199" s="396" t="s">
        <v>6833</v>
      </c>
      <c r="B199" s="6" t="s">
        <v>6834</v>
      </c>
      <c r="C199" s="253"/>
      <c r="D199" s="250"/>
      <c r="E199" s="250"/>
      <c r="F199" s="63"/>
      <c r="G199" s="63"/>
      <c r="H199" s="250"/>
    </row>
    <row r="200" spans="1:8" x14ac:dyDescent="0.2">
      <c r="A200" s="396" t="s">
        <v>6835</v>
      </c>
      <c r="B200" s="6" t="s">
        <v>6836</v>
      </c>
      <c r="C200" s="253"/>
      <c r="D200" s="250"/>
      <c r="E200" s="250"/>
      <c r="F200" s="63"/>
      <c r="G200" s="63"/>
      <c r="H200" s="250"/>
    </row>
    <row r="201" spans="1:8" ht="15" x14ac:dyDescent="0.25">
      <c r="A201" s="423" t="s">
        <v>3212</v>
      </c>
      <c r="B201" s="36" t="s">
        <v>5624</v>
      </c>
      <c r="C201" s="253">
        <v>640605.7106504644</v>
      </c>
      <c r="D201" s="250">
        <v>25</v>
      </c>
      <c r="E201" s="250">
        <v>28</v>
      </c>
      <c r="F201" s="62">
        <v>640605.71</v>
      </c>
      <c r="G201" s="62">
        <v>0</v>
      </c>
      <c r="H201" s="253">
        <f>G201+F201</f>
        <v>640605.71</v>
      </c>
    </row>
    <row r="202" spans="1:8" x14ac:dyDescent="0.2">
      <c r="A202" s="396" t="s">
        <v>6837</v>
      </c>
      <c r="B202" s="6" t="s">
        <v>6838</v>
      </c>
      <c r="C202" s="253"/>
      <c r="D202" s="250"/>
      <c r="E202" s="250"/>
      <c r="F202" s="63"/>
      <c r="G202" s="63"/>
      <c r="H202" s="250"/>
    </row>
    <row r="203" spans="1:8" x14ac:dyDescent="0.2">
      <c r="A203" s="396" t="s">
        <v>6839</v>
      </c>
      <c r="B203" s="6" t="s">
        <v>6840</v>
      </c>
      <c r="C203" s="253"/>
      <c r="D203" s="250"/>
      <c r="E203" s="250"/>
      <c r="F203" s="63"/>
      <c r="G203" s="63"/>
      <c r="H203" s="250"/>
    </row>
    <row r="204" spans="1:8" ht="15" x14ac:dyDescent="0.25">
      <c r="A204" s="423" t="s">
        <v>3213</v>
      </c>
      <c r="B204" s="36" t="s">
        <v>5625</v>
      </c>
      <c r="C204" s="253">
        <v>640605.7106504644</v>
      </c>
      <c r="D204" s="250">
        <v>26</v>
      </c>
      <c r="E204" s="250">
        <v>28</v>
      </c>
      <c r="F204" s="62">
        <v>640605.71</v>
      </c>
      <c r="G204" s="62">
        <v>0</v>
      </c>
      <c r="H204" s="253">
        <f>G204+F204</f>
        <v>640605.71</v>
      </c>
    </row>
    <row r="205" spans="1:8" x14ac:dyDescent="0.2">
      <c r="A205" s="396" t="s">
        <v>6841</v>
      </c>
      <c r="B205" s="6" t="s">
        <v>6842</v>
      </c>
      <c r="C205" s="253"/>
      <c r="D205" s="250"/>
      <c r="E205" s="250"/>
      <c r="F205" s="63"/>
      <c r="G205" s="63"/>
      <c r="H205" s="250"/>
    </row>
    <row r="206" spans="1:8" x14ac:dyDescent="0.2">
      <c r="A206" s="396" t="s">
        <v>6843</v>
      </c>
      <c r="B206" s="6" t="s">
        <v>6844</v>
      </c>
      <c r="C206" s="253"/>
      <c r="D206" s="250"/>
      <c r="E206" s="250"/>
      <c r="F206" s="63"/>
      <c r="G206" s="63"/>
      <c r="H206" s="250"/>
    </row>
    <row r="207" spans="1:8" ht="15" x14ac:dyDescent="0.25">
      <c r="A207" s="423" t="s">
        <v>3214</v>
      </c>
      <c r="B207" s="36" t="s">
        <v>5626</v>
      </c>
      <c r="C207" s="253">
        <v>640605.7106504644</v>
      </c>
      <c r="D207" s="250">
        <v>26</v>
      </c>
      <c r="E207" s="250">
        <v>28</v>
      </c>
      <c r="F207" s="62">
        <v>640605.71</v>
      </c>
      <c r="G207" s="62">
        <v>0</v>
      </c>
      <c r="H207" s="253">
        <f>G207+F207</f>
        <v>640605.71</v>
      </c>
    </row>
    <row r="208" spans="1:8" x14ac:dyDescent="0.2">
      <c r="A208" s="396" t="s">
        <v>6845</v>
      </c>
      <c r="B208" s="6" t="s">
        <v>6846</v>
      </c>
      <c r="C208" s="253"/>
      <c r="D208" s="250"/>
      <c r="E208" s="250"/>
      <c r="F208" s="63"/>
      <c r="G208" s="63"/>
      <c r="H208" s="250"/>
    </row>
    <row r="209" spans="1:8" x14ac:dyDescent="0.2">
      <c r="A209" s="396" t="s">
        <v>6847</v>
      </c>
      <c r="B209" s="6" t="s">
        <v>6848</v>
      </c>
      <c r="C209" s="253"/>
      <c r="D209" s="250"/>
      <c r="E209" s="250"/>
      <c r="F209" s="63"/>
      <c r="G209" s="63"/>
      <c r="H209" s="250"/>
    </row>
    <row r="210" spans="1:8" ht="15" x14ac:dyDescent="0.25">
      <c r="A210" s="423" t="s">
        <v>3215</v>
      </c>
      <c r="B210" s="36" t="s">
        <v>5627</v>
      </c>
      <c r="C210" s="253">
        <v>640605.7106504644</v>
      </c>
      <c r="D210" s="250">
        <v>27</v>
      </c>
      <c r="E210" s="250">
        <v>29</v>
      </c>
      <c r="F210" s="62">
        <v>640605.71</v>
      </c>
      <c r="G210" s="253">
        <v>0</v>
      </c>
      <c r="H210" s="253">
        <f>G210+F210</f>
        <v>640605.71</v>
      </c>
    </row>
    <row r="211" spans="1:8" x14ac:dyDescent="0.2">
      <c r="A211" s="396" t="s">
        <v>6849</v>
      </c>
      <c r="B211" s="6" t="s">
        <v>6850</v>
      </c>
      <c r="C211" s="253"/>
      <c r="D211" s="250"/>
      <c r="E211" s="250"/>
      <c r="F211" s="63"/>
      <c r="G211" s="63"/>
      <c r="H211" s="250"/>
    </row>
    <row r="212" spans="1:8" x14ac:dyDescent="0.2">
      <c r="A212" s="396" t="s">
        <v>6851</v>
      </c>
      <c r="B212" s="6" t="s">
        <v>6852</v>
      </c>
      <c r="C212" s="253"/>
      <c r="D212" s="250"/>
      <c r="E212" s="250"/>
      <c r="F212" s="63"/>
      <c r="G212" s="63"/>
      <c r="H212" s="250"/>
    </row>
    <row r="213" spans="1:8" x14ac:dyDescent="0.2">
      <c r="A213" s="396" t="s">
        <v>6853</v>
      </c>
      <c r="B213" s="6" t="s">
        <v>6854</v>
      </c>
      <c r="C213" s="253"/>
      <c r="D213" s="250"/>
      <c r="E213" s="250"/>
      <c r="F213" s="63"/>
      <c r="G213" s="63"/>
      <c r="H213" s="250"/>
    </row>
    <row r="214" spans="1:8" ht="15" x14ac:dyDescent="0.25">
      <c r="A214" s="423" t="s">
        <v>3216</v>
      </c>
      <c r="B214" s="36" t="s">
        <v>5628</v>
      </c>
      <c r="C214" s="253">
        <v>640605.7106504644</v>
      </c>
      <c r="D214" s="250">
        <v>27</v>
      </c>
      <c r="E214" s="250">
        <v>29</v>
      </c>
      <c r="F214" s="62">
        <v>640605.71</v>
      </c>
      <c r="G214" s="253">
        <v>0</v>
      </c>
      <c r="H214" s="253">
        <f>G214+F214</f>
        <v>640605.71</v>
      </c>
    </row>
    <row r="215" spans="1:8" x14ac:dyDescent="0.2">
      <c r="A215" s="396" t="s">
        <v>6855</v>
      </c>
      <c r="B215" s="6" t="s">
        <v>6856</v>
      </c>
      <c r="C215" s="253"/>
      <c r="D215" s="250"/>
      <c r="E215" s="250"/>
      <c r="F215" s="63"/>
      <c r="G215" s="63"/>
      <c r="H215" s="250"/>
    </row>
    <row r="216" spans="1:8" x14ac:dyDescent="0.2">
      <c r="A216" s="396" t="s">
        <v>6857</v>
      </c>
      <c r="B216" s="6" t="s">
        <v>6858</v>
      </c>
      <c r="C216" s="253"/>
      <c r="D216" s="250"/>
      <c r="E216" s="250"/>
      <c r="F216" s="63"/>
      <c r="G216" s="63"/>
      <c r="H216" s="250"/>
    </row>
    <row r="217" spans="1:8" ht="15" x14ac:dyDescent="0.25">
      <c r="A217" s="423" t="s">
        <v>3217</v>
      </c>
      <c r="B217" s="36" t="s">
        <v>5629</v>
      </c>
      <c r="C217" s="253">
        <v>635267.32972837717</v>
      </c>
      <c r="D217" s="250">
        <v>28</v>
      </c>
      <c r="E217" s="250">
        <v>30</v>
      </c>
      <c r="F217" s="62">
        <v>0</v>
      </c>
      <c r="G217" s="62">
        <f>C217</f>
        <v>635267.32972837717</v>
      </c>
      <c r="H217" s="253">
        <f t="shared" ref="H217" si="15">G217-F217</f>
        <v>635267.32972837717</v>
      </c>
    </row>
    <row r="218" spans="1:8" x14ac:dyDescent="0.2">
      <c r="A218" s="396" t="s">
        <v>6859</v>
      </c>
      <c r="B218" s="6" t="s">
        <v>6860</v>
      </c>
      <c r="C218" s="253"/>
      <c r="D218" s="250"/>
      <c r="E218" s="250"/>
      <c r="F218" s="63"/>
      <c r="G218" s="63"/>
      <c r="H218" s="250"/>
    </row>
    <row r="219" spans="1:8" x14ac:dyDescent="0.2">
      <c r="A219" s="396" t="s">
        <v>6861</v>
      </c>
      <c r="B219" s="6" t="s">
        <v>6862</v>
      </c>
      <c r="C219" s="253"/>
      <c r="D219" s="250"/>
      <c r="E219" s="250"/>
      <c r="F219" s="63"/>
      <c r="G219" s="63"/>
      <c r="H219" s="250"/>
    </row>
    <row r="220" spans="1:8" ht="15" x14ac:dyDescent="0.25">
      <c r="A220" s="423" t="s">
        <v>3218</v>
      </c>
      <c r="B220" s="36" t="s">
        <v>6863</v>
      </c>
      <c r="C220" s="253">
        <v>320302.8553252322</v>
      </c>
      <c r="D220" s="250">
        <v>29</v>
      </c>
      <c r="E220" s="250"/>
      <c r="F220" s="62">
        <v>0</v>
      </c>
      <c r="G220" s="62">
        <v>0</v>
      </c>
      <c r="H220" s="253">
        <f t="shared" ref="H220" si="16">G220-F220</f>
        <v>0</v>
      </c>
    </row>
    <row r="221" spans="1:8" x14ac:dyDescent="0.2">
      <c r="A221" s="396" t="s">
        <v>6864</v>
      </c>
      <c r="B221" s="6" t="s">
        <v>6865</v>
      </c>
      <c r="C221" s="253"/>
      <c r="D221" s="250"/>
      <c r="E221" s="250"/>
      <c r="F221" s="63"/>
      <c r="G221" s="63"/>
      <c r="H221" s="250"/>
    </row>
    <row r="222" spans="1:8" x14ac:dyDescent="0.2">
      <c r="A222" s="396" t="s">
        <v>6866</v>
      </c>
      <c r="B222" s="6" t="s">
        <v>6867</v>
      </c>
      <c r="C222" s="253"/>
      <c r="D222" s="250"/>
      <c r="E222" s="250"/>
      <c r="F222" s="63"/>
      <c r="G222" s="63"/>
      <c r="H222" s="250"/>
    </row>
    <row r="223" spans="1:8" ht="15" x14ac:dyDescent="0.25">
      <c r="A223" s="191"/>
      <c r="B223" s="36" t="s">
        <v>2570</v>
      </c>
      <c r="C223" s="253"/>
      <c r="D223" s="250"/>
      <c r="E223" s="250"/>
      <c r="F223" s="250"/>
      <c r="G223" s="250"/>
      <c r="H223" s="250"/>
    </row>
    <row r="224" spans="1:8" ht="15" x14ac:dyDescent="0.25">
      <c r="A224" s="423" t="s">
        <v>3219</v>
      </c>
      <c r="B224" s="36" t="s">
        <v>6868</v>
      </c>
      <c r="C224" s="253">
        <v>571344.02684615378</v>
      </c>
      <c r="D224" s="250">
        <v>25</v>
      </c>
      <c r="E224" s="250">
        <v>26</v>
      </c>
      <c r="F224" s="62">
        <v>571344.03</v>
      </c>
      <c r="G224" s="62">
        <v>0</v>
      </c>
      <c r="H224" s="253">
        <f>G224+F224</f>
        <v>571344.03</v>
      </c>
    </row>
    <row r="225" spans="1:8" x14ac:dyDescent="0.2">
      <c r="A225" s="191" t="s">
        <v>6869</v>
      </c>
      <c r="B225" s="6" t="s">
        <v>6870</v>
      </c>
      <c r="C225" s="253"/>
      <c r="D225" s="250"/>
      <c r="E225" s="446"/>
      <c r="F225" s="63"/>
      <c r="G225" s="63"/>
      <c r="H225" s="250"/>
    </row>
    <row r="226" spans="1:8" x14ac:dyDescent="0.2">
      <c r="A226" s="191" t="s">
        <v>6871</v>
      </c>
      <c r="B226" s="6" t="s">
        <v>6872</v>
      </c>
      <c r="C226" s="253"/>
      <c r="D226" s="250"/>
      <c r="E226" s="250"/>
      <c r="F226" s="63"/>
      <c r="G226" s="63"/>
      <c r="H226" s="250"/>
    </row>
    <row r="227" spans="1:8" ht="15" x14ac:dyDescent="0.25">
      <c r="A227" s="423" t="s">
        <v>3220</v>
      </c>
      <c r="B227" s="36" t="s">
        <v>5631</v>
      </c>
      <c r="C227" s="253">
        <v>566622.17538461532</v>
      </c>
      <c r="D227" s="250">
        <v>26</v>
      </c>
      <c r="E227" s="250">
        <v>27</v>
      </c>
      <c r="F227" s="62">
        <v>566622.18000000005</v>
      </c>
      <c r="G227" s="62">
        <v>0</v>
      </c>
      <c r="H227" s="253">
        <f>G227+F227</f>
        <v>566622.18000000005</v>
      </c>
    </row>
    <row r="228" spans="1:8" x14ac:dyDescent="0.2">
      <c r="A228" s="191" t="s">
        <v>6873</v>
      </c>
      <c r="B228" s="6" t="s">
        <v>6874</v>
      </c>
      <c r="C228" s="253"/>
      <c r="D228" s="250"/>
      <c r="E228" s="250"/>
      <c r="F228" s="63"/>
      <c r="G228" s="63"/>
      <c r="H228" s="250"/>
    </row>
    <row r="229" spans="1:8" x14ac:dyDescent="0.2">
      <c r="A229" s="191" t="s">
        <v>6875</v>
      </c>
      <c r="B229" s="6" t="s">
        <v>6876</v>
      </c>
      <c r="C229" s="253"/>
      <c r="D229" s="250"/>
      <c r="E229" s="250"/>
      <c r="F229" s="63"/>
      <c r="G229" s="63"/>
      <c r="H229" s="250"/>
    </row>
    <row r="230" spans="1:8" ht="15" x14ac:dyDescent="0.25">
      <c r="A230" s="423" t="s">
        <v>3221</v>
      </c>
      <c r="B230" s="36" t="s">
        <v>5632</v>
      </c>
      <c r="C230" s="253">
        <v>566622.17538461532</v>
      </c>
      <c r="D230" s="250">
        <v>27</v>
      </c>
      <c r="E230" s="250">
        <v>28</v>
      </c>
      <c r="F230" s="62">
        <v>566622.18000000005</v>
      </c>
      <c r="G230" s="62">
        <v>0</v>
      </c>
      <c r="H230" s="253">
        <f>G230+F230</f>
        <v>566622.18000000005</v>
      </c>
    </row>
    <row r="231" spans="1:8" x14ac:dyDescent="0.2">
      <c r="A231" s="191" t="s">
        <v>6877</v>
      </c>
      <c r="B231" s="6" t="s">
        <v>6878</v>
      </c>
      <c r="C231" s="253"/>
      <c r="D231" s="250"/>
      <c r="E231" s="250"/>
      <c r="F231" s="63"/>
      <c r="G231" s="63"/>
      <c r="H231" s="250"/>
    </row>
    <row r="232" spans="1:8" x14ac:dyDescent="0.2">
      <c r="A232" s="191" t="s">
        <v>6879</v>
      </c>
      <c r="B232" s="6" t="s">
        <v>6880</v>
      </c>
      <c r="C232" s="253"/>
      <c r="D232" s="250"/>
      <c r="E232" s="250"/>
      <c r="F232" s="63"/>
      <c r="G232" s="63"/>
      <c r="H232" s="250"/>
    </row>
    <row r="233" spans="1:8" ht="15" x14ac:dyDescent="0.25">
      <c r="A233" s="423" t="s">
        <v>3222</v>
      </c>
      <c r="B233" s="36" t="s">
        <v>5633</v>
      </c>
      <c r="C233" s="253">
        <v>566622.17538461532</v>
      </c>
      <c r="D233" s="250">
        <v>28</v>
      </c>
      <c r="E233" s="250">
        <v>28</v>
      </c>
      <c r="F233" s="62">
        <v>566622.18000000005</v>
      </c>
      <c r="G233" s="62">
        <v>0</v>
      </c>
      <c r="H233" s="253">
        <f>G233+F233</f>
        <v>566622.18000000005</v>
      </c>
    </row>
    <row r="234" spans="1:8" x14ac:dyDescent="0.2">
      <c r="A234" s="191" t="s">
        <v>6881</v>
      </c>
      <c r="B234" s="6" t="s">
        <v>6882</v>
      </c>
      <c r="C234" s="253"/>
      <c r="D234" s="250"/>
      <c r="E234" s="250"/>
      <c r="F234" s="63"/>
      <c r="G234" s="63"/>
      <c r="H234" s="250"/>
    </row>
    <row r="235" spans="1:8" x14ac:dyDescent="0.2">
      <c r="A235" s="191" t="s">
        <v>6883</v>
      </c>
      <c r="B235" s="6" t="s">
        <v>6884</v>
      </c>
      <c r="C235" s="253"/>
      <c r="D235" s="250"/>
      <c r="E235" s="250"/>
      <c r="F235" s="63"/>
      <c r="G235" s="63"/>
      <c r="H235" s="250"/>
    </row>
    <row r="236" spans="1:8" x14ac:dyDescent="0.2">
      <c r="A236" s="191" t="s">
        <v>6885</v>
      </c>
      <c r="B236" s="6" t="s">
        <v>6886</v>
      </c>
      <c r="C236" s="253"/>
      <c r="D236" s="250"/>
      <c r="E236" s="250"/>
      <c r="F236" s="63"/>
      <c r="G236" s="63"/>
      <c r="H236" s="250"/>
    </row>
    <row r="237" spans="1:8" ht="15" x14ac:dyDescent="0.25">
      <c r="A237" s="423" t="s">
        <v>6887</v>
      </c>
      <c r="B237" s="36" t="s">
        <v>5634</v>
      </c>
      <c r="C237" s="253">
        <v>566622.17538461532</v>
      </c>
      <c r="D237" s="250">
        <v>29</v>
      </c>
      <c r="E237" s="250">
        <v>29</v>
      </c>
      <c r="F237" s="62">
        <f>C237</f>
        <v>566622.17538461532</v>
      </c>
      <c r="G237" s="253">
        <v>0</v>
      </c>
      <c r="H237" s="253">
        <f>G237+F237</f>
        <v>566622.17538461532</v>
      </c>
    </row>
    <row r="238" spans="1:8" x14ac:dyDescent="0.2">
      <c r="A238" s="191" t="s">
        <v>6888</v>
      </c>
      <c r="B238" s="6" t="s">
        <v>6889</v>
      </c>
      <c r="C238" s="253"/>
      <c r="D238" s="250"/>
      <c r="E238" s="250"/>
      <c r="F238" s="63"/>
      <c r="G238" s="63"/>
      <c r="H238" s="250"/>
    </row>
    <row r="239" spans="1:8" x14ac:dyDescent="0.2">
      <c r="A239" s="191" t="s">
        <v>6890</v>
      </c>
      <c r="B239" s="6" t="s">
        <v>6891</v>
      </c>
      <c r="C239" s="253"/>
      <c r="D239" s="250"/>
      <c r="E239" s="250"/>
      <c r="F239" s="63"/>
      <c r="G239" s="63"/>
      <c r="H239" s="250"/>
    </row>
    <row r="240" spans="1:8" ht="15" x14ac:dyDescent="0.25">
      <c r="A240" s="423" t="s">
        <v>6892</v>
      </c>
      <c r="B240" s="36" t="s">
        <v>5635</v>
      </c>
      <c r="C240" s="253">
        <v>561900.32392307697</v>
      </c>
      <c r="D240" s="250">
        <v>30</v>
      </c>
      <c r="E240" s="250">
        <v>30</v>
      </c>
      <c r="F240" s="62">
        <v>0</v>
      </c>
      <c r="G240" s="62">
        <f>C240</f>
        <v>561900.32392307697</v>
      </c>
      <c r="H240" s="253">
        <f t="shared" ref="H240" si="17">G240-F240</f>
        <v>561900.32392307697</v>
      </c>
    </row>
    <row r="241" spans="1:8" x14ac:dyDescent="0.2">
      <c r="A241" s="424" t="s">
        <v>6893</v>
      </c>
      <c r="B241" s="32" t="s">
        <v>6894</v>
      </c>
      <c r="C241" s="253"/>
      <c r="D241" s="250"/>
      <c r="E241" s="250"/>
      <c r="F241" s="63"/>
      <c r="G241" s="63"/>
      <c r="H241" s="250"/>
    </row>
    <row r="242" spans="1:8" x14ac:dyDescent="0.2">
      <c r="A242" s="191" t="s">
        <v>6895</v>
      </c>
      <c r="B242" s="6" t="s">
        <v>6896</v>
      </c>
      <c r="C242" s="253"/>
      <c r="D242" s="250"/>
      <c r="E242" s="250"/>
      <c r="F242" s="63"/>
      <c r="G242" s="63"/>
      <c r="H242" s="250"/>
    </row>
    <row r="243" spans="1:8" ht="15" x14ac:dyDescent="0.25">
      <c r="A243" s="426" t="s">
        <v>6897</v>
      </c>
      <c r="B243" s="11" t="s">
        <v>6898</v>
      </c>
      <c r="C243" s="253">
        <v>283311.08769230766</v>
      </c>
      <c r="D243" s="250">
        <v>31</v>
      </c>
      <c r="E243" s="250"/>
      <c r="F243" s="62">
        <v>0</v>
      </c>
      <c r="G243" s="62">
        <v>0</v>
      </c>
      <c r="H243" s="253">
        <f t="shared" ref="H243" si="18">G243-F243</f>
        <v>0</v>
      </c>
    </row>
    <row r="244" spans="1:8" x14ac:dyDescent="0.2">
      <c r="A244" s="191" t="s">
        <v>6899</v>
      </c>
      <c r="B244" s="6" t="s">
        <v>6900</v>
      </c>
      <c r="C244" s="253"/>
      <c r="D244" s="250"/>
      <c r="E244" s="250"/>
      <c r="F244" s="63"/>
      <c r="G244" s="63"/>
      <c r="H244" s="250"/>
    </row>
    <row r="245" spans="1:8" x14ac:dyDescent="0.2">
      <c r="A245" s="191" t="s">
        <v>6901</v>
      </c>
      <c r="B245" s="6" t="s">
        <v>6902</v>
      </c>
      <c r="C245" s="253"/>
      <c r="D245" s="250"/>
      <c r="E245" s="250"/>
      <c r="F245" s="63"/>
      <c r="G245" s="63"/>
      <c r="H245" s="250"/>
    </row>
    <row r="246" spans="1:8" ht="15" x14ac:dyDescent="0.25">
      <c r="A246" s="191"/>
      <c r="B246" s="36" t="s">
        <v>2565</v>
      </c>
      <c r="C246" s="253"/>
      <c r="D246" s="250"/>
      <c r="E246" s="250"/>
      <c r="F246" s="250"/>
      <c r="G246" s="250"/>
      <c r="H246" s="250"/>
    </row>
    <row r="247" spans="1:8" x14ac:dyDescent="0.2">
      <c r="A247" s="191" t="s">
        <v>3222</v>
      </c>
      <c r="B247" s="6" t="s">
        <v>2565</v>
      </c>
      <c r="C247" s="253">
        <v>769083.34</v>
      </c>
      <c r="D247" s="250">
        <v>23</v>
      </c>
      <c r="E247" s="250"/>
      <c r="F247" s="62">
        <v>0</v>
      </c>
      <c r="G247" s="62">
        <v>0</v>
      </c>
      <c r="H247" s="253">
        <f t="shared" ref="H247" si="19">G247-F247</f>
        <v>0</v>
      </c>
    </row>
    <row r="248" spans="1:8" ht="30" x14ac:dyDescent="0.25">
      <c r="A248" s="194" t="s">
        <v>1221</v>
      </c>
      <c r="B248" s="73" t="s">
        <v>5636</v>
      </c>
      <c r="C248" s="255"/>
      <c r="D248" s="255"/>
      <c r="E248" s="255"/>
      <c r="F248" s="255"/>
      <c r="G248" s="255"/>
      <c r="H248" s="277"/>
    </row>
    <row r="249" spans="1:8" ht="15" x14ac:dyDescent="0.25">
      <c r="A249" s="191"/>
      <c r="B249" s="36" t="s">
        <v>2566</v>
      </c>
      <c r="C249" s="253"/>
      <c r="D249" s="250"/>
      <c r="E249" s="250"/>
      <c r="F249" s="250"/>
      <c r="G249" s="250"/>
      <c r="H249" s="250"/>
    </row>
    <row r="250" spans="1:8" x14ac:dyDescent="0.2">
      <c r="A250" s="191" t="s">
        <v>1222</v>
      </c>
      <c r="B250" s="6" t="s">
        <v>5594</v>
      </c>
      <c r="C250" s="253">
        <v>885906.43</v>
      </c>
      <c r="D250" s="250">
        <v>32</v>
      </c>
      <c r="E250" s="250"/>
      <c r="F250" s="62">
        <v>0</v>
      </c>
      <c r="G250" s="62">
        <v>0</v>
      </c>
      <c r="H250" s="253">
        <f t="shared" ref="H250:H270" si="20">G250-F250</f>
        <v>0</v>
      </c>
    </row>
    <row r="251" spans="1:8" x14ac:dyDescent="0.2">
      <c r="A251" s="191" t="s">
        <v>1223</v>
      </c>
      <c r="B251" s="6" t="s">
        <v>5637</v>
      </c>
      <c r="C251" s="253">
        <v>265381.65999999997</v>
      </c>
      <c r="D251" s="250">
        <v>33</v>
      </c>
      <c r="E251" s="250"/>
      <c r="F251" s="62">
        <v>0</v>
      </c>
      <c r="G251" s="62">
        <v>0</v>
      </c>
      <c r="H251" s="253">
        <f t="shared" si="20"/>
        <v>0</v>
      </c>
    </row>
    <row r="252" spans="1:8" x14ac:dyDescent="0.2">
      <c r="A252" s="191" t="s">
        <v>1224</v>
      </c>
      <c r="B252" s="6" t="s">
        <v>5638</v>
      </c>
      <c r="C252" s="253">
        <v>29486.85</v>
      </c>
      <c r="D252" s="250">
        <v>33</v>
      </c>
      <c r="E252" s="250"/>
      <c r="F252" s="62">
        <v>0</v>
      </c>
      <c r="G252" s="62">
        <v>0</v>
      </c>
      <c r="H252" s="253">
        <f t="shared" si="20"/>
        <v>0</v>
      </c>
    </row>
    <row r="253" spans="1:8" x14ac:dyDescent="0.2">
      <c r="A253" s="191" t="s">
        <v>1225</v>
      </c>
      <c r="B253" s="6" t="s">
        <v>5639</v>
      </c>
      <c r="C253" s="253">
        <v>320799.59999999998</v>
      </c>
      <c r="D253" s="250">
        <v>34</v>
      </c>
      <c r="E253" s="250"/>
      <c r="F253" s="62">
        <v>0</v>
      </c>
      <c r="G253" s="62">
        <v>0</v>
      </c>
      <c r="H253" s="253">
        <f t="shared" si="20"/>
        <v>0</v>
      </c>
    </row>
    <row r="254" spans="1:8" x14ac:dyDescent="0.2">
      <c r="A254" s="191" t="s">
        <v>1226</v>
      </c>
      <c r="B254" s="6" t="s">
        <v>5640</v>
      </c>
      <c r="C254" s="253">
        <v>35644.400000000001</v>
      </c>
      <c r="D254" s="250">
        <v>34</v>
      </c>
      <c r="E254" s="250"/>
      <c r="F254" s="62">
        <v>0</v>
      </c>
      <c r="G254" s="62">
        <v>0</v>
      </c>
      <c r="H254" s="253">
        <f t="shared" si="20"/>
        <v>0</v>
      </c>
    </row>
    <row r="255" spans="1:8" x14ac:dyDescent="0.2">
      <c r="A255" s="191" t="s">
        <v>1227</v>
      </c>
      <c r="B255" s="6" t="s">
        <v>5641</v>
      </c>
      <c r="C255" s="253">
        <v>298944.64000000001</v>
      </c>
      <c r="D255" s="250">
        <v>35</v>
      </c>
      <c r="E255" s="250"/>
      <c r="F255" s="62">
        <v>0</v>
      </c>
      <c r="G255" s="62">
        <v>0</v>
      </c>
      <c r="H255" s="253">
        <f t="shared" si="20"/>
        <v>0</v>
      </c>
    </row>
    <row r="256" spans="1:8" x14ac:dyDescent="0.2">
      <c r="A256" s="191" t="s">
        <v>1228</v>
      </c>
      <c r="B256" s="6" t="s">
        <v>5642</v>
      </c>
      <c r="C256" s="253">
        <v>33216.07</v>
      </c>
      <c r="D256" s="250">
        <v>35</v>
      </c>
      <c r="E256" s="250"/>
      <c r="F256" s="62">
        <v>0</v>
      </c>
      <c r="G256" s="62">
        <v>0</v>
      </c>
      <c r="H256" s="253">
        <f t="shared" si="20"/>
        <v>0</v>
      </c>
    </row>
    <row r="257" spans="1:8" x14ac:dyDescent="0.2">
      <c r="A257" s="191" t="s">
        <v>1229</v>
      </c>
      <c r="B257" s="6" t="s">
        <v>5643</v>
      </c>
      <c r="C257" s="253">
        <v>280133.76000000001</v>
      </c>
      <c r="D257" s="250">
        <v>36</v>
      </c>
      <c r="E257" s="250"/>
      <c r="F257" s="62">
        <v>0</v>
      </c>
      <c r="G257" s="62">
        <v>0</v>
      </c>
      <c r="H257" s="253">
        <f t="shared" si="20"/>
        <v>0</v>
      </c>
    </row>
    <row r="258" spans="1:8" x14ac:dyDescent="0.2">
      <c r="A258" s="191" t="s">
        <v>1230</v>
      </c>
      <c r="B258" s="6" t="s">
        <v>5644</v>
      </c>
      <c r="C258" s="253">
        <v>31125.97</v>
      </c>
      <c r="D258" s="250">
        <v>36</v>
      </c>
      <c r="E258" s="250"/>
      <c r="F258" s="62">
        <v>0</v>
      </c>
      <c r="G258" s="62">
        <v>0</v>
      </c>
      <c r="H258" s="253">
        <f t="shared" si="20"/>
        <v>0</v>
      </c>
    </row>
    <row r="259" spans="1:8" x14ac:dyDescent="0.2">
      <c r="A259" s="191" t="s">
        <v>1231</v>
      </c>
      <c r="B259" s="6" t="s">
        <v>5645</v>
      </c>
      <c r="C259" s="253">
        <v>312916.2</v>
      </c>
      <c r="D259" s="250">
        <v>37</v>
      </c>
      <c r="E259" s="250"/>
      <c r="F259" s="62">
        <v>0</v>
      </c>
      <c r="G259" s="62">
        <v>0</v>
      </c>
      <c r="H259" s="253">
        <f t="shared" si="20"/>
        <v>0</v>
      </c>
    </row>
    <row r="260" spans="1:8" x14ac:dyDescent="0.2">
      <c r="A260" s="191" t="s">
        <v>1232</v>
      </c>
      <c r="B260" s="6" t="s">
        <v>5646</v>
      </c>
      <c r="C260" s="253">
        <v>34768.47</v>
      </c>
      <c r="D260" s="250">
        <v>37</v>
      </c>
      <c r="E260" s="250"/>
      <c r="F260" s="62">
        <v>0</v>
      </c>
      <c r="G260" s="62">
        <v>0</v>
      </c>
      <c r="H260" s="253">
        <f t="shared" si="20"/>
        <v>0</v>
      </c>
    </row>
    <row r="261" spans="1:8" x14ac:dyDescent="0.2">
      <c r="A261" s="191" t="s">
        <v>1233</v>
      </c>
      <c r="B261" s="6" t="s">
        <v>5647</v>
      </c>
      <c r="C261" s="253">
        <v>293012.58</v>
      </c>
      <c r="D261" s="250">
        <v>38</v>
      </c>
      <c r="E261" s="250"/>
      <c r="F261" s="62">
        <v>0</v>
      </c>
      <c r="G261" s="62">
        <v>0</v>
      </c>
      <c r="H261" s="253">
        <f t="shared" si="20"/>
        <v>0</v>
      </c>
    </row>
    <row r="262" spans="1:8" x14ac:dyDescent="0.2">
      <c r="A262" s="191" t="s">
        <v>1234</v>
      </c>
      <c r="B262" s="6" t="s">
        <v>5648</v>
      </c>
      <c r="C262" s="253">
        <v>32556.95</v>
      </c>
      <c r="D262" s="250">
        <v>38</v>
      </c>
      <c r="E262" s="250"/>
      <c r="F262" s="62">
        <v>0</v>
      </c>
      <c r="G262" s="62">
        <v>0</v>
      </c>
      <c r="H262" s="253">
        <f t="shared" si="20"/>
        <v>0</v>
      </c>
    </row>
    <row r="263" spans="1:8" x14ac:dyDescent="0.2">
      <c r="A263" s="191" t="s">
        <v>1235</v>
      </c>
      <c r="B263" s="6" t="s">
        <v>5649</v>
      </c>
      <c r="C263" s="253">
        <v>272562.58</v>
      </c>
      <c r="D263" s="250">
        <v>39</v>
      </c>
      <c r="E263" s="250"/>
      <c r="F263" s="62">
        <v>0</v>
      </c>
      <c r="G263" s="62">
        <v>0</v>
      </c>
      <c r="H263" s="253">
        <f t="shared" si="20"/>
        <v>0</v>
      </c>
    </row>
    <row r="264" spans="1:8" x14ac:dyDescent="0.2">
      <c r="A264" s="191" t="s">
        <v>1236</v>
      </c>
      <c r="B264" s="6" t="s">
        <v>5650</v>
      </c>
      <c r="C264" s="253">
        <v>30284.73</v>
      </c>
      <c r="D264" s="250">
        <v>39</v>
      </c>
      <c r="E264" s="250"/>
      <c r="F264" s="62">
        <v>0</v>
      </c>
      <c r="G264" s="62">
        <v>0</v>
      </c>
      <c r="H264" s="253">
        <f t="shared" si="20"/>
        <v>0</v>
      </c>
    </row>
    <row r="265" spans="1:8" x14ac:dyDescent="0.2">
      <c r="A265" s="191" t="s">
        <v>1237</v>
      </c>
      <c r="B265" s="6" t="s">
        <v>5651</v>
      </c>
      <c r="C265" s="253">
        <v>294027.27</v>
      </c>
      <c r="D265" s="250">
        <v>40</v>
      </c>
      <c r="E265" s="250"/>
      <c r="F265" s="62">
        <v>0</v>
      </c>
      <c r="G265" s="62">
        <v>0</v>
      </c>
      <c r="H265" s="253">
        <f t="shared" si="20"/>
        <v>0</v>
      </c>
    </row>
    <row r="266" spans="1:8" x14ac:dyDescent="0.2">
      <c r="A266" s="191" t="s">
        <v>1238</v>
      </c>
      <c r="B266" s="6" t="s">
        <v>5652</v>
      </c>
      <c r="C266" s="253">
        <v>32669.7</v>
      </c>
      <c r="D266" s="250">
        <v>40</v>
      </c>
      <c r="E266" s="250"/>
      <c r="F266" s="62">
        <v>0</v>
      </c>
      <c r="G266" s="62">
        <v>0</v>
      </c>
      <c r="H266" s="253">
        <f t="shared" si="20"/>
        <v>0</v>
      </c>
    </row>
    <row r="267" spans="1:8" x14ac:dyDescent="0.2">
      <c r="A267" s="191" t="s">
        <v>1239</v>
      </c>
      <c r="B267" s="6" t="s">
        <v>5653</v>
      </c>
      <c r="C267" s="253">
        <v>287939.11</v>
      </c>
      <c r="D267" s="250">
        <v>41</v>
      </c>
      <c r="E267" s="250"/>
      <c r="F267" s="62">
        <v>0</v>
      </c>
      <c r="G267" s="62">
        <v>0</v>
      </c>
      <c r="H267" s="253">
        <f t="shared" si="20"/>
        <v>0</v>
      </c>
    </row>
    <row r="268" spans="1:8" x14ac:dyDescent="0.2">
      <c r="A268" s="191" t="s">
        <v>1240</v>
      </c>
      <c r="B268" s="6" t="s">
        <v>5654</v>
      </c>
      <c r="C268" s="253">
        <v>31993.23</v>
      </c>
      <c r="D268" s="250">
        <v>41</v>
      </c>
      <c r="E268" s="250"/>
      <c r="F268" s="62">
        <v>0</v>
      </c>
      <c r="G268" s="62">
        <v>0</v>
      </c>
      <c r="H268" s="253">
        <f t="shared" si="20"/>
        <v>0</v>
      </c>
    </row>
    <row r="269" spans="1:8" x14ac:dyDescent="0.2">
      <c r="A269" s="191" t="s">
        <v>1241</v>
      </c>
      <c r="B269" s="6" t="s">
        <v>5655</v>
      </c>
      <c r="C269" s="253">
        <v>182879.19</v>
      </c>
      <c r="D269" s="250">
        <v>45</v>
      </c>
      <c r="E269" s="250"/>
      <c r="F269" s="62">
        <v>0</v>
      </c>
      <c r="G269" s="62">
        <v>0</v>
      </c>
      <c r="H269" s="253">
        <f t="shared" si="20"/>
        <v>0</v>
      </c>
    </row>
    <row r="270" spans="1:8" x14ac:dyDescent="0.2">
      <c r="A270" s="191" t="s">
        <v>3223</v>
      </c>
      <c r="B270" s="6" t="s">
        <v>5656</v>
      </c>
      <c r="C270" s="253">
        <v>20319.91</v>
      </c>
      <c r="D270" s="250">
        <v>45</v>
      </c>
      <c r="E270" s="250"/>
      <c r="F270" s="62">
        <v>0</v>
      </c>
      <c r="G270" s="62">
        <v>0</v>
      </c>
      <c r="H270" s="253">
        <f t="shared" si="20"/>
        <v>0</v>
      </c>
    </row>
    <row r="271" spans="1:8" ht="15" x14ac:dyDescent="0.25">
      <c r="A271" s="191"/>
      <c r="B271" s="36" t="s">
        <v>2567</v>
      </c>
      <c r="C271" s="253"/>
      <c r="D271" s="250"/>
      <c r="E271" s="250"/>
      <c r="F271" s="250"/>
      <c r="G271" s="250"/>
      <c r="H271" s="250"/>
    </row>
    <row r="272" spans="1:8" x14ac:dyDescent="0.2">
      <c r="A272" s="191" t="s">
        <v>3224</v>
      </c>
      <c r="B272" s="6" t="s">
        <v>5597</v>
      </c>
      <c r="C272" s="253">
        <v>930310.16</v>
      </c>
      <c r="D272" s="250">
        <v>32</v>
      </c>
      <c r="E272" s="250"/>
      <c r="F272" s="62">
        <v>0</v>
      </c>
      <c r="G272" s="62">
        <v>0</v>
      </c>
      <c r="H272" s="253">
        <f t="shared" ref="H272:H298" si="21">G272-F272</f>
        <v>0</v>
      </c>
    </row>
    <row r="273" spans="1:8" x14ac:dyDescent="0.2">
      <c r="A273" s="191" t="s">
        <v>3225</v>
      </c>
      <c r="B273" s="6" t="s">
        <v>5657</v>
      </c>
      <c r="C273" s="253">
        <v>307374.40999999997</v>
      </c>
      <c r="D273" s="250">
        <v>33</v>
      </c>
      <c r="E273" s="250"/>
      <c r="F273" s="62">
        <v>0</v>
      </c>
      <c r="G273" s="62">
        <v>0</v>
      </c>
      <c r="H273" s="253">
        <f t="shared" si="21"/>
        <v>0</v>
      </c>
    </row>
    <row r="274" spans="1:8" x14ac:dyDescent="0.2">
      <c r="A274" s="191" t="s">
        <v>3226</v>
      </c>
      <c r="B274" s="6" t="s">
        <v>5658</v>
      </c>
      <c r="C274" s="253">
        <v>34152.71</v>
      </c>
      <c r="D274" s="250">
        <v>33</v>
      </c>
      <c r="E274" s="250"/>
      <c r="F274" s="62">
        <v>0</v>
      </c>
      <c r="G274" s="62">
        <v>0</v>
      </c>
      <c r="H274" s="253">
        <f t="shared" si="21"/>
        <v>0</v>
      </c>
    </row>
    <row r="275" spans="1:8" x14ac:dyDescent="0.2">
      <c r="A275" s="191" t="s">
        <v>3227</v>
      </c>
      <c r="B275" s="6" t="s">
        <v>5659</v>
      </c>
      <c r="C275" s="253">
        <v>341874.03</v>
      </c>
      <c r="D275" s="250">
        <v>34</v>
      </c>
      <c r="E275" s="250"/>
      <c r="F275" s="62">
        <v>0</v>
      </c>
      <c r="G275" s="62">
        <v>0</v>
      </c>
      <c r="H275" s="253">
        <f t="shared" si="21"/>
        <v>0</v>
      </c>
    </row>
    <row r="276" spans="1:8" x14ac:dyDescent="0.2">
      <c r="A276" s="191" t="s">
        <v>3228</v>
      </c>
      <c r="B276" s="6" t="s">
        <v>5660</v>
      </c>
      <c r="C276" s="253">
        <v>37986</v>
      </c>
      <c r="D276" s="250">
        <v>34</v>
      </c>
      <c r="E276" s="250"/>
      <c r="F276" s="62">
        <v>0</v>
      </c>
      <c r="G276" s="62">
        <v>0</v>
      </c>
      <c r="H276" s="253">
        <f t="shared" si="21"/>
        <v>0</v>
      </c>
    </row>
    <row r="277" spans="1:8" x14ac:dyDescent="0.2">
      <c r="A277" s="191" t="s">
        <v>3229</v>
      </c>
      <c r="B277" s="6" t="s">
        <v>5661</v>
      </c>
      <c r="C277" s="253">
        <v>322985.09999999998</v>
      </c>
      <c r="D277" s="250">
        <v>35</v>
      </c>
      <c r="E277" s="250"/>
      <c r="F277" s="62">
        <v>0</v>
      </c>
      <c r="G277" s="62">
        <v>0</v>
      </c>
      <c r="H277" s="253">
        <f t="shared" si="21"/>
        <v>0</v>
      </c>
    </row>
    <row r="278" spans="1:8" x14ac:dyDescent="0.2">
      <c r="A278" s="191" t="s">
        <v>3230</v>
      </c>
      <c r="B278" s="6" t="s">
        <v>5662</v>
      </c>
      <c r="C278" s="253">
        <v>35887.230000000003</v>
      </c>
      <c r="D278" s="250">
        <v>35</v>
      </c>
      <c r="E278" s="250"/>
      <c r="F278" s="62">
        <v>0</v>
      </c>
      <c r="G278" s="62">
        <v>0</v>
      </c>
      <c r="H278" s="253">
        <f t="shared" si="21"/>
        <v>0</v>
      </c>
    </row>
    <row r="279" spans="1:8" x14ac:dyDescent="0.2">
      <c r="A279" s="191" t="s">
        <v>3231</v>
      </c>
      <c r="B279" s="6" t="s">
        <v>5663</v>
      </c>
      <c r="C279" s="253">
        <v>306281.65999999997</v>
      </c>
      <c r="D279" s="250">
        <v>36</v>
      </c>
      <c r="E279" s="250"/>
      <c r="F279" s="62">
        <v>0</v>
      </c>
      <c r="G279" s="62">
        <v>0</v>
      </c>
      <c r="H279" s="253">
        <f t="shared" si="21"/>
        <v>0</v>
      </c>
    </row>
    <row r="280" spans="1:8" x14ac:dyDescent="0.2">
      <c r="A280" s="191" t="s">
        <v>3232</v>
      </c>
      <c r="B280" s="6" t="s">
        <v>5664</v>
      </c>
      <c r="C280" s="253">
        <v>34031.300000000003</v>
      </c>
      <c r="D280" s="250">
        <v>36</v>
      </c>
      <c r="E280" s="250"/>
      <c r="F280" s="62">
        <v>0</v>
      </c>
      <c r="G280" s="62">
        <v>0</v>
      </c>
      <c r="H280" s="253">
        <f t="shared" si="21"/>
        <v>0</v>
      </c>
    </row>
    <row r="281" spans="1:8" x14ac:dyDescent="0.2">
      <c r="A281" s="191" t="s">
        <v>3233</v>
      </c>
      <c r="B281" s="6" t="s">
        <v>5665</v>
      </c>
      <c r="C281" s="253">
        <v>308623.27</v>
      </c>
      <c r="D281" s="250">
        <v>37</v>
      </c>
      <c r="E281" s="250"/>
      <c r="F281" s="62">
        <v>0</v>
      </c>
      <c r="G281" s="62">
        <v>0</v>
      </c>
      <c r="H281" s="253">
        <f t="shared" si="21"/>
        <v>0</v>
      </c>
    </row>
    <row r="282" spans="1:8" x14ac:dyDescent="0.2">
      <c r="A282" s="191" t="s">
        <v>3234</v>
      </c>
      <c r="B282" s="6" t="s">
        <v>5666</v>
      </c>
      <c r="C282" s="253">
        <v>34291.47</v>
      </c>
      <c r="D282" s="250">
        <v>37</v>
      </c>
      <c r="E282" s="250"/>
      <c r="F282" s="62">
        <v>0</v>
      </c>
      <c r="G282" s="62">
        <v>0</v>
      </c>
      <c r="H282" s="253">
        <f t="shared" si="21"/>
        <v>0</v>
      </c>
    </row>
    <row r="283" spans="1:8" x14ac:dyDescent="0.2">
      <c r="A283" s="191" t="s">
        <v>3235</v>
      </c>
      <c r="B283" s="6" t="s">
        <v>5667</v>
      </c>
      <c r="C283" s="253">
        <v>323843.68</v>
      </c>
      <c r="D283" s="250">
        <v>38</v>
      </c>
      <c r="E283" s="250"/>
      <c r="F283" s="62">
        <v>0</v>
      </c>
      <c r="G283" s="62">
        <v>0</v>
      </c>
      <c r="H283" s="253">
        <f t="shared" si="21"/>
        <v>0</v>
      </c>
    </row>
    <row r="284" spans="1:8" x14ac:dyDescent="0.2">
      <c r="A284" s="191" t="s">
        <v>3236</v>
      </c>
      <c r="B284" s="6" t="s">
        <v>5668</v>
      </c>
      <c r="C284" s="253">
        <v>35982.629999999997</v>
      </c>
      <c r="D284" s="250">
        <v>38</v>
      </c>
      <c r="E284" s="250"/>
      <c r="F284" s="62">
        <v>0</v>
      </c>
      <c r="G284" s="62">
        <v>0</v>
      </c>
      <c r="H284" s="253">
        <f t="shared" si="21"/>
        <v>0</v>
      </c>
    </row>
    <row r="285" spans="1:8" x14ac:dyDescent="0.2">
      <c r="A285" s="191" t="s">
        <v>3237</v>
      </c>
      <c r="B285" s="6" t="s">
        <v>5669</v>
      </c>
      <c r="C285" s="253">
        <v>306437.77</v>
      </c>
      <c r="D285" s="250">
        <v>39</v>
      </c>
      <c r="E285" s="250"/>
      <c r="F285" s="62">
        <v>0</v>
      </c>
      <c r="G285" s="62">
        <v>0</v>
      </c>
      <c r="H285" s="253">
        <f t="shared" si="21"/>
        <v>0</v>
      </c>
    </row>
    <row r="286" spans="1:8" x14ac:dyDescent="0.2">
      <c r="A286" s="191" t="s">
        <v>3238</v>
      </c>
      <c r="B286" s="6" t="s">
        <v>5670</v>
      </c>
      <c r="C286" s="253">
        <v>34048.639999999999</v>
      </c>
      <c r="D286" s="250">
        <v>39</v>
      </c>
      <c r="E286" s="250"/>
      <c r="F286" s="62">
        <v>0</v>
      </c>
      <c r="G286" s="62">
        <v>0</v>
      </c>
      <c r="H286" s="253">
        <f t="shared" si="21"/>
        <v>0</v>
      </c>
    </row>
    <row r="287" spans="1:8" x14ac:dyDescent="0.2">
      <c r="A287" s="191" t="s">
        <v>3239</v>
      </c>
      <c r="B287" s="6" t="s">
        <v>5671</v>
      </c>
      <c r="C287" s="253">
        <v>288953.8</v>
      </c>
      <c r="D287" s="250">
        <v>40</v>
      </c>
      <c r="E287" s="250"/>
      <c r="F287" s="62">
        <v>0</v>
      </c>
      <c r="G287" s="62">
        <v>0</v>
      </c>
      <c r="H287" s="253">
        <f t="shared" si="21"/>
        <v>0</v>
      </c>
    </row>
    <row r="288" spans="1:8" x14ac:dyDescent="0.2">
      <c r="A288" s="191" t="s">
        <v>3240</v>
      </c>
      <c r="B288" s="6" t="s">
        <v>5672</v>
      </c>
      <c r="C288" s="253">
        <v>32105.98</v>
      </c>
      <c r="D288" s="250">
        <v>40</v>
      </c>
      <c r="E288" s="250"/>
      <c r="F288" s="62">
        <v>0</v>
      </c>
      <c r="G288" s="62">
        <v>0</v>
      </c>
      <c r="H288" s="253">
        <f t="shared" si="21"/>
        <v>0</v>
      </c>
    </row>
    <row r="289" spans="1:8" x14ac:dyDescent="0.2">
      <c r="A289" s="191" t="s">
        <v>3241</v>
      </c>
      <c r="B289" s="6" t="s">
        <v>5673</v>
      </c>
      <c r="C289" s="253">
        <v>288017.15000000002</v>
      </c>
      <c r="D289" s="250">
        <v>41</v>
      </c>
      <c r="E289" s="250"/>
      <c r="F289" s="62">
        <v>0</v>
      </c>
      <c r="G289" s="62">
        <v>0</v>
      </c>
      <c r="H289" s="253">
        <f t="shared" si="21"/>
        <v>0</v>
      </c>
    </row>
    <row r="290" spans="1:8" x14ac:dyDescent="0.2">
      <c r="A290" s="191" t="s">
        <v>3242</v>
      </c>
      <c r="B290" s="6" t="s">
        <v>5674</v>
      </c>
      <c r="C290" s="253">
        <v>32001.91</v>
      </c>
      <c r="D290" s="250">
        <v>41</v>
      </c>
      <c r="E290" s="250"/>
      <c r="F290" s="62">
        <v>0</v>
      </c>
      <c r="G290" s="62">
        <v>0</v>
      </c>
      <c r="H290" s="253">
        <f t="shared" si="21"/>
        <v>0</v>
      </c>
    </row>
    <row r="291" spans="1:8" x14ac:dyDescent="0.2">
      <c r="A291" s="191" t="s">
        <v>3243</v>
      </c>
      <c r="B291" s="6" t="s">
        <v>5675</v>
      </c>
      <c r="C291" s="253">
        <v>295198.07</v>
      </c>
      <c r="D291" s="250">
        <v>42</v>
      </c>
      <c r="E291" s="250"/>
      <c r="F291" s="62">
        <v>0</v>
      </c>
      <c r="G291" s="62">
        <v>0</v>
      </c>
      <c r="H291" s="253">
        <f t="shared" si="21"/>
        <v>0</v>
      </c>
    </row>
    <row r="292" spans="1:8" x14ac:dyDescent="0.2">
      <c r="A292" s="191" t="s">
        <v>3244</v>
      </c>
      <c r="B292" s="6" t="s">
        <v>5676</v>
      </c>
      <c r="C292" s="253">
        <v>32799.79</v>
      </c>
      <c r="D292" s="250">
        <v>42</v>
      </c>
      <c r="E292" s="250"/>
      <c r="F292" s="62">
        <v>0</v>
      </c>
      <c r="G292" s="62">
        <v>0</v>
      </c>
      <c r="H292" s="253">
        <f t="shared" si="21"/>
        <v>0</v>
      </c>
    </row>
    <row r="293" spans="1:8" x14ac:dyDescent="0.2">
      <c r="A293" s="191" t="s">
        <v>3245</v>
      </c>
      <c r="B293" s="6" t="s">
        <v>5677</v>
      </c>
      <c r="C293" s="253">
        <v>283958.38</v>
      </c>
      <c r="D293" s="250">
        <v>43</v>
      </c>
      <c r="E293" s="250"/>
      <c r="F293" s="62">
        <v>0</v>
      </c>
      <c r="G293" s="62">
        <v>0</v>
      </c>
      <c r="H293" s="253">
        <f t="shared" si="21"/>
        <v>0</v>
      </c>
    </row>
    <row r="294" spans="1:8" x14ac:dyDescent="0.2">
      <c r="A294" s="191" t="s">
        <v>3246</v>
      </c>
      <c r="B294" s="6" t="s">
        <v>5678</v>
      </c>
      <c r="C294" s="253">
        <v>31550.93</v>
      </c>
      <c r="D294" s="250">
        <v>43</v>
      </c>
      <c r="E294" s="250"/>
      <c r="F294" s="62">
        <v>0</v>
      </c>
      <c r="G294" s="62">
        <v>0</v>
      </c>
      <c r="H294" s="253">
        <f t="shared" si="21"/>
        <v>0</v>
      </c>
    </row>
    <row r="295" spans="1:8" x14ac:dyDescent="0.2">
      <c r="A295" s="191" t="s">
        <v>3247</v>
      </c>
      <c r="B295" s="6" t="s">
        <v>5679</v>
      </c>
      <c r="C295" s="253">
        <v>276465.25</v>
      </c>
      <c r="D295" s="250">
        <v>44</v>
      </c>
      <c r="E295" s="250"/>
      <c r="F295" s="62">
        <v>0</v>
      </c>
      <c r="G295" s="62">
        <v>0</v>
      </c>
      <c r="H295" s="253">
        <f t="shared" si="21"/>
        <v>0</v>
      </c>
    </row>
    <row r="296" spans="1:8" x14ac:dyDescent="0.2">
      <c r="A296" s="191" t="s">
        <v>3248</v>
      </c>
      <c r="B296" s="6" t="s">
        <v>5680</v>
      </c>
      <c r="C296" s="253">
        <v>30718.36</v>
      </c>
      <c r="D296" s="250">
        <v>44</v>
      </c>
      <c r="E296" s="250"/>
      <c r="F296" s="62">
        <v>0</v>
      </c>
      <c r="G296" s="62">
        <v>0</v>
      </c>
      <c r="H296" s="253">
        <f t="shared" si="21"/>
        <v>0</v>
      </c>
    </row>
    <row r="297" spans="1:8" x14ac:dyDescent="0.2">
      <c r="A297" s="191" t="s">
        <v>3249</v>
      </c>
      <c r="B297" s="6" t="s">
        <v>5681</v>
      </c>
      <c r="C297" s="253">
        <v>58618.13</v>
      </c>
      <c r="D297" s="250">
        <v>45</v>
      </c>
      <c r="E297" s="250"/>
      <c r="F297" s="62">
        <v>0</v>
      </c>
      <c r="G297" s="62">
        <v>0</v>
      </c>
      <c r="H297" s="253">
        <f t="shared" si="21"/>
        <v>0</v>
      </c>
    </row>
    <row r="298" spans="1:8" x14ac:dyDescent="0.2">
      <c r="A298" s="191" t="s">
        <v>3250</v>
      </c>
      <c r="B298" s="6" t="s">
        <v>5682</v>
      </c>
      <c r="C298" s="253">
        <v>6513.13</v>
      </c>
      <c r="D298" s="250">
        <v>45</v>
      </c>
      <c r="E298" s="250"/>
      <c r="F298" s="62">
        <v>0</v>
      </c>
      <c r="G298" s="62">
        <v>0</v>
      </c>
      <c r="H298" s="253">
        <f t="shared" si="21"/>
        <v>0</v>
      </c>
    </row>
    <row r="299" spans="1:8" ht="15" x14ac:dyDescent="0.25">
      <c r="A299" s="191"/>
      <c r="B299" s="36" t="s">
        <v>2568</v>
      </c>
      <c r="C299" s="253"/>
      <c r="D299" s="250"/>
      <c r="E299" s="250"/>
      <c r="F299" s="250"/>
      <c r="G299" s="250"/>
      <c r="H299" s="250"/>
    </row>
    <row r="300" spans="1:8" x14ac:dyDescent="0.2">
      <c r="A300" s="191" t="s">
        <v>3251</v>
      </c>
      <c r="B300" s="6" t="s">
        <v>5609</v>
      </c>
      <c r="C300" s="253">
        <v>930310.16</v>
      </c>
      <c r="D300" s="250">
        <v>32</v>
      </c>
      <c r="E300" s="250"/>
      <c r="F300" s="62">
        <v>0</v>
      </c>
      <c r="G300" s="62">
        <v>0</v>
      </c>
      <c r="H300" s="253">
        <f t="shared" ref="H300:H324" si="22">G300-F300</f>
        <v>0</v>
      </c>
    </row>
    <row r="301" spans="1:8" x14ac:dyDescent="0.2">
      <c r="A301" s="191" t="s">
        <v>3252</v>
      </c>
      <c r="B301" s="6" t="s">
        <v>5683</v>
      </c>
      <c r="C301" s="253">
        <v>307374.40999999997</v>
      </c>
      <c r="D301" s="250">
        <v>33</v>
      </c>
      <c r="E301" s="250"/>
      <c r="F301" s="62">
        <v>0</v>
      </c>
      <c r="G301" s="62">
        <v>0</v>
      </c>
      <c r="H301" s="253">
        <f t="shared" si="22"/>
        <v>0</v>
      </c>
    </row>
    <row r="302" spans="1:8" x14ac:dyDescent="0.2">
      <c r="A302" s="191" t="s">
        <v>3253</v>
      </c>
      <c r="B302" s="6" t="s">
        <v>5684</v>
      </c>
      <c r="C302" s="253">
        <v>34152.71</v>
      </c>
      <c r="D302" s="250">
        <v>33</v>
      </c>
      <c r="E302" s="250"/>
      <c r="F302" s="62">
        <v>0</v>
      </c>
      <c r="G302" s="62">
        <v>0</v>
      </c>
      <c r="H302" s="253">
        <f t="shared" si="22"/>
        <v>0</v>
      </c>
    </row>
    <row r="303" spans="1:8" x14ac:dyDescent="0.2">
      <c r="A303" s="191" t="s">
        <v>3254</v>
      </c>
      <c r="B303" s="6" t="s">
        <v>5685</v>
      </c>
      <c r="C303" s="253">
        <v>341874.03</v>
      </c>
      <c r="D303" s="250">
        <v>34</v>
      </c>
      <c r="E303" s="250"/>
      <c r="F303" s="62">
        <v>0</v>
      </c>
      <c r="G303" s="62">
        <v>0</v>
      </c>
      <c r="H303" s="253">
        <f t="shared" si="22"/>
        <v>0</v>
      </c>
    </row>
    <row r="304" spans="1:8" x14ac:dyDescent="0.2">
      <c r="A304" s="191" t="s">
        <v>3255</v>
      </c>
      <c r="B304" s="6" t="s">
        <v>5686</v>
      </c>
      <c r="C304" s="253">
        <v>37986</v>
      </c>
      <c r="D304" s="250">
        <v>34</v>
      </c>
      <c r="E304" s="250"/>
      <c r="F304" s="62">
        <v>0</v>
      </c>
      <c r="G304" s="62">
        <v>0</v>
      </c>
      <c r="H304" s="253">
        <f t="shared" si="22"/>
        <v>0</v>
      </c>
    </row>
    <row r="305" spans="1:8" x14ac:dyDescent="0.2">
      <c r="A305" s="191" t="s">
        <v>3256</v>
      </c>
      <c r="B305" s="6" t="s">
        <v>5687</v>
      </c>
      <c r="C305" s="253">
        <v>322985.09999999998</v>
      </c>
      <c r="D305" s="250">
        <v>35</v>
      </c>
      <c r="E305" s="250"/>
      <c r="F305" s="62">
        <v>0</v>
      </c>
      <c r="G305" s="62">
        <v>0</v>
      </c>
      <c r="H305" s="253">
        <f t="shared" si="22"/>
        <v>0</v>
      </c>
    </row>
    <row r="306" spans="1:8" x14ac:dyDescent="0.2">
      <c r="A306" s="191" t="s">
        <v>3257</v>
      </c>
      <c r="B306" s="6" t="s">
        <v>5688</v>
      </c>
      <c r="C306" s="253">
        <v>35887.230000000003</v>
      </c>
      <c r="D306" s="250">
        <v>35</v>
      </c>
      <c r="E306" s="250"/>
      <c r="F306" s="62">
        <v>0</v>
      </c>
      <c r="G306" s="62">
        <v>0</v>
      </c>
      <c r="H306" s="253">
        <f t="shared" si="22"/>
        <v>0</v>
      </c>
    </row>
    <row r="307" spans="1:8" x14ac:dyDescent="0.2">
      <c r="A307" s="191" t="s">
        <v>3258</v>
      </c>
      <c r="B307" s="6" t="s">
        <v>5689</v>
      </c>
      <c r="C307" s="253">
        <v>306281.65999999997</v>
      </c>
      <c r="D307" s="250">
        <v>36</v>
      </c>
      <c r="E307" s="250"/>
      <c r="F307" s="62">
        <v>0</v>
      </c>
      <c r="G307" s="62">
        <v>0</v>
      </c>
      <c r="H307" s="253">
        <f t="shared" si="22"/>
        <v>0</v>
      </c>
    </row>
    <row r="308" spans="1:8" x14ac:dyDescent="0.2">
      <c r="A308" s="191" t="s">
        <v>3259</v>
      </c>
      <c r="B308" s="6" t="s">
        <v>5690</v>
      </c>
      <c r="C308" s="253">
        <v>34031.300000000003</v>
      </c>
      <c r="D308" s="250">
        <v>36</v>
      </c>
      <c r="E308" s="250"/>
      <c r="F308" s="62">
        <v>0</v>
      </c>
      <c r="G308" s="62">
        <v>0</v>
      </c>
      <c r="H308" s="253">
        <f t="shared" si="22"/>
        <v>0</v>
      </c>
    </row>
    <row r="309" spans="1:8" x14ac:dyDescent="0.2">
      <c r="A309" s="191" t="s">
        <v>3260</v>
      </c>
      <c r="B309" s="6" t="s">
        <v>5691</v>
      </c>
      <c r="C309" s="253">
        <v>308623.27</v>
      </c>
      <c r="D309" s="250">
        <v>37</v>
      </c>
      <c r="E309" s="250"/>
      <c r="F309" s="62">
        <v>0</v>
      </c>
      <c r="G309" s="62">
        <v>0</v>
      </c>
      <c r="H309" s="253">
        <f t="shared" si="22"/>
        <v>0</v>
      </c>
    </row>
    <row r="310" spans="1:8" x14ac:dyDescent="0.2">
      <c r="A310" s="191" t="s">
        <v>3261</v>
      </c>
      <c r="B310" s="6" t="s">
        <v>5692</v>
      </c>
      <c r="C310" s="253">
        <v>34291.47</v>
      </c>
      <c r="D310" s="250">
        <v>37</v>
      </c>
      <c r="E310" s="250"/>
      <c r="F310" s="62">
        <v>0</v>
      </c>
      <c r="G310" s="62">
        <v>0</v>
      </c>
      <c r="H310" s="253">
        <f t="shared" si="22"/>
        <v>0</v>
      </c>
    </row>
    <row r="311" spans="1:8" x14ac:dyDescent="0.2">
      <c r="A311" s="191" t="s">
        <v>3262</v>
      </c>
      <c r="B311" s="6" t="s">
        <v>5693</v>
      </c>
      <c r="C311" s="253">
        <v>323843.68</v>
      </c>
      <c r="D311" s="250">
        <v>38</v>
      </c>
      <c r="E311" s="250"/>
      <c r="F311" s="62">
        <v>0</v>
      </c>
      <c r="G311" s="62">
        <v>0</v>
      </c>
      <c r="H311" s="253">
        <f t="shared" si="22"/>
        <v>0</v>
      </c>
    </row>
    <row r="312" spans="1:8" x14ac:dyDescent="0.2">
      <c r="A312" s="191" t="s">
        <v>3263</v>
      </c>
      <c r="B312" s="6" t="s">
        <v>5694</v>
      </c>
      <c r="C312" s="253">
        <v>35982.629999999997</v>
      </c>
      <c r="D312" s="250">
        <v>38</v>
      </c>
      <c r="E312" s="250"/>
      <c r="F312" s="62">
        <v>0</v>
      </c>
      <c r="G312" s="62">
        <v>0</v>
      </c>
      <c r="H312" s="253">
        <f t="shared" si="22"/>
        <v>0</v>
      </c>
    </row>
    <row r="313" spans="1:8" x14ac:dyDescent="0.2">
      <c r="A313" s="191" t="s">
        <v>3264</v>
      </c>
      <c r="B313" s="6" t="s">
        <v>5695</v>
      </c>
      <c r="C313" s="253">
        <v>306437.77</v>
      </c>
      <c r="D313" s="250">
        <v>39</v>
      </c>
      <c r="E313" s="250"/>
      <c r="F313" s="62">
        <v>0</v>
      </c>
      <c r="G313" s="62">
        <v>0</v>
      </c>
      <c r="H313" s="253">
        <f t="shared" si="22"/>
        <v>0</v>
      </c>
    </row>
    <row r="314" spans="1:8" x14ac:dyDescent="0.2">
      <c r="A314" s="191" t="s">
        <v>3265</v>
      </c>
      <c r="B314" s="6" t="s">
        <v>5696</v>
      </c>
      <c r="C314" s="253">
        <v>34048.639999999999</v>
      </c>
      <c r="D314" s="250">
        <v>39</v>
      </c>
      <c r="E314" s="250"/>
      <c r="F314" s="62">
        <v>0</v>
      </c>
      <c r="G314" s="62">
        <v>0</v>
      </c>
      <c r="H314" s="253">
        <f t="shared" si="22"/>
        <v>0</v>
      </c>
    </row>
    <row r="315" spans="1:8" x14ac:dyDescent="0.2">
      <c r="A315" s="191" t="s">
        <v>3266</v>
      </c>
      <c r="B315" s="6" t="s">
        <v>5697</v>
      </c>
      <c r="C315" s="253">
        <v>288953.8</v>
      </c>
      <c r="D315" s="250">
        <v>40</v>
      </c>
      <c r="E315" s="250"/>
      <c r="F315" s="62">
        <v>0</v>
      </c>
      <c r="G315" s="62">
        <v>0</v>
      </c>
      <c r="H315" s="253">
        <f t="shared" si="22"/>
        <v>0</v>
      </c>
    </row>
    <row r="316" spans="1:8" x14ac:dyDescent="0.2">
      <c r="A316" s="191" t="s">
        <v>3267</v>
      </c>
      <c r="B316" s="6" t="s">
        <v>5698</v>
      </c>
      <c r="C316" s="253">
        <v>32105.98</v>
      </c>
      <c r="D316" s="250">
        <v>40</v>
      </c>
      <c r="E316" s="250"/>
      <c r="F316" s="62">
        <v>0</v>
      </c>
      <c r="G316" s="62">
        <v>0</v>
      </c>
      <c r="H316" s="253">
        <f t="shared" si="22"/>
        <v>0</v>
      </c>
    </row>
    <row r="317" spans="1:8" x14ac:dyDescent="0.2">
      <c r="A317" s="191" t="s">
        <v>3268</v>
      </c>
      <c r="B317" s="6" t="s">
        <v>5699</v>
      </c>
      <c r="C317" s="253">
        <v>288017.15000000002</v>
      </c>
      <c r="D317" s="250">
        <v>41</v>
      </c>
      <c r="E317" s="250"/>
      <c r="F317" s="62">
        <v>0</v>
      </c>
      <c r="G317" s="62">
        <v>0</v>
      </c>
      <c r="H317" s="253">
        <f t="shared" si="22"/>
        <v>0</v>
      </c>
    </row>
    <row r="318" spans="1:8" x14ac:dyDescent="0.2">
      <c r="A318" s="191" t="s">
        <v>3280</v>
      </c>
      <c r="B318" s="6" t="s">
        <v>5700</v>
      </c>
      <c r="C318" s="253">
        <v>32001.91</v>
      </c>
      <c r="D318" s="250">
        <v>41</v>
      </c>
      <c r="E318" s="250"/>
      <c r="F318" s="62">
        <v>0</v>
      </c>
      <c r="G318" s="62">
        <v>0</v>
      </c>
      <c r="H318" s="253">
        <f t="shared" si="22"/>
        <v>0</v>
      </c>
    </row>
    <row r="319" spans="1:8" x14ac:dyDescent="0.2">
      <c r="A319" s="191" t="s">
        <v>3281</v>
      </c>
      <c r="B319" s="6" t="s">
        <v>5701</v>
      </c>
      <c r="C319" s="253">
        <v>295198.07</v>
      </c>
      <c r="D319" s="250">
        <v>42</v>
      </c>
      <c r="E319" s="250"/>
      <c r="F319" s="62">
        <v>0</v>
      </c>
      <c r="G319" s="62">
        <v>0</v>
      </c>
      <c r="H319" s="253">
        <f t="shared" si="22"/>
        <v>0</v>
      </c>
    </row>
    <row r="320" spans="1:8" x14ac:dyDescent="0.2">
      <c r="A320" s="191" t="s">
        <v>3282</v>
      </c>
      <c r="B320" s="6" t="s">
        <v>5702</v>
      </c>
      <c r="C320" s="253">
        <v>32799.79</v>
      </c>
      <c r="D320" s="250">
        <v>42</v>
      </c>
      <c r="E320" s="250"/>
      <c r="F320" s="62">
        <v>0</v>
      </c>
      <c r="G320" s="62">
        <v>0</v>
      </c>
      <c r="H320" s="253">
        <f t="shared" si="22"/>
        <v>0</v>
      </c>
    </row>
    <row r="321" spans="1:8" x14ac:dyDescent="0.2">
      <c r="A321" s="191" t="s">
        <v>3283</v>
      </c>
      <c r="B321" s="6" t="s">
        <v>5703</v>
      </c>
      <c r="C321" s="253">
        <v>283958.38</v>
      </c>
      <c r="D321" s="250">
        <v>43</v>
      </c>
      <c r="E321" s="250"/>
      <c r="F321" s="62">
        <v>0</v>
      </c>
      <c r="G321" s="62">
        <v>0</v>
      </c>
      <c r="H321" s="253">
        <f t="shared" si="22"/>
        <v>0</v>
      </c>
    </row>
    <row r="322" spans="1:8" x14ac:dyDescent="0.2">
      <c r="A322" s="191" t="s">
        <v>3284</v>
      </c>
      <c r="B322" s="6" t="s">
        <v>5704</v>
      </c>
      <c r="C322" s="253">
        <v>31550.93</v>
      </c>
      <c r="D322" s="250">
        <v>43</v>
      </c>
      <c r="E322" s="250"/>
      <c r="F322" s="62">
        <v>0</v>
      </c>
      <c r="G322" s="62">
        <v>0</v>
      </c>
      <c r="H322" s="253">
        <f t="shared" si="22"/>
        <v>0</v>
      </c>
    </row>
    <row r="323" spans="1:8" x14ac:dyDescent="0.2">
      <c r="A323" s="191" t="s">
        <v>3285</v>
      </c>
      <c r="B323" s="6" t="s">
        <v>5705</v>
      </c>
      <c r="C323" s="253">
        <v>276465.25</v>
      </c>
      <c r="D323" s="250">
        <v>45</v>
      </c>
      <c r="E323" s="250"/>
      <c r="F323" s="62">
        <v>0</v>
      </c>
      <c r="G323" s="62">
        <v>0</v>
      </c>
      <c r="H323" s="253">
        <f t="shared" si="22"/>
        <v>0</v>
      </c>
    </row>
    <row r="324" spans="1:8" x14ac:dyDescent="0.2">
      <c r="A324" s="191" t="s">
        <v>3286</v>
      </c>
      <c r="B324" s="6" t="s">
        <v>5706</v>
      </c>
      <c r="C324" s="253">
        <v>30718.36</v>
      </c>
      <c r="D324" s="250">
        <v>45</v>
      </c>
      <c r="E324" s="250"/>
      <c r="F324" s="62">
        <v>0</v>
      </c>
      <c r="G324" s="62">
        <v>0</v>
      </c>
      <c r="H324" s="253">
        <f t="shared" si="22"/>
        <v>0</v>
      </c>
    </row>
    <row r="325" spans="1:8" ht="15" x14ac:dyDescent="0.25">
      <c r="A325" s="191"/>
      <c r="B325" s="36" t="s">
        <v>2569</v>
      </c>
      <c r="C325" s="253"/>
      <c r="D325" s="250"/>
      <c r="E325" s="250"/>
      <c r="F325" s="250"/>
      <c r="G325" s="250"/>
      <c r="H325" s="250"/>
    </row>
    <row r="326" spans="1:8" x14ac:dyDescent="0.2">
      <c r="A326" s="191" t="s">
        <v>3287</v>
      </c>
      <c r="B326" s="6" t="s">
        <v>5620</v>
      </c>
      <c r="C326" s="253">
        <v>930310.16</v>
      </c>
      <c r="D326" s="250">
        <v>31</v>
      </c>
      <c r="E326" s="250"/>
      <c r="F326" s="62">
        <v>0</v>
      </c>
      <c r="G326" s="62">
        <v>0</v>
      </c>
      <c r="H326" s="253">
        <f t="shared" ref="H326:H352" si="23">G326-F326</f>
        <v>0</v>
      </c>
    </row>
    <row r="327" spans="1:8" x14ac:dyDescent="0.2">
      <c r="A327" s="191" t="s">
        <v>3288</v>
      </c>
      <c r="B327" s="6" t="s">
        <v>5707</v>
      </c>
      <c r="C327" s="253">
        <v>307374.40999999997</v>
      </c>
      <c r="D327" s="250">
        <v>32</v>
      </c>
      <c r="E327" s="250"/>
      <c r="F327" s="62">
        <v>0</v>
      </c>
      <c r="G327" s="62">
        <v>0</v>
      </c>
      <c r="H327" s="253">
        <f t="shared" si="23"/>
        <v>0</v>
      </c>
    </row>
    <row r="328" spans="1:8" x14ac:dyDescent="0.2">
      <c r="A328" s="191" t="s">
        <v>3289</v>
      </c>
      <c r="B328" s="6" t="s">
        <v>5708</v>
      </c>
      <c r="C328" s="253">
        <v>34152.71</v>
      </c>
      <c r="D328" s="250">
        <v>32</v>
      </c>
      <c r="E328" s="250"/>
      <c r="F328" s="62">
        <v>0</v>
      </c>
      <c r="G328" s="62">
        <v>0</v>
      </c>
      <c r="H328" s="253">
        <f t="shared" si="23"/>
        <v>0</v>
      </c>
    </row>
    <row r="329" spans="1:8" x14ac:dyDescent="0.2">
      <c r="A329" s="191" t="s">
        <v>3290</v>
      </c>
      <c r="B329" s="6" t="s">
        <v>5709</v>
      </c>
      <c r="C329" s="253">
        <v>341874.03</v>
      </c>
      <c r="D329" s="250">
        <v>33</v>
      </c>
      <c r="E329" s="250"/>
      <c r="F329" s="62">
        <v>0</v>
      </c>
      <c r="G329" s="62">
        <v>0</v>
      </c>
      <c r="H329" s="253">
        <f t="shared" si="23"/>
        <v>0</v>
      </c>
    </row>
    <row r="330" spans="1:8" x14ac:dyDescent="0.2">
      <c r="A330" s="191" t="s">
        <v>3291</v>
      </c>
      <c r="B330" s="6" t="s">
        <v>5710</v>
      </c>
      <c r="C330" s="253">
        <v>37986</v>
      </c>
      <c r="D330" s="250">
        <v>33</v>
      </c>
      <c r="E330" s="250"/>
      <c r="F330" s="62">
        <v>0</v>
      </c>
      <c r="G330" s="62">
        <v>0</v>
      </c>
      <c r="H330" s="253">
        <f t="shared" si="23"/>
        <v>0</v>
      </c>
    </row>
    <row r="331" spans="1:8" x14ac:dyDescent="0.2">
      <c r="A331" s="191" t="s">
        <v>3292</v>
      </c>
      <c r="B331" s="6" t="s">
        <v>5711</v>
      </c>
      <c r="C331" s="253">
        <v>322985.09999999998</v>
      </c>
      <c r="D331" s="250">
        <v>34</v>
      </c>
      <c r="E331" s="250"/>
      <c r="F331" s="62">
        <v>0</v>
      </c>
      <c r="G331" s="62">
        <v>0</v>
      </c>
      <c r="H331" s="253">
        <f t="shared" si="23"/>
        <v>0</v>
      </c>
    </row>
    <row r="332" spans="1:8" x14ac:dyDescent="0.2">
      <c r="A332" s="191" t="s">
        <v>3293</v>
      </c>
      <c r="B332" s="6" t="s">
        <v>5712</v>
      </c>
      <c r="C332" s="253">
        <v>35887.230000000003</v>
      </c>
      <c r="D332" s="250">
        <v>34</v>
      </c>
      <c r="E332" s="250"/>
      <c r="F332" s="62">
        <v>0</v>
      </c>
      <c r="G332" s="62">
        <v>0</v>
      </c>
      <c r="H332" s="253">
        <f t="shared" si="23"/>
        <v>0</v>
      </c>
    </row>
    <row r="333" spans="1:8" x14ac:dyDescent="0.2">
      <c r="A333" s="191" t="s">
        <v>3294</v>
      </c>
      <c r="B333" s="6" t="s">
        <v>5713</v>
      </c>
      <c r="C333" s="253">
        <v>306281.65999999997</v>
      </c>
      <c r="D333" s="250">
        <v>35</v>
      </c>
      <c r="E333" s="250"/>
      <c r="F333" s="62">
        <v>0</v>
      </c>
      <c r="G333" s="62">
        <v>0</v>
      </c>
      <c r="H333" s="253">
        <f t="shared" si="23"/>
        <v>0</v>
      </c>
    </row>
    <row r="334" spans="1:8" x14ac:dyDescent="0.2">
      <c r="A334" s="191" t="s">
        <v>3295</v>
      </c>
      <c r="B334" s="6" t="s">
        <v>5714</v>
      </c>
      <c r="C334" s="253">
        <v>34031.300000000003</v>
      </c>
      <c r="D334" s="250">
        <v>35</v>
      </c>
      <c r="E334" s="250"/>
      <c r="F334" s="62">
        <v>0</v>
      </c>
      <c r="G334" s="62">
        <v>0</v>
      </c>
      <c r="H334" s="253">
        <f t="shared" si="23"/>
        <v>0</v>
      </c>
    </row>
    <row r="335" spans="1:8" x14ac:dyDescent="0.2">
      <c r="A335" s="191" t="s">
        <v>3296</v>
      </c>
      <c r="B335" s="6" t="s">
        <v>5715</v>
      </c>
      <c r="C335" s="253">
        <v>308623.27</v>
      </c>
      <c r="D335" s="250">
        <v>36</v>
      </c>
      <c r="E335" s="250"/>
      <c r="F335" s="62">
        <v>0</v>
      </c>
      <c r="G335" s="62">
        <v>0</v>
      </c>
      <c r="H335" s="253">
        <f t="shared" si="23"/>
        <v>0</v>
      </c>
    </row>
    <row r="336" spans="1:8" x14ac:dyDescent="0.2">
      <c r="A336" s="191" t="s">
        <v>3297</v>
      </c>
      <c r="B336" s="6" t="s">
        <v>5716</v>
      </c>
      <c r="C336" s="253">
        <v>34291.47</v>
      </c>
      <c r="D336" s="250">
        <v>36</v>
      </c>
      <c r="E336" s="250"/>
      <c r="F336" s="62">
        <v>0</v>
      </c>
      <c r="G336" s="62">
        <v>0</v>
      </c>
      <c r="H336" s="253">
        <f t="shared" si="23"/>
        <v>0</v>
      </c>
    </row>
    <row r="337" spans="1:8" x14ac:dyDescent="0.2">
      <c r="A337" s="191" t="s">
        <v>3298</v>
      </c>
      <c r="B337" s="6" t="s">
        <v>5717</v>
      </c>
      <c r="C337" s="253">
        <v>323843.68</v>
      </c>
      <c r="D337" s="250">
        <v>37</v>
      </c>
      <c r="E337" s="250"/>
      <c r="F337" s="62">
        <v>0</v>
      </c>
      <c r="G337" s="62">
        <v>0</v>
      </c>
      <c r="H337" s="253">
        <f t="shared" si="23"/>
        <v>0</v>
      </c>
    </row>
    <row r="338" spans="1:8" x14ac:dyDescent="0.2">
      <c r="A338" s="191" t="s">
        <v>3299</v>
      </c>
      <c r="B338" s="6" t="s">
        <v>5718</v>
      </c>
      <c r="C338" s="253">
        <v>35982.629999999997</v>
      </c>
      <c r="D338" s="250">
        <v>37</v>
      </c>
      <c r="E338" s="250"/>
      <c r="F338" s="62">
        <v>0</v>
      </c>
      <c r="G338" s="62">
        <v>0</v>
      </c>
      <c r="H338" s="253">
        <f t="shared" si="23"/>
        <v>0</v>
      </c>
    </row>
    <row r="339" spans="1:8" x14ac:dyDescent="0.2">
      <c r="A339" s="191" t="s">
        <v>3300</v>
      </c>
      <c r="B339" s="6" t="s">
        <v>5719</v>
      </c>
      <c r="C339" s="253">
        <v>306437.77</v>
      </c>
      <c r="D339" s="250">
        <v>38</v>
      </c>
      <c r="E339" s="250"/>
      <c r="F339" s="62">
        <v>0</v>
      </c>
      <c r="G339" s="62">
        <v>0</v>
      </c>
      <c r="H339" s="253">
        <f t="shared" si="23"/>
        <v>0</v>
      </c>
    </row>
    <row r="340" spans="1:8" x14ac:dyDescent="0.2">
      <c r="A340" s="191" t="s">
        <v>3301</v>
      </c>
      <c r="B340" s="6" t="s">
        <v>5720</v>
      </c>
      <c r="C340" s="253">
        <v>34048.639999999999</v>
      </c>
      <c r="D340" s="250">
        <v>38</v>
      </c>
      <c r="E340" s="250"/>
      <c r="F340" s="62">
        <v>0</v>
      </c>
      <c r="G340" s="62">
        <v>0</v>
      </c>
      <c r="H340" s="253">
        <f t="shared" si="23"/>
        <v>0</v>
      </c>
    </row>
    <row r="341" spans="1:8" x14ac:dyDescent="0.2">
      <c r="A341" s="191" t="s">
        <v>3302</v>
      </c>
      <c r="B341" s="6" t="s">
        <v>5721</v>
      </c>
      <c r="C341" s="253">
        <v>288953.8</v>
      </c>
      <c r="D341" s="250">
        <v>39</v>
      </c>
      <c r="E341" s="250"/>
      <c r="F341" s="62">
        <v>0</v>
      </c>
      <c r="G341" s="62">
        <v>0</v>
      </c>
      <c r="H341" s="253">
        <f t="shared" si="23"/>
        <v>0</v>
      </c>
    </row>
    <row r="342" spans="1:8" x14ac:dyDescent="0.2">
      <c r="A342" s="191" t="s">
        <v>3303</v>
      </c>
      <c r="B342" s="6" t="s">
        <v>5722</v>
      </c>
      <c r="C342" s="253">
        <v>32105.98</v>
      </c>
      <c r="D342" s="250">
        <v>39</v>
      </c>
      <c r="E342" s="250"/>
      <c r="F342" s="62">
        <v>0</v>
      </c>
      <c r="G342" s="62">
        <v>0</v>
      </c>
      <c r="H342" s="253">
        <f t="shared" si="23"/>
        <v>0</v>
      </c>
    </row>
    <row r="343" spans="1:8" x14ac:dyDescent="0.2">
      <c r="A343" s="191" t="s">
        <v>3304</v>
      </c>
      <c r="B343" s="6" t="s">
        <v>5723</v>
      </c>
      <c r="C343" s="253">
        <v>288017.15000000002</v>
      </c>
      <c r="D343" s="250">
        <v>40</v>
      </c>
      <c r="E343" s="250"/>
      <c r="F343" s="62">
        <v>0</v>
      </c>
      <c r="G343" s="62">
        <v>0</v>
      </c>
      <c r="H343" s="253">
        <f t="shared" si="23"/>
        <v>0</v>
      </c>
    </row>
    <row r="344" spans="1:8" x14ac:dyDescent="0.2">
      <c r="A344" s="191" t="s">
        <v>3305</v>
      </c>
      <c r="B344" s="6" t="s">
        <v>5724</v>
      </c>
      <c r="C344" s="253">
        <v>32001.91</v>
      </c>
      <c r="D344" s="250">
        <v>40</v>
      </c>
      <c r="E344" s="250"/>
      <c r="F344" s="62">
        <v>0</v>
      </c>
      <c r="G344" s="62">
        <v>0</v>
      </c>
      <c r="H344" s="253">
        <f t="shared" si="23"/>
        <v>0</v>
      </c>
    </row>
    <row r="345" spans="1:8" x14ac:dyDescent="0.2">
      <c r="A345" s="191" t="s">
        <v>3306</v>
      </c>
      <c r="B345" s="6" t="s">
        <v>5725</v>
      </c>
      <c r="C345" s="253">
        <v>295198.07</v>
      </c>
      <c r="D345" s="250">
        <v>41</v>
      </c>
      <c r="E345" s="250"/>
      <c r="F345" s="62">
        <v>0</v>
      </c>
      <c r="G345" s="62">
        <v>0</v>
      </c>
      <c r="H345" s="253">
        <f t="shared" si="23"/>
        <v>0</v>
      </c>
    </row>
    <row r="346" spans="1:8" x14ac:dyDescent="0.2">
      <c r="A346" s="191" t="s">
        <v>3307</v>
      </c>
      <c r="B346" s="6" t="s">
        <v>5726</v>
      </c>
      <c r="C346" s="253">
        <v>32799.79</v>
      </c>
      <c r="D346" s="250">
        <v>41</v>
      </c>
      <c r="E346" s="250"/>
      <c r="F346" s="62">
        <v>0</v>
      </c>
      <c r="G346" s="62">
        <v>0</v>
      </c>
      <c r="H346" s="253">
        <f t="shared" si="23"/>
        <v>0</v>
      </c>
    </row>
    <row r="347" spans="1:8" x14ac:dyDescent="0.2">
      <c r="A347" s="191" t="s">
        <v>3308</v>
      </c>
      <c r="B347" s="6" t="s">
        <v>5727</v>
      </c>
      <c r="C347" s="253">
        <v>283958.38</v>
      </c>
      <c r="D347" s="250">
        <v>42</v>
      </c>
      <c r="E347" s="250"/>
      <c r="F347" s="62">
        <v>0</v>
      </c>
      <c r="G347" s="62">
        <v>0</v>
      </c>
      <c r="H347" s="253">
        <f t="shared" si="23"/>
        <v>0</v>
      </c>
    </row>
    <row r="348" spans="1:8" x14ac:dyDescent="0.2">
      <c r="A348" s="191" t="s">
        <v>3309</v>
      </c>
      <c r="B348" s="6" t="s">
        <v>5728</v>
      </c>
      <c r="C348" s="253">
        <v>31550.93</v>
      </c>
      <c r="D348" s="250">
        <v>42</v>
      </c>
      <c r="E348" s="250"/>
      <c r="F348" s="62">
        <v>0</v>
      </c>
      <c r="G348" s="62">
        <v>0</v>
      </c>
      <c r="H348" s="253">
        <f t="shared" si="23"/>
        <v>0</v>
      </c>
    </row>
    <row r="349" spans="1:8" x14ac:dyDescent="0.2">
      <c r="A349" s="191" t="s">
        <v>3310</v>
      </c>
      <c r="B349" s="6" t="s">
        <v>5729</v>
      </c>
      <c r="C349" s="253">
        <v>276465.25</v>
      </c>
      <c r="D349" s="250">
        <v>43</v>
      </c>
      <c r="E349" s="250"/>
      <c r="F349" s="62">
        <v>0</v>
      </c>
      <c r="G349" s="62">
        <v>0</v>
      </c>
      <c r="H349" s="253">
        <f t="shared" si="23"/>
        <v>0</v>
      </c>
    </row>
    <row r="350" spans="1:8" x14ac:dyDescent="0.2">
      <c r="A350" s="191" t="s">
        <v>3311</v>
      </c>
      <c r="B350" s="6" t="s">
        <v>5730</v>
      </c>
      <c r="C350" s="253">
        <v>30718.36</v>
      </c>
      <c r="D350" s="250">
        <v>43</v>
      </c>
      <c r="E350" s="250"/>
      <c r="F350" s="62">
        <v>0</v>
      </c>
      <c r="G350" s="62">
        <v>0</v>
      </c>
      <c r="H350" s="253">
        <f t="shared" si="23"/>
        <v>0</v>
      </c>
    </row>
    <row r="351" spans="1:8" x14ac:dyDescent="0.2">
      <c r="A351" s="191" t="s">
        <v>3312</v>
      </c>
      <c r="B351" s="6" t="s">
        <v>5731</v>
      </c>
      <c r="C351" s="253">
        <v>73253.14</v>
      </c>
      <c r="D351" s="250">
        <v>45</v>
      </c>
      <c r="E351" s="250"/>
      <c r="F351" s="62">
        <v>0</v>
      </c>
      <c r="G351" s="62">
        <v>0</v>
      </c>
      <c r="H351" s="253">
        <f t="shared" si="23"/>
        <v>0</v>
      </c>
    </row>
    <row r="352" spans="1:8" x14ac:dyDescent="0.2">
      <c r="A352" s="191" t="s">
        <v>3313</v>
      </c>
      <c r="B352" s="6" t="s">
        <v>5732</v>
      </c>
      <c r="C352" s="253">
        <v>8139.24</v>
      </c>
      <c r="D352" s="250">
        <v>45</v>
      </c>
      <c r="E352" s="250"/>
      <c r="F352" s="62">
        <v>0</v>
      </c>
      <c r="G352" s="62">
        <v>0</v>
      </c>
      <c r="H352" s="253">
        <f t="shared" si="23"/>
        <v>0</v>
      </c>
    </row>
    <row r="353" spans="1:8" ht="15" x14ac:dyDescent="0.25">
      <c r="A353" s="191"/>
      <c r="B353" s="36" t="s">
        <v>2570</v>
      </c>
      <c r="C353" s="253"/>
      <c r="D353" s="250"/>
      <c r="E353" s="250"/>
      <c r="F353" s="250"/>
      <c r="G353" s="250"/>
      <c r="H353" s="250"/>
    </row>
    <row r="354" spans="1:8" x14ac:dyDescent="0.2">
      <c r="A354" s="191" t="s">
        <v>3314</v>
      </c>
      <c r="B354" s="6" t="s">
        <v>5733</v>
      </c>
      <c r="C354" s="253">
        <v>930310.16</v>
      </c>
      <c r="D354" s="250">
        <v>32</v>
      </c>
      <c r="E354" s="250"/>
      <c r="F354" s="62">
        <v>0</v>
      </c>
      <c r="G354" s="62">
        <v>0</v>
      </c>
      <c r="H354" s="253">
        <f t="shared" ref="H354:H380" si="24">G354-F354</f>
        <v>0</v>
      </c>
    </row>
    <row r="355" spans="1:8" x14ac:dyDescent="0.2">
      <c r="A355" s="191" t="s">
        <v>3315</v>
      </c>
      <c r="B355" s="6" t="s">
        <v>5734</v>
      </c>
      <c r="C355" s="253">
        <v>307374.40999999997</v>
      </c>
      <c r="D355" s="250">
        <v>33</v>
      </c>
      <c r="E355" s="250"/>
      <c r="F355" s="62">
        <v>0</v>
      </c>
      <c r="G355" s="62">
        <v>0</v>
      </c>
      <c r="H355" s="253">
        <f t="shared" si="24"/>
        <v>0</v>
      </c>
    </row>
    <row r="356" spans="1:8" x14ac:dyDescent="0.2">
      <c r="A356" s="191" t="s">
        <v>3316</v>
      </c>
      <c r="B356" s="6" t="s">
        <v>5735</v>
      </c>
      <c r="C356" s="253">
        <v>34152.71</v>
      </c>
      <c r="D356" s="250">
        <v>33</v>
      </c>
      <c r="E356" s="250"/>
      <c r="F356" s="62">
        <v>0</v>
      </c>
      <c r="G356" s="62">
        <v>0</v>
      </c>
      <c r="H356" s="253">
        <f t="shared" si="24"/>
        <v>0</v>
      </c>
    </row>
    <row r="357" spans="1:8" x14ac:dyDescent="0.2">
      <c r="A357" s="191" t="s">
        <v>3317</v>
      </c>
      <c r="B357" s="6" t="s">
        <v>5736</v>
      </c>
      <c r="C357" s="253">
        <v>341874.03</v>
      </c>
      <c r="D357" s="250">
        <v>34</v>
      </c>
      <c r="E357" s="250"/>
      <c r="F357" s="62">
        <v>0</v>
      </c>
      <c r="G357" s="62">
        <v>0</v>
      </c>
      <c r="H357" s="253">
        <f t="shared" si="24"/>
        <v>0</v>
      </c>
    </row>
    <row r="358" spans="1:8" x14ac:dyDescent="0.2">
      <c r="A358" s="191" t="s">
        <v>3318</v>
      </c>
      <c r="B358" s="6" t="s">
        <v>5737</v>
      </c>
      <c r="C358" s="253">
        <v>37986</v>
      </c>
      <c r="D358" s="250">
        <v>34</v>
      </c>
      <c r="E358" s="250"/>
      <c r="F358" s="62">
        <v>0</v>
      </c>
      <c r="G358" s="62">
        <v>0</v>
      </c>
      <c r="H358" s="253">
        <f t="shared" si="24"/>
        <v>0</v>
      </c>
    </row>
    <row r="359" spans="1:8" x14ac:dyDescent="0.2">
      <c r="A359" s="191" t="s">
        <v>3319</v>
      </c>
      <c r="B359" s="6" t="s">
        <v>5738</v>
      </c>
      <c r="C359" s="253">
        <v>322985.09999999998</v>
      </c>
      <c r="D359" s="250">
        <v>35</v>
      </c>
      <c r="E359" s="250"/>
      <c r="F359" s="62">
        <v>0</v>
      </c>
      <c r="G359" s="62">
        <v>0</v>
      </c>
      <c r="H359" s="253">
        <f t="shared" si="24"/>
        <v>0</v>
      </c>
    </row>
    <row r="360" spans="1:8" x14ac:dyDescent="0.2">
      <c r="A360" s="191" t="s">
        <v>3320</v>
      </c>
      <c r="B360" s="6" t="s">
        <v>5739</v>
      </c>
      <c r="C360" s="253">
        <v>35887.230000000003</v>
      </c>
      <c r="D360" s="250">
        <v>35</v>
      </c>
      <c r="E360" s="250"/>
      <c r="F360" s="62">
        <v>0</v>
      </c>
      <c r="G360" s="62">
        <v>0</v>
      </c>
      <c r="H360" s="253">
        <f t="shared" si="24"/>
        <v>0</v>
      </c>
    </row>
    <row r="361" spans="1:8" x14ac:dyDescent="0.2">
      <c r="A361" s="191" t="s">
        <v>3321</v>
      </c>
      <c r="B361" s="6" t="s">
        <v>5740</v>
      </c>
      <c r="C361" s="253">
        <v>306281.65999999997</v>
      </c>
      <c r="D361" s="250">
        <v>36</v>
      </c>
      <c r="E361" s="250"/>
      <c r="F361" s="62">
        <v>0</v>
      </c>
      <c r="G361" s="62">
        <v>0</v>
      </c>
      <c r="H361" s="253">
        <f t="shared" si="24"/>
        <v>0</v>
      </c>
    </row>
    <row r="362" spans="1:8" x14ac:dyDescent="0.2">
      <c r="A362" s="191" t="s">
        <v>3322</v>
      </c>
      <c r="B362" s="6" t="s">
        <v>5741</v>
      </c>
      <c r="C362" s="253">
        <v>34031.300000000003</v>
      </c>
      <c r="D362" s="250">
        <v>36</v>
      </c>
      <c r="E362" s="250"/>
      <c r="F362" s="62">
        <v>0</v>
      </c>
      <c r="G362" s="62">
        <v>0</v>
      </c>
      <c r="H362" s="253">
        <f t="shared" si="24"/>
        <v>0</v>
      </c>
    </row>
    <row r="363" spans="1:8" x14ac:dyDescent="0.2">
      <c r="A363" s="191" t="s">
        <v>3323</v>
      </c>
      <c r="B363" s="6" t="s">
        <v>5742</v>
      </c>
      <c r="C363" s="253">
        <v>308623.27</v>
      </c>
      <c r="D363" s="250">
        <v>37</v>
      </c>
      <c r="E363" s="250"/>
      <c r="F363" s="62">
        <v>0</v>
      </c>
      <c r="G363" s="62">
        <v>0</v>
      </c>
      <c r="H363" s="253">
        <f t="shared" si="24"/>
        <v>0</v>
      </c>
    </row>
    <row r="364" spans="1:8" x14ac:dyDescent="0.2">
      <c r="A364" s="191" t="s">
        <v>3324</v>
      </c>
      <c r="B364" s="6" t="s">
        <v>5743</v>
      </c>
      <c r="C364" s="253">
        <v>34291.47</v>
      </c>
      <c r="D364" s="250">
        <v>37</v>
      </c>
      <c r="E364" s="250"/>
      <c r="F364" s="62">
        <v>0</v>
      </c>
      <c r="G364" s="62">
        <v>0</v>
      </c>
      <c r="H364" s="253">
        <f t="shared" si="24"/>
        <v>0</v>
      </c>
    </row>
    <row r="365" spans="1:8" x14ac:dyDescent="0.2">
      <c r="A365" s="191" t="s">
        <v>3325</v>
      </c>
      <c r="B365" s="6" t="s">
        <v>5744</v>
      </c>
      <c r="C365" s="253">
        <v>323843.68</v>
      </c>
      <c r="D365" s="250">
        <v>38</v>
      </c>
      <c r="E365" s="250"/>
      <c r="F365" s="62">
        <v>0</v>
      </c>
      <c r="G365" s="62">
        <v>0</v>
      </c>
      <c r="H365" s="253">
        <f t="shared" si="24"/>
        <v>0</v>
      </c>
    </row>
    <row r="366" spans="1:8" x14ac:dyDescent="0.2">
      <c r="A366" s="191" t="s">
        <v>3326</v>
      </c>
      <c r="B366" s="6" t="s">
        <v>5745</v>
      </c>
      <c r="C366" s="253">
        <v>35982.629999999997</v>
      </c>
      <c r="D366" s="250">
        <v>38</v>
      </c>
      <c r="E366" s="250"/>
      <c r="F366" s="62">
        <v>0</v>
      </c>
      <c r="G366" s="62">
        <v>0</v>
      </c>
      <c r="H366" s="253">
        <f t="shared" si="24"/>
        <v>0</v>
      </c>
    </row>
    <row r="367" spans="1:8" x14ac:dyDescent="0.2">
      <c r="A367" s="191" t="s">
        <v>3327</v>
      </c>
      <c r="B367" s="6" t="s">
        <v>5746</v>
      </c>
      <c r="C367" s="253">
        <v>306437.77</v>
      </c>
      <c r="D367" s="250">
        <v>39</v>
      </c>
      <c r="E367" s="250"/>
      <c r="F367" s="62">
        <v>0</v>
      </c>
      <c r="G367" s="62">
        <v>0</v>
      </c>
      <c r="H367" s="253">
        <f t="shared" si="24"/>
        <v>0</v>
      </c>
    </row>
    <row r="368" spans="1:8" x14ac:dyDescent="0.2">
      <c r="A368" s="191" t="s">
        <v>3328</v>
      </c>
      <c r="B368" s="6" t="s">
        <v>5747</v>
      </c>
      <c r="C368" s="253">
        <v>34048.639999999999</v>
      </c>
      <c r="D368" s="250">
        <v>39</v>
      </c>
      <c r="E368" s="250"/>
      <c r="F368" s="62">
        <v>0</v>
      </c>
      <c r="G368" s="62">
        <v>0</v>
      </c>
      <c r="H368" s="253">
        <f t="shared" si="24"/>
        <v>0</v>
      </c>
    </row>
    <row r="369" spans="1:8" x14ac:dyDescent="0.2">
      <c r="A369" s="191" t="s">
        <v>3329</v>
      </c>
      <c r="B369" s="6" t="s">
        <v>5748</v>
      </c>
      <c r="C369" s="253">
        <v>288953.8</v>
      </c>
      <c r="D369" s="250">
        <v>40</v>
      </c>
      <c r="E369" s="250"/>
      <c r="F369" s="62">
        <v>0</v>
      </c>
      <c r="G369" s="62">
        <v>0</v>
      </c>
      <c r="H369" s="253">
        <f t="shared" si="24"/>
        <v>0</v>
      </c>
    </row>
    <row r="370" spans="1:8" x14ac:dyDescent="0.2">
      <c r="A370" s="191" t="s">
        <v>3330</v>
      </c>
      <c r="B370" s="6" t="s">
        <v>5749</v>
      </c>
      <c r="C370" s="253">
        <v>32105.98</v>
      </c>
      <c r="D370" s="250">
        <v>40</v>
      </c>
      <c r="E370" s="250"/>
      <c r="F370" s="62">
        <v>0</v>
      </c>
      <c r="G370" s="62">
        <v>0</v>
      </c>
      <c r="H370" s="253">
        <f t="shared" si="24"/>
        <v>0</v>
      </c>
    </row>
    <row r="371" spans="1:8" x14ac:dyDescent="0.2">
      <c r="A371" s="191" t="s">
        <v>3331</v>
      </c>
      <c r="B371" s="6" t="s">
        <v>5750</v>
      </c>
      <c r="C371" s="253">
        <v>288017.15000000002</v>
      </c>
      <c r="D371" s="250">
        <v>41</v>
      </c>
      <c r="E371" s="250"/>
      <c r="F371" s="62">
        <v>0</v>
      </c>
      <c r="G371" s="62">
        <v>0</v>
      </c>
      <c r="H371" s="253">
        <f t="shared" si="24"/>
        <v>0</v>
      </c>
    </row>
    <row r="372" spans="1:8" x14ac:dyDescent="0.2">
      <c r="A372" s="191" t="s">
        <v>3332</v>
      </c>
      <c r="B372" s="6" t="s">
        <v>5751</v>
      </c>
      <c r="C372" s="253">
        <v>32001.91</v>
      </c>
      <c r="D372" s="250">
        <v>41</v>
      </c>
      <c r="E372" s="250"/>
      <c r="F372" s="62">
        <v>0</v>
      </c>
      <c r="G372" s="62">
        <v>0</v>
      </c>
      <c r="H372" s="253">
        <f t="shared" si="24"/>
        <v>0</v>
      </c>
    </row>
    <row r="373" spans="1:8" x14ac:dyDescent="0.2">
      <c r="A373" s="191" t="s">
        <v>3333</v>
      </c>
      <c r="B373" s="6" t="s">
        <v>5752</v>
      </c>
      <c r="C373" s="253">
        <v>295198.07</v>
      </c>
      <c r="D373" s="250">
        <v>42</v>
      </c>
      <c r="E373" s="250"/>
      <c r="F373" s="62">
        <v>0</v>
      </c>
      <c r="G373" s="62">
        <v>0</v>
      </c>
      <c r="H373" s="253">
        <f t="shared" si="24"/>
        <v>0</v>
      </c>
    </row>
    <row r="374" spans="1:8" x14ac:dyDescent="0.2">
      <c r="A374" s="191" t="s">
        <v>3334</v>
      </c>
      <c r="B374" s="6" t="s">
        <v>5753</v>
      </c>
      <c r="C374" s="253">
        <v>32799.79</v>
      </c>
      <c r="D374" s="250">
        <v>42</v>
      </c>
      <c r="E374" s="250"/>
      <c r="F374" s="62">
        <v>0</v>
      </c>
      <c r="G374" s="62">
        <v>0</v>
      </c>
      <c r="H374" s="253">
        <f t="shared" si="24"/>
        <v>0</v>
      </c>
    </row>
    <row r="375" spans="1:8" x14ac:dyDescent="0.2">
      <c r="A375" s="191" t="s">
        <v>3335</v>
      </c>
      <c r="B375" s="6" t="s">
        <v>5754</v>
      </c>
      <c r="C375" s="253">
        <v>283958.38</v>
      </c>
      <c r="D375" s="250">
        <v>43</v>
      </c>
      <c r="E375" s="250"/>
      <c r="F375" s="62">
        <v>0</v>
      </c>
      <c r="G375" s="62">
        <v>0</v>
      </c>
      <c r="H375" s="253">
        <f t="shared" si="24"/>
        <v>0</v>
      </c>
    </row>
    <row r="376" spans="1:8" x14ac:dyDescent="0.2">
      <c r="A376" s="191" t="s">
        <v>3336</v>
      </c>
      <c r="B376" s="6" t="s">
        <v>5755</v>
      </c>
      <c r="C376" s="253">
        <v>31550.93</v>
      </c>
      <c r="D376" s="250">
        <v>43</v>
      </c>
      <c r="E376" s="250"/>
      <c r="F376" s="62">
        <v>0</v>
      </c>
      <c r="G376" s="62">
        <v>0</v>
      </c>
      <c r="H376" s="253">
        <f t="shared" si="24"/>
        <v>0</v>
      </c>
    </row>
    <row r="377" spans="1:8" x14ac:dyDescent="0.2">
      <c r="A377" s="191" t="s">
        <v>3337</v>
      </c>
      <c r="B377" s="6" t="s">
        <v>5756</v>
      </c>
      <c r="C377" s="253">
        <v>276465.25</v>
      </c>
      <c r="D377" s="250">
        <v>44</v>
      </c>
      <c r="E377" s="250"/>
      <c r="F377" s="62">
        <v>0</v>
      </c>
      <c r="G377" s="62">
        <v>0</v>
      </c>
      <c r="H377" s="253">
        <f t="shared" si="24"/>
        <v>0</v>
      </c>
    </row>
    <row r="378" spans="1:8" x14ac:dyDescent="0.2">
      <c r="A378" s="191" t="s">
        <v>3338</v>
      </c>
      <c r="B378" s="6" t="s">
        <v>5757</v>
      </c>
      <c r="C378" s="253">
        <v>30718.36</v>
      </c>
      <c r="D378" s="250">
        <v>44</v>
      </c>
      <c r="E378" s="250"/>
      <c r="F378" s="62">
        <v>0</v>
      </c>
      <c r="G378" s="62">
        <v>0</v>
      </c>
      <c r="H378" s="253">
        <f t="shared" si="24"/>
        <v>0</v>
      </c>
    </row>
    <row r="379" spans="1:8" x14ac:dyDescent="0.2">
      <c r="A379" s="191" t="s">
        <v>3339</v>
      </c>
      <c r="B379" s="6" t="s">
        <v>5758</v>
      </c>
      <c r="C379" s="253">
        <v>827444.49</v>
      </c>
      <c r="D379" s="250">
        <v>45</v>
      </c>
      <c r="E379" s="250"/>
      <c r="F379" s="62">
        <v>0</v>
      </c>
      <c r="G379" s="62">
        <v>0</v>
      </c>
      <c r="H379" s="253">
        <f t="shared" si="24"/>
        <v>0</v>
      </c>
    </row>
    <row r="380" spans="1:8" x14ac:dyDescent="0.2">
      <c r="A380" s="191" t="s">
        <v>3340</v>
      </c>
      <c r="B380" s="6" t="s">
        <v>5759</v>
      </c>
      <c r="C380" s="253">
        <v>91938.28</v>
      </c>
      <c r="D380" s="250">
        <v>45</v>
      </c>
      <c r="E380" s="250"/>
      <c r="F380" s="62">
        <v>0</v>
      </c>
      <c r="G380" s="62">
        <v>0</v>
      </c>
      <c r="H380" s="253">
        <f t="shared" si="24"/>
        <v>0</v>
      </c>
    </row>
    <row r="381" spans="1:8" ht="15" x14ac:dyDescent="0.25">
      <c r="A381" s="194" t="s">
        <v>1242</v>
      </c>
      <c r="B381" s="11" t="s">
        <v>5760</v>
      </c>
      <c r="C381" s="255"/>
      <c r="D381" s="255"/>
      <c r="E381" s="255"/>
      <c r="F381" s="255"/>
      <c r="G381" s="255"/>
      <c r="H381" s="277"/>
    </row>
    <row r="382" spans="1:8" x14ac:dyDescent="0.2">
      <c r="A382" s="191" t="s">
        <v>1243</v>
      </c>
      <c r="B382" s="6" t="s">
        <v>2677</v>
      </c>
      <c r="C382" s="253">
        <v>170127.97</v>
      </c>
      <c r="D382" s="250">
        <v>46</v>
      </c>
      <c r="E382" s="250"/>
      <c r="F382" s="62">
        <v>0</v>
      </c>
      <c r="G382" s="62">
        <v>0</v>
      </c>
      <c r="H382" s="253">
        <f t="shared" ref="H382:H400" si="25">G382-F382</f>
        <v>0</v>
      </c>
    </row>
    <row r="383" spans="1:8" x14ac:dyDescent="0.2">
      <c r="A383" s="191" t="s">
        <v>1244</v>
      </c>
      <c r="B383" s="6" t="s">
        <v>2678</v>
      </c>
      <c r="C383" s="253">
        <v>170127.97</v>
      </c>
      <c r="D383" s="250">
        <v>46</v>
      </c>
      <c r="E383" s="250"/>
      <c r="F383" s="62">
        <v>0</v>
      </c>
      <c r="G383" s="62">
        <v>0</v>
      </c>
      <c r="H383" s="253">
        <f t="shared" si="25"/>
        <v>0</v>
      </c>
    </row>
    <row r="384" spans="1:8" x14ac:dyDescent="0.2">
      <c r="A384" s="191" t="s">
        <v>1245</v>
      </c>
      <c r="B384" s="6" t="s">
        <v>1503</v>
      </c>
      <c r="C384" s="253">
        <v>170127.97</v>
      </c>
      <c r="D384" s="250">
        <v>46</v>
      </c>
      <c r="E384" s="250"/>
      <c r="F384" s="62">
        <v>0</v>
      </c>
      <c r="G384" s="62">
        <v>0</v>
      </c>
      <c r="H384" s="253">
        <f t="shared" si="25"/>
        <v>0</v>
      </c>
    </row>
    <row r="385" spans="1:8" x14ac:dyDescent="0.2">
      <c r="A385" s="191" t="s">
        <v>1246</v>
      </c>
      <c r="B385" s="6" t="s">
        <v>1585</v>
      </c>
      <c r="C385" s="253">
        <v>170127.97</v>
      </c>
      <c r="D385" s="250">
        <v>46</v>
      </c>
      <c r="E385" s="250"/>
      <c r="F385" s="62">
        <v>0</v>
      </c>
      <c r="G385" s="62">
        <v>0</v>
      </c>
      <c r="H385" s="253">
        <f t="shared" si="25"/>
        <v>0</v>
      </c>
    </row>
    <row r="386" spans="1:8" x14ac:dyDescent="0.2">
      <c r="A386" s="191" t="s">
        <v>1247</v>
      </c>
      <c r="B386" s="6" t="s">
        <v>2679</v>
      </c>
      <c r="C386" s="253">
        <v>170127.97</v>
      </c>
      <c r="D386" s="250">
        <v>46</v>
      </c>
      <c r="E386" s="250"/>
      <c r="F386" s="62">
        <v>0</v>
      </c>
      <c r="G386" s="62">
        <v>0</v>
      </c>
      <c r="H386" s="253">
        <f t="shared" si="25"/>
        <v>0</v>
      </c>
    </row>
    <row r="387" spans="1:8" x14ac:dyDescent="0.2">
      <c r="A387" s="191" t="s">
        <v>1248</v>
      </c>
      <c r="B387" s="6" t="s">
        <v>2680</v>
      </c>
      <c r="C387" s="253">
        <v>170127.97</v>
      </c>
      <c r="D387" s="250">
        <v>47</v>
      </c>
      <c r="E387" s="250"/>
      <c r="F387" s="62">
        <v>0</v>
      </c>
      <c r="G387" s="62">
        <v>0</v>
      </c>
      <c r="H387" s="253">
        <f t="shared" si="25"/>
        <v>0</v>
      </c>
    </row>
    <row r="388" spans="1:8" x14ac:dyDescent="0.2">
      <c r="A388" s="191" t="s">
        <v>4822</v>
      </c>
      <c r="B388" s="6" t="s">
        <v>3273</v>
      </c>
      <c r="C388" s="253">
        <v>170127.97</v>
      </c>
      <c r="D388" s="250">
        <v>47</v>
      </c>
      <c r="E388" s="250"/>
      <c r="F388" s="62">
        <v>0</v>
      </c>
      <c r="G388" s="62">
        <v>0</v>
      </c>
      <c r="H388" s="253">
        <f t="shared" si="25"/>
        <v>0</v>
      </c>
    </row>
    <row r="389" spans="1:8" x14ac:dyDescent="0.2">
      <c r="A389" s="191" t="s">
        <v>4823</v>
      </c>
      <c r="B389" s="6" t="s">
        <v>1590</v>
      </c>
      <c r="C389" s="253">
        <v>170127.97</v>
      </c>
      <c r="D389" s="250">
        <v>47</v>
      </c>
      <c r="E389" s="250"/>
      <c r="F389" s="62">
        <v>0</v>
      </c>
      <c r="G389" s="62">
        <v>0</v>
      </c>
      <c r="H389" s="253">
        <f t="shared" si="25"/>
        <v>0</v>
      </c>
    </row>
    <row r="390" spans="1:8" x14ac:dyDescent="0.2">
      <c r="A390" s="191" t="s">
        <v>4824</v>
      </c>
      <c r="B390" s="6" t="s">
        <v>1505</v>
      </c>
      <c r="C390" s="253">
        <v>170127.97</v>
      </c>
      <c r="D390" s="250">
        <v>47</v>
      </c>
      <c r="E390" s="250"/>
      <c r="F390" s="62">
        <v>0</v>
      </c>
      <c r="G390" s="62">
        <v>0</v>
      </c>
      <c r="H390" s="253">
        <f t="shared" si="25"/>
        <v>0</v>
      </c>
    </row>
    <row r="391" spans="1:8" x14ac:dyDescent="0.2">
      <c r="A391" s="191" t="s">
        <v>4825</v>
      </c>
      <c r="B391" s="6" t="s">
        <v>3274</v>
      </c>
      <c r="C391" s="253">
        <v>170127.97</v>
      </c>
      <c r="D391" s="250">
        <v>47</v>
      </c>
      <c r="E391" s="250"/>
      <c r="F391" s="62">
        <v>0</v>
      </c>
      <c r="G391" s="62">
        <v>0</v>
      </c>
      <c r="H391" s="253">
        <f t="shared" si="25"/>
        <v>0</v>
      </c>
    </row>
    <row r="392" spans="1:8" x14ac:dyDescent="0.2">
      <c r="A392" s="191" t="s">
        <v>4826</v>
      </c>
      <c r="B392" s="6" t="s">
        <v>3275</v>
      </c>
      <c r="C392" s="253">
        <v>170127.97</v>
      </c>
      <c r="D392" s="250">
        <v>47</v>
      </c>
      <c r="E392" s="250"/>
      <c r="F392" s="62">
        <v>0</v>
      </c>
      <c r="G392" s="62">
        <v>0</v>
      </c>
      <c r="H392" s="253">
        <f t="shared" si="25"/>
        <v>0</v>
      </c>
    </row>
    <row r="393" spans="1:8" x14ac:dyDescent="0.2">
      <c r="A393" s="191" t="s">
        <v>4827</v>
      </c>
      <c r="B393" s="6" t="s">
        <v>1506</v>
      </c>
      <c r="C393" s="253">
        <v>170127.97</v>
      </c>
      <c r="D393" s="250">
        <v>47</v>
      </c>
      <c r="E393" s="250"/>
      <c r="F393" s="62">
        <v>0</v>
      </c>
      <c r="G393" s="62">
        <v>0</v>
      </c>
      <c r="H393" s="253">
        <f t="shared" si="25"/>
        <v>0</v>
      </c>
    </row>
    <row r="394" spans="1:8" x14ac:dyDescent="0.2">
      <c r="A394" s="191" t="s">
        <v>4828</v>
      </c>
      <c r="B394" s="6" t="s">
        <v>3276</v>
      </c>
      <c r="C394" s="253">
        <v>170127.97</v>
      </c>
      <c r="D394" s="250">
        <v>48</v>
      </c>
      <c r="E394" s="250"/>
      <c r="F394" s="62">
        <v>0</v>
      </c>
      <c r="G394" s="62">
        <v>0</v>
      </c>
      <c r="H394" s="253">
        <f t="shared" si="25"/>
        <v>0</v>
      </c>
    </row>
    <row r="395" spans="1:8" x14ac:dyDescent="0.2">
      <c r="A395" s="191" t="s">
        <v>4829</v>
      </c>
      <c r="B395" s="6" t="s">
        <v>3277</v>
      </c>
      <c r="C395" s="253">
        <v>170127.97</v>
      </c>
      <c r="D395" s="250">
        <v>48</v>
      </c>
      <c r="E395" s="250"/>
      <c r="F395" s="62">
        <v>0</v>
      </c>
      <c r="G395" s="62">
        <v>0</v>
      </c>
      <c r="H395" s="253">
        <f t="shared" si="25"/>
        <v>0</v>
      </c>
    </row>
    <row r="396" spans="1:8" x14ac:dyDescent="0.2">
      <c r="A396" s="191" t="s">
        <v>4830</v>
      </c>
      <c r="B396" s="6" t="s">
        <v>3278</v>
      </c>
      <c r="C396" s="253">
        <v>170127.97</v>
      </c>
      <c r="D396" s="250">
        <v>48</v>
      </c>
      <c r="E396" s="250"/>
      <c r="F396" s="62">
        <v>0</v>
      </c>
      <c r="G396" s="62">
        <v>0</v>
      </c>
      <c r="H396" s="253">
        <f t="shared" si="25"/>
        <v>0</v>
      </c>
    </row>
    <row r="397" spans="1:8" x14ac:dyDescent="0.2">
      <c r="A397" s="191" t="s">
        <v>4831</v>
      </c>
      <c r="B397" s="6" t="s">
        <v>1599</v>
      </c>
      <c r="C397" s="253">
        <v>170127.97</v>
      </c>
      <c r="D397" s="250">
        <v>48</v>
      </c>
      <c r="E397" s="250"/>
      <c r="F397" s="62">
        <v>0</v>
      </c>
      <c r="G397" s="62">
        <v>0</v>
      </c>
      <c r="H397" s="253">
        <f t="shared" si="25"/>
        <v>0</v>
      </c>
    </row>
    <row r="398" spans="1:8" x14ac:dyDescent="0.2">
      <c r="A398" s="191" t="s">
        <v>4832</v>
      </c>
      <c r="B398" s="6" t="s">
        <v>3279</v>
      </c>
      <c r="C398" s="253">
        <v>170127.97</v>
      </c>
      <c r="D398" s="250">
        <v>48</v>
      </c>
      <c r="E398" s="250"/>
      <c r="F398" s="62">
        <v>0</v>
      </c>
      <c r="G398" s="62">
        <v>0</v>
      </c>
      <c r="H398" s="253">
        <f t="shared" si="25"/>
        <v>0</v>
      </c>
    </row>
    <row r="399" spans="1:8" x14ac:dyDescent="0.2">
      <c r="A399" s="191" t="s">
        <v>4833</v>
      </c>
      <c r="B399" s="6" t="s">
        <v>1507</v>
      </c>
      <c r="C399" s="253">
        <v>170127.97</v>
      </c>
      <c r="D399" s="250">
        <v>48</v>
      </c>
      <c r="E399" s="250"/>
      <c r="F399" s="62">
        <v>0</v>
      </c>
      <c r="G399" s="62">
        <v>0</v>
      </c>
      <c r="H399" s="253">
        <f t="shared" si="25"/>
        <v>0</v>
      </c>
    </row>
    <row r="400" spans="1:8" x14ac:dyDescent="0.2">
      <c r="A400" s="191" t="s">
        <v>4834</v>
      </c>
      <c r="B400" s="6" t="s">
        <v>1603</v>
      </c>
      <c r="C400" s="253">
        <v>204153.55</v>
      </c>
      <c r="D400" s="250">
        <v>48</v>
      </c>
      <c r="E400" s="250"/>
      <c r="F400" s="62">
        <v>0</v>
      </c>
      <c r="G400" s="62">
        <v>0</v>
      </c>
      <c r="H400" s="253">
        <f t="shared" si="25"/>
        <v>0</v>
      </c>
    </row>
    <row r="401" spans="1:8" ht="30" x14ac:dyDescent="0.25">
      <c r="A401" s="194" t="s">
        <v>1249</v>
      </c>
      <c r="B401" s="73" t="s">
        <v>5761</v>
      </c>
      <c r="C401" s="255"/>
      <c r="D401" s="255"/>
      <c r="E401" s="255"/>
      <c r="F401" s="255"/>
      <c r="G401" s="255"/>
      <c r="H401" s="277"/>
    </row>
    <row r="402" spans="1:8" ht="28.5" x14ac:dyDescent="0.2">
      <c r="A402" s="191" t="s">
        <v>1250</v>
      </c>
      <c r="B402" s="195" t="s">
        <v>5762</v>
      </c>
      <c r="C402" s="253">
        <v>173453.99</v>
      </c>
      <c r="D402" s="250">
        <v>47</v>
      </c>
      <c r="E402" s="250"/>
      <c r="F402" s="62">
        <v>0</v>
      </c>
      <c r="G402" s="62">
        <v>0</v>
      </c>
      <c r="H402" s="253">
        <f t="shared" ref="H402:H409" si="26">G402-F402</f>
        <v>0</v>
      </c>
    </row>
    <row r="403" spans="1:8" ht="28.5" x14ac:dyDescent="0.2">
      <c r="A403" s="191" t="s">
        <v>1251</v>
      </c>
      <c r="B403" s="195" t="s">
        <v>5763</v>
      </c>
      <c r="C403" s="253">
        <v>173453.99</v>
      </c>
      <c r="D403" s="250">
        <v>47</v>
      </c>
      <c r="E403" s="250"/>
      <c r="F403" s="62">
        <v>0</v>
      </c>
      <c r="G403" s="62">
        <v>0</v>
      </c>
      <c r="H403" s="253">
        <f t="shared" si="26"/>
        <v>0</v>
      </c>
    </row>
    <row r="404" spans="1:8" ht="28.5" x14ac:dyDescent="0.2">
      <c r="A404" s="191" t="s">
        <v>1252</v>
      </c>
      <c r="B404" s="195" t="s">
        <v>5764</v>
      </c>
      <c r="C404" s="253">
        <v>159577.67000000001</v>
      </c>
      <c r="D404" s="250">
        <v>47</v>
      </c>
      <c r="E404" s="250"/>
      <c r="F404" s="62">
        <v>0</v>
      </c>
      <c r="G404" s="62">
        <v>0</v>
      </c>
      <c r="H404" s="253">
        <f t="shared" si="26"/>
        <v>0</v>
      </c>
    </row>
    <row r="405" spans="1:8" ht="28.5" x14ac:dyDescent="0.2">
      <c r="A405" s="191" t="s">
        <v>1253</v>
      </c>
      <c r="B405" s="195" t="s">
        <v>5765</v>
      </c>
      <c r="C405" s="253">
        <v>159577.67000000001</v>
      </c>
      <c r="D405" s="250">
        <v>47</v>
      </c>
      <c r="E405" s="250"/>
      <c r="F405" s="62">
        <v>0</v>
      </c>
      <c r="G405" s="62">
        <v>0</v>
      </c>
      <c r="H405" s="253">
        <f t="shared" si="26"/>
        <v>0</v>
      </c>
    </row>
    <row r="406" spans="1:8" ht="28.5" x14ac:dyDescent="0.2">
      <c r="A406" s="191" t="s">
        <v>3269</v>
      </c>
      <c r="B406" s="195" t="s">
        <v>5766</v>
      </c>
      <c r="C406" s="253">
        <v>52019.360000000001</v>
      </c>
      <c r="D406" s="250">
        <v>48</v>
      </c>
      <c r="E406" s="250"/>
      <c r="F406" s="62">
        <v>0</v>
      </c>
      <c r="G406" s="62">
        <v>0</v>
      </c>
      <c r="H406" s="253">
        <f t="shared" si="26"/>
        <v>0</v>
      </c>
    </row>
    <row r="407" spans="1:8" ht="28.5" x14ac:dyDescent="0.2">
      <c r="A407" s="191" t="s">
        <v>3270</v>
      </c>
      <c r="B407" s="195" t="s">
        <v>5767</v>
      </c>
      <c r="C407" s="253">
        <v>52019.360000000001</v>
      </c>
      <c r="D407" s="250">
        <v>48</v>
      </c>
      <c r="E407" s="250"/>
      <c r="F407" s="62">
        <v>0</v>
      </c>
      <c r="G407" s="62">
        <v>0</v>
      </c>
      <c r="H407" s="253">
        <f t="shared" si="26"/>
        <v>0</v>
      </c>
    </row>
    <row r="408" spans="1:8" ht="28.5" x14ac:dyDescent="0.2">
      <c r="A408" s="191" t="s">
        <v>3271</v>
      </c>
      <c r="B408" s="195" t="s">
        <v>5768</v>
      </c>
      <c r="C408" s="253">
        <v>47857.81</v>
      </c>
      <c r="D408" s="250">
        <v>48</v>
      </c>
      <c r="E408" s="250"/>
      <c r="F408" s="62">
        <v>0</v>
      </c>
      <c r="G408" s="62">
        <v>0</v>
      </c>
      <c r="H408" s="253">
        <f t="shared" si="26"/>
        <v>0</v>
      </c>
    </row>
    <row r="409" spans="1:8" ht="29.25" thickBot="1" x14ac:dyDescent="0.25">
      <c r="A409" s="191" t="s">
        <v>3272</v>
      </c>
      <c r="B409" s="195" t="s">
        <v>5769</v>
      </c>
      <c r="C409" s="253">
        <v>47857.81</v>
      </c>
      <c r="D409" s="250">
        <v>48</v>
      </c>
      <c r="E409" s="250"/>
      <c r="F409" s="62">
        <v>0</v>
      </c>
      <c r="G409" s="62">
        <v>0</v>
      </c>
      <c r="H409" s="253">
        <f t="shared" si="26"/>
        <v>0</v>
      </c>
    </row>
    <row r="410" spans="1:8" ht="15.75" thickBot="1" x14ac:dyDescent="0.3">
      <c r="A410" s="158"/>
      <c r="B410" s="159" t="s">
        <v>5770</v>
      </c>
      <c r="C410" s="280">
        <f>SUM(C39:C409)</f>
        <v>74518071.949999914</v>
      </c>
      <c r="D410" s="281"/>
      <c r="E410" s="282"/>
      <c r="F410" s="280">
        <f>SUM(F39:F409)</f>
        <v>40187442.123242922</v>
      </c>
      <c r="G410" s="280">
        <f>SUM(G39:G409)</f>
        <v>3099091.919888644</v>
      </c>
      <c r="H410" s="280">
        <f>SUM(H39:H409)</f>
        <v>43286534.043131568</v>
      </c>
    </row>
    <row r="411" spans="1:8" ht="45" x14ac:dyDescent="0.25">
      <c r="A411" s="434" t="s">
        <v>6903</v>
      </c>
      <c r="B411" s="170" t="s">
        <v>6904</v>
      </c>
      <c r="C411" s="440"/>
      <c r="D411" s="441"/>
      <c r="E411" s="441"/>
      <c r="F411" s="440"/>
      <c r="G411" s="440"/>
      <c r="H411" s="440"/>
    </row>
    <row r="412" spans="1:8" ht="15" x14ac:dyDescent="0.2">
      <c r="A412" s="435"/>
      <c r="B412" s="6" t="s">
        <v>5474</v>
      </c>
      <c r="C412" s="442"/>
      <c r="D412" s="250"/>
      <c r="E412" s="250"/>
      <c r="F412" s="442"/>
      <c r="G412" s="442"/>
      <c r="H412" s="442"/>
    </row>
    <row r="413" spans="1:8" ht="15" x14ac:dyDescent="0.25">
      <c r="A413" s="436" t="s">
        <v>6905</v>
      </c>
      <c r="B413" s="27" t="s">
        <v>5588</v>
      </c>
      <c r="C413" s="442"/>
      <c r="D413" s="250"/>
      <c r="E413" s="250"/>
      <c r="F413" s="442"/>
      <c r="G413" s="442"/>
      <c r="H413" s="442"/>
    </row>
    <row r="414" spans="1:8" x14ac:dyDescent="0.2">
      <c r="A414" s="437" t="s">
        <v>6906</v>
      </c>
      <c r="B414" s="6" t="s">
        <v>5476</v>
      </c>
      <c r="C414" s="6"/>
      <c r="D414" s="6"/>
      <c r="E414" s="6"/>
      <c r="F414" s="6"/>
      <c r="G414" s="6"/>
      <c r="H414" s="6"/>
    </row>
    <row r="415" spans="1:8" ht="28.5" x14ac:dyDescent="0.2">
      <c r="A415" s="677" t="s">
        <v>14447</v>
      </c>
      <c r="B415" s="520" t="s">
        <v>14448</v>
      </c>
      <c r="C415" s="278">
        <v>476.7587370850552</v>
      </c>
      <c r="D415" s="402">
        <v>18</v>
      </c>
      <c r="E415" s="250"/>
      <c r="F415" s="62"/>
      <c r="G415" s="62"/>
      <c r="H415" s="253"/>
    </row>
    <row r="416" spans="1:8" ht="15" x14ac:dyDescent="0.2">
      <c r="A416" s="677" t="s">
        <v>6907</v>
      </c>
      <c r="B416" s="54" t="s">
        <v>8558</v>
      </c>
      <c r="C416" s="278"/>
      <c r="D416" s="402">
        <v>35</v>
      </c>
      <c r="E416" s="250"/>
      <c r="F416" s="442"/>
      <c r="G416" s="442"/>
      <c r="H416" s="442"/>
    </row>
    <row r="417" spans="1:8" ht="28.5" x14ac:dyDescent="0.2">
      <c r="A417" s="677"/>
      <c r="B417" s="520" t="s">
        <v>14432</v>
      </c>
      <c r="C417" s="278"/>
      <c r="D417" s="402"/>
      <c r="E417" s="250"/>
      <c r="F417" s="62"/>
      <c r="G417" s="62"/>
      <c r="H417" s="253"/>
    </row>
    <row r="418" spans="1:8" ht="15" x14ac:dyDescent="0.25">
      <c r="A418" s="678" t="s">
        <v>14449</v>
      </c>
      <c r="B418" s="679" t="s">
        <v>14450</v>
      </c>
      <c r="C418" s="278"/>
      <c r="D418" s="402"/>
      <c r="E418" s="250"/>
      <c r="F418" s="442"/>
      <c r="G418" s="442"/>
      <c r="H418" s="442"/>
    </row>
    <row r="419" spans="1:8" x14ac:dyDescent="0.2">
      <c r="A419" s="677" t="s">
        <v>14451</v>
      </c>
      <c r="B419" s="529" t="s">
        <v>14452</v>
      </c>
      <c r="C419" s="278">
        <v>858.21083092333095</v>
      </c>
      <c r="D419" s="402"/>
      <c r="E419" s="250"/>
      <c r="F419" s="62"/>
      <c r="G419" s="62"/>
      <c r="H419" s="253"/>
    </row>
    <row r="420" spans="1:8" x14ac:dyDescent="0.2">
      <c r="A420" s="677" t="s">
        <v>14453</v>
      </c>
      <c r="B420" s="529" t="s">
        <v>14454</v>
      </c>
      <c r="C420" s="278">
        <v>2724.4788283280545</v>
      </c>
      <c r="D420" s="402"/>
      <c r="E420" s="250"/>
      <c r="F420" s="62"/>
      <c r="G420" s="62"/>
      <c r="H420" s="253"/>
    </row>
    <row r="421" spans="1:8" ht="15" x14ac:dyDescent="0.2">
      <c r="A421" s="677" t="s">
        <v>14455</v>
      </c>
      <c r="B421" s="529" t="s">
        <v>14456</v>
      </c>
      <c r="C421" s="278">
        <v>2724.4788283280545</v>
      </c>
      <c r="D421" s="402"/>
      <c r="E421" s="250"/>
      <c r="F421" s="442"/>
      <c r="G421" s="442"/>
      <c r="H421" s="442"/>
    </row>
    <row r="422" spans="1:8" x14ac:dyDescent="0.2">
      <c r="A422" s="677" t="s">
        <v>6908</v>
      </c>
      <c r="B422" s="54" t="s">
        <v>8559</v>
      </c>
      <c r="C422" s="278"/>
      <c r="D422" s="402"/>
      <c r="E422" s="250"/>
      <c r="F422" s="62"/>
      <c r="G422" s="62"/>
      <c r="H422" s="253"/>
    </row>
    <row r="423" spans="1:8" x14ac:dyDescent="0.2">
      <c r="A423" s="677" t="s">
        <v>6909</v>
      </c>
      <c r="B423" s="428" t="s">
        <v>14457</v>
      </c>
      <c r="C423" s="278">
        <v>221.32382007033661</v>
      </c>
      <c r="D423" s="402">
        <v>32</v>
      </c>
      <c r="E423" s="250"/>
      <c r="F423" s="62"/>
      <c r="G423" s="62"/>
      <c r="H423" s="253"/>
    </row>
    <row r="424" spans="1:8" x14ac:dyDescent="0.2">
      <c r="A424" s="677" t="s">
        <v>6910</v>
      </c>
      <c r="B424" s="428" t="s">
        <v>14458</v>
      </c>
      <c r="C424" s="278">
        <v>157.00304847218561</v>
      </c>
      <c r="D424" s="402">
        <v>33</v>
      </c>
      <c r="E424" s="250"/>
      <c r="F424" s="62"/>
      <c r="G424" s="62"/>
      <c r="H424" s="253"/>
    </row>
    <row r="425" spans="1:8" ht="15" x14ac:dyDescent="0.25">
      <c r="A425" s="680" t="s">
        <v>6911</v>
      </c>
      <c r="B425" s="611" t="s">
        <v>8677</v>
      </c>
      <c r="C425" s="548"/>
      <c r="D425" s="402"/>
      <c r="E425" s="250"/>
      <c r="F425" s="62"/>
      <c r="G425" s="62"/>
      <c r="H425" s="253"/>
    </row>
    <row r="426" spans="1:8" ht="28.5" x14ac:dyDescent="0.2">
      <c r="A426" s="677"/>
      <c r="B426" s="529" t="s">
        <v>14443</v>
      </c>
      <c r="C426" s="278"/>
      <c r="D426" s="402"/>
      <c r="E426" s="250"/>
      <c r="F426" s="62"/>
      <c r="G426" s="62"/>
      <c r="H426" s="253"/>
    </row>
    <row r="427" spans="1:8" x14ac:dyDescent="0.2">
      <c r="A427" s="677" t="s">
        <v>6912</v>
      </c>
      <c r="B427" s="529" t="s">
        <v>14459</v>
      </c>
      <c r="C427" s="278">
        <v>717.05481369542144</v>
      </c>
      <c r="D427" s="402">
        <v>33</v>
      </c>
      <c r="E427" s="250"/>
      <c r="F427" s="62"/>
      <c r="G427" s="62"/>
      <c r="H427" s="253"/>
    </row>
    <row r="428" spans="1:8" x14ac:dyDescent="0.2">
      <c r="A428" s="677" t="s">
        <v>14460</v>
      </c>
      <c r="B428" s="529" t="s">
        <v>14461</v>
      </c>
      <c r="C428" s="278">
        <v>1010.8167459879585</v>
      </c>
      <c r="D428" s="402">
        <v>33</v>
      </c>
      <c r="E428" s="250"/>
      <c r="F428" s="62"/>
      <c r="G428" s="62"/>
      <c r="H428" s="253"/>
    </row>
    <row r="429" spans="1:8" ht="15" x14ac:dyDescent="0.25">
      <c r="A429" s="438" t="s">
        <v>6913</v>
      </c>
      <c r="B429" s="27" t="s">
        <v>5546</v>
      </c>
      <c r="C429" s="300"/>
      <c r="D429" s="250"/>
      <c r="E429" s="250"/>
      <c r="F429" s="442"/>
      <c r="G429" s="442"/>
      <c r="H429" s="442"/>
    </row>
    <row r="430" spans="1:8" ht="28.5" x14ac:dyDescent="0.2">
      <c r="A430" s="437" t="s">
        <v>6914</v>
      </c>
      <c r="B430" s="31" t="s">
        <v>5547</v>
      </c>
      <c r="C430" s="278">
        <v>290.85976236534378</v>
      </c>
      <c r="D430" s="250">
        <v>34</v>
      </c>
      <c r="E430" s="250"/>
      <c r="F430" s="62">
        <v>0</v>
      </c>
      <c r="G430" s="62">
        <v>0</v>
      </c>
      <c r="H430" s="253">
        <f t="shared" ref="H430:H435" si="27">G430-F430</f>
        <v>0</v>
      </c>
    </row>
    <row r="431" spans="1:8" ht="28.5" x14ac:dyDescent="0.2">
      <c r="A431" s="437" t="s">
        <v>6915</v>
      </c>
      <c r="B431" s="31" t="s">
        <v>5548</v>
      </c>
      <c r="C431" s="278">
        <v>206.33056737743766</v>
      </c>
      <c r="D431" s="250">
        <v>35</v>
      </c>
      <c r="E431" s="250"/>
      <c r="F431" s="62">
        <v>0</v>
      </c>
      <c r="G431" s="62">
        <v>0</v>
      </c>
      <c r="H431" s="253">
        <f t="shared" si="27"/>
        <v>0</v>
      </c>
    </row>
    <row r="432" spans="1:8" ht="28.5" x14ac:dyDescent="0.2">
      <c r="A432" s="437" t="s">
        <v>6916</v>
      </c>
      <c r="B432" s="31" t="s">
        <v>5549</v>
      </c>
      <c r="C432" s="278">
        <v>290.85976236534378</v>
      </c>
      <c r="D432" s="250">
        <v>36</v>
      </c>
      <c r="E432" s="250"/>
      <c r="F432" s="62">
        <v>0</v>
      </c>
      <c r="G432" s="62">
        <v>0</v>
      </c>
      <c r="H432" s="253">
        <f t="shared" si="27"/>
        <v>0</v>
      </c>
    </row>
    <row r="433" spans="1:8" ht="28.5" x14ac:dyDescent="0.2">
      <c r="A433" s="437" t="s">
        <v>6917</v>
      </c>
      <c r="B433" s="31" t="s">
        <v>5550</v>
      </c>
      <c r="C433" s="278">
        <v>206.33056737743766</v>
      </c>
      <c r="D433" s="250">
        <v>37</v>
      </c>
      <c r="E433" s="250"/>
      <c r="F433" s="62">
        <v>0</v>
      </c>
      <c r="G433" s="62">
        <v>0</v>
      </c>
      <c r="H433" s="253">
        <f t="shared" si="27"/>
        <v>0</v>
      </c>
    </row>
    <row r="434" spans="1:8" ht="28.5" x14ac:dyDescent="0.2">
      <c r="A434" s="437" t="s">
        <v>6918</v>
      </c>
      <c r="B434" s="31" t="s">
        <v>5551</v>
      </c>
      <c r="C434" s="278">
        <v>322.61120547677206</v>
      </c>
      <c r="D434" s="250">
        <v>38</v>
      </c>
      <c r="E434" s="250"/>
      <c r="F434" s="62">
        <v>0</v>
      </c>
      <c r="G434" s="62">
        <v>0</v>
      </c>
      <c r="H434" s="253">
        <f t="shared" si="27"/>
        <v>0</v>
      </c>
    </row>
    <row r="435" spans="1:8" ht="29.25" thickBot="1" x14ac:dyDescent="0.25">
      <c r="A435" s="439" t="s">
        <v>6919</v>
      </c>
      <c r="B435" s="178" t="s">
        <v>5552</v>
      </c>
      <c r="C435" s="581">
        <v>228.85445730623587</v>
      </c>
      <c r="D435" s="252">
        <v>39</v>
      </c>
      <c r="E435" s="266"/>
      <c r="F435" s="265">
        <v>0</v>
      </c>
      <c r="G435" s="265">
        <v>0</v>
      </c>
      <c r="H435" s="265">
        <f t="shared" si="27"/>
        <v>0</v>
      </c>
    </row>
    <row r="436" spans="1:8" ht="15.75" thickBot="1" x14ac:dyDescent="0.3">
      <c r="A436" s="158"/>
      <c r="B436" s="159" t="s">
        <v>6920</v>
      </c>
      <c r="C436" s="432">
        <f>SUM(C415:C435)</f>
        <v>10435.971975158969</v>
      </c>
      <c r="D436" s="443"/>
      <c r="E436" s="433"/>
      <c r="F436" s="432">
        <f>SUM(F415:F435)</f>
        <v>0</v>
      </c>
      <c r="G436" s="432">
        <f>SUM(G415:G435)</f>
        <v>0</v>
      </c>
      <c r="H436" s="432">
        <f>SUM(H415:H435)</f>
        <v>0</v>
      </c>
    </row>
    <row r="437" spans="1:8" ht="30.75" thickBot="1" x14ac:dyDescent="0.3">
      <c r="A437" s="158"/>
      <c r="B437" s="189" t="s">
        <v>5771</v>
      </c>
      <c r="C437" s="262">
        <f>C410+C35+C436</f>
        <v>74648683.821598068</v>
      </c>
      <c r="D437" s="281"/>
      <c r="E437" s="282"/>
      <c r="F437" s="262">
        <f>F410+F35</f>
        <v>40187442.123242922</v>
      </c>
      <c r="G437" s="262">
        <f>G410+G35</f>
        <v>3099091.919888644</v>
      </c>
      <c r="H437" s="262">
        <f>H410+H35</f>
        <v>43286534.043131568</v>
      </c>
    </row>
  </sheetData>
  <mergeCells count="4">
    <mergeCell ref="A8:A9"/>
    <mergeCell ref="B8:B9"/>
    <mergeCell ref="C8:H8"/>
    <mergeCell ref="B6:C6"/>
  </mergeCells>
  <phoneticPr fontId="40" type="noConversion"/>
  <pageMargins left="0.70866141732283472" right="0.70866141732283472" top="0.39370078740157483" bottom="0.39370078740157483" header="0.31496062992125984" footer="0.31496062992125984"/>
  <pageSetup paperSize="9" scale="54" fitToHeight="0" orientation="portrait" r:id="rId1"/>
  <headerFooter>
    <oddFooter>&amp;R&amp;P/&amp;N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  <pageSetUpPr fitToPage="1"/>
  </sheetPr>
  <dimension ref="A2:H304"/>
  <sheetViews>
    <sheetView view="pageBreakPreview" zoomScaleSheetLayoutView="100" workbookViewId="0">
      <selection activeCell="C313" sqref="C313"/>
    </sheetView>
  </sheetViews>
  <sheetFormatPr defaultColWidth="9.125" defaultRowHeight="14.25" x14ac:dyDescent="0.2"/>
  <cols>
    <col min="1" max="1" width="19" style="1" customWidth="1"/>
    <col min="2" max="2" width="44.25" style="1" customWidth="1"/>
    <col min="3" max="3" width="24.625" style="1" customWidth="1"/>
    <col min="4" max="4" width="17" style="1" customWidth="1"/>
    <col min="5" max="5" width="11.875" style="1" customWidth="1"/>
    <col min="6" max="7" width="14.75" style="1" customWidth="1"/>
    <col min="8" max="8" width="15.875" style="1" customWidth="1"/>
    <col min="9" max="16384" width="9.125" style="1"/>
  </cols>
  <sheetData>
    <row r="2" spans="1:8" ht="15" x14ac:dyDescent="0.25">
      <c r="A2" s="5" t="s">
        <v>1</v>
      </c>
      <c r="B2" s="5"/>
      <c r="C2" s="45" t="s">
        <v>6451</v>
      </c>
      <c r="D2" s="238"/>
    </row>
    <row r="3" spans="1:8" ht="15" x14ac:dyDescent="0.25">
      <c r="A3" s="5"/>
      <c r="B3" s="5"/>
      <c r="C3" s="45"/>
      <c r="D3" s="238"/>
    </row>
    <row r="4" spans="1:8" ht="15" x14ac:dyDescent="0.25">
      <c r="A4" s="5" t="s">
        <v>0</v>
      </c>
      <c r="B4" s="5"/>
      <c r="C4" s="45" t="s">
        <v>6453</v>
      </c>
      <c r="D4" s="238"/>
    </row>
    <row r="5" spans="1:8" ht="15" x14ac:dyDescent="0.25">
      <c r="A5" s="5"/>
      <c r="B5" s="5"/>
      <c r="C5" s="45"/>
      <c r="D5" s="238"/>
    </row>
    <row r="6" spans="1:8" ht="22.5" customHeight="1" x14ac:dyDescent="0.25">
      <c r="A6" s="5"/>
      <c r="B6" s="804" t="s">
        <v>14462</v>
      </c>
      <c r="C6" s="805"/>
      <c r="D6" s="238"/>
    </row>
    <row r="7" spans="1:8" ht="15" thickBot="1" x14ac:dyDescent="0.25"/>
    <row r="8" spans="1:8" ht="33" customHeight="1" x14ac:dyDescent="0.2">
      <c r="A8" s="783" t="s">
        <v>6226</v>
      </c>
      <c r="B8" s="798" t="s">
        <v>1466</v>
      </c>
      <c r="C8" s="801" t="s">
        <v>7726</v>
      </c>
      <c r="D8" s="802"/>
      <c r="E8" s="802"/>
      <c r="F8" s="802"/>
      <c r="G8" s="802"/>
      <c r="H8" s="803"/>
    </row>
    <row r="9" spans="1:8" ht="58.5" x14ac:dyDescent="0.2">
      <c r="A9" s="784"/>
      <c r="B9" s="799"/>
      <c r="C9" s="164" t="s">
        <v>5468</v>
      </c>
      <c r="D9" s="164" t="s">
        <v>5469</v>
      </c>
      <c r="E9" s="165" t="s">
        <v>5470</v>
      </c>
      <c r="F9" s="164" t="s">
        <v>5471</v>
      </c>
      <c r="G9" s="165" t="s">
        <v>5472</v>
      </c>
      <c r="H9" s="164" t="s">
        <v>5473</v>
      </c>
    </row>
    <row r="10" spans="1:8" ht="30" x14ac:dyDescent="0.25">
      <c r="A10" s="196" t="s">
        <v>5772</v>
      </c>
      <c r="B10" s="166" t="s">
        <v>7727</v>
      </c>
      <c r="C10" s="20"/>
      <c r="D10" s="20"/>
      <c r="E10" s="20"/>
      <c r="F10" s="20"/>
      <c r="G10" s="20"/>
      <c r="H10" s="21"/>
    </row>
    <row r="11" spans="1:8" x14ac:dyDescent="0.2">
      <c r="A11" s="6"/>
      <c r="B11" s="6" t="s">
        <v>5474</v>
      </c>
      <c r="C11" s="250"/>
      <c r="D11" s="250"/>
      <c r="E11" s="250"/>
      <c r="F11" s="250"/>
      <c r="G11" s="250"/>
      <c r="H11" s="250"/>
    </row>
    <row r="12" spans="1:8" ht="15" x14ac:dyDescent="0.25">
      <c r="A12" s="11" t="s">
        <v>13</v>
      </c>
      <c r="B12" s="12" t="s">
        <v>5588</v>
      </c>
      <c r="C12" s="269"/>
      <c r="D12" s="255"/>
      <c r="E12" s="255"/>
      <c r="F12" s="255"/>
      <c r="G12" s="255"/>
      <c r="H12" s="277"/>
    </row>
    <row r="13" spans="1:8" x14ac:dyDescent="0.2">
      <c r="A13" s="10" t="s">
        <v>168</v>
      </c>
      <c r="B13" s="6" t="s">
        <v>5773</v>
      </c>
      <c r="C13" s="253"/>
      <c r="D13" s="250"/>
      <c r="E13" s="250"/>
      <c r="F13" s="250"/>
      <c r="G13" s="250"/>
      <c r="H13" s="250"/>
    </row>
    <row r="14" spans="1:8" x14ac:dyDescent="0.2">
      <c r="A14" s="10" t="s">
        <v>4835</v>
      </c>
      <c r="B14" s="6" t="s">
        <v>8428</v>
      </c>
      <c r="C14" s="253">
        <v>58310.92</v>
      </c>
      <c r="D14" s="250">
        <v>15</v>
      </c>
      <c r="E14" s="250"/>
      <c r="F14" s="62">
        <v>0</v>
      </c>
      <c r="G14" s="62">
        <v>0</v>
      </c>
      <c r="H14" s="253">
        <f t="shared" ref="H14:H28" si="0">G14-F14</f>
        <v>0</v>
      </c>
    </row>
    <row r="15" spans="1:8" x14ac:dyDescent="0.2">
      <c r="A15" s="10" t="s">
        <v>4836</v>
      </c>
      <c r="B15" s="6" t="s">
        <v>8429</v>
      </c>
      <c r="C15" s="253">
        <v>58310.92</v>
      </c>
      <c r="D15" s="250">
        <v>15</v>
      </c>
      <c r="E15" s="250"/>
      <c r="F15" s="62">
        <v>0</v>
      </c>
      <c r="G15" s="62">
        <v>0</v>
      </c>
      <c r="H15" s="253">
        <f t="shared" si="0"/>
        <v>0</v>
      </c>
    </row>
    <row r="16" spans="1:8" x14ac:dyDescent="0.2">
      <c r="A16" s="10" t="s">
        <v>4837</v>
      </c>
      <c r="B16" s="6" t="s">
        <v>8430</v>
      </c>
      <c r="C16" s="253">
        <v>58310.92</v>
      </c>
      <c r="D16" s="250">
        <v>15</v>
      </c>
      <c r="E16" s="250"/>
      <c r="F16" s="62">
        <v>0</v>
      </c>
      <c r="G16" s="62">
        <v>0</v>
      </c>
      <c r="H16" s="253">
        <f t="shared" si="0"/>
        <v>0</v>
      </c>
    </row>
    <row r="17" spans="1:8" x14ac:dyDescent="0.2">
      <c r="A17" s="10" t="s">
        <v>4838</v>
      </c>
      <c r="B17" s="6" t="s">
        <v>8431</v>
      </c>
      <c r="C17" s="253">
        <v>58310.92</v>
      </c>
      <c r="D17" s="250">
        <v>15</v>
      </c>
      <c r="E17" s="250"/>
      <c r="F17" s="62">
        <v>0</v>
      </c>
      <c r="G17" s="62">
        <v>0</v>
      </c>
      <c r="H17" s="253">
        <f t="shared" si="0"/>
        <v>0</v>
      </c>
    </row>
    <row r="18" spans="1:8" x14ac:dyDescent="0.2">
      <c r="A18" s="10" t="s">
        <v>4839</v>
      </c>
      <c r="B18" s="6" t="s">
        <v>8432</v>
      </c>
      <c r="C18" s="253">
        <v>58310.92</v>
      </c>
      <c r="D18" s="250">
        <v>15</v>
      </c>
      <c r="E18" s="250"/>
      <c r="F18" s="62">
        <v>0</v>
      </c>
      <c r="G18" s="62">
        <v>0</v>
      </c>
      <c r="H18" s="253">
        <f t="shared" si="0"/>
        <v>0</v>
      </c>
    </row>
    <row r="19" spans="1:8" x14ac:dyDescent="0.2">
      <c r="A19" s="10" t="s">
        <v>4840</v>
      </c>
      <c r="B19" s="6" t="s">
        <v>8433</v>
      </c>
      <c r="C19" s="253">
        <v>58310.92</v>
      </c>
      <c r="D19" s="250">
        <v>15</v>
      </c>
      <c r="E19" s="250">
        <v>29</v>
      </c>
      <c r="F19" s="62">
        <f>C19</f>
        <v>58310.92</v>
      </c>
      <c r="G19" s="253">
        <v>0</v>
      </c>
      <c r="H19" s="253">
        <f>G19+F19</f>
        <v>58310.92</v>
      </c>
    </row>
    <row r="20" spans="1:8" x14ac:dyDescent="0.2">
      <c r="A20" s="10" t="s">
        <v>4841</v>
      </c>
      <c r="B20" s="6" t="s">
        <v>8434</v>
      </c>
      <c r="C20" s="253">
        <v>58310.92</v>
      </c>
      <c r="D20" s="250">
        <v>15</v>
      </c>
      <c r="E20" s="250"/>
      <c r="F20" s="62">
        <v>0</v>
      </c>
      <c r="G20" s="62">
        <v>0</v>
      </c>
      <c r="H20" s="253">
        <f t="shared" si="0"/>
        <v>0</v>
      </c>
    </row>
    <row r="21" spans="1:8" x14ac:dyDescent="0.2">
      <c r="A21" s="10" t="s">
        <v>4842</v>
      </c>
      <c r="B21" s="6" t="s">
        <v>8435</v>
      </c>
      <c r="C21" s="253">
        <v>58310.92</v>
      </c>
      <c r="D21" s="250">
        <v>15</v>
      </c>
      <c r="E21" s="250"/>
      <c r="F21" s="62">
        <v>0</v>
      </c>
      <c r="G21" s="62">
        <v>0</v>
      </c>
      <c r="H21" s="253">
        <f t="shared" si="0"/>
        <v>0</v>
      </c>
    </row>
    <row r="22" spans="1:8" x14ac:dyDescent="0.2">
      <c r="A22" s="10" t="s">
        <v>4843</v>
      </c>
      <c r="B22" s="54" t="s">
        <v>8436</v>
      </c>
      <c r="C22" s="253">
        <v>58310.92</v>
      </c>
      <c r="D22" s="250">
        <v>15</v>
      </c>
      <c r="E22" s="250">
        <v>29</v>
      </c>
      <c r="F22" s="62">
        <f>C22</f>
        <v>58310.92</v>
      </c>
      <c r="G22" s="253">
        <v>0</v>
      </c>
      <c r="H22" s="253">
        <f>G22+F22</f>
        <v>58310.92</v>
      </c>
    </row>
    <row r="23" spans="1:8" x14ac:dyDescent="0.2">
      <c r="A23" s="10" t="s">
        <v>4844</v>
      </c>
      <c r="B23" s="54" t="s">
        <v>8437</v>
      </c>
      <c r="C23" s="253">
        <v>58310.92</v>
      </c>
      <c r="D23" s="250">
        <v>15</v>
      </c>
      <c r="E23" s="250"/>
      <c r="F23" s="62">
        <v>0</v>
      </c>
      <c r="G23" s="62">
        <v>0</v>
      </c>
      <c r="H23" s="253">
        <f t="shared" si="0"/>
        <v>0</v>
      </c>
    </row>
    <row r="24" spans="1:8" x14ac:dyDescent="0.2">
      <c r="A24" s="10" t="s">
        <v>4845</v>
      </c>
      <c r="B24" s="54" t="s">
        <v>8438</v>
      </c>
      <c r="C24" s="253">
        <v>58310.92</v>
      </c>
      <c r="D24" s="250">
        <v>16</v>
      </c>
      <c r="E24" s="250"/>
      <c r="F24" s="62">
        <v>0</v>
      </c>
      <c r="G24" s="62">
        <v>0</v>
      </c>
      <c r="H24" s="253">
        <f t="shared" si="0"/>
        <v>0</v>
      </c>
    </row>
    <row r="25" spans="1:8" x14ac:dyDescent="0.2">
      <c r="A25" s="10" t="s">
        <v>4846</v>
      </c>
      <c r="B25" s="54" t="s">
        <v>8439</v>
      </c>
      <c r="C25" s="253">
        <v>58310.92</v>
      </c>
      <c r="D25" s="250">
        <v>16</v>
      </c>
      <c r="E25" s="250"/>
      <c r="F25" s="62">
        <v>0</v>
      </c>
      <c r="G25" s="62">
        <v>0</v>
      </c>
      <c r="H25" s="253">
        <f t="shared" si="0"/>
        <v>0</v>
      </c>
    </row>
    <row r="26" spans="1:8" x14ac:dyDescent="0.2">
      <c r="A26" s="10" t="s">
        <v>4847</v>
      </c>
      <c r="B26" s="54" t="s">
        <v>8440</v>
      </c>
      <c r="C26" s="253">
        <v>58310.92</v>
      </c>
      <c r="D26" s="250">
        <v>16</v>
      </c>
      <c r="E26" s="250"/>
      <c r="F26" s="62">
        <v>0</v>
      </c>
      <c r="G26" s="62">
        <v>0</v>
      </c>
      <c r="H26" s="253">
        <f t="shared" si="0"/>
        <v>0</v>
      </c>
    </row>
    <row r="27" spans="1:8" x14ac:dyDescent="0.2">
      <c r="A27" s="10" t="s">
        <v>4848</v>
      </c>
      <c r="B27" s="54" t="s">
        <v>8441</v>
      </c>
      <c r="C27" s="253">
        <v>58310.92</v>
      </c>
      <c r="D27" s="250">
        <v>16</v>
      </c>
      <c r="E27" s="250"/>
      <c r="F27" s="62">
        <v>0</v>
      </c>
      <c r="G27" s="62">
        <v>0</v>
      </c>
      <c r="H27" s="253">
        <f t="shared" si="0"/>
        <v>0</v>
      </c>
    </row>
    <row r="28" spans="1:8" x14ac:dyDescent="0.2">
      <c r="A28" s="10" t="s">
        <v>4849</v>
      </c>
      <c r="B28" s="54" t="s">
        <v>8442</v>
      </c>
      <c r="C28" s="253">
        <v>59474.879999999997</v>
      </c>
      <c r="D28" s="250">
        <v>16</v>
      </c>
      <c r="E28" s="250"/>
      <c r="F28" s="62">
        <v>0</v>
      </c>
      <c r="G28" s="62">
        <v>0</v>
      </c>
      <c r="H28" s="253">
        <f t="shared" si="0"/>
        <v>0</v>
      </c>
    </row>
    <row r="29" spans="1:8" ht="15" x14ac:dyDescent="0.25">
      <c r="A29" s="57" t="s">
        <v>169</v>
      </c>
      <c r="B29" s="11" t="s">
        <v>8123</v>
      </c>
      <c r="C29" s="277"/>
      <c r="D29" s="250"/>
      <c r="E29" s="250"/>
      <c r="F29" s="250"/>
      <c r="G29" s="250"/>
      <c r="H29" s="250"/>
    </row>
    <row r="30" spans="1:8" ht="28.5" x14ac:dyDescent="0.2">
      <c r="A30" s="10"/>
      <c r="B30" s="509" t="s">
        <v>7226</v>
      </c>
      <c r="C30" s="250"/>
      <c r="D30" s="250">
        <v>36</v>
      </c>
      <c r="E30" s="250"/>
      <c r="F30" s="63"/>
      <c r="G30" s="63"/>
      <c r="H30" s="250"/>
    </row>
    <row r="31" spans="1:8" ht="15" x14ac:dyDescent="0.25">
      <c r="A31" s="485" t="s">
        <v>7839</v>
      </c>
      <c r="B31" s="470" t="s">
        <v>7840</v>
      </c>
      <c r="C31" s="250"/>
      <c r="D31" s="250"/>
      <c r="E31" s="250"/>
      <c r="F31" s="63"/>
      <c r="G31" s="63"/>
      <c r="H31" s="250"/>
    </row>
    <row r="32" spans="1:8" x14ac:dyDescent="0.2">
      <c r="A32" s="450" t="s">
        <v>7841</v>
      </c>
      <c r="B32" s="173" t="s">
        <v>7842</v>
      </c>
      <c r="C32" s="253">
        <v>100847.41776585599</v>
      </c>
      <c r="D32" s="250"/>
      <c r="E32" s="250"/>
      <c r="F32" s="62">
        <v>0</v>
      </c>
      <c r="G32" s="62">
        <v>0</v>
      </c>
      <c r="H32" s="253">
        <f t="shared" ref="H32:H42" si="1">G32-F32</f>
        <v>0</v>
      </c>
    </row>
    <row r="33" spans="1:8" x14ac:dyDescent="0.2">
      <c r="A33" s="450" t="s">
        <v>7843</v>
      </c>
      <c r="B33" s="173" t="s">
        <v>7844</v>
      </c>
      <c r="C33" s="253">
        <v>100847.41776585599</v>
      </c>
      <c r="D33" s="250"/>
      <c r="E33" s="250"/>
      <c r="F33" s="62">
        <v>0</v>
      </c>
      <c r="G33" s="62">
        <v>0</v>
      </c>
      <c r="H33" s="253">
        <f t="shared" si="1"/>
        <v>0</v>
      </c>
    </row>
    <row r="34" spans="1:8" x14ac:dyDescent="0.2">
      <c r="A34" s="450" t="s">
        <v>7845</v>
      </c>
      <c r="B34" s="173" t="s">
        <v>7846</v>
      </c>
      <c r="C34" s="253">
        <v>100847.41776585599</v>
      </c>
      <c r="D34" s="250"/>
      <c r="E34" s="250"/>
      <c r="F34" s="62">
        <v>0</v>
      </c>
      <c r="G34" s="62">
        <v>0</v>
      </c>
      <c r="H34" s="253">
        <f t="shared" si="1"/>
        <v>0</v>
      </c>
    </row>
    <row r="35" spans="1:8" x14ac:dyDescent="0.2">
      <c r="A35" s="450" t="s">
        <v>7847</v>
      </c>
      <c r="B35" s="173" t="s">
        <v>7848</v>
      </c>
      <c r="C35" s="253">
        <v>100847.41776585599</v>
      </c>
      <c r="D35" s="250"/>
      <c r="E35" s="250"/>
      <c r="F35" s="62">
        <v>0</v>
      </c>
      <c r="G35" s="62">
        <v>0</v>
      </c>
      <c r="H35" s="253">
        <f t="shared" si="1"/>
        <v>0</v>
      </c>
    </row>
    <row r="36" spans="1:8" x14ac:dyDescent="0.2">
      <c r="A36" s="450" t="s">
        <v>7849</v>
      </c>
      <c r="B36" s="173" t="s">
        <v>7850</v>
      </c>
      <c r="C36" s="253">
        <v>100847.41776585599</v>
      </c>
      <c r="D36" s="250"/>
      <c r="E36" s="250"/>
      <c r="F36" s="62">
        <v>0</v>
      </c>
      <c r="G36" s="62">
        <v>0</v>
      </c>
      <c r="H36" s="253">
        <f t="shared" si="1"/>
        <v>0</v>
      </c>
    </row>
    <row r="37" spans="1:8" x14ac:dyDescent="0.2">
      <c r="A37" s="450" t="s">
        <v>7851</v>
      </c>
      <c r="B37" s="173" t="s">
        <v>7852</v>
      </c>
      <c r="C37" s="253">
        <v>100847.41776585599</v>
      </c>
      <c r="D37" s="250"/>
      <c r="E37" s="250"/>
      <c r="F37" s="62">
        <v>0</v>
      </c>
      <c r="G37" s="62">
        <v>0</v>
      </c>
      <c r="H37" s="253">
        <f t="shared" si="1"/>
        <v>0</v>
      </c>
    </row>
    <row r="38" spans="1:8" x14ac:dyDescent="0.2">
      <c r="A38" s="450" t="s">
        <v>7853</v>
      </c>
      <c r="B38" s="173" t="s">
        <v>7854</v>
      </c>
      <c r="C38" s="253">
        <v>100847.41776585599</v>
      </c>
      <c r="D38" s="250"/>
      <c r="E38" s="250"/>
      <c r="F38" s="62">
        <v>0</v>
      </c>
      <c r="G38" s="62">
        <v>0</v>
      </c>
      <c r="H38" s="253">
        <f t="shared" si="1"/>
        <v>0</v>
      </c>
    </row>
    <row r="39" spans="1:8" x14ac:dyDescent="0.2">
      <c r="A39" s="450" t="s">
        <v>7855</v>
      </c>
      <c r="B39" s="173" t="s">
        <v>7856</v>
      </c>
      <c r="C39" s="253">
        <v>100847.41776585599</v>
      </c>
      <c r="D39" s="250"/>
      <c r="E39" s="250"/>
      <c r="F39" s="62">
        <v>0</v>
      </c>
      <c r="G39" s="62">
        <v>0</v>
      </c>
      <c r="H39" s="253">
        <f t="shared" si="1"/>
        <v>0</v>
      </c>
    </row>
    <row r="40" spans="1:8" x14ac:dyDescent="0.2">
      <c r="A40" s="450" t="s">
        <v>7857</v>
      </c>
      <c r="B40" s="173" t="s">
        <v>7858</v>
      </c>
      <c r="C40" s="253">
        <v>100847.41776585599</v>
      </c>
      <c r="D40" s="250"/>
      <c r="E40" s="250"/>
      <c r="F40" s="62">
        <v>0</v>
      </c>
      <c r="G40" s="62">
        <v>0</v>
      </c>
      <c r="H40" s="253">
        <f t="shared" si="1"/>
        <v>0</v>
      </c>
    </row>
    <row r="41" spans="1:8" x14ac:dyDescent="0.2">
      <c r="A41" s="450" t="s">
        <v>7859</v>
      </c>
      <c r="B41" s="173" t="s">
        <v>7860</v>
      </c>
      <c r="C41" s="253">
        <v>100847.41776585599</v>
      </c>
      <c r="D41" s="250"/>
      <c r="E41" s="250"/>
      <c r="F41" s="62">
        <v>0</v>
      </c>
      <c r="G41" s="62">
        <v>0</v>
      </c>
      <c r="H41" s="253">
        <f t="shared" si="1"/>
        <v>0</v>
      </c>
    </row>
    <row r="42" spans="1:8" x14ac:dyDescent="0.2">
      <c r="A42" s="450" t="s">
        <v>7861</v>
      </c>
      <c r="B42" s="173" t="s">
        <v>7862</v>
      </c>
      <c r="C42" s="253">
        <v>33783.884951562562</v>
      </c>
      <c r="D42" s="250"/>
      <c r="E42" s="250"/>
      <c r="F42" s="62">
        <v>0</v>
      </c>
      <c r="G42" s="62">
        <v>0</v>
      </c>
      <c r="H42" s="253">
        <f t="shared" si="1"/>
        <v>0</v>
      </c>
    </row>
    <row r="43" spans="1:8" ht="15" x14ac:dyDescent="0.25">
      <c r="A43" s="485" t="s">
        <v>7863</v>
      </c>
      <c r="B43" s="470" t="s">
        <v>7864</v>
      </c>
      <c r="C43" s="253"/>
      <c r="D43" s="250"/>
      <c r="E43" s="250"/>
      <c r="F43" s="63"/>
      <c r="G43" s="63"/>
      <c r="H43" s="250"/>
    </row>
    <row r="44" spans="1:8" x14ac:dyDescent="0.2">
      <c r="A44" s="450" t="s">
        <v>7865</v>
      </c>
      <c r="B44" s="173" t="s">
        <v>7866</v>
      </c>
      <c r="C44" s="253">
        <v>100847.41776585599</v>
      </c>
      <c r="D44" s="250"/>
      <c r="E44" s="250"/>
      <c r="F44" s="62">
        <v>0</v>
      </c>
      <c r="G44" s="62">
        <v>0</v>
      </c>
      <c r="H44" s="253">
        <f t="shared" ref="H44:H47" si="2">G44-F44</f>
        <v>0</v>
      </c>
    </row>
    <row r="45" spans="1:8" x14ac:dyDescent="0.2">
      <c r="A45" s="450" t="s">
        <v>7867</v>
      </c>
      <c r="B45" s="173" t="s">
        <v>7868</v>
      </c>
      <c r="C45" s="253">
        <v>100847.41776585599</v>
      </c>
      <c r="D45" s="250"/>
      <c r="E45" s="250"/>
      <c r="F45" s="62">
        <v>0</v>
      </c>
      <c r="G45" s="62">
        <v>0</v>
      </c>
      <c r="H45" s="253">
        <f t="shared" si="2"/>
        <v>0</v>
      </c>
    </row>
    <row r="46" spans="1:8" x14ac:dyDescent="0.2">
      <c r="A46" s="450" t="s">
        <v>7869</v>
      </c>
      <c r="B46" s="173" t="s">
        <v>7870</v>
      </c>
      <c r="C46" s="253">
        <v>100847.41776585599</v>
      </c>
      <c r="D46" s="250"/>
      <c r="E46" s="250"/>
      <c r="F46" s="62">
        <v>0</v>
      </c>
      <c r="G46" s="62">
        <v>0</v>
      </c>
      <c r="H46" s="253">
        <f t="shared" si="2"/>
        <v>0</v>
      </c>
    </row>
    <row r="47" spans="1:8" x14ac:dyDescent="0.2">
      <c r="A47" s="450" t="s">
        <v>7871</v>
      </c>
      <c r="B47" s="173" t="s">
        <v>7872</v>
      </c>
      <c r="C47" s="253">
        <v>82442.764023588243</v>
      </c>
      <c r="D47" s="250"/>
      <c r="E47" s="250"/>
      <c r="F47" s="62">
        <v>0</v>
      </c>
      <c r="G47" s="62">
        <v>0</v>
      </c>
      <c r="H47" s="253">
        <f t="shared" si="2"/>
        <v>0</v>
      </c>
    </row>
    <row r="48" spans="1:8" ht="30" x14ac:dyDescent="0.25">
      <c r="A48" s="510" t="s">
        <v>7873</v>
      </c>
      <c r="B48" s="470" t="s">
        <v>7874</v>
      </c>
      <c r="C48" s="250"/>
      <c r="D48" s="250"/>
      <c r="E48" s="250"/>
      <c r="F48" s="63"/>
      <c r="G48" s="63"/>
      <c r="H48" s="250"/>
    </row>
    <row r="49" spans="1:8" x14ac:dyDescent="0.2">
      <c r="A49" s="450" t="s">
        <v>7875</v>
      </c>
      <c r="B49" s="173" t="s">
        <v>7876</v>
      </c>
      <c r="C49" s="253">
        <v>100847.41776585599</v>
      </c>
      <c r="D49" s="250"/>
      <c r="E49" s="250"/>
      <c r="F49" s="62">
        <v>0</v>
      </c>
      <c r="G49" s="62">
        <v>0</v>
      </c>
      <c r="H49" s="253">
        <f t="shared" ref="H49:H61" si="3">G49-F49</f>
        <v>0</v>
      </c>
    </row>
    <row r="50" spans="1:8" x14ac:dyDescent="0.2">
      <c r="A50" s="450" t="s">
        <v>7877</v>
      </c>
      <c r="B50" s="173" t="s">
        <v>7878</v>
      </c>
      <c r="C50" s="253">
        <v>100847.41776585599</v>
      </c>
      <c r="D50" s="250"/>
      <c r="E50" s="250"/>
      <c r="F50" s="62">
        <v>0</v>
      </c>
      <c r="G50" s="62">
        <v>0</v>
      </c>
      <c r="H50" s="253">
        <f t="shared" si="3"/>
        <v>0</v>
      </c>
    </row>
    <row r="51" spans="1:8" x14ac:dyDescent="0.2">
      <c r="A51" s="450" t="s">
        <v>7879</v>
      </c>
      <c r="B51" s="173" t="s">
        <v>7880</v>
      </c>
      <c r="C51" s="253">
        <v>100847.41776585599</v>
      </c>
      <c r="D51" s="250"/>
      <c r="E51" s="250"/>
      <c r="F51" s="62">
        <v>0</v>
      </c>
      <c r="G51" s="62">
        <v>0</v>
      </c>
      <c r="H51" s="253">
        <f t="shared" si="3"/>
        <v>0</v>
      </c>
    </row>
    <row r="52" spans="1:8" x14ac:dyDescent="0.2">
      <c r="A52" s="450" t="s">
        <v>7881</v>
      </c>
      <c r="B52" s="173" t="s">
        <v>7882</v>
      </c>
      <c r="C52" s="253">
        <v>100847.41776585599</v>
      </c>
      <c r="D52" s="250"/>
      <c r="E52" s="250"/>
      <c r="F52" s="62">
        <v>0</v>
      </c>
      <c r="G52" s="62">
        <v>0</v>
      </c>
      <c r="H52" s="253">
        <f t="shared" si="3"/>
        <v>0</v>
      </c>
    </row>
    <row r="53" spans="1:8" x14ac:dyDescent="0.2">
      <c r="A53" s="450" t="s">
        <v>7883</v>
      </c>
      <c r="B53" s="173" t="s">
        <v>7884</v>
      </c>
      <c r="C53" s="253">
        <v>100847.41776585599</v>
      </c>
      <c r="D53" s="250"/>
      <c r="E53" s="250"/>
      <c r="F53" s="62">
        <v>0</v>
      </c>
      <c r="G53" s="62">
        <v>0</v>
      </c>
      <c r="H53" s="253">
        <f t="shared" si="3"/>
        <v>0</v>
      </c>
    </row>
    <row r="54" spans="1:8" x14ac:dyDescent="0.2">
      <c r="A54" s="450" t="s">
        <v>7885</v>
      </c>
      <c r="B54" s="173" t="s">
        <v>7886</v>
      </c>
      <c r="C54" s="253">
        <v>100847.41776585599</v>
      </c>
      <c r="D54" s="250"/>
      <c r="E54" s="250"/>
      <c r="F54" s="62">
        <v>0</v>
      </c>
      <c r="G54" s="62">
        <v>0</v>
      </c>
      <c r="H54" s="253">
        <f t="shared" si="3"/>
        <v>0</v>
      </c>
    </row>
    <row r="55" spans="1:8" x14ac:dyDescent="0.2">
      <c r="A55" s="450" t="s">
        <v>7887</v>
      </c>
      <c r="B55" s="173" t="s">
        <v>7888</v>
      </c>
      <c r="C55" s="253">
        <v>100847.41776585599</v>
      </c>
      <c r="D55" s="250"/>
      <c r="E55" s="250"/>
      <c r="F55" s="62">
        <v>0</v>
      </c>
      <c r="G55" s="62">
        <v>0</v>
      </c>
      <c r="H55" s="253">
        <f t="shared" si="3"/>
        <v>0</v>
      </c>
    </row>
    <row r="56" spans="1:8" x14ac:dyDescent="0.2">
      <c r="A56" s="450" t="s">
        <v>7889</v>
      </c>
      <c r="B56" s="173" t="s">
        <v>7890</v>
      </c>
      <c r="C56" s="253">
        <v>100847.41776585599</v>
      </c>
      <c r="D56" s="250"/>
      <c r="E56" s="250"/>
      <c r="F56" s="62">
        <v>0</v>
      </c>
      <c r="G56" s="62">
        <v>0</v>
      </c>
      <c r="H56" s="253">
        <f t="shared" si="3"/>
        <v>0</v>
      </c>
    </row>
    <row r="57" spans="1:8" x14ac:dyDescent="0.2">
      <c r="A57" s="450" t="s">
        <v>7891</v>
      </c>
      <c r="B57" s="173" t="s">
        <v>7892</v>
      </c>
      <c r="C57" s="253">
        <v>100847.41776585599</v>
      </c>
      <c r="D57" s="250"/>
      <c r="E57" s="250"/>
      <c r="F57" s="62">
        <v>0</v>
      </c>
      <c r="G57" s="62">
        <v>0</v>
      </c>
      <c r="H57" s="253">
        <f t="shared" si="3"/>
        <v>0</v>
      </c>
    </row>
    <row r="58" spans="1:8" x14ac:dyDescent="0.2">
      <c r="A58" s="450" t="s">
        <v>7893</v>
      </c>
      <c r="B58" s="173" t="s">
        <v>7894</v>
      </c>
      <c r="C58" s="253">
        <v>100847.41776585599</v>
      </c>
      <c r="D58" s="250"/>
      <c r="E58" s="250"/>
      <c r="F58" s="62">
        <v>0</v>
      </c>
      <c r="G58" s="62">
        <v>0</v>
      </c>
      <c r="H58" s="253">
        <f t="shared" si="3"/>
        <v>0</v>
      </c>
    </row>
    <row r="59" spans="1:8" x14ac:dyDescent="0.2">
      <c r="A59" s="450" t="s">
        <v>7895</v>
      </c>
      <c r="B59" s="173" t="s">
        <v>7896</v>
      </c>
      <c r="C59" s="253">
        <v>100847.41776585599</v>
      </c>
      <c r="D59" s="250"/>
      <c r="E59" s="250"/>
      <c r="F59" s="62">
        <v>0</v>
      </c>
      <c r="G59" s="62">
        <v>0</v>
      </c>
      <c r="H59" s="253">
        <f t="shared" si="3"/>
        <v>0</v>
      </c>
    </row>
    <row r="60" spans="1:8" x14ac:dyDescent="0.2">
      <c r="A60" s="450" t="s">
        <v>7897</v>
      </c>
      <c r="B60" s="173" t="s">
        <v>7898</v>
      </c>
      <c r="C60" s="253">
        <v>100847.41776585599</v>
      </c>
      <c r="D60" s="250"/>
      <c r="E60" s="250"/>
      <c r="F60" s="62">
        <v>0</v>
      </c>
      <c r="G60" s="62">
        <v>0</v>
      </c>
      <c r="H60" s="253">
        <f t="shared" si="3"/>
        <v>0</v>
      </c>
    </row>
    <row r="61" spans="1:8" x14ac:dyDescent="0.2">
      <c r="A61" s="450" t="s">
        <v>7899</v>
      </c>
      <c r="B61" s="173" t="s">
        <v>7900</v>
      </c>
      <c r="C61" s="253">
        <v>96561.402510806714</v>
      </c>
      <c r="D61" s="250"/>
      <c r="E61" s="250"/>
      <c r="F61" s="62">
        <v>0</v>
      </c>
      <c r="G61" s="62">
        <v>0</v>
      </c>
      <c r="H61" s="253">
        <f t="shared" si="3"/>
        <v>0</v>
      </c>
    </row>
    <row r="62" spans="1:8" ht="15" x14ac:dyDescent="0.25">
      <c r="A62" s="485" t="s">
        <v>7901</v>
      </c>
      <c r="B62" s="470" t="s">
        <v>7902</v>
      </c>
      <c r="C62" s="253"/>
      <c r="D62" s="250"/>
      <c r="E62" s="250"/>
      <c r="F62" s="63"/>
      <c r="G62" s="63"/>
      <c r="H62" s="250"/>
    </row>
    <row r="63" spans="1:8" x14ac:dyDescent="0.2">
      <c r="A63" s="450" t="s">
        <v>7903</v>
      </c>
      <c r="B63" s="173" t="s">
        <v>7904</v>
      </c>
      <c r="C63" s="253">
        <v>100847.41776585599</v>
      </c>
      <c r="D63" s="250"/>
      <c r="E63" s="250"/>
      <c r="F63" s="62">
        <v>0</v>
      </c>
      <c r="G63" s="62">
        <v>0</v>
      </c>
      <c r="H63" s="253">
        <f t="shared" ref="H63:H69" si="4">G63-F63</f>
        <v>0</v>
      </c>
    </row>
    <row r="64" spans="1:8" x14ac:dyDescent="0.2">
      <c r="A64" s="450" t="s">
        <v>7905</v>
      </c>
      <c r="B64" s="173" t="s">
        <v>7906</v>
      </c>
      <c r="C64" s="253">
        <v>100847.41776585599</v>
      </c>
      <c r="D64" s="250"/>
      <c r="E64" s="250"/>
      <c r="F64" s="62">
        <v>0</v>
      </c>
      <c r="G64" s="62">
        <v>0</v>
      </c>
      <c r="H64" s="253">
        <f t="shared" si="4"/>
        <v>0</v>
      </c>
    </row>
    <row r="65" spans="1:8" x14ac:dyDescent="0.2">
      <c r="A65" s="450" t="s">
        <v>7907</v>
      </c>
      <c r="B65" s="173" t="s">
        <v>7908</v>
      </c>
      <c r="C65" s="253">
        <v>100847.41776585599</v>
      </c>
      <c r="D65" s="250"/>
      <c r="E65" s="250"/>
      <c r="F65" s="62">
        <v>0</v>
      </c>
      <c r="G65" s="62">
        <v>0</v>
      </c>
      <c r="H65" s="253">
        <f t="shared" si="4"/>
        <v>0</v>
      </c>
    </row>
    <row r="66" spans="1:8" x14ac:dyDescent="0.2">
      <c r="A66" s="450" t="s">
        <v>7909</v>
      </c>
      <c r="B66" s="173" t="s">
        <v>7910</v>
      </c>
      <c r="C66" s="253">
        <v>100847.41776585599</v>
      </c>
      <c r="D66" s="250"/>
      <c r="E66" s="250"/>
      <c r="F66" s="62">
        <v>0</v>
      </c>
      <c r="G66" s="62">
        <v>0</v>
      </c>
      <c r="H66" s="253">
        <f t="shared" si="4"/>
        <v>0</v>
      </c>
    </row>
    <row r="67" spans="1:8" x14ac:dyDescent="0.2">
      <c r="A67" s="450" t="s">
        <v>7911</v>
      </c>
      <c r="B67" s="173" t="s">
        <v>7912</v>
      </c>
      <c r="C67" s="253">
        <v>100847.41776585599</v>
      </c>
      <c r="D67" s="250"/>
      <c r="E67" s="250"/>
      <c r="F67" s="62">
        <v>0</v>
      </c>
      <c r="G67" s="62">
        <v>0</v>
      </c>
      <c r="H67" s="253">
        <f t="shared" si="4"/>
        <v>0</v>
      </c>
    </row>
    <row r="68" spans="1:8" x14ac:dyDescent="0.2">
      <c r="A68" s="450" t="s">
        <v>7913</v>
      </c>
      <c r="B68" s="173" t="s">
        <v>7914</v>
      </c>
      <c r="C68" s="253">
        <v>100847.41776585599</v>
      </c>
      <c r="D68" s="250"/>
      <c r="E68" s="250"/>
      <c r="F68" s="62">
        <v>0</v>
      </c>
      <c r="G68" s="62">
        <v>0</v>
      </c>
      <c r="H68" s="253">
        <f t="shared" si="4"/>
        <v>0</v>
      </c>
    </row>
    <row r="69" spans="1:8" x14ac:dyDescent="0.2">
      <c r="A69" s="450" t="s">
        <v>7915</v>
      </c>
      <c r="B69" s="173" t="s">
        <v>7916</v>
      </c>
      <c r="C69" s="253">
        <v>123538.08676317445</v>
      </c>
      <c r="D69" s="250"/>
      <c r="E69" s="250"/>
      <c r="F69" s="62">
        <v>0</v>
      </c>
      <c r="G69" s="62">
        <v>0</v>
      </c>
      <c r="H69" s="253">
        <f t="shared" si="4"/>
        <v>0</v>
      </c>
    </row>
    <row r="70" spans="1:8" ht="15" x14ac:dyDescent="0.25">
      <c r="A70" s="485" t="s">
        <v>7917</v>
      </c>
      <c r="B70" s="470" t="s">
        <v>7918</v>
      </c>
      <c r="C70" s="253"/>
      <c r="D70" s="250"/>
      <c r="E70" s="250"/>
      <c r="F70" s="63"/>
      <c r="G70" s="63"/>
      <c r="H70" s="250"/>
    </row>
    <row r="71" spans="1:8" x14ac:dyDescent="0.2">
      <c r="A71" s="450" t="s">
        <v>7919</v>
      </c>
      <c r="B71" s="173" t="s">
        <v>7920</v>
      </c>
      <c r="C71" s="253">
        <v>100847.41776585599</v>
      </c>
      <c r="D71" s="250"/>
      <c r="E71" s="250"/>
      <c r="F71" s="62">
        <v>0</v>
      </c>
      <c r="G71" s="62">
        <v>0</v>
      </c>
      <c r="H71" s="253">
        <f t="shared" ref="H71:H79" si="5">G71-F71</f>
        <v>0</v>
      </c>
    </row>
    <row r="72" spans="1:8" x14ac:dyDescent="0.2">
      <c r="A72" s="450" t="s">
        <v>7921</v>
      </c>
      <c r="B72" s="173" t="s">
        <v>7922</v>
      </c>
      <c r="C72" s="253">
        <v>100847.41776585599</v>
      </c>
      <c r="D72" s="250"/>
      <c r="E72" s="250"/>
      <c r="F72" s="62">
        <v>0</v>
      </c>
      <c r="G72" s="62">
        <v>0</v>
      </c>
      <c r="H72" s="253">
        <f t="shared" si="5"/>
        <v>0</v>
      </c>
    </row>
    <row r="73" spans="1:8" x14ac:dyDescent="0.2">
      <c r="A73" s="450" t="s">
        <v>7923</v>
      </c>
      <c r="B73" s="173" t="s">
        <v>7924</v>
      </c>
      <c r="C73" s="253">
        <v>100847.41776585599</v>
      </c>
      <c r="D73" s="250"/>
      <c r="E73" s="250"/>
      <c r="F73" s="62">
        <v>0</v>
      </c>
      <c r="G73" s="62">
        <v>0</v>
      </c>
      <c r="H73" s="253">
        <f t="shared" si="5"/>
        <v>0</v>
      </c>
    </row>
    <row r="74" spans="1:8" x14ac:dyDescent="0.2">
      <c r="A74" s="450" t="s">
        <v>7925</v>
      </c>
      <c r="B74" s="173" t="s">
        <v>7926</v>
      </c>
      <c r="C74" s="253">
        <v>100847.41776585599</v>
      </c>
      <c r="D74" s="250"/>
      <c r="E74" s="250"/>
      <c r="F74" s="62">
        <v>0</v>
      </c>
      <c r="G74" s="62">
        <v>0</v>
      </c>
      <c r="H74" s="253">
        <f t="shared" si="5"/>
        <v>0</v>
      </c>
    </row>
    <row r="75" spans="1:8" x14ac:dyDescent="0.2">
      <c r="A75" s="450" t="s">
        <v>7927</v>
      </c>
      <c r="B75" s="173" t="s">
        <v>7928</v>
      </c>
      <c r="C75" s="253">
        <v>100847.41776585599</v>
      </c>
      <c r="D75" s="250"/>
      <c r="E75" s="250"/>
      <c r="F75" s="62">
        <v>0</v>
      </c>
      <c r="G75" s="62">
        <v>0</v>
      </c>
      <c r="H75" s="253">
        <f t="shared" si="5"/>
        <v>0</v>
      </c>
    </row>
    <row r="76" spans="1:8" x14ac:dyDescent="0.2">
      <c r="A76" s="450" t="s">
        <v>7929</v>
      </c>
      <c r="B76" s="173" t="s">
        <v>7930</v>
      </c>
      <c r="C76" s="253">
        <v>100847.41776585599</v>
      </c>
      <c r="D76" s="250"/>
      <c r="E76" s="250"/>
      <c r="F76" s="62">
        <v>0</v>
      </c>
      <c r="G76" s="62">
        <v>0</v>
      </c>
      <c r="H76" s="253">
        <f t="shared" si="5"/>
        <v>0</v>
      </c>
    </row>
    <row r="77" spans="1:8" x14ac:dyDescent="0.2">
      <c r="A77" s="450" t="s">
        <v>7931</v>
      </c>
      <c r="B77" s="173" t="s">
        <v>7932</v>
      </c>
      <c r="C77" s="253">
        <v>100847.41776585599</v>
      </c>
      <c r="D77" s="250"/>
      <c r="E77" s="250"/>
      <c r="F77" s="62">
        <v>0</v>
      </c>
      <c r="G77" s="62">
        <v>0</v>
      </c>
      <c r="H77" s="253">
        <f t="shared" si="5"/>
        <v>0</v>
      </c>
    </row>
    <row r="78" spans="1:8" x14ac:dyDescent="0.2">
      <c r="A78" s="450" t="s">
        <v>7933</v>
      </c>
      <c r="B78" s="173" t="s">
        <v>7934</v>
      </c>
      <c r="C78" s="253">
        <v>100847.41776585599</v>
      </c>
      <c r="D78" s="250"/>
      <c r="E78" s="250"/>
      <c r="F78" s="62">
        <v>0</v>
      </c>
      <c r="G78" s="62">
        <v>0</v>
      </c>
      <c r="H78" s="253">
        <f t="shared" si="5"/>
        <v>0</v>
      </c>
    </row>
    <row r="79" spans="1:8" x14ac:dyDescent="0.2">
      <c r="A79" s="450" t="s">
        <v>7935</v>
      </c>
      <c r="B79" s="173" t="s">
        <v>7936</v>
      </c>
      <c r="C79" s="253">
        <v>111436.39663127127</v>
      </c>
      <c r="D79" s="250"/>
      <c r="E79" s="250"/>
      <c r="F79" s="62">
        <v>0</v>
      </c>
      <c r="G79" s="62">
        <v>0</v>
      </c>
      <c r="H79" s="253">
        <f t="shared" si="5"/>
        <v>0</v>
      </c>
    </row>
    <row r="80" spans="1:8" ht="15" x14ac:dyDescent="0.25">
      <c r="A80" s="485" t="s">
        <v>7937</v>
      </c>
      <c r="B80" s="470" t="s">
        <v>7938</v>
      </c>
      <c r="C80" s="253"/>
      <c r="D80" s="250"/>
      <c r="E80" s="250"/>
      <c r="F80" s="63"/>
      <c r="G80" s="63"/>
      <c r="H80" s="250"/>
    </row>
    <row r="81" spans="1:8" x14ac:dyDescent="0.2">
      <c r="A81" s="450" t="s">
        <v>7939</v>
      </c>
      <c r="B81" s="173" t="s">
        <v>7940</v>
      </c>
      <c r="C81" s="253">
        <v>100847.41776585599</v>
      </c>
      <c r="D81" s="250"/>
      <c r="E81" s="250"/>
      <c r="F81" s="62">
        <v>0</v>
      </c>
      <c r="G81" s="62">
        <v>0</v>
      </c>
      <c r="H81" s="253">
        <f t="shared" ref="H81:H86" si="6">G81-F81</f>
        <v>0</v>
      </c>
    </row>
    <row r="82" spans="1:8" x14ac:dyDescent="0.2">
      <c r="A82" s="450" t="s">
        <v>7941</v>
      </c>
      <c r="B82" s="173" t="s">
        <v>7942</v>
      </c>
      <c r="C82" s="253">
        <v>100847.41776585599</v>
      </c>
      <c r="D82" s="250"/>
      <c r="E82" s="250"/>
      <c r="F82" s="62">
        <v>0</v>
      </c>
      <c r="G82" s="62">
        <v>0</v>
      </c>
      <c r="H82" s="253">
        <f t="shared" si="6"/>
        <v>0</v>
      </c>
    </row>
    <row r="83" spans="1:8" x14ac:dyDescent="0.2">
      <c r="A83" s="450" t="s">
        <v>7943</v>
      </c>
      <c r="B83" s="173" t="s">
        <v>7944</v>
      </c>
      <c r="C83" s="253">
        <v>100847.41776585599</v>
      </c>
      <c r="D83" s="250"/>
      <c r="E83" s="250"/>
      <c r="F83" s="62">
        <v>0</v>
      </c>
      <c r="G83" s="62">
        <v>0</v>
      </c>
      <c r="H83" s="253">
        <f t="shared" si="6"/>
        <v>0</v>
      </c>
    </row>
    <row r="84" spans="1:8" x14ac:dyDescent="0.2">
      <c r="A84" s="450" t="s">
        <v>7945</v>
      </c>
      <c r="B84" s="173" t="s">
        <v>7946</v>
      </c>
      <c r="C84" s="253">
        <v>100847.41776585599</v>
      </c>
      <c r="D84" s="250"/>
      <c r="E84" s="250"/>
      <c r="F84" s="62">
        <v>0</v>
      </c>
      <c r="G84" s="62">
        <v>0</v>
      </c>
      <c r="H84" s="253">
        <f t="shared" si="6"/>
        <v>0</v>
      </c>
    </row>
    <row r="85" spans="1:8" x14ac:dyDescent="0.2">
      <c r="A85" s="450" t="s">
        <v>7947</v>
      </c>
      <c r="B85" s="173" t="s">
        <v>7948</v>
      </c>
      <c r="C85" s="253">
        <v>100847.41776585599</v>
      </c>
      <c r="D85" s="250"/>
      <c r="E85" s="250"/>
      <c r="F85" s="62">
        <v>0</v>
      </c>
      <c r="G85" s="62">
        <v>0</v>
      </c>
      <c r="H85" s="253">
        <f t="shared" si="6"/>
        <v>0</v>
      </c>
    </row>
    <row r="86" spans="1:8" x14ac:dyDescent="0.2">
      <c r="A86" s="450" t="s">
        <v>7949</v>
      </c>
      <c r="B86" s="173" t="s">
        <v>7950</v>
      </c>
      <c r="C86" s="253">
        <v>84459.712378904966</v>
      </c>
      <c r="D86" s="250"/>
      <c r="E86" s="250"/>
      <c r="F86" s="62">
        <v>0</v>
      </c>
      <c r="G86" s="62">
        <v>0</v>
      </c>
      <c r="H86" s="253">
        <f t="shared" si="6"/>
        <v>0</v>
      </c>
    </row>
    <row r="87" spans="1:8" ht="15" x14ac:dyDescent="0.25">
      <c r="A87" s="485" t="s">
        <v>7951</v>
      </c>
      <c r="B87" s="470" t="s">
        <v>7952</v>
      </c>
      <c r="C87" s="253"/>
      <c r="D87" s="250"/>
      <c r="E87" s="250"/>
      <c r="F87" s="63"/>
      <c r="G87" s="63"/>
      <c r="H87" s="250"/>
    </row>
    <row r="88" spans="1:8" x14ac:dyDescent="0.2">
      <c r="A88" s="450" t="s">
        <v>7953</v>
      </c>
      <c r="B88" s="173" t="s">
        <v>7954</v>
      </c>
      <c r="C88" s="253">
        <v>116730.88606397819</v>
      </c>
      <c r="D88" s="250"/>
      <c r="E88" s="250"/>
      <c r="F88" s="62">
        <v>0</v>
      </c>
      <c r="G88" s="62">
        <v>0</v>
      </c>
      <c r="H88" s="253">
        <f t="shared" ref="H88:H94" si="7">G88-F88</f>
        <v>0</v>
      </c>
    </row>
    <row r="89" spans="1:8" x14ac:dyDescent="0.2">
      <c r="A89" s="450" t="s">
        <v>7955</v>
      </c>
      <c r="B89" s="173" t="s">
        <v>7956</v>
      </c>
      <c r="C89" s="253">
        <v>100847.41776585599</v>
      </c>
      <c r="D89" s="250"/>
      <c r="E89" s="250"/>
      <c r="F89" s="62">
        <v>0</v>
      </c>
      <c r="G89" s="62">
        <v>0</v>
      </c>
      <c r="H89" s="253">
        <f t="shared" si="7"/>
        <v>0</v>
      </c>
    </row>
    <row r="90" spans="1:8" x14ac:dyDescent="0.2">
      <c r="A90" s="450" t="s">
        <v>7957</v>
      </c>
      <c r="B90" s="173" t="s">
        <v>7958</v>
      </c>
      <c r="C90" s="253">
        <v>100847.41776585599</v>
      </c>
      <c r="D90" s="250"/>
      <c r="E90" s="250"/>
      <c r="F90" s="62">
        <v>0</v>
      </c>
      <c r="G90" s="62">
        <v>0</v>
      </c>
      <c r="H90" s="253">
        <f t="shared" si="7"/>
        <v>0</v>
      </c>
    </row>
    <row r="91" spans="1:8" x14ac:dyDescent="0.2">
      <c r="A91" s="450" t="s">
        <v>7959</v>
      </c>
      <c r="B91" s="173" t="s">
        <v>7960</v>
      </c>
      <c r="C91" s="253">
        <v>100847.41776585599</v>
      </c>
      <c r="D91" s="250"/>
      <c r="E91" s="250"/>
      <c r="F91" s="62">
        <v>0</v>
      </c>
      <c r="G91" s="62">
        <v>0</v>
      </c>
      <c r="H91" s="253">
        <f t="shared" si="7"/>
        <v>0</v>
      </c>
    </row>
    <row r="92" spans="1:8" x14ac:dyDescent="0.2">
      <c r="A92" s="450" t="s">
        <v>7961</v>
      </c>
      <c r="B92" s="173" t="s">
        <v>7962</v>
      </c>
      <c r="C92" s="253">
        <v>100847.41776585599</v>
      </c>
      <c r="D92" s="250"/>
      <c r="E92" s="250"/>
      <c r="F92" s="62">
        <v>0</v>
      </c>
      <c r="G92" s="62">
        <v>0</v>
      </c>
      <c r="H92" s="253">
        <f t="shared" si="7"/>
        <v>0</v>
      </c>
    </row>
    <row r="93" spans="1:8" x14ac:dyDescent="0.2">
      <c r="A93" s="450" t="s">
        <v>7963</v>
      </c>
      <c r="B93" s="173" t="s">
        <v>7964</v>
      </c>
      <c r="C93" s="253">
        <v>100847.41776585599</v>
      </c>
      <c r="D93" s="250"/>
      <c r="E93" s="250"/>
      <c r="F93" s="62">
        <v>0</v>
      </c>
      <c r="G93" s="62">
        <v>0</v>
      </c>
      <c r="H93" s="253">
        <f t="shared" si="7"/>
        <v>0</v>
      </c>
    </row>
    <row r="94" spans="1:8" x14ac:dyDescent="0.2">
      <c r="A94" s="450" t="s">
        <v>7965</v>
      </c>
      <c r="B94" s="173" t="s">
        <v>7966</v>
      </c>
      <c r="C94" s="253">
        <v>100847.41776585599</v>
      </c>
      <c r="D94" s="250"/>
      <c r="E94" s="250"/>
      <c r="F94" s="62">
        <v>0</v>
      </c>
      <c r="G94" s="62">
        <v>0</v>
      </c>
      <c r="H94" s="253">
        <f t="shared" si="7"/>
        <v>0</v>
      </c>
    </row>
    <row r="95" spans="1:8" ht="15" x14ac:dyDescent="0.25">
      <c r="A95" s="485" t="s">
        <v>7967</v>
      </c>
      <c r="B95" s="470" t="s">
        <v>7968</v>
      </c>
      <c r="C95" s="250"/>
      <c r="D95" s="250"/>
      <c r="E95" s="250"/>
      <c r="F95" s="63"/>
      <c r="G95" s="63"/>
      <c r="H95" s="250"/>
    </row>
    <row r="96" spans="1:8" x14ac:dyDescent="0.2">
      <c r="A96" s="450" t="s">
        <v>7969</v>
      </c>
      <c r="B96" s="173" t="s">
        <v>7970</v>
      </c>
      <c r="C96" s="253">
        <v>91771.150166930049</v>
      </c>
      <c r="D96" s="250"/>
      <c r="E96" s="250"/>
      <c r="F96" s="62">
        <v>0</v>
      </c>
      <c r="G96" s="62">
        <v>0</v>
      </c>
      <c r="H96" s="253">
        <f t="shared" ref="H96:H103" si="8">G96-F96</f>
        <v>0</v>
      </c>
    </row>
    <row r="97" spans="1:8" x14ac:dyDescent="0.2">
      <c r="A97" s="450" t="s">
        <v>7971</v>
      </c>
      <c r="B97" s="173" t="s">
        <v>7972</v>
      </c>
      <c r="C97" s="253">
        <v>100847.41776585599</v>
      </c>
      <c r="D97" s="250"/>
      <c r="E97" s="250"/>
      <c r="F97" s="62">
        <v>0</v>
      </c>
      <c r="G97" s="62">
        <v>0</v>
      </c>
      <c r="H97" s="253">
        <f t="shared" si="8"/>
        <v>0</v>
      </c>
    </row>
    <row r="98" spans="1:8" x14ac:dyDescent="0.2">
      <c r="A98" s="450" t="s">
        <v>7973</v>
      </c>
      <c r="B98" s="173" t="s">
        <v>7974</v>
      </c>
      <c r="C98" s="253">
        <v>100847.41776585599</v>
      </c>
      <c r="D98" s="250"/>
      <c r="E98" s="250"/>
      <c r="F98" s="62">
        <v>0</v>
      </c>
      <c r="G98" s="62">
        <v>0</v>
      </c>
      <c r="H98" s="253">
        <f t="shared" si="8"/>
        <v>0</v>
      </c>
    </row>
    <row r="99" spans="1:8" x14ac:dyDescent="0.2">
      <c r="A99" s="450" t="s">
        <v>7975</v>
      </c>
      <c r="B99" s="173" t="s">
        <v>7976</v>
      </c>
      <c r="C99" s="253">
        <v>100847.41776585599</v>
      </c>
      <c r="D99" s="250"/>
      <c r="E99" s="250"/>
      <c r="F99" s="62">
        <v>0</v>
      </c>
      <c r="G99" s="62">
        <v>0</v>
      </c>
      <c r="H99" s="253">
        <f t="shared" si="8"/>
        <v>0</v>
      </c>
    </row>
    <row r="100" spans="1:8" x14ac:dyDescent="0.2">
      <c r="A100" s="450" t="s">
        <v>7977</v>
      </c>
      <c r="B100" s="173" t="s">
        <v>7978</v>
      </c>
      <c r="C100" s="253">
        <v>100847.41776585599</v>
      </c>
      <c r="D100" s="250"/>
      <c r="E100" s="250"/>
      <c r="F100" s="62">
        <v>0</v>
      </c>
      <c r="G100" s="62">
        <v>0</v>
      </c>
      <c r="H100" s="253">
        <f t="shared" si="8"/>
        <v>0</v>
      </c>
    </row>
    <row r="101" spans="1:8" x14ac:dyDescent="0.2">
      <c r="A101" s="450" t="s">
        <v>7979</v>
      </c>
      <c r="B101" s="173" t="s">
        <v>7980</v>
      </c>
      <c r="C101" s="253">
        <v>100847.41776585599</v>
      </c>
      <c r="D101" s="250"/>
      <c r="E101" s="250"/>
      <c r="F101" s="62">
        <v>0</v>
      </c>
      <c r="G101" s="62">
        <v>0</v>
      </c>
      <c r="H101" s="253">
        <f t="shared" si="8"/>
        <v>0</v>
      </c>
    </row>
    <row r="102" spans="1:8" x14ac:dyDescent="0.2">
      <c r="A102" s="450" t="s">
        <v>7981</v>
      </c>
      <c r="B102" s="173" t="s">
        <v>7982</v>
      </c>
      <c r="C102" s="253">
        <v>100847.41776585599</v>
      </c>
      <c r="D102" s="250"/>
      <c r="E102" s="250"/>
      <c r="F102" s="62">
        <v>0</v>
      </c>
      <c r="G102" s="62">
        <v>0</v>
      </c>
      <c r="H102" s="253">
        <f t="shared" si="8"/>
        <v>0</v>
      </c>
    </row>
    <row r="103" spans="1:8" x14ac:dyDescent="0.2">
      <c r="A103" s="450" t="s">
        <v>7983</v>
      </c>
      <c r="B103" s="173" t="s">
        <v>7984</v>
      </c>
      <c r="C103" s="253">
        <v>100847.41776585599</v>
      </c>
      <c r="D103" s="250"/>
      <c r="E103" s="250"/>
      <c r="F103" s="62">
        <v>0</v>
      </c>
      <c r="G103" s="62">
        <v>0</v>
      </c>
      <c r="H103" s="253">
        <f t="shared" si="8"/>
        <v>0</v>
      </c>
    </row>
    <row r="104" spans="1:8" x14ac:dyDescent="0.2">
      <c r="A104" s="450" t="s">
        <v>7985</v>
      </c>
      <c r="B104" s="173" t="s">
        <v>7986</v>
      </c>
      <c r="C104" s="253">
        <v>100847.41776585599</v>
      </c>
      <c r="D104" s="250"/>
      <c r="E104" s="250">
        <v>27</v>
      </c>
      <c r="F104" s="62">
        <v>100847.42</v>
      </c>
      <c r="G104" s="62">
        <v>0</v>
      </c>
      <c r="H104" s="253">
        <f>G104+F104</f>
        <v>100847.42</v>
      </c>
    </row>
    <row r="105" spans="1:8" ht="15" x14ac:dyDescent="0.25">
      <c r="A105" s="485" t="s">
        <v>7987</v>
      </c>
      <c r="B105" s="470" t="s">
        <v>7988</v>
      </c>
      <c r="C105" s="253"/>
      <c r="D105" s="250"/>
      <c r="E105" s="250"/>
      <c r="F105" s="63"/>
      <c r="G105" s="63"/>
      <c r="H105" s="250"/>
    </row>
    <row r="106" spans="1:8" x14ac:dyDescent="0.2">
      <c r="A106" s="450" t="s">
        <v>7989</v>
      </c>
      <c r="B106" s="173" t="s">
        <v>7990</v>
      </c>
      <c r="C106" s="253">
        <v>56978.791037708404</v>
      </c>
      <c r="D106" s="250"/>
      <c r="E106" s="250"/>
      <c r="F106" s="62">
        <v>0</v>
      </c>
      <c r="G106" s="62">
        <v>0</v>
      </c>
      <c r="H106" s="253">
        <f t="shared" ref="H106:H110" si="9">G106-F106</f>
        <v>0</v>
      </c>
    </row>
    <row r="107" spans="1:8" x14ac:dyDescent="0.2">
      <c r="A107" s="450" t="s">
        <v>7991</v>
      </c>
      <c r="B107" s="173" t="s">
        <v>7992</v>
      </c>
      <c r="C107" s="253">
        <v>100847.41776585599</v>
      </c>
      <c r="D107" s="250"/>
      <c r="E107" s="250"/>
      <c r="F107" s="62">
        <v>0</v>
      </c>
      <c r="G107" s="62">
        <v>0</v>
      </c>
      <c r="H107" s="253">
        <f t="shared" si="9"/>
        <v>0</v>
      </c>
    </row>
    <row r="108" spans="1:8" x14ac:dyDescent="0.2">
      <c r="A108" s="450" t="s">
        <v>7993</v>
      </c>
      <c r="B108" s="173" t="s">
        <v>7994</v>
      </c>
      <c r="C108" s="253">
        <v>100847.41776585599</v>
      </c>
      <c r="D108" s="250"/>
      <c r="E108" s="250"/>
      <c r="F108" s="62">
        <v>0</v>
      </c>
      <c r="G108" s="62">
        <v>0</v>
      </c>
      <c r="H108" s="253">
        <f t="shared" si="9"/>
        <v>0</v>
      </c>
    </row>
    <row r="109" spans="1:8" x14ac:dyDescent="0.2">
      <c r="A109" s="450" t="s">
        <v>7995</v>
      </c>
      <c r="B109" s="173" t="s">
        <v>7996</v>
      </c>
      <c r="C109" s="253">
        <v>100847.41776585599</v>
      </c>
      <c r="D109" s="250"/>
      <c r="E109" s="250"/>
      <c r="F109" s="62">
        <v>0</v>
      </c>
      <c r="G109" s="62">
        <v>0</v>
      </c>
      <c r="H109" s="253">
        <f t="shared" si="9"/>
        <v>0</v>
      </c>
    </row>
    <row r="110" spans="1:8" x14ac:dyDescent="0.2">
      <c r="A110" s="450" t="s">
        <v>7997</v>
      </c>
      <c r="B110" s="173" t="s">
        <v>7998</v>
      </c>
      <c r="C110" s="253">
        <v>100847.41776585599</v>
      </c>
      <c r="D110" s="250"/>
      <c r="E110" s="250"/>
      <c r="F110" s="62">
        <v>0</v>
      </c>
      <c r="G110" s="62">
        <v>0</v>
      </c>
      <c r="H110" s="253">
        <f t="shared" si="9"/>
        <v>0</v>
      </c>
    </row>
    <row r="111" spans="1:8" x14ac:dyDescent="0.2">
      <c r="A111" s="450" t="s">
        <v>7999</v>
      </c>
      <c r="B111" s="173" t="s">
        <v>8000</v>
      </c>
      <c r="C111" s="253">
        <v>100847.41776585599</v>
      </c>
      <c r="D111" s="250"/>
      <c r="E111" s="250">
        <v>28</v>
      </c>
      <c r="F111" s="62">
        <v>100847.42</v>
      </c>
      <c r="G111" s="62">
        <v>0</v>
      </c>
      <c r="H111" s="253">
        <f>G111+F111</f>
        <v>100847.42</v>
      </c>
    </row>
    <row r="112" spans="1:8" ht="15" x14ac:dyDescent="0.25">
      <c r="A112" s="485" t="s">
        <v>8001</v>
      </c>
      <c r="B112" s="470" t="s">
        <v>8002</v>
      </c>
      <c r="C112" s="253"/>
      <c r="D112" s="250"/>
      <c r="E112" s="250"/>
      <c r="F112" s="63"/>
      <c r="G112" s="63"/>
      <c r="H112" s="250"/>
    </row>
    <row r="113" spans="1:8" x14ac:dyDescent="0.2">
      <c r="A113" s="450" t="s">
        <v>8003</v>
      </c>
      <c r="B113" s="173" t="s">
        <v>8004</v>
      </c>
      <c r="C113" s="253">
        <v>57483.028126538658</v>
      </c>
      <c r="D113" s="250"/>
      <c r="E113" s="250"/>
      <c r="F113" s="62">
        <v>0</v>
      </c>
      <c r="G113" s="62">
        <v>0</v>
      </c>
      <c r="H113" s="253">
        <f t="shared" ref="H113:H119" si="10">G113-F113</f>
        <v>0</v>
      </c>
    </row>
    <row r="114" spans="1:8" x14ac:dyDescent="0.2">
      <c r="A114" s="450" t="s">
        <v>8005</v>
      </c>
      <c r="B114" s="173" t="s">
        <v>8006</v>
      </c>
      <c r="C114" s="253">
        <v>100847.41776585599</v>
      </c>
      <c r="D114" s="250"/>
      <c r="E114" s="250"/>
      <c r="F114" s="62">
        <v>0</v>
      </c>
      <c r="G114" s="62">
        <v>0</v>
      </c>
      <c r="H114" s="253">
        <f t="shared" si="10"/>
        <v>0</v>
      </c>
    </row>
    <row r="115" spans="1:8" x14ac:dyDescent="0.2">
      <c r="A115" s="450" t="s">
        <v>8007</v>
      </c>
      <c r="B115" s="173" t="s">
        <v>8008</v>
      </c>
      <c r="C115" s="253">
        <v>100847.41776585599</v>
      </c>
      <c r="D115" s="250"/>
      <c r="E115" s="250"/>
      <c r="F115" s="62">
        <v>0</v>
      </c>
      <c r="G115" s="62">
        <v>0</v>
      </c>
      <c r="H115" s="253">
        <f t="shared" si="10"/>
        <v>0</v>
      </c>
    </row>
    <row r="116" spans="1:8" x14ac:dyDescent="0.2">
      <c r="A116" s="450" t="s">
        <v>8009</v>
      </c>
      <c r="B116" s="173" t="s">
        <v>8010</v>
      </c>
      <c r="C116" s="253">
        <v>100847.41776585599</v>
      </c>
      <c r="D116" s="250"/>
      <c r="E116" s="250"/>
      <c r="F116" s="62">
        <v>0</v>
      </c>
      <c r="G116" s="62">
        <v>0</v>
      </c>
      <c r="H116" s="253">
        <f t="shared" si="10"/>
        <v>0</v>
      </c>
    </row>
    <row r="117" spans="1:8" x14ac:dyDescent="0.2">
      <c r="A117" s="450" t="s">
        <v>8011</v>
      </c>
      <c r="B117" s="173" t="s">
        <v>8012</v>
      </c>
      <c r="C117" s="253">
        <v>100847.41776585599</v>
      </c>
      <c r="D117" s="250"/>
      <c r="E117" s="250"/>
      <c r="F117" s="62">
        <v>0</v>
      </c>
      <c r="G117" s="62">
        <v>0</v>
      </c>
      <c r="H117" s="253">
        <f t="shared" si="10"/>
        <v>0</v>
      </c>
    </row>
    <row r="118" spans="1:8" x14ac:dyDescent="0.2">
      <c r="A118" s="450" t="s">
        <v>8013</v>
      </c>
      <c r="B118" s="173" t="s">
        <v>8014</v>
      </c>
      <c r="C118" s="253">
        <v>100847.41776585599</v>
      </c>
      <c r="D118" s="250"/>
      <c r="E118" s="250"/>
      <c r="F118" s="62">
        <v>0</v>
      </c>
      <c r="G118" s="62">
        <v>0</v>
      </c>
      <c r="H118" s="253">
        <f t="shared" si="10"/>
        <v>0</v>
      </c>
    </row>
    <row r="119" spans="1:8" x14ac:dyDescent="0.2">
      <c r="A119" s="450" t="s">
        <v>8015</v>
      </c>
      <c r="B119" s="173" t="s">
        <v>8016</v>
      </c>
      <c r="C119" s="253">
        <v>100847.41776585599</v>
      </c>
      <c r="D119" s="250"/>
      <c r="E119" s="250"/>
      <c r="F119" s="62">
        <v>0</v>
      </c>
      <c r="G119" s="62">
        <v>0</v>
      </c>
      <c r="H119" s="253">
        <f t="shared" si="10"/>
        <v>0</v>
      </c>
    </row>
    <row r="120" spans="1:8" x14ac:dyDescent="0.2">
      <c r="A120" s="450" t="s">
        <v>8017</v>
      </c>
      <c r="B120" s="173" t="s">
        <v>8018</v>
      </c>
      <c r="C120" s="253">
        <v>100847.41776585599</v>
      </c>
      <c r="D120" s="250"/>
      <c r="E120" s="250">
        <v>29</v>
      </c>
      <c r="F120" s="62">
        <f>C120</f>
        <v>100847.41776585599</v>
      </c>
      <c r="G120" s="253">
        <v>0</v>
      </c>
      <c r="H120" s="253">
        <f>G120+F120</f>
        <v>100847.41776585599</v>
      </c>
    </row>
    <row r="121" spans="1:8" x14ac:dyDescent="0.2">
      <c r="A121" s="450" t="s">
        <v>8019</v>
      </c>
      <c r="B121" s="173" t="s">
        <v>8020</v>
      </c>
      <c r="C121" s="253">
        <v>100847.41776585599</v>
      </c>
      <c r="D121" s="250"/>
      <c r="E121" s="250">
        <v>27</v>
      </c>
      <c r="F121" s="62">
        <v>100847.42</v>
      </c>
      <c r="G121" s="62">
        <v>0</v>
      </c>
      <c r="H121" s="253">
        <f>G121+F121</f>
        <v>100847.42</v>
      </c>
    </row>
    <row r="122" spans="1:8" ht="15" x14ac:dyDescent="0.25">
      <c r="A122" s="485" t="s">
        <v>8021</v>
      </c>
      <c r="B122" s="470" t="s">
        <v>8022</v>
      </c>
      <c r="C122" s="253"/>
      <c r="D122" s="250"/>
      <c r="E122" s="250"/>
      <c r="F122" s="63"/>
      <c r="G122" s="63"/>
      <c r="H122" s="250"/>
    </row>
    <row r="123" spans="1:8" x14ac:dyDescent="0.2">
      <c r="A123" s="450" t="s">
        <v>8023</v>
      </c>
      <c r="B123" s="173" t="s">
        <v>8024</v>
      </c>
      <c r="C123" s="253">
        <v>100847.41776585599</v>
      </c>
      <c r="D123" s="250"/>
      <c r="E123" s="250"/>
      <c r="F123" s="62">
        <v>0</v>
      </c>
      <c r="G123" s="62">
        <v>0</v>
      </c>
      <c r="H123" s="253">
        <f t="shared" ref="H123:H129" si="11">G123-F123</f>
        <v>0</v>
      </c>
    </row>
    <row r="124" spans="1:8" x14ac:dyDescent="0.2">
      <c r="A124" s="450" t="s">
        <v>8025</v>
      </c>
      <c r="B124" s="173" t="s">
        <v>8026</v>
      </c>
      <c r="C124" s="253">
        <v>100847.41776585599</v>
      </c>
      <c r="D124" s="250"/>
      <c r="E124" s="250"/>
      <c r="F124" s="62">
        <v>0</v>
      </c>
      <c r="G124" s="62">
        <v>0</v>
      </c>
      <c r="H124" s="253">
        <f t="shared" si="11"/>
        <v>0</v>
      </c>
    </row>
    <row r="125" spans="1:8" x14ac:dyDescent="0.2">
      <c r="A125" s="450" t="s">
        <v>8027</v>
      </c>
      <c r="B125" s="173" t="s">
        <v>8028</v>
      </c>
      <c r="C125" s="253">
        <v>100847.41776585599</v>
      </c>
      <c r="D125" s="250"/>
      <c r="E125" s="250"/>
      <c r="F125" s="62">
        <v>0</v>
      </c>
      <c r="G125" s="62">
        <v>0</v>
      </c>
      <c r="H125" s="253">
        <f t="shared" si="11"/>
        <v>0</v>
      </c>
    </row>
    <row r="126" spans="1:8" x14ac:dyDescent="0.2">
      <c r="A126" s="450" t="s">
        <v>8029</v>
      </c>
      <c r="B126" s="173" t="s">
        <v>8030</v>
      </c>
      <c r="C126" s="253">
        <v>100847.41776585599</v>
      </c>
      <c r="D126" s="250"/>
      <c r="E126" s="250"/>
      <c r="F126" s="62">
        <v>0</v>
      </c>
      <c r="G126" s="62">
        <v>0</v>
      </c>
      <c r="H126" s="253">
        <f t="shared" si="11"/>
        <v>0</v>
      </c>
    </row>
    <row r="127" spans="1:8" x14ac:dyDescent="0.2">
      <c r="A127" s="450" t="s">
        <v>8031</v>
      </c>
      <c r="B127" s="173" t="s">
        <v>8032</v>
      </c>
      <c r="C127" s="253">
        <v>100847.41776585599</v>
      </c>
      <c r="D127" s="250"/>
      <c r="E127" s="250"/>
      <c r="F127" s="62">
        <v>0</v>
      </c>
      <c r="G127" s="62">
        <v>0</v>
      </c>
      <c r="H127" s="253">
        <f t="shared" si="11"/>
        <v>0</v>
      </c>
    </row>
    <row r="128" spans="1:8" x14ac:dyDescent="0.2">
      <c r="A128" s="450" t="s">
        <v>8033</v>
      </c>
      <c r="B128" s="173" t="s">
        <v>8034</v>
      </c>
      <c r="C128" s="253">
        <v>100847.41776585599</v>
      </c>
      <c r="D128" s="250"/>
      <c r="E128" s="250"/>
      <c r="F128" s="62">
        <v>0</v>
      </c>
      <c r="G128" s="62">
        <v>0</v>
      </c>
      <c r="H128" s="253">
        <f t="shared" si="11"/>
        <v>0</v>
      </c>
    </row>
    <row r="129" spans="1:8" x14ac:dyDescent="0.2">
      <c r="A129" s="450" t="s">
        <v>8035</v>
      </c>
      <c r="B129" s="173" t="s">
        <v>8036</v>
      </c>
      <c r="C129" s="253">
        <v>94796.572699904398</v>
      </c>
      <c r="D129" s="250"/>
      <c r="E129" s="250"/>
      <c r="F129" s="62">
        <v>0</v>
      </c>
      <c r="G129" s="62">
        <v>0</v>
      </c>
      <c r="H129" s="253">
        <f t="shared" si="11"/>
        <v>0</v>
      </c>
    </row>
    <row r="130" spans="1:8" ht="15" x14ac:dyDescent="0.25">
      <c r="A130" s="485" t="s">
        <v>8037</v>
      </c>
      <c r="B130" s="470" t="s">
        <v>8038</v>
      </c>
      <c r="C130" s="253"/>
      <c r="D130" s="250"/>
      <c r="E130" s="250"/>
      <c r="F130" s="63"/>
      <c r="G130" s="63"/>
      <c r="H130" s="250"/>
    </row>
    <row r="131" spans="1:8" x14ac:dyDescent="0.2">
      <c r="A131" s="450" t="s">
        <v>8039</v>
      </c>
      <c r="B131" s="173" t="s">
        <v>8040</v>
      </c>
      <c r="C131" s="253">
        <v>100847.41776585599</v>
      </c>
      <c r="D131" s="250"/>
      <c r="E131" s="250"/>
      <c r="F131" s="62">
        <v>0</v>
      </c>
      <c r="G131" s="62">
        <v>0</v>
      </c>
      <c r="H131" s="253">
        <f t="shared" ref="H131:H134" si="12">G131-F131</f>
        <v>0</v>
      </c>
    </row>
    <row r="132" spans="1:8" x14ac:dyDescent="0.2">
      <c r="A132" s="450" t="s">
        <v>8041</v>
      </c>
      <c r="B132" s="173" t="s">
        <v>8042</v>
      </c>
      <c r="C132" s="253">
        <v>100847.41776585599</v>
      </c>
      <c r="D132" s="250"/>
      <c r="E132" s="250"/>
      <c r="F132" s="62">
        <v>0</v>
      </c>
      <c r="G132" s="62">
        <v>0</v>
      </c>
      <c r="H132" s="253">
        <f t="shared" si="12"/>
        <v>0</v>
      </c>
    </row>
    <row r="133" spans="1:8" x14ac:dyDescent="0.2">
      <c r="A133" s="450" t="s">
        <v>8043</v>
      </c>
      <c r="B133" s="173" t="s">
        <v>8044</v>
      </c>
      <c r="C133" s="253">
        <v>100847.41776585599</v>
      </c>
      <c r="D133" s="250"/>
      <c r="E133" s="250"/>
      <c r="F133" s="62">
        <v>0</v>
      </c>
      <c r="G133" s="62">
        <v>0</v>
      </c>
      <c r="H133" s="253">
        <f t="shared" si="12"/>
        <v>0</v>
      </c>
    </row>
    <row r="134" spans="1:8" x14ac:dyDescent="0.2">
      <c r="A134" s="450" t="s">
        <v>8045</v>
      </c>
      <c r="B134" s="173" t="s">
        <v>8046</v>
      </c>
      <c r="C134" s="253">
        <v>74879.207691147327</v>
      </c>
      <c r="D134" s="250"/>
      <c r="E134" s="250"/>
      <c r="F134" s="62">
        <v>0</v>
      </c>
      <c r="G134" s="62">
        <v>0</v>
      </c>
      <c r="H134" s="253">
        <f t="shared" si="12"/>
        <v>0</v>
      </c>
    </row>
    <row r="135" spans="1:8" ht="15" x14ac:dyDescent="0.25">
      <c r="A135" s="485" t="s">
        <v>8047</v>
      </c>
      <c r="B135" s="470" t="s">
        <v>8048</v>
      </c>
      <c r="C135" s="253"/>
      <c r="D135" s="250"/>
      <c r="E135" s="250"/>
      <c r="F135" s="63"/>
      <c r="G135" s="63"/>
      <c r="H135" s="250"/>
    </row>
    <row r="136" spans="1:8" x14ac:dyDescent="0.2">
      <c r="A136" s="450" t="s">
        <v>8049</v>
      </c>
      <c r="B136" s="173" t="s">
        <v>8050</v>
      </c>
      <c r="C136" s="253">
        <v>86728.779278636095</v>
      </c>
      <c r="D136" s="250"/>
      <c r="E136" s="250"/>
      <c r="F136" s="62">
        <v>0</v>
      </c>
      <c r="G136" s="62">
        <v>0</v>
      </c>
      <c r="H136" s="253">
        <f t="shared" ref="H136:H143" si="13">G136-F136</f>
        <v>0</v>
      </c>
    </row>
    <row r="137" spans="1:8" x14ac:dyDescent="0.2">
      <c r="A137" s="450" t="s">
        <v>8051</v>
      </c>
      <c r="B137" s="173" t="s">
        <v>8052</v>
      </c>
      <c r="C137" s="253">
        <v>100847.41776585599</v>
      </c>
      <c r="D137" s="250"/>
      <c r="E137" s="250"/>
      <c r="F137" s="62">
        <v>0</v>
      </c>
      <c r="G137" s="62">
        <v>0</v>
      </c>
      <c r="H137" s="253">
        <f t="shared" si="13"/>
        <v>0</v>
      </c>
    </row>
    <row r="138" spans="1:8" x14ac:dyDescent="0.2">
      <c r="A138" s="450" t="s">
        <v>8053</v>
      </c>
      <c r="B138" s="173" t="s">
        <v>8054</v>
      </c>
      <c r="C138" s="253">
        <v>100847.41776585599</v>
      </c>
      <c r="D138" s="250"/>
      <c r="E138" s="250"/>
      <c r="F138" s="62">
        <v>0</v>
      </c>
      <c r="G138" s="62">
        <v>0</v>
      </c>
      <c r="H138" s="253">
        <f t="shared" si="13"/>
        <v>0</v>
      </c>
    </row>
    <row r="139" spans="1:8" x14ac:dyDescent="0.2">
      <c r="A139" s="450" t="s">
        <v>8055</v>
      </c>
      <c r="B139" s="173" t="s">
        <v>8056</v>
      </c>
      <c r="C139" s="253">
        <v>100847.41776585599</v>
      </c>
      <c r="D139" s="250"/>
      <c r="E139" s="250"/>
      <c r="F139" s="62">
        <v>0</v>
      </c>
      <c r="G139" s="62">
        <v>0</v>
      </c>
      <c r="H139" s="253">
        <f t="shared" si="13"/>
        <v>0</v>
      </c>
    </row>
    <row r="140" spans="1:8" x14ac:dyDescent="0.2">
      <c r="A140" s="450" t="s">
        <v>8057</v>
      </c>
      <c r="B140" s="173" t="s">
        <v>8058</v>
      </c>
      <c r="C140" s="253">
        <v>100847.41776585599</v>
      </c>
      <c r="D140" s="250"/>
      <c r="E140" s="250"/>
      <c r="F140" s="62">
        <v>0</v>
      </c>
      <c r="G140" s="62">
        <v>0</v>
      </c>
      <c r="H140" s="253">
        <f t="shared" si="13"/>
        <v>0</v>
      </c>
    </row>
    <row r="141" spans="1:8" x14ac:dyDescent="0.2">
      <c r="A141" s="450" t="s">
        <v>8059</v>
      </c>
      <c r="B141" s="173" t="s">
        <v>8060</v>
      </c>
      <c r="C141" s="253">
        <v>100847.41776585599</v>
      </c>
      <c r="D141" s="250"/>
      <c r="E141" s="250"/>
      <c r="F141" s="62">
        <v>0</v>
      </c>
      <c r="G141" s="62">
        <v>0</v>
      </c>
      <c r="H141" s="253">
        <f t="shared" si="13"/>
        <v>0</v>
      </c>
    </row>
    <row r="142" spans="1:8" x14ac:dyDescent="0.2">
      <c r="A142" s="450" t="s">
        <v>8061</v>
      </c>
      <c r="B142" s="173" t="s">
        <v>8062</v>
      </c>
      <c r="C142" s="253">
        <v>100847.41776585599</v>
      </c>
      <c r="D142" s="250"/>
      <c r="E142" s="250"/>
      <c r="F142" s="62">
        <v>0</v>
      </c>
      <c r="G142" s="62">
        <v>0</v>
      </c>
      <c r="H142" s="253">
        <f t="shared" si="13"/>
        <v>0</v>
      </c>
    </row>
    <row r="143" spans="1:8" x14ac:dyDescent="0.2">
      <c r="A143" s="450" t="s">
        <v>8063</v>
      </c>
      <c r="B143" s="173" t="s">
        <v>8064</v>
      </c>
      <c r="C143" s="253">
        <v>100847.41776585599</v>
      </c>
      <c r="D143" s="250"/>
      <c r="E143" s="250"/>
      <c r="F143" s="62">
        <v>0</v>
      </c>
      <c r="G143" s="62">
        <v>0</v>
      </c>
      <c r="H143" s="253">
        <f t="shared" si="13"/>
        <v>0</v>
      </c>
    </row>
    <row r="144" spans="1:8" ht="30" x14ac:dyDescent="0.25">
      <c r="A144" s="485" t="s">
        <v>8065</v>
      </c>
      <c r="B144" s="470" t="s">
        <v>8066</v>
      </c>
      <c r="C144" s="250"/>
      <c r="D144" s="250"/>
      <c r="E144" s="250"/>
      <c r="F144" s="63"/>
      <c r="G144" s="63"/>
      <c r="H144" s="250"/>
    </row>
    <row r="145" spans="1:8" x14ac:dyDescent="0.2">
      <c r="A145" s="450" t="s">
        <v>8067</v>
      </c>
      <c r="B145" s="173" t="s">
        <v>8068</v>
      </c>
      <c r="C145" s="253">
        <v>52692.775782660559</v>
      </c>
      <c r="D145" s="250"/>
      <c r="E145" s="250"/>
      <c r="F145" s="62">
        <v>0</v>
      </c>
      <c r="G145" s="62">
        <v>0</v>
      </c>
      <c r="H145" s="253">
        <f t="shared" ref="H145:H154" si="14">G145-F145</f>
        <v>0</v>
      </c>
    </row>
    <row r="146" spans="1:8" x14ac:dyDescent="0.2">
      <c r="A146" s="450" t="s">
        <v>8069</v>
      </c>
      <c r="B146" s="173" t="s">
        <v>8070</v>
      </c>
      <c r="C146" s="253">
        <v>100847.41776585599</v>
      </c>
      <c r="D146" s="250"/>
      <c r="E146" s="250"/>
      <c r="F146" s="62">
        <v>0</v>
      </c>
      <c r="G146" s="62">
        <v>0</v>
      </c>
      <c r="H146" s="253">
        <f t="shared" si="14"/>
        <v>0</v>
      </c>
    </row>
    <row r="147" spans="1:8" x14ac:dyDescent="0.2">
      <c r="A147" s="450" t="s">
        <v>8071</v>
      </c>
      <c r="B147" s="173" t="s">
        <v>8072</v>
      </c>
      <c r="C147" s="253">
        <v>100847.41776585599</v>
      </c>
      <c r="D147" s="250"/>
      <c r="E147" s="250"/>
      <c r="F147" s="62">
        <v>0</v>
      </c>
      <c r="G147" s="62">
        <v>0</v>
      </c>
      <c r="H147" s="253">
        <f t="shared" si="14"/>
        <v>0</v>
      </c>
    </row>
    <row r="148" spans="1:8" x14ac:dyDescent="0.2">
      <c r="A148" s="450" t="s">
        <v>8073</v>
      </c>
      <c r="B148" s="173" t="s">
        <v>8074</v>
      </c>
      <c r="C148" s="253">
        <v>100847.41776585599</v>
      </c>
      <c r="D148" s="250"/>
      <c r="E148" s="250"/>
      <c r="F148" s="62">
        <v>0</v>
      </c>
      <c r="G148" s="62">
        <v>0</v>
      </c>
      <c r="H148" s="253">
        <f t="shared" si="14"/>
        <v>0</v>
      </c>
    </row>
    <row r="149" spans="1:8" x14ac:dyDescent="0.2">
      <c r="A149" s="450" t="s">
        <v>8075</v>
      </c>
      <c r="B149" s="173" t="s">
        <v>8076</v>
      </c>
      <c r="C149" s="253">
        <v>100847.41776585599</v>
      </c>
      <c r="D149" s="250"/>
      <c r="E149" s="250"/>
      <c r="F149" s="62">
        <v>0</v>
      </c>
      <c r="G149" s="62">
        <v>0</v>
      </c>
      <c r="H149" s="253">
        <f t="shared" si="14"/>
        <v>0</v>
      </c>
    </row>
    <row r="150" spans="1:8" x14ac:dyDescent="0.2">
      <c r="A150" s="450" t="s">
        <v>8077</v>
      </c>
      <c r="B150" s="173" t="s">
        <v>8078</v>
      </c>
      <c r="C150" s="253">
        <v>100847.41776585599</v>
      </c>
      <c r="D150" s="250"/>
      <c r="E150" s="250"/>
      <c r="F150" s="62">
        <v>0</v>
      </c>
      <c r="G150" s="62">
        <v>0</v>
      </c>
      <c r="H150" s="253">
        <f t="shared" si="14"/>
        <v>0</v>
      </c>
    </row>
    <row r="151" spans="1:8" x14ac:dyDescent="0.2">
      <c r="A151" s="450" t="s">
        <v>8079</v>
      </c>
      <c r="B151" s="173" t="s">
        <v>8080</v>
      </c>
      <c r="C151" s="253">
        <v>100847.41776585599</v>
      </c>
      <c r="D151" s="250"/>
      <c r="E151" s="250"/>
      <c r="F151" s="62">
        <v>0</v>
      </c>
      <c r="G151" s="62">
        <v>0</v>
      </c>
      <c r="H151" s="253">
        <f t="shared" si="14"/>
        <v>0</v>
      </c>
    </row>
    <row r="152" spans="1:8" x14ac:dyDescent="0.2">
      <c r="A152" s="450" t="s">
        <v>8081</v>
      </c>
      <c r="B152" s="173" t="s">
        <v>8082</v>
      </c>
      <c r="C152" s="253">
        <v>100847.41776585599</v>
      </c>
      <c r="D152" s="250"/>
      <c r="E152" s="250"/>
      <c r="F152" s="62">
        <v>0</v>
      </c>
      <c r="G152" s="62">
        <v>0</v>
      </c>
      <c r="H152" s="253">
        <f t="shared" si="14"/>
        <v>0</v>
      </c>
    </row>
    <row r="153" spans="1:8" x14ac:dyDescent="0.2">
      <c r="A153" s="450" t="s">
        <v>8083</v>
      </c>
      <c r="B153" s="173" t="s">
        <v>8084</v>
      </c>
      <c r="C153" s="253">
        <v>100847.41776585599</v>
      </c>
      <c r="D153" s="250"/>
      <c r="E153" s="250"/>
      <c r="F153" s="62">
        <v>0</v>
      </c>
      <c r="G153" s="62">
        <v>0</v>
      </c>
      <c r="H153" s="253">
        <f t="shared" si="14"/>
        <v>0</v>
      </c>
    </row>
    <row r="154" spans="1:8" x14ac:dyDescent="0.2">
      <c r="A154" s="450" t="s">
        <v>8085</v>
      </c>
      <c r="B154" s="173" t="s">
        <v>8086</v>
      </c>
      <c r="C154" s="253">
        <v>100847.41776585599</v>
      </c>
      <c r="D154" s="250"/>
      <c r="E154" s="250"/>
      <c r="F154" s="62">
        <v>0</v>
      </c>
      <c r="G154" s="62">
        <v>0</v>
      </c>
      <c r="H154" s="253">
        <f t="shared" si="14"/>
        <v>0</v>
      </c>
    </row>
    <row r="155" spans="1:8" ht="15" x14ac:dyDescent="0.25">
      <c r="A155" s="485" t="s">
        <v>8087</v>
      </c>
      <c r="B155" s="470" t="s">
        <v>8088</v>
      </c>
      <c r="C155" s="253"/>
      <c r="D155" s="250"/>
      <c r="E155" s="250"/>
      <c r="F155" s="63"/>
      <c r="G155" s="63"/>
      <c r="H155" s="250"/>
    </row>
    <row r="156" spans="1:8" x14ac:dyDescent="0.2">
      <c r="A156" s="450" t="s">
        <v>8089</v>
      </c>
      <c r="B156" s="173" t="s">
        <v>8090</v>
      </c>
      <c r="C156" s="253">
        <v>100847.41776585599</v>
      </c>
      <c r="D156" s="250"/>
      <c r="E156" s="250"/>
      <c r="F156" s="62">
        <v>0</v>
      </c>
      <c r="G156" s="62">
        <v>0</v>
      </c>
      <c r="H156" s="253">
        <f t="shared" ref="H156:H160" si="15">G156-F156</f>
        <v>0</v>
      </c>
    </row>
    <row r="157" spans="1:8" x14ac:dyDescent="0.2">
      <c r="A157" s="450" t="s">
        <v>8091</v>
      </c>
      <c r="B157" s="173" t="s">
        <v>8092</v>
      </c>
      <c r="C157" s="253">
        <v>100847.41776585599</v>
      </c>
      <c r="D157" s="250"/>
      <c r="E157" s="250"/>
      <c r="F157" s="62">
        <v>0</v>
      </c>
      <c r="G157" s="62">
        <v>0</v>
      </c>
      <c r="H157" s="253">
        <f t="shared" si="15"/>
        <v>0</v>
      </c>
    </row>
    <row r="158" spans="1:8" x14ac:dyDescent="0.2">
      <c r="A158" s="450" t="s">
        <v>8093</v>
      </c>
      <c r="B158" s="173" t="s">
        <v>8094</v>
      </c>
      <c r="C158" s="253">
        <v>100847.41776585599</v>
      </c>
      <c r="D158" s="250"/>
      <c r="E158" s="250"/>
      <c r="F158" s="62">
        <v>0</v>
      </c>
      <c r="G158" s="62">
        <v>0</v>
      </c>
      <c r="H158" s="253">
        <f t="shared" si="15"/>
        <v>0</v>
      </c>
    </row>
    <row r="159" spans="1:8" x14ac:dyDescent="0.2">
      <c r="A159" s="450" t="s">
        <v>8095</v>
      </c>
      <c r="B159" s="173" t="s">
        <v>8096</v>
      </c>
      <c r="C159" s="253">
        <v>100847.41776585599</v>
      </c>
      <c r="D159" s="250"/>
      <c r="E159" s="250"/>
      <c r="F159" s="62">
        <v>0</v>
      </c>
      <c r="G159" s="62">
        <v>0</v>
      </c>
      <c r="H159" s="253">
        <f t="shared" si="15"/>
        <v>0</v>
      </c>
    </row>
    <row r="160" spans="1:8" x14ac:dyDescent="0.2">
      <c r="A160" s="450" t="s">
        <v>8097</v>
      </c>
      <c r="B160" s="173" t="s">
        <v>8098</v>
      </c>
      <c r="C160" s="253">
        <v>123790.20530758887</v>
      </c>
      <c r="D160" s="250"/>
      <c r="E160" s="250"/>
      <c r="F160" s="62">
        <v>0</v>
      </c>
      <c r="G160" s="62">
        <v>0</v>
      </c>
      <c r="H160" s="253">
        <f t="shared" si="15"/>
        <v>0</v>
      </c>
    </row>
    <row r="161" spans="1:8" ht="15" x14ac:dyDescent="0.25">
      <c r="A161" s="57" t="s">
        <v>1323</v>
      </c>
      <c r="B161" s="11" t="s">
        <v>6572</v>
      </c>
      <c r="C161" s="253"/>
      <c r="D161" s="250"/>
      <c r="E161" s="250"/>
      <c r="F161" s="250"/>
      <c r="G161" s="250"/>
      <c r="H161" s="250"/>
    </row>
    <row r="162" spans="1:8" x14ac:dyDescent="0.2">
      <c r="A162" s="10" t="s">
        <v>4850</v>
      </c>
      <c r="B162" s="6" t="s">
        <v>5774</v>
      </c>
      <c r="C162" s="253">
        <v>23136</v>
      </c>
      <c r="D162" s="250">
        <v>38</v>
      </c>
      <c r="E162" s="250"/>
      <c r="F162" s="62">
        <v>0</v>
      </c>
      <c r="G162" s="62">
        <v>0</v>
      </c>
      <c r="H162" s="253">
        <f t="shared" ref="H162:H191" si="16">G162-F162</f>
        <v>0</v>
      </c>
    </row>
    <row r="163" spans="1:8" x14ac:dyDescent="0.2">
      <c r="A163" s="10" t="s">
        <v>4851</v>
      </c>
      <c r="B163" s="6" t="s">
        <v>5775</v>
      </c>
      <c r="C163" s="253">
        <v>23136</v>
      </c>
      <c r="D163" s="250">
        <v>38</v>
      </c>
      <c r="E163" s="250"/>
      <c r="F163" s="62">
        <v>0</v>
      </c>
      <c r="G163" s="62">
        <v>0</v>
      </c>
      <c r="H163" s="253">
        <f t="shared" si="16"/>
        <v>0</v>
      </c>
    </row>
    <row r="164" spans="1:8" x14ac:dyDescent="0.2">
      <c r="A164" s="10" t="s">
        <v>4852</v>
      </c>
      <c r="B164" s="6" t="s">
        <v>5776</v>
      </c>
      <c r="C164" s="253">
        <v>23136</v>
      </c>
      <c r="D164" s="250">
        <v>38</v>
      </c>
      <c r="E164" s="250"/>
      <c r="F164" s="62">
        <v>0</v>
      </c>
      <c r="G164" s="62">
        <v>0</v>
      </c>
      <c r="H164" s="253">
        <f t="shared" si="16"/>
        <v>0</v>
      </c>
    </row>
    <row r="165" spans="1:8" x14ac:dyDescent="0.2">
      <c r="A165" s="10" t="s">
        <v>4853</v>
      </c>
      <c r="B165" s="6" t="s">
        <v>5777</v>
      </c>
      <c r="C165" s="253">
        <v>23136</v>
      </c>
      <c r="D165" s="250">
        <v>38</v>
      </c>
      <c r="E165" s="250"/>
      <c r="F165" s="62">
        <v>0</v>
      </c>
      <c r="G165" s="62">
        <v>0</v>
      </c>
      <c r="H165" s="253">
        <f t="shared" si="16"/>
        <v>0</v>
      </c>
    </row>
    <row r="166" spans="1:8" x14ac:dyDescent="0.2">
      <c r="A166" s="10" t="s">
        <v>4854</v>
      </c>
      <c r="B166" s="6" t="s">
        <v>5778</v>
      </c>
      <c r="C166" s="247">
        <v>23136</v>
      </c>
      <c r="D166" s="250">
        <v>38</v>
      </c>
      <c r="E166" s="250"/>
      <c r="F166" s="62">
        <v>0</v>
      </c>
      <c r="G166" s="62">
        <v>0</v>
      </c>
      <c r="H166" s="253">
        <f t="shared" si="16"/>
        <v>0</v>
      </c>
    </row>
    <row r="167" spans="1:8" x14ac:dyDescent="0.2">
      <c r="A167" s="10" t="s">
        <v>4855</v>
      </c>
      <c r="B167" s="6" t="s">
        <v>5779</v>
      </c>
      <c r="C167" s="247">
        <v>23136</v>
      </c>
      <c r="D167" s="250">
        <v>38</v>
      </c>
      <c r="E167" s="250"/>
      <c r="F167" s="62">
        <v>0</v>
      </c>
      <c r="G167" s="62">
        <v>0</v>
      </c>
      <c r="H167" s="253">
        <f t="shared" si="16"/>
        <v>0</v>
      </c>
    </row>
    <row r="168" spans="1:8" x14ac:dyDescent="0.2">
      <c r="A168" s="10" t="s">
        <v>4856</v>
      </c>
      <c r="B168" s="6" t="s">
        <v>5780</v>
      </c>
      <c r="C168" s="247">
        <v>23136</v>
      </c>
      <c r="D168" s="250">
        <v>38</v>
      </c>
      <c r="E168" s="250"/>
      <c r="F168" s="62">
        <v>0</v>
      </c>
      <c r="G168" s="62">
        <v>0</v>
      </c>
      <c r="H168" s="253">
        <f t="shared" si="16"/>
        <v>0</v>
      </c>
    </row>
    <row r="169" spans="1:8" x14ac:dyDescent="0.2">
      <c r="A169" s="10" t="s">
        <v>4857</v>
      </c>
      <c r="B169" s="6" t="s">
        <v>5781</v>
      </c>
      <c r="C169" s="247">
        <v>23136</v>
      </c>
      <c r="D169" s="250">
        <v>38</v>
      </c>
      <c r="E169" s="250"/>
      <c r="F169" s="62">
        <v>0</v>
      </c>
      <c r="G169" s="62">
        <v>0</v>
      </c>
      <c r="H169" s="253">
        <f t="shared" si="16"/>
        <v>0</v>
      </c>
    </row>
    <row r="170" spans="1:8" x14ac:dyDescent="0.2">
      <c r="A170" s="10" t="s">
        <v>4858</v>
      </c>
      <c r="B170" s="6" t="s">
        <v>5782</v>
      </c>
      <c r="C170" s="247">
        <v>23136</v>
      </c>
      <c r="D170" s="250">
        <v>39</v>
      </c>
      <c r="E170" s="250"/>
      <c r="F170" s="62">
        <v>0</v>
      </c>
      <c r="G170" s="62">
        <v>0</v>
      </c>
      <c r="H170" s="253">
        <f t="shared" si="16"/>
        <v>0</v>
      </c>
    </row>
    <row r="171" spans="1:8" x14ac:dyDescent="0.2">
      <c r="A171" s="10" t="s">
        <v>4859</v>
      </c>
      <c r="B171" s="6" t="s">
        <v>5783</v>
      </c>
      <c r="C171" s="247">
        <v>23136</v>
      </c>
      <c r="D171" s="250">
        <v>39</v>
      </c>
      <c r="E171" s="250"/>
      <c r="F171" s="62">
        <v>0</v>
      </c>
      <c r="G171" s="62">
        <v>0</v>
      </c>
      <c r="H171" s="253">
        <f t="shared" si="16"/>
        <v>0</v>
      </c>
    </row>
    <row r="172" spans="1:8" x14ac:dyDescent="0.2">
      <c r="A172" s="10" t="s">
        <v>4860</v>
      </c>
      <c r="B172" s="6" t="s">
        <v>5784</v>
      </c>
      <c r="C172" s="247">
        <v>23136</v>
      </c>
      <c r="D172" s="250">
        <v>39</v>
      </c>
      <c r="E172" s="250"/>
      <c r="F172" s="62">
        <v>0</v>
      </c>
      <c r="G172" s="62">
        <v>0</v>
      </c>
      <c r="H172" s="253">
        <f t="shared" si="16"/>
        <v>0</v>
      </c>
    </row>
    <row r="173" spans="1:8" x14ac:dyDescent="0.2">
      <c r="A173" s="10" t="s">
        <v>4861</v>
      </c>
      <c r="B173" s="6" t="s">
        <v>5785</v>
      </c>
      <c r="C173" s="247">
        <v>23136</v>
      </c>
      <c r="D173" s="250">
        <v>39</v>
      </c>
      <c r="E173" s="250"/>
      <c r="F173" s="62">
        <v>0</v>
      </c>
      <c r="G173" s="62">
        <v>0</v>
      </c>
      <c r="H173" s="253">
        <f t="shared" si="16"/>
        <v>0</v>
      </c>
    </row>
    <row r="174" spans="1:8" x14ac:dyDescent="0.2">
      <c r="A174" s="10" t="s">
        <v>4862</v>
      </c>
      <c r="B174" s="6" t="s">
        <v>5786</v>
      </c>
      <c r="C174" s="247">
        <v>23136</v>
      </c>
      <c r="D174" s="250">
        <v>39</v>
      </c>
      <c r="E174" s="250"/>
      <c r="F174" s="62">
        <v>0</v>
      </c>
      <c r="G174" s="62">
        <v>0</v>
      </c>
      <c r="H174" s="253">
        <f t="shared" si="16"/>
        <v>0</v>
      </c>
    </row>
    <row r="175" spans="1:8" x14ac:dyDescent="0.2">
      <c r="A175" s="10" t="s">
        <v>4863</v>
      </c>
      <c r="B175" s="6" t="s">
        <v>5787</v>
      </c>
      <c r="C175" s="247">
        <v>23136</v>
      </c>
      <c r="D175" s="250">
        <v>39</v>
      </c>
      <c r="E175" s="250"/>
      <c r="F175" s="62">
        <v>0</v>
      </c>
      <c r="G175" s="62">
        <v>0</v>
      </c>
      <c r="H175" s="253">
        <f t="shared" si="16"/>
        <v>0</v>
      </c>
    </row>
    <row r="176" spans="1:8" x14ac:dyDescent="0.2">
      <c r="A176" s="10" t="s">
        <v>4864</v>
      </c>
      <c r="B176" s="6" t="s">
        <v>5788</v>
      </c>
      <c r="C176" s="247">
        <v>23136</v>
      </c>
      <c r="D176" s="250">
        <v>39</v>
      </c>
      <c r="E176" s="250"/>
      <c r="F176" s="62">
        <v>0</v>
      </c>
      <c r="G176" s="62">
        <v>0</v>
      </c>
      <c r="H176" s="253">
        <f t="shared" si="16"/>
        <v>0</v>
      </c>
    </row>
    <row r="177" spans="1:8" x14ac:dyDescent="0.2">
      <c r="A177" s="10" t="s">
        <v>4865</v>
      </c>
      <c r="B177" s="6" t="s">
        <v>5789</v>
      </c>
      <c r="C177" s="247">
        <v>23136</v>
      </c>
      <c r="D177" s="250">
        <v>39</v>
      </c>
      <c r="E177" s="250"/>
      <c r="F177" s="62">
        <v>0</v>
      </c>
      <c r="G177" s="62">
        <v>0</v>
      </c>
      <c r="H177" s="253">
        <f t="shared" si="16"/>
        <v>0</v>
      </c>
    </row>
    <row r="178" spans="1:8" x14ac:dyDescent="0.2">
      <c r="A178" s="10" t="s">
        <v>4866</v>
      </c>
      <c r="B178" s="6" t="s">
        <v>5790</v>
      </c>
      <c r="C178" s="247">
        <v>23136</v>
      </c>
      <c r="D178" s="250">
        <v>40</v>
      </c>
      <c r="E178" s="250"/>
      <c r="F178" s="62">
        <v>0</v>
      </c>
      <c r="G178" s="62">
        <v>0</v>
      </c>
      <c r="H178" s="253">
        <f t="shared" si="16"/>
        <v>0</v>
      </c>
    </row>
    <row r="179" spans="1:8" x14ac:dyDescent="0.2">
      <c r="A179" s="10" t="s">
        <v>4867</v>
      </c>
      <c r="B179" s="6" t="s">
        <v>5791</v>
      </c>
      <c r="C179" s="247">
        <v>23136</v>
      </c>
      <c r="D179" s="250">
        <v>40</v>
      </c>
      <c r="E179" s="250"/>
      <c r="F179" s="62">
        <v>0</v>
      </c>
      <c r="G179" s="62">
        <v>0</v>
      </c>
      <c r="H179" s="253">
        <f t="shared" si="16"/>
        <v>0</v>
      </c>
    </row>
    <row r="180" spans="1:8" x14ac:dyDescent="0.2">
      <c r="A180" s="10" t="s">
        <v>4868</v>
      </c>
      <c r="B180" s="6" t="s">
        <v>5792</v>
      </c>
      <c r="C180" s="247">
        <v>23136</v>
      </c>
      <c r="D180" s="250">
        <v>40</v>
      </c>
      <c r="E180" s="250"/>
      <c r="F180" s="62">
        <v>0</v>
      </c>
      <c r="G180" s="62">
        <v>0</v>
      </c>
      <c r="H180" s="253">
        <f t="shared" si="16"/>
        <v>0</v>
      </c>
    </row>
    <row r="181" spans="1:8" x14ac:dyDescent="0.2">
      <c r="A181" s="10" t="s">
        <v>4869</v>
      </c>
      <c r="B181" s="6" t="s">
        <v>5793</v>
      </c>
      <c r="C181" s="247">
        <v>23136</v>
      </c>
      <c r="D181" s="250">
        <v>40</v>
      </c>
      <c r="E181" s="250"/>
      <c r="F181" s="62">
        <v>0</v>
      </c>
      <c r="G181" s="62">
        <v>0</v>
      </c>
      <c r="H181" s="253">
        <f t="shared" si="16"/>
        <v>0</v>
      </c>
    </row>
    <row r="182" spans="1:8" x14ac:dyDescent="0.2">
      <c r="A182" s="10" t="s">
        <v>4870</v>
      </c>
      <c r="B182" s="6" t="s">
        <v>5794</v>
      </c>
      <c r="C182" s="247">
        <v>23136</v>
      </c>
      <c r="D182" s="250">
        <v>40</v>
      </c>
      <c r="E182" s="250"/>
      <c r="F182" s="62">
        <v>0</v>
      </c>
      <c r="G182" s="62">
        <v>0</v>
      </c>
      <c r="H182" s="253">
        <f t="shared" si="16"/>
        <v>0</v>
      </c>
    </row>
    <row r="183" spans="1:8" x14ac:dyDescent="0.2">
      <c r="A183" s="10" t="s">
        <v>4871</v>
      </c>
      <c r="B183" s="6" t="s">
        <v>5795</v>
      </c>
      <c r="C183" s="247">
        <v>23136</v>
      </c>
      <c r="D183" s="250">
        <v>40</v>
      </c>
      <c r="E183" s="250"/>
      <c r="F183" s="62">
        <v>0</v>
      </c>
      <c r="G183" s="62">
        <v>0</v>
      </c>
      <c r="H183" s="253">
        <f t="shared" si="16"/>
        <v>0</v>
      </c>
    </row>
    <row r="184" spans="1:8" x14ac:dyDescent="0.2">
      <c r="A184" s="10" t="s">
        <v>4872</v>
      </c>
      <c r="B184" s="6" t="s">
        <v>5796</v>
      </c>
      <c r="C184" s="247">
        <v>23136</v>
      </c>
      <c r="D184" s="250">
        <v>40</v>
      </c>
      <c r="E184" s="250"/>
      <c r="F184" s="62">
        <v>0</v>
      </c>
      <c r="G184" s="62">
        <v>0</v>
      </c>
      <c r="H184" s="253">
        <f t="shared" si="16"/>
        <v>0</v>
      </c>
    </row>
    <row r="185" spans="1:8" x14ac:dyDescent="0.2">
      <c r="A185" s="10" t="s">
        <v>4873</v>
      </c>
      <c r="B185" s="6" t="s">
        <v>5797</v>
      </c>
      <c r="C185" s="247">
        <v>23136</v>
      </c>
      <c r="D185" s="250">
        <v>40</v>
      </c>
      <c r="E185" s="250"/>
      <c r="F185" s="62">
        <v>0</v>
      </c>
      <c r="G185" s="62">
        <v>0</v>
      </c>
      <c r="H185" s="253">
        <f t="shared" si="16"/>
        <v>0</v>
      </c>
    </row>
    <row r="186" spans="1:8" x14ac:dyDescent="0.2">
      <c r="A186" s="10" t="s">
        <v>4874</v>
      </c>
      <c r="B186" s="6" t="s">
        <v>5798</v>
      </c>
      <c r="C186" s="247">
        <v>23136</v>
      </c>
      <c r="D186" s="250">
        <v>41</v>
      </c>
      <c r="E186" s="250"/>
      <c r="F186" s="62">
        <v>0</v>
      </c>
      <c r="G186" s="62">
        <v>0</v>
      </c>
      <c r="H186" s="253">
        <f t="shared" si="16"/>
        <v>0</v>
      </c>
    </row>
    <row r="187" spans="1:8" x14ac:dyDescent="0.2">
      <c r="A187" s="10" t="s">
        <v>4875</v>
      </c>
      <c r="B187" s="6" t="s">
        <v>5799</v>
      </c>
      <c r="C187" s="247">
        <v>23136</v>
      </c>
      <c r="D187" s="250">
        <v>41</v>
      </c>
      <c r="E187" s="250"/>
      <c r="F187" s="62">
        <v>0</v>
      </c>
      <c r="G187" s="62">
        <v>0</v>
      </c>
      <c r="H187" s="253">
        <f t="shared" si="16"/>
        <v>0</v>
      </c>
    </row>
    <row r="188" spans="1:8" x14ac:dyDescent="0.2">
      <c r="A188" s="10" t="s">
        <v>4876</v>
      </c>
      <c r="B188" s="6" t="s">
        <v>5800</v>
      </c>
      <c r="C188" s="247">
        <v>23136</v>
      </c>
      <c r="D188" s="250">
        <v>41</v>
      </c>
      <c r="E188" s="250"/>
      <c r="F188" s="62">
        <v>0</v>
      </c>
      <c r="G188" s="62">
        <v>0</v>
      </c>
      <c r="H188" s="253">
        <f t="shared" si="16"/>
        <v>0</v>
      </c>
    </row>
    <row r="189" spans="1:8" x14ac:dyDescent="0.2">
      <c r="A189" s="10" t="s">
        <v>4877</v>
      </c>
      <c r="B189" s="6" t="s">
        <v>5801</v>
      </c>
      <c r="C189" s="247">
        <v>23136</v>
      </c>
      <c r="D189" s="250">
        <v>41</v>
      </c>
      <c r="E189" s="250"/>
      <c r="F189" s="62">
        <v>0</v>
      </c>
      <c r="G189" s="62">
        <v>0</v>
      </c>
      <c r="H189" s="253">
        <f t="shared" si="16"/>
        <v>0</v>
      </c>
    </row>
    <row r="190" spans="1:8" x14ac:dyDescent="0.2">
      <c r="A190" s="10" t="s">
        <v>4878</v>
      </c>
      <c r="B190" s="54" t="s">
        <v>8443</v>
      </c>
      <c r="C190" s="247">
        <v>23597.83</v>
      </c>
      <c r="D190" s="250">
        <v>41</v>
      </c>
      <c r="E190" s="250"/>
      <c r="F190" s="62">
        <v>0</v>
      </c>
      <c r="G190" s="62">
        <v>0</v>
      </c>
      <c r="H190" s="253">
        <f t="shared" si="16"/>
        <v>0</v>
      </c>
    </row>
    <row r="191" spans="1:8" x14ac:dyDescent="0.2">
      <c r="A191" s="10" t="s">
        <v>4879</v>
      </c>
      <c r="B191" s="54" t="s">
        <v>8444</v>
      </c>
      <c r="C191" s="247">
        <v>23597.83</v>
      </c>
      <c r="D191" s="250">
        <v>41</v>
      </c>
      <c r="E191" s="250"/>
      <c r="F191" s="62">
        <v>0</v>
      </c>
      <c r="G191" s="62">
        <v>0</v>
      </c>
      <c r="H191" s="253">
        <f t="shared" si="16"/>
        <v>0</v>
      </c>
    </row>
    <row r="192" spans="1:8" ht="15" x14ac:dyDescent="0.25">
      <c r="A192" s="15" t="s">
        <v>14</v>
      </c>
      <c r="B192" s="167" t="s">
        <v>5802</v>
      </c>
      <c r="C192" s="269"/>
      <c r="D192" s="255"/>
      <c r="E192" s="255"/>
      <c r="F192" s="255"/>
      <c r="G192" s="255"/>
      <c r="H192" s="277"/>
    </row>
    <row r="193" spans="1:8" ht="15" x14ac:dyDescent="0.25">
      <c r="A193" s="510" t="s">
        <v>15</v>
      </c>
      <c r="B193" s="519" t="s">
        <v>8445</v>
      </c>
      <c r="C193" s="253"/>
      <c r="D193" s="250">
        <v>30</v>
      </c>
      <c r="E193" s="250"/>
      <c r="F193" s="253"/>
      <c r="G193" s="253"/>
      <c r="H193" s="253"/>
    </row>
    <row r="194" spans="1:8" ht="142.5" x14ac:dyDescent="0.2">
      <c r="A194" s="510"/>
      <c r="B194" s="547" t="s">
        <v>14463</v>
      </c>
      <c r="C194" s="253"/>
      <c r="D194" s="250"/>
      <c r="E194" s="250"/>
      <c r="F194" s="253"/>
      <c r="G194" s="253"/>
      <c r="H194" s="253"/>
    </row>
    <row r="195" spans="1:8" ht="28.5" x14ac:dyDescent="0.2">
      <c r="A195" s="510" t="s">
        <v>8099</v>
      </c>
      <c r="B195" s="520" t="s">
        <v>8447</v>
      </c>
      <c r="C195" s="253"/>
      <c r="D195" s="250"/>
      <c r="E195" s="250"/>
      <c r="F195" s="253"/>
      <c r="G195" s="253"/>
      <c r="H195" s="253"/>
    </row>
    <row r="196" spans="1:8" ht="28.5" x14ac:dyDescent="0.2">
      <c r="A196" s="516" t="s">
        <v>8448</v>
      </c>
      <c r="B196" s="520" t="s">
        <v>14464</v>
      </c>
      <c r="C196" s="278">
        <v>120134.67199999998</v>
      </c>
      <c r="D196" s="571">
        <v>30</v>
      </c>
      <c r="E196" s="250">
        <v>29</v>
      </c>
      <c r="F196" s="62">
        <f>C196</f>
        <v>120134.67199999998</v>
      </c>
      <c r="G196" s="62">
        <v>0</v>
      </c>
      <c r="H196" s="253">
        <f>G196+F196</f>
        <v>120134.67199999998</v>
      </c>
    </row>
    <row r="197" spans="1:8" ht="28.5" x14ac:dyDescent="0.2">
      <c r="A197" s="516" t="s">
        <v>8449</v>
      </c>
      <c r="B197" s="520" t="s">
        <v>14071</v>
      </c>
      <c r="C197" s="278">
        <v>7508.4169999999986</v>
      </c>
      <c r="D197" s="571"/>
      <c r="E197" s="250"/>
      <c r="F197" s="62">
        <v>0</v>
      </c>
      <c r="G197" s="62">
        <v>0</v>
      </c>
      <c r="H197" s="253">
        <f t="shared" ref="H197:H199" si="17">G197-F197</f>
        <v>0</v>
      </c>
    </row>
    <row r="198" spans="1:8" ht="28.5" x14ac:dyDescent="0.2">
      <c r="A198" s="516" t="s">
        <v>14072</v>
      </c>
      <c r="B198" s="520" t="s">
        <v>14073</v>
      </c>
      <c r="C198" s="278">
        <v>7508.4170000000004</v>
      </c>
      <c r="D198" s="571"/>
      <c r="E198" s="250"/>
      <c r="F198" s="62">
        <v>0</v>
      </c>
      <c r="G198" s="62">
        <v>0</v>
      </c>
      <c r="H198" s="253">
        <f t="shared" si="17"/>
        <v>0</v>
      </c>
    </row>
    <row r="199" spans="1:8" ht="28.5" x14ac:dyDescent="0.2">
      <c r="A199" s="516" t="s">
        <v>14465</v>
      </c>
      <c r="B199" s="520" t="s">
        <v>14466</v>
      </c>
      <c r="C199" s="278">
        <v>15016.833999999997</v>
      </c>
      <c r="D199" s="571"/>
      <c r="E199" s="250"/>
      <c r="F199" s="62">
        <v>0</v>
      </c>
      <c r="G199" s="62">
        <v>0</v>
      </c>
      <c r="H199" s="253">
        <f t="shared" si="17"/>
        <v>0</v>
      </c>
    </row>
    <row r="200" spans="1:8" ht="29.25" x14ac:dyDescent="0.25">
      <c r="A200" s="681" t="s">
        <v>8100</v>
      </c>
      <c r="B200" s="520" t="s">
        <v>8450</v>
      </c>
      <c r="C200" s="278"/>
      <c r="D200" s="402"/>
      <c r="E200" s="250"/>
      <c r="F200" s="253"/>
      <c r="G200" s="253"/>
      <c r="H200" s="253"/>
    </row>
    <row r="201" spans="1:8" ht="28.5" x14ac:dyDescent="0.2">
      <c r="A201" s="516" t="s">
        <v>8451</v>
      </c>
      <c r="B201" s="520" t="s">
        <v>14467</v>
      </c>
      <c r="C201" s="278"/>
      <c r="D201" s="402"/>
      <c r="E201" s="250"/>
      <c r="F201" s="62"/>
      <c r="G201" s="62"/>
      <c r="H201" s="253"/>
    </row>
    <row r="202" spans="1:8" x14ac:dyDescent="0.2">
      <c r="A202" s="450" t="s">
        <v>8452</v>
      </c>
      <c r="B202" s="520" t="s">
        <v>14074</v>
      </c>
      <c r="C202" s="278">
        <v>154018.81342281884</v>
      </c>
      <c r="D202" s="402"/>
      <c r="E202" s="250">
        <v>30</v>
      </c>
      <c r="F202" s="62">
        <v>0</v>
      </c>
      <c r="G202" s="62">
        <f t="shared" ref="G202:G207" si="18">C202</f>
        <v>154018.81342281884</v>
      </c>
      <c r="H202" s="253">
        <f t="shared" ref="H202:H210" si="19">G202-F202</f>
        <v>154018.81342281884</v>
      </c>
    </row>
    <row r="203" spans="1:8" x14ac:dyDescent="0.2">
      <c r="A203" s="450" t="s">
        <v>8453</v>
      </c>
      <c r="B203" s="520" t="s">
        <v>14075</v>
      </c>
      <c r="C203" s="278">
        <v>154018.81342281884</v>
      </c>
      <c r="D203" s="402"/>
      <c r="E203" s="250">
        <v>30</v>
      </c>
      <c r="F203" s="62">
        <v>0</v>
      </c>
      <c r="G203" s="62">
        <f t="shared" si="18"/>
        <v>154018.81342281884</v>
      </c>
      <c r="H203" s="253">
        <f t="shared" si="19"/>
        <v>154018.81342281884</v>
      </c>
    </row>
    <row r="204" spans="1:8" x14ac:dyDescent="0.2">
      <c r="A204" s="450" t="s">
        <v>8454</v>
      </c>
      <c r="B204" s="520" t="s">
        <v>14076</v>
      </c>
      <c r="C204" s="278">
        <v>154018.81342281884</v>
      </c>
      <c r="D204" s="402"/>
      <c r="E204" s="250">
        <v>30</v>
      </c>
      <c r="F204" s="62">
        <v>0</v>
      </c>
      <c r="G204" s="62">
        <f t="shared" si="18"/>
        <v>154018.81342281884</v>
      </c>
      <c r="H204" s="253">
        <f t="shared" si="19"/>
        <v>154018.81342281884</v>
      </c>
    </row>
    <row r="205" spans="1:8" x14ac:dyDescent="0.2">
      <c r="A205" s="450" t="s">
        <v>8455</v>
      </c>
      <c r="B205" s="520" t="s">
        <v>14077</v>
      </c>
      <c r="C205" s="278">
        <v>154018.81342281884</v>
      </c>
      <c r="D205" s="402"/>
      <c r="E205" s="250">
        <v>30</v>
      </c>
      <c r="F205" s="62">
        <v>0</v>
      </c>
      <c r="G205" s="62">
        <f t="shared" si="18"/>
        <v>154018.81342281884</v>
      </c>
      <c r="H205" s="253">
        <f t="shared" si="19"/>
        <v>154018.81342281884</v>
      </c>
    </row>
    <row r="206" spans="1:8" x14ac:dyDescent="0.2">
      <c r="A206" s="450" t="s">
        <v>8456</v>
      </c>
      <c r="B206" s="520" t="s">
        <v>14078</v>
      </c>
      <c r="C206" s="278">
        <v>154018.81342281884</v>
      </c>
      <c r="D206" s="402"/>
      <c r="E206" s="250">
        <v>30</v>
      </c>
      <c r="F206" s="62">
        <v>0</v>
      </c>
      <c r="G206" s="62">
        <f t="shared" si="18"/>
        <v>154018.81342281884</v>
      </c>
      <c r="H206" s="253">
        <f t="shared" si="19"/>
        <v>154018.81342281884</v>
      </c>
    </row>
    <row r="207" spans="1:8" x14ac:dyDescent="0.2">
      <c r="A207" s="516" t="s">
        <v>8457</v>
      </c>
      <c r="B207" s="520" t="s">
        <v>14079</v>
      </c>
      <c r="C207" s="278">
        <v>27723.386416107394</v>
      </c>
      <c r="D207" s="402"/>
      <c r="E207" s="250">
        <v>30</v>
      </c>
      <c r="F207" s="62">
        <v>0</v>
      </c>
      <c r="G207" s="62">
        <f t="shared" si="18"/>
        <v>27723.386416107394</v>
      </c>
      <c r="H207" s="253">
        <f t="shared" si="19"/>
        <v>27723.386416107394</v>
      </c>
    </row>
    <row r="208" spans="1:8" ht="28.5" x14ac:dyDescent="0.2">
      <c r="A208" s="516" t="s">
        <v>8458</v>
      </c>
      <c r="B208" s="520" t="s">
        <v>14080</v>
      </c>
      <c r="C208" s="278">
        <v>49863.590845637606</v>
      </c>
      <c r="D208" s="402"/>
      <c r="E208" s="250"/>
      <c r="F208" s="62">
        <v>0</v>
      </c>
      <c r="G208" s="62">
        <v>0</v>
      </c>
      <c r="H208" s="253">
        <f t="shared" si="19"/>
        <v>0</v>
      </c>
    </row>
    <row r="209" spans="1:8" ht="28.5" x14ac:dyDescent="0.2">
      <c r="A209" s="516" t="s">
        <v>14081</v>
      </c>
      <c r="B209" s="520" t="s">
        <v>14082</v>
      </c>
      <c r="C209" s="278">
        <v>49863.590845637606</v>
      </c>
      <c r="D209" s="402"/>
      <c r="E209" s="250"/>
      <c r="F209" s="62">
        <v>0</v>
      </c>
      <c r="G209" s="62">
        <v>0</v>
      </c>
      <c r="H209" s="253">
        <f t="shared" si="19"/>
        <v>0</v>
      </c>
    </row>
    <row r="210" spans="1:8" ht="28.5" x14ac:dyDescent="0.2">
      <c r="A210" s="516" t="s">
        <v>14468</v>
      </c>
      <c r="B210" s="520" t="s">
        <v>14469</v>
      </c>
      <c r="C210" s="278">
        <v>99727.181691275211</v>
      </c>
      <c r="D210" s="402"/>
      <c r="E210" s="250"/>
      <c r="F210" s="62">
        <v>0</v>
      </c>
      <c r="G210" s="62">
        <v>0</v>
      </c>
      <c r="H210" s="253">
        <f t="shared" si="19"/>
        <v>0</v>
      </c>
    </row>
    <row r="211" spans="1:8" ht="15" x14ac:dyDescent="0.25">
      <c r="A211" s="485" t="s">
        <v>16</v>
      </c>
      <c r="B211" s="519" t="s">
        <v>8101</v>
      </c>
      <c r="C211" s="278"/>
      <c r="D211" s="402"/>
      <c r="E211" s="250"/>
      <c r="F211" s="62"/>
      <c r="G211" s="62"/>
      <c r="H211" s="253"/>
    </row>
    <row r="212" spans="1:8" x14ac:dyDescent="0.2">
      <c r="A212" s="450" t="s">
        <v>8102</v>
      </c>
      <c r="B212" s="520" t="s">
        <v>8103</v>
      </c>
      <c r="C212" s="278">
        <v>12245.065555604804</v>
      </c>
      <c r="D212" s="402">
        <v>35</v>
      </c>
      <c r="E212" s="250"/>
      <c r="F212" s="62">
        <v>0</v>
      </c>
      <c r="G212" s="62">
        <v>0</v>
      </c>
      <c r="H212" s="253">
        <f t="shared" ref="H212:H215" si="20">G212-F212</f>
        <v>0</v>
      </c>
    </row>
    <row r="213" spans="1:8" x14ac:dyDescent="0.2">
      <c r="A213" s="450" t="s">
        <v>8104</v>
      </c>
      <c r="B213" s="520" t="s">
        <v>8105</v>
      </c>
      <c r="C213" s="278">
        <v>21850.928684012233</v>
      </c>
      <c r="D213" s="402">
        <v>35</v>
      </c>
      <c r="E213" s="250"/>
      <c r="F213" s="62">
        <v>0</v>
      </c>
      <c r="G213" s="62">
        <v>0</v>
      </c>
      <c r="H213" s="253">
        <f t="shared" si="20"/>
        <v>0</v>
      </c>
    </row>
    <row r="214" spans="1:8" x14ac:dyDescent="0.2">
      <c r="A214" s="450" t="s">
        <v>8106</v>
      </c>
      <c r="B214" s="520" t="s">
        <v>8107</v>
      </c>
      <c r="C214" s="278">
        <v>9962.7937626878229</v>
      </c>
      <c r="D214" s="402">
        <v>35</v>
      </c>
      <c r="E214" s="255"/>
      <c r="F214" s="62">
        <v>0</v>
      </c>
      <c r="G214" s="62">
        <v>0</v>
      </c>
      <c r="H214" s="253">
        <f t="shared" si="20"/>
        <v>0</v>
      </c>
    </row>
    <row r="215" spans="1:8" x14ac:dyDescent="0.2">
      <c r="A215" s="450" t="s">
        <v>8108</v>
      </c>
      <c r="B215" s="520" t="s">
        <v>8109</v>
      </c>
      <c r="C215" s="278">
        <v>14720.131997695136</v>
      </c>
      <c r="D215" s="402">
        <v>35</v>
      </c>
      <c r="E215" s="250"/>
      <c r="F215" s="62">
        <v>0</v>
      </c>
      <c r="G215" s="62">
        <v>0</v>
      </c>
      <c r="H215" s="253">
        <f t="shared" si="20"/>
        <v>0</v>
      </c>
    </row>
    <row r="216" spans="1:8" ht="15" x14ac:dyDescent="0.25">
      <c r="A216" s="466" t="s">
        <v>17</v>
      </c>
      <c r="B216" s="611" t="s">
        <v>5804</v>
      </c>
      <c r="C216" s="548"/>
      <c r="D216" s="402"/>
      <c r="E216" s="255"/>
      <c r="F216" s="268"/>
      <c r="G216" s="268"/>
      <c r="H216" s="246"/>
    </row>
    <row r="217" spans="1:8" ht="28.5" x14ac:dyDescent="0.2">
      <c r="A217" s="450"/>
      <c r="B217" s="529" t="s">
        <v>14443</v>
      </c>
      <c r="C217" s="278"/>
      <c r="D217" s="402">
        <v>35</v>
      </c>
      <c r="E217" s="255"/>
      <c r="F217" s="268"/>
      <c r="G217" s="268"/>
      <c r="H217" s="246"/>
    </row>
    <row r="218" spans="1:8" ht="15" x14ac:dyDescent="0.25">
      <c r="A218" s="485" t="s">
        <v>18</v>
      </c>
      <c r="B218" s="679" t="s">
        <v>14470</v>
      </c>
      <c r="C218" s="278"/>
      <c r="D218" s="402"/>
      <c r="E218" s="255"/>
      <c r="F218" s="268"/>
      <c r="G218" s="268"/>
      <c r="H218" s="246"/>
    </row>
    <row r="219" spans="1:8" x14ac:dyDescent="0.2">
      <c r="A219" s="450" t="s">
        <v>14471</v>
      </c>
      <c r="B219" s="529" t="s">
        <v>14472</v>
      </c>
      <c r="C219" s="278">
        <v>203239.00323448217</v>
      </c>
      <c r="D219" s="402"/>
      <c r="E219" s="255"/>
      <c r="F219" s="62">
        <v>0</v>
      </c>
      <c r="G219" s="62">
        <v>0</v>
      </c>
      <c r="H219" s="253">
        <f t="shared" ref="H219:H226" si="21">G219-F219</f>
        <v>0</v>
      </c>
    </row>
    <row r="220" spans="1:8" x14ac:dyDescent="0.2">
      <c r="A220" s="450" t="s">
        <v>14473</v>
      </c>
      <c r="B220" s="529" t="s">
        <v>14474</v>
      </c>
      <c r="C220" s="278">
        <v>203239.00323448217</v>
      </c>
      <c r="D220" s="402"/>
      <c r="E220" s="255"/>
      <c r="F220" s="62">
        <v>0</v>
      </c>
      <c r="G220" s="62">
        <v>0</v>
      </c>
      <c r="H220" s="253">
        <f t="shared" si="21"/>
        <v>0</v>
      </c>
    </row>
    <row r="221" spans="1:8" x14ac:dyDescent="0.2">
      <c r="A221" s="450" t="s">
        <v>14475</v>
      </c>
      <c r="B221" s="529" t="s">
        <v>14476</v>
      </c>
      <c r="C221" s="278">
        <v>203239.00323448217</v>
      </c>
      <c r="D221" s="402"/>
      <c r="E221" s="255"/>
      <c r="F221" s="62">
        <v>0</v>
      </c>
      <c r="G221" s="62">
        <v>0</v>
      </c>
      <c r="H221" s="253">
        <f t="shared" si="21"/>
        <v>0</v>
      </c>
    </row>
    <row r="222" spans="1:8" x14ac:dyDescent="0.2">
      <c r="A222" s="450" t="s">
        <v>14477</v>
      </c>
      <c r="B222" s="529" t="s">
        <v>14478</v>
      </c>
      <c r="C222" s="278">
        <v>203239.00323448217</v>
      </c>
      <c r="D222" s="402"/>
      <c r="E222" s="255"/>
      <c r="F222" s="62">
        <v>0</v>
      </c>
      <c r="G222" s="62">
        <v>0</v>
      </c>
      <c r="H222" s="253">
        <f t="shared" si="21"/>
        <v>0</v>
      </c>
    </row>
    <row r="223" spans="1:8" x14ac:dyDescent="0.2">
      <c r="A223" s="450" t="s">
        <v>14479</v>
      </c>
      <c r="B223" s="529" t="s">
        <v>14480</v>
      </c>
      <c r="C223" s="278">
        <v>203239.00323448217</v>
      </c>
      <c r="D223" s="402"/>
      <c r="E223" s="255"/>
      <c r="F223" s="62">
        <v>0</v>
      </c>
      <c r="G223" s="62">
        <v>0</v>
      </c>
      <c r="H223" s="253">
        <f t="shared" si="21"/>
        <v>0</v>
      </c>
    </row>
    <row r="224" spans="1:8" x14ac:dyDescent="0.2">
      <c r="A224" s="450" t="s">
        <v>14481</v>
      </c>
      <c r="B224" s="529" t="s">
        <v>14482</v>
      </c>
      <c r="C224" s="278">
        <v>203239.00323448217</v>
      </c>
      <c r="D224" s="402"/>
      <c r="E224" s="255"/>
      <c r="F224" s="62">
        <v>0</v>
      </c>
      <c r="G224" s="62">
        <v>0</v>
      </c>
      <c r="H224" s="253">
        <f t="shared" si="21"/>
        <v>0</v>
      </c>
    </row>
    <row r="225" spans="1:8" x14ac:dyDescent="0.2">
      <c r="A225" s="450" t="s">
        <v>14483</v>
      </c>
      <c r="B225" s="529" t="s">
        <v>14484</v>
      </c>
      <c r="C225" s="278">
        <v>203239.00323448217</v>
      </c>
      <c r="D225" s="402"/>
      <c r="E225" s="255"/>
      <c r="F225" s="62">
        <v>0</v>
      </c>
      <c r="G225" s="62">
        <v>0</v>
      </c>
      <c r="H225" s="253">
        <f t="shared" si="21"/>
        <v>0</v>
      </c>
    </row>
    <row r="226" spans="1:8" x14ac:dyDescent="0.2">
      <c r="A226" s="450" t="s">
        <v>14485</v>
      </c>
      <c r="B226" s="529" t="s">
        <v>14486</v>
      </c>
      <c r="C226" s="278">
        <v>103509.62434732162</v>
      </c>
      <c r="D226" s="402"/>
      <c r="E226" s="255"/>
      <c r="F226" s="62">
        <v>0</v>
      </c>
      <c r="G226" s="62">
        <v>0</v>
      </c>
      <c r="H226" s="253">
        <f t="shared" si="21"/>
        <v>0</v>
      </c>
    </row>
    <row r="227" spans="1:8" ht="15" x14ac:dyDescent="0.25">
      <c r="A227" s="485" t="s">
        <v>14487</v>
      </c>
      <c r="B227" s="679" t="s">
        <v>14488</v>
      </c>
      <c r="C227" s="278"/>
      <c r="D227" s="402"/>
      <c r="E227" s="255"/>
      <c r="F227" s="268"/>
      <c r="G227" s="268"/>
      <c r="H227" s="246"/>
    </row>
    <row r="228" spans="1:8" x14ac:dyDescent="0.2">
      <c r="A228" s="450" t="s">
        <v>14489</v>
      </c>
      <c r="B228" s="529" t="s">
        <v>14490</v>
      </c>
      <c r="C228" s="278">
        <v>203239.00323448217</v>
      </c>
      <c r="D228" s="402"/>
      <c r="E228" s="255"/>
      <c r="F228" s="62">
        <v>0</v>
      </c>
      <c r="G228" s="62">
        <v>0</v>
      </c>
      <c r="H228" s="253">
        <f t="shared" ref="H228:H235" si="22">G228-F228</f>
        <v>0</v>
      </c>
    </row>
    <row r="229" spans="1:8" x14ac:dyDescent="0.2">
      <c r="A229" s="450" t="s">
        <v>14491</v>
      </c>
      <c r="B229" s="529" t="s">
        <v>14492</v>
      </c>
      <c r="C229" s="278">
        <v>203239.00323448254</v>
      </c>
      <c r="D229" s="402"/>
      <c r="E229" s="255"/>
      <c r="F229" s="62">
        <v>0</v>
      </c>
      <c r="G229" s="62">
        <v>0</v>
      </c>
      <c r="H229" s="253">
        <f t="shared" si="22"/>
        <v>0</v>
      </c>
    </row>
    <row r="230" spans="1:8" x14ac:dyDescent="0.2">
      <c r="A230" s="450" t="s">
        <v>14493</v>
      </c>
      <c r="B230" s="529" t="s">
        <v>14494</v>
      </c>
      <c r="C230" s="278">
        <v>203239.00323448217</v>
      </c>
      <c r="D230" s="402"/>
      <c r="E230" s="255"/>
      <c r="F230" s="62">
        <v>0</v>
      </c>
      <c r="G230" s="62">
        <v>0</v>
      </c>
      <c r="H230" s="253">
        <f t="shared" si="22"/>
        <v>0</v>
      </c>
    </row>
    <row r="231" spans="1:8" x14ac:dyDescent="0.2">
      <c r="A231" s="450" t="s">
        <v>14495</v>
      </c>
      <c r="B231" s="529" t="s">
        <v>14496</v>
      </c>
      <c r="C231" s="278">
        <v>203239.00323448217</v>
      </c>
      <c r="D231" s="402"/>
      <c r="E231" s="255"/>
      <c r="F231" s="62">
        <v>0</v>
      </c>
      <c r="G231" s="62">
        <v>0</v>
      </c>
      <c r="H231" s="253">
        <f t="shared" si="22"/>
        <v>0</v>
      </c>
    </row>
    <row r="232" spans="1:8" x14ac:dyDescent="0.2">
      <c r="A232" s="450" t="s">
        <v>14497</v>
      </c>
      <c r="B232" s="529" t="s">
        <v>14498</v>
      </c>
      <c r="C232" s="278">
        <v>203239.00323448217</v>
      </c>
      <c r="D232" s="402"/>
      <c r="E232" s="255"/>
      <c r="F232" s="62">
        <v>0</v>
      </c>
      <c r="G232" s="62">
        <v>0</v>
      </c>
      <c r="H232" s="253">
        <f t="shared" si="22"/>
        <v>0</v>
      </c>
    </row>
    <row r="233" spans="1:8" x14ac:dyDescent="0.2">
      <c r="A233" s="450" t="s">
        <v>14499</v>
      </c>
      <c r="B233" s="529" t="s">
        <v>14500</v>
      </c>
      <c r="C233" s="278">
        <v>203239.00323448217</v>
      </c>
      <c r="D233" s="402"/>
      <c r="E233" s="255"/>
      <c r="F233" s="62">
        <v>0</v>
      </c>
      <c r="G233" s="62">
        <v>0</v>
      </c>
      <c r="H233" s="253">
        <f t="shared" si="22"/>
        <v>0</v>
      </c>
    </row>
    <row r="234" spans="1:8" x14ac:dyDescent="0.2">
      <c r="A234" s="450" t="s">
        <v>14501</v>
      </c>
      <c r="B234" s="529" t="s">
        <v>14502</v>
      </c>
      <c r="C234" s="278">
        <v>203239.00323448217</v>
      </c>
      <c r="D234" s="402"/>
      <c r="E234" s="255"/>
      <c r="F234" s="62">
        <v>0</v>
      </c>
      <c r="G234" s="62">
        <v>0</v>
      </c>
      <c r="H234" s="253">
        <f t="shared" si="22"/>
        <v>0</v>
      </c>
    </row>
    <row r="235" spans="1:8" ht="20.25" customHeight="1" x14ac:dyDescent="0.2">
      <c r="A235" s="450" t="s">
        <v>14503</v>
      </c>
      <c r="B235" s="529" t="s">
        <v>14504</v>
      </c>
      <c r="C235" s="278">
        <v>225322.14036992786</v>
      </c>
      <c r="D235" s="402"/>
      <c r="E235" s="255"/>
      <c r="F235" s="62">
        <v>0</v>
      </c>
      <c r="G235" s="62">
        <v>0</v>
      </c>
      <c r="H235" s="253">
        <f t="shared" si="22"/>
        <v>0</v>
      </c>
    </row>
    <row r="236" spans="1:8" ht="15" x14ac:dyDescent="0.25">
      <c r="A236" s="15" t="s">
        <v>19</v>
      </c>
      <c r="B236" s="167" t="s">
        <v>5805</v>
      </c>
      <c r="C236" s="269"/>
      <c r="D236" s="255"/>
      <c r="E236" s="255"/>
      <c r="F236" s="255"/>
      <c r="G236" s="255"/>
      <c r="H236" s="277"/>
    </row>
    <row r="237" spans="1:8" ht="28.5" x14ac:dyDescent="0.2">
      <c r="A237" s="10" t="s">
        <v>20</v>
      </c>
      <c r="B237" s="31" t="s">
        <v>5806</v>
      </c>
      <c r="C237" s="253">
        <v>60890.670000000006</v>
      </c>
      <c r="D237" s="250">
        <v>41</v>
      </c>
      <c r="E237" s="250"/>
      <c r="F237" s="62">
        <v>0</v>
      </c>
      <c r="G237" s="62">
        <v>0</v>
      </c>
      <c r="H237" s="253">
        <f t="shared" ref="H237:H284" si="23">G237-F237</f>
        <v>0</v>
      </c>
    </row>
    <row r="238" spans="1:8" ht="28.5" x14ac:dyDescent="0.2">
      <c r="A238" s="10" t="s">
        <v>21</v>
      </c>
      <c r="B238" s="31" t="s">
        <v>5807</v>
      </c>
      <c r="C238" s="253">
        <v>60890.670000000006</v>
      </c>
      <c r="D238" s="250">
        <v>41</v>
      </c>
      <c r="E238" s="250"/>
      <c r="F238" s="62">
        <v>0</v>
      </c>
      <c r="G238" s="62">
        <v>0</v>
      </c>
      <c r="H238" s="253">
        <f t="shared" si="23"/>
        <v>0</v>
      </c>
    </row>
    <row r="239" spans="1:8" ht="28.5" x14ac:dyDescent="0.2">
      <c r="A239" s="10" t="s">
        <v>22</v>
      </c>
      <c r="B239" s="31" t="s">
        <v>5808</v>
      </c>
      <c r="C239" s="253">
        <v>60890.670000000006</v>
      </c>
      <c r="D239" s="250">
        <v>41</v>
      </c>
      <c r="E239" s="250"/>
      <c r="F239" s="62">
        <v>0</v>
      </c>
      <c r="G239" s="62">
        <v>0</v>
      </c>
      <c r="H239" s="253">
        <f t="shared" si="23"/>
        <v>0</v>
      </c>
    </row>
    <row r="240" spans="1:8" ht="28.5" x14ac:dyDescent="0.2">
      <c r="A240" s="10" t="s">
        <v>23</v>
      </c>
      <c r="B240" s="31" t="s">
        <v>5809</v>
      </c>
      <c r="C240" s="253">
        <v>60890.670000000006</v>
      </c>
      <c r="D240" s="250">
        <v>41</v>
      </c>
      <c r="E240" s="250"/>
      <c r="F240" s="62">
        <v>0</v>
      </c>
      <c r="G240" s="62">
        <v>0</v>
      </c>
      <c r="H240" s="253">
        <f t="shared" si="23"/>
        <v>0</v>
      </c>
    </row>
    <row r="241" spans="1:8" ht="28.5" x14ac:dyDescent="0.2">
      <c r="A241" s="10" t="s">
        <v>1324</v>
      </c>
      <c r="B241" s="31" t="s">
        <v>5810</v>
      </c>
      <c r="C241" s="253">
        <v>60890.670000000006</v>
      </c>
      <c r="D241" s="277">
        <v>41</v>
      </c>
      <c r="E241" s="277"/>
      <c r="F241" s="62">
        <v>0</v>
      </c>
      <c r="G241" s="62">
        <v>0</v>
      </c>
      <c r="H241" s="253">
        <f t="shared" si="23"/>
        <v>0</v>
      </c>
    </row>
    <row r="242" spans="1:8" ht="28.5" x14ac:dyDescent="0.2">
      <c r="A242" s="10" t="s">
        <v>1325</v>
      </c>
      <c r="B242" s="31" t="s">
        <v>5811</v>
      </c>
      <c r="C242" s="253">
        <v>60890.670000000006</v>
      </c>
      <c r="D242" s="277">
        <v>41</v>
      </c>
      <c r="E242" s="277"/>
      <c r="F242" s="62">
        <v>0</v>
      </c>
      <c r="G242" s="62">
        <v>0</v>
      </c>
      <c r="H242" s="253">
        <f t="shared" si="23"/>
        <v>0</v>
      </c>
    </row>
    <row r="243" spans="1:8" ht="28.5" x14ac:dyDescent="0.2">
      <c r="A243" s="10" t="s">
        <v>4880</v>
      </c>
      <c r="B243" s="31" t="s">
        <v>5812</v>
      </c>
      <c r="C243" s="253">
        <v>60890.670000000006</v>
      </c>
      <c r="D243" s="277">
        <v>41</v>
      </c>
      <c r="E243" s="277"/>
      <c r="F243" s="62">
        <v>0</v>
      </c>
      <c r="G243" s="62">
        <v>0</v>
      </c>
      <c r="H243" s="253">
        <f t="shared" si="23"/>
        <v>0</v>
      </c>
    </row>
    <row r="244" spans="1:8" ht="28.5" x14ac:dyDescent="0.2">
      <c r="A244" s="10" t="s">
        <v>4881</v>
      </c>
      <c r="B244" s="31" t="s">
        <v>5813</v>
      </c>
      <c r="C244" s="253">
        <v>60890.670000000006</v>
      </c>
      <c r="D244" s="277">
        <v>41</v>
      </c>
      <c r="E244" s="277"/>
      <c r="F244" s="62">
        <v>0</v>
      </c>
      <c r="G244" s="62">
        <v>0</v>
      </c>
      <c r="H244" s="253">
        <f t="shared" si="23"/>
        <v>0</v>
      </c>
    </row>
    <row r="245" spans="1:8" ht="28.5" x14ac:dyDescent="0.2">
      <c r="A245" s="10" t="s">
        <v>4882</v>
      </c>
      <c r="B245" s="31" t="s">
        <v>5814</v>
      </c>
      <c r="C245" s="253">
        <v>60890.670000000006</v>
      </c>
      <c r="D245" s="277">
        <v>41</v>
      </c>
      <c r="E245" s="277"/>
      <c r="F245" s="62">
        <v>0</v>
      </c>
      <c r="G245" s="62">
        <v>0</v>
      </c>
      <c r="H245" s="253">
        <f t="shared" si="23"/>
        <v>0</v>
      </c>
    </row>
    <row r="246" spans="1:8" ht="28.5" x14ac:dyDescent="0.2">
      <c r="A246" s="10" t="s">
        <v>4883</v>
      </c>
      <c r="B246" s="31" t="s">
        <v>5815</v>
      </c>
      <c r="C246" s="253">
        <v>60890.670000000006</v>
      </c>
      <c r="D246" s="277">
        <v>41</v>
      </c>
      <c r="E246" s="277"/>
      <c r="F246" s="62">
        <v>0</v>
      </c>
      <c r="G246" s="62">
        <v>0</v>
      </c>
      <c r="H246" s="253">
        <f t="shared" si="23"/>
        <v>0</v>
      </c>
    </row>
    <row r="247" spans="1:8" ht="28.5" x14ac:dyDescent="0.2">
      <c r="A247" s="10" t="s">
        <v>4884</v>
      </c>
      <c r="B247" s="31" t="s">
        <v>5816</v>
      </c>
      <c r="C247" s="253">
        <v>60890.670000000006</v>
      </c>
      <c r="D247" s="277">
        <v>41</v>
      </c>
      <c r="E247" s="277"/>
      <c r="F247" s="62">
        <v>0</v>
      </c>
      <c r="G247" s="62">
        <v>0</v>
      </c>
      <c r="H247" s="253">
        <f t="shared" si="23"/>
        <v>0</v>
      </c>
    </row>
    <row r="248" spans="1:8" ht="28.5" x14ac:dyDescent="0.2">
      <c r="A248" s="10" t="s">
        <v>4885</v>
      </c>
      <c r="B248" s="31" t="s">
        <v>5817</v>
      </c>
      <c r="C248" s="253">
        <v>60890.670000000006</v>
      </c>
      <c r="D248" s="277">
        <v>41</v>
      </c>
      <c r="E248" s="277"/>
      <c r="F248" s="62">
        <v>0</v>
      </c>
      <c r="G248" s="62">
        <v>0</v>
      </c>
      <c r="H248" s="253">
        <f t="shared" si="23"/>
        <v>0</v>
      </c>
    </row>
    <row r="249" spans="1:8" ht="28.5" x14ac:dyDescent="0.2">
      <c r="A249" s="10" t="s">
        <v>4886</v>
      </c>
      <c r="B249" s="31" t="s">
        <v>5818</v>
      </c>
      <c r="C249" s="253">
        <v>60890.670000000006</v>
      </c>
      <c r="D249" s="250">
        <v>41</v>
      </c>
      <c r="E249" s="250"/>
      <c r="F249" s="62">
        <v>0</v>
      </c>
      <c r="G249" s="62">
        <v>0</v>
      </c>
      <c r="H249" s="253">
        <f t="shared" si="23"/>
        <v>0</v>
      </c>
    </row>
    <row r="250" spans="1:8" ht="28.5" x14ac:dyDescent="0.2">
      <c r="A250" s="10" t="s">
        <v>4887</v>
      </c>
      <c r="B250" s="31" t="s">
        <v>5819</v>
      </c>
      <c r="C250" s="253">
        <v>60890.670000000006</v>
      </c>
      <c r="D250" s="250">
        <v>41</v>
      </c>
      <c r="E250" s="250"/>
      <c r="F250" s="62">
        <v>0</v>
      </c>
      <c r="G250" s="62">
        <v>0</v>
      </c>
      <c r="H250" s="253">
        <f t="shared" si="23"/>
        <v>0</v>
      </c>
    </row>
    <row r="251" spans="1:8" ht="28.5" x14ac:dyDescent="0.2">
      <c r="A251" s="10" t="s">
        <v>4888</v>
      </c>
      <c r="B251" s="31" t="s">
        <v>5820</v>
      </c>
      <c r="C251" s="253">
        <v>30445.34</v>
      </c>
      <c r="D251" s="250">
        <v>41</v>
      </c>
      <c r="E251" s="250"/>
      <c r="F251" s="62">
        <v>0</v>
      </c>
      <c r="G251" s="62">
        <v>0</v>
      </c>
      <c r="H251" s="253">
        <f t="shared" si="23"/>
        <v>0</v>
      </c>
    </row>
    <row r="252" spans="1:8" ht="28.5" x14ac:dyDescent="0.2">
      <c r="A252" s="10" t="s">
        <v>4889</v>
      </c>
      <c r="B252" s="31" t="s">
        <v>5821</v>
      </c>
      <c r="C252" s="253">
        <v>30445.33</v>
      </c>
      <c r="D252" s="250">
        <v>41</v>
      </c>
      <c r="E252" s="250"/>
      <c r="F252" s="62">
        <v>0</v>
      </c>
      <c r="G252" s="62">
        <v>0</v>
      </c>
      <c r="H252" s="253">
        <f t="shared" si="23"/>
        <v>0</v>
      </c>
    </row>
    <row r="253" spans="1:8" ht="28.5" x14ac:dyDescent="0.2">
      <c r="A253" s="10" t="s">
        <v>4890</v>
      </c>
      <c r="B253" s="31" t="s">
        <v>5822</v>
      </c>
      <c r="C253" s="253">
        <v>60890.670000000006</v>
      </c>
      <c r="D253" s="250">
        <v>42</v>
      </c>
      <c r="E253" s="250"/>
      <c r="F253" s="62">
        <v>0</v>
      </c>
      <c r="G253" s="62">
        <v>0</v>
      </c>
      <c r="H253" s="253">
        <f t="shared" si="23"/>
        <v>0</v>
      </c>
    </row>
    <row r="254" spans="1:8" ht="28.5" x14ac:dyDescent="0.2">
      <c r="A254" s="10" t="s">
        <v>4891</v>
      </c>
      <c r="B254" s="31" t="s">
        <v>5823</v>
      </c>
      <c r="C254" s="253">
        <v>60890.670000000006</v>
      </c>
      <c r="D254" s="250">
        <v>42</v>
      </c>
      <c r="E254" s="250"/>
      <c r="F254" s="62">
        <v>0</v>
      </c>
      <c r="G254" s="62">
        <v>0</v>
      </c>
      <c r="H254" s="253">
        <f t="shared" si="23"/>
        <v>0</v>
      </c>
    </row>
    <row r="255" spans="1:8" ht="28.5" x14ac:dyDescent="0.2">
      <c r="A255" s="10" t="s">
        <v>4892</v>
      </c>
      <c r="B255" s="31" t="s">
        <v>5824</v>
      </c>
      <c r="C255" s="253">
        <v>60890.670000000006</v>
      </c>
      <c r="D255" s="250">
        <v>42</v>
      </c>
      <c r="E255" s="250"/>
      <c r="F255" s="62">
        <v>0</v>
      </c>
      <c r="G255" s="62">
        <v>0</v>
      </c>
      <c r="H255" s="253">
        <f t="shared" si="23"/>
        <v>0</v>
      </c>
    </row>
    <row r="256" spans="1:8" ht="28.5" x14ac:dyDescent="0.2">
      <c r="A256" s="10" t="s">
        <v>4893</v>
      </c>
      <c r="B256" s="31" t="s">
        <v>5825</v>
      </c>
      <c r="C256" s="253">
        <v>60890.670000000006</v>
      </c>
      <c r="D256" s="250">
        <v>42</v>
      </c>
      <c r="E256" s="250"/>
      <c r="F256" s="62">
        <v>0</v>
      </c>
      <c r="G256" s="62">
        <v>0</v>
      </c>
      <c r="H256" s="253">
        <f t="shared" si="23"/>
        <v>0</v>
      </c>
    </row>
    <row r="257" spans="1:8" ht="28.5" x14ac:dyDescent="0.2">
      <c r="A257" s="10" t="s">
        <v>4894</v>
      </c>
      <c r="B257" s="31" t="s">
        <v>5826</v>
      </c>
      <c r="C257" s="253">
        <v>60890.670000000006</v>
      </c>
      <c r="D257" s="250">
        <v>42</v>
      </c>
      <c r="E257" s="250"/>
      <c r="F257" s="62">
        <v>0</v>
      </c>
      <c r="G257" s="62">
        <v>0</v>
      </c>
      <c r="H257" s="253">
        <f t="shared" si="23"/>
        <v>0</v>
      </c>
    </row>
    <row r="258" spans="1:8" ht="28.5" x14ac:dyDescent="0.2">
      <c r="A258" s="10" t="s">
        <v>4895</v>
      </c>
      <c r="B258" s="31" t="s">
        <v>5827</v>
      </c>
      <c r="C258" s="253">
        <v>60890.670000000006</v>
      </c>
      <c r="D258" s="250">
        <v>42</v>
      </c>
      <c r="E258" s="250"/>
      <c r="F258" s="62">
        <v>0</v>
      </c>
      <c r="G258" s="62">
        <v>0</v>
      </c>
      <c r="H258" s="253">
        <f t="shared" si="23"/>
        <v>0</v>
      </c>
    </row>
    <row r="259" spans="1:8" ht="28.5" x14ac:dyDescent="0.2">
      <c r="A259" s="10" t="s">
        <v>4896</v>
      </c>
      <c r="B259" s="31" t="s">
        <v>5828</v>
      </c>
      <c r="C259" s="253">
        <v>60890.670000000006</v>
      </c>
      <c r="D259" s="250">
        <v>42</v>
      </c>
      <c r="E259" s="250"/>
      <c r="F259" s="62">
        <v>0</v>
      </c>
      <c r="G259" s="62">
        <v>0</v>
      </c>
      <c r="H259" s="253">
        <f t="shared" si="23"/>
        <v>0</v>
      </c>
    </row>
    <row r="260" spans="1:8" ht="28.5" x14ac:dyDescent="0.2">
      <c r="A260" s="10" t="s">
        <v>4897</v>
      </c>
      <c r="B260" s="31" t="s">
        <v>5829</v>
      </c>
      <c r="C260" s="253">
        <v>60890.670000000006</v>
      </c>
      <c r="D260" s="250">
        <v>42</v>
      </c>
      <c r="E260" s="250"/>
      <c r="F260" s="62">
        <v>0</v>
      </c>
      <c r="G260" s="62">
        <v>0</v>
      </c>
      <c r="H260" s="253">
        <f t="shared" si="23"/>
        <v>0</v>
      </c>
    </row>
    <row r="261" spans="1:8" ht="28.5" x14ac:dyDescent="0.2">
      <c r="A261" s="10" t="s">
        <v>4898</v>
      </c>
      <c r="B261" s="31" t="s">
        <v>5830</v>
      </c>
      <c r="C261" s="253">
        <v>60890.670000000006</v>
      </c>
      <c r="D261" s="250">
        <v>42</v>
      </c>
      <c r="E261" s="250"/>
      <c r="F261" s="62">
        <v>0</v>
      </c>
      <c r="G261" s="62">
        <v>0</v>
      </c>
      <c r="H261" s="253">
        <f t="shared" si="23"/>
        <v>0</v>
      </c>
    </row>
    <row r="262" spans="1:8" ht="28.5" x14ac:dyDescent="0.2">
      <c r="A262" s="10" t="s">
        <v>4899</v>
      </c>
      <c r="B262" s="31" t="s">
        <v>5831</v>
      </c>
      <c r="C262" s="253">
        <v>60890.670000000006</v>
      </c>
      <c r="D262" s="250">
        <v>42</v>
      </c>
      <c r="E262" s="250"/>
      <c r="F262" s="62">
        <v>0</v>
      </c>
      <c r="G262" s="62">
        <v>0</v>
      </c>
      <c r="H262" s="253">
        <f t="shared" si="23"/>
        <v>0</v>
      </c>
    </row>
    <row r="263" spans="1:8" ht="28.5" x14ac:dyDescent="0.2">
      <c r="A263" s="10" t="s">
        <v>4900</v>
      </c>
      <c r="B263" s="31" t="s">
        <v>5832</v>
      </c>
      <c r="C263" s="253">
        <v>60890.670000000006</v>
      </c>
      <c r="D263" s="250">
        <v>42</v>
      </c>
      <c r="E263" s="250"/>
      <c r="F263" s="62">
        <v>0</v>
      </c>
      <c r="G263" s="62">
        <v>0</v>
      </c>
      <c r="H263" s="253">
        <f t="shared" si="23"/>
        <v>0</v>
      </c>
    </row>
    <row r="264" spans="1:8" ht="28.5" x14ac:dyDescent="0.2">
      <c r="A264" s="10" t="s">
        <v>4901</v>
      </c>
      <c r="B264" s="31" t="s">
        <v>5833</v>
      </c>
      <c r="C264" s="253">
        <v>60890.670000000006</v>
      </c>
      <c r="D264" s="250">
        <v>42</v>
      </c>
      <c r="E264" s="250"/>
      <c r="F264" s="62">
        <v>0</v>
      </c>
      <c r="G264" s="62">
        <v>0</v>
      </c>
      <c r="H264" s="253">
        <f t="shared" si="23"/>
        <v>0</v>
      </c>
    </row>
    <row r="265" spans="1:8" ht="28.5" x14ac:dyDescent="0.2">
      <c r="A265" s="10" t="s">
        <v>4902</v>
      </c>
      <c r="B265" s="31" t="s">
        <v>5834</v>
      </c>
      <c r="C265" s="253">
        <v>60890.670000000006</v>
      </c>
      <c r="D265" s="250">
        <v>42</v>
      </c>
      <c r="E265" s="250"/>
      <c r="F265" s="62">
        <v>0</v>
      </c>
      <c r="G265" s="62">
        <v>0</v>
      </c>
      <c r="H265" s="253">
        <f t="shared" si="23"/>
        <v>0</v>
      </c>
    </row>
    <row r="266" spans="1:8" ht="28.5" x14ac:dyDescent="0.2">
      <c r="A266" s="10" t="s">
        <v>4903</v>
      </c>
      <c r="B266" s="31" t="s">
        <v>5835</v>
      </c>
      <c r="C266" s="253">
        <v>60890.670000000006</v>
      </c>
      <c r="D266" s="250">
        <v>42</v>
      </c>
      <c r="E266" s="250"/>
      <c r="F266" s="62">
        <v>0</v>
      </c>
      <c r="G266" s="62">
        <v>0</v>
      </c>
      <c r="H266" s="253">
        <f t="shared" si="23"/>
        <v>0</v>
      </c>
    </row>
    <row r="267" spans="1:8" ht="28.5" x14ac:dyDescent="0.2">
      <c r="A267" s="10" t="s">
        <v>4904</v>
      </c>
      <c r="B267" s="31" t="s">
        <v>5836</v>
      </c>
      <c r="C267" s="253">
        <v>30445.34</v>
      </c>
      <c r="D267" s="250">
        <v>42</v>
      </c>
      <c r="E267" s="250"/>
      <c r="F267" s="62">
        <v>0</v>
      </c>
      <c r="G267" s="62">
        <v>0</v>
      </c>
      <c r="H267" s="253">
        <f t="shared" si="23"/>
        <v>0</v>
      </c>
    </row>
    <row r="268" spans="1:8" ht="28.5" x14ac:dyDescent="0.2">
      <c r="A268" s="10" t="s">
        <v>4905</v>
      </c>
      <c r="B268" s="31" t="s">
        <v>5837</v>
      </c>
      <c r="C268" s="253">
        <v>30445.33</v>
      </c>
      <c r="D268" s="250">
        <v>42</v>
      </c>
      <c r="E268" s="250"/>
      <c r="F268" s="62">
        <v>0</v>
      </c>
      <c r="G268" s="62">
        <v>0</v>
      </c>
      <c r="H268" s="253">
        <f t="shared" si="23"/>
        <v>0</v>
      </c>
    </row>
    <row r="269" spans="1:8" ht="28.5" x14ac:dyDescent="0.2">
      <c r="A269" s="10" t="s">
        <v>4906</v>
      </c>
      <c r="B269" s="31" t="s">
        <v>5838</v>
      </c>
      <c r="C269" s="253">
        <v>67660.320000000007</v>
      </c>
      <c r="D269" s="250">
        <v>45</v>
      </c>
      <c r="E269" s="250"/>
      <c r="F269" s="62">
        <v>0</v>
      </c>
      <c r="G269" s="62">
        <v>0</v>
      </c>
      <c r="H269" s="253">
        <f t="shared" si="23"/>
        <v>0</v>
      </c>
    </row>
    <row r="270" spans="1:8" ht="28.5" x14ac:dyDescent="0.2">
      <c r="A270" s="10" t="s">
        <v>4907</v>
      </c>
      <c r="B270" s="31" t="s">
        <v>5839</v>
      </c>
      <c r="C270" s="253">
        <v>67660.320000000007</v>
      </c>
      <c r="D270" s="250">
        <v>45</v>
      </c>
      <c r="E270" s="250"/>
      <c r="F270" s="62">
        <v>0</v>
      </c>
      <c r="G270" s="62">
        <v>0</v>
      </c>
      <c r="H270" s="253">
        <f t="shared" si="23"/>
        <v>0</v>
      </c>
    </row>
    <row r="271" spans="1:8" ht="28.5" x14ac:dyDescent="0.2">
      <c r="A271" s="10" t="s">
        <v>4908</v>
      </c>
      <c r="B271" s="31" t="s">
        <v>5840</v>
      </c>
      <c r="C271" s="253">
        <v>67660.320000000007</v>
      </c>
      <c r="D271" s="250">
        <v>45</v>
      </c>
      <c r="E271" s="250"/>
      <c r="F271" s="62">
        <v>0</v>
      </c>
      <c r="G271" s="62">
        <v>0</v>
      </c>
      <c r="H271" s="253">
        <f t="shared" si="23"/>
        <v>0</v>
      </c>
    </row>
    <row r="272" spans="1:8" ht="28.5" x14ac:dyDescent="0.2">
      <c r="A272" s="10" t="s">
        <v>4909</v>
      </c>
      <c r="B272" s="31" t="s">
        <v>5841</v>
      </c>
      <c r="C272" s="253">
        <v>67660.320000000007</v>
      </c>
      <c r="D272" s="250">
        <v>45</v>
      </c>
      <c r="E272" s="250"/>
      <c r="F272" s="62">
        <v>0</v>
      </c>
      <c r="G272" s="62">
        <v>0</v>
      </c>
      <c r="H272" s="253">
        <f t="shared" si="23"/>
        <v>0</v>
      </c>
    </row>
    <row r="273" spans="1:8" ht="28.5" x14ac:dyDescent="0.2">
      <c r="A273" s="10" t="s">
        <v>4910</v>
      </c>
      <c r="B273" s="31" t="s">
        <v>5842</v>
      </c>
      <c r="C273" s="253">
        <v>67660.320000000007</v>
      </c>
      <c r="D273" s="250">
        <v>45</v>
      </c>
      <c r="E273" s="250"/>
      <c r="F273" s="62">
        <v>0</v>
      </c>
      <c r="G273" s="62">
        <v>0</v>
      </c>
      <c r="H273" s="253">
        <f t="shared" si="23"/>
        <v>0</v>
      </c>
    </row>
    <row r="274" spans="1:8" ht="28.5" x14ac:dyDescent="0.2">
      <c r="A274" s="10" t="s">
        <v>4911</v>
      </c>
      <c r="B274" s="31" t="s">
        <v>5843</v>
      </c>
      <c r="C274" s="253">
        <v>67660.320000000007</v>
      </c>
      <c r="D274" s="250">
        <v>45</v>
      </c>
      <c r="E274" s="250"/>
      <c r="F274" s="62">
        <v>0</v>
      </c>
      <c r="G274" s="62">
        <v>0</v>
      </c>
      <c r="H274" s="253">
        <f t="shared" si="23"/>
        <v>0</v>
      </c>
    </row>
    <row r="275" spans="1:8" ht="28.5" x14ac:dyDescent="0.2">
      <c r="A275" s="10" t="s">
        <v>4912</v>
      </c>
      <c r="B275" s="31" t="s">
        <v>5844</v>
      </c>
      <c r="C275" s="253">
        <v>67660.320000000007</v>
      </c>
      <c r="D275" s="250">
        <v>45</v>
      </c>
      <c r="E275" s="250"/>
      <c r="F275" s="62">
        <v>0</v>
      </c>
      <c r="G275" s="62">
        <v>0</v>
      </c>
      <c r="H275" s="253">
        <f t="shared" si="23"/>
        <v>0</v>
      </c>
    </row>
    <row r="276" spans="1:8" ht="28.5" x14ac:dyDescent="0.2">
      <c r="A276" s="10" t="s">
        <v>4913</v>
      </c>
      <c r="B276" s="31" t="s">
        <v>5845</v>
      </c>
      <c r="C276" s="253">
        <v>67660.320000000007</v>
      </c>
      <c r="D276" s="250">
        <v>45</v>
      </c>
      <c r="E276" s="250"/>
      <c r="F276" s="62">
        <v>0</v>
      </c>
      <c r="G276" s="62">
        <v>0</v>
      </c>
      <c r="H276" s="253">
        <f t="shared" si="23"/>
        <v>0</v>
      </c>
    </row>
    <row r="277" spans="1:8" ht="28.5" x14ac:dyDescent="0.2">
      <c r="A277" s="10" t="s">
        <v>4914</v>
      </c>
      <c r="B277" s="31" t="s">
        <v>5846</v>
      </c>
      <c r="C277" s="253">
        <v>67660.320000000007</v>
      </c>
      <c r="D277" s="250">
        <v>45</v>
      </c>
      <c r="E277" s="250"/>
      <c r="F277" s="62">
        <v>0</v>
      </c>
      <c r="G277" s="62">
        <v>0</v>
      </c>
      <c r="H277" s="253">
        <f t="shared" si="23"/>
        <v>0</v>
      </c>
    </row>
    <row r="278" spans="1:8" ht="28.5" x14ac:dyDescent="0.2">
      <c r="A278" s="10" t="s">
        <v>4915</v>
      </c>
      <c r="B278" s="31" t="s">
        <v>5847</v>
      </c>
      <c r="C278" s="253">
        <v>67660.320000000007</v>
      </c>
      <c r="D278" s="250">
        <v>45</v>
      </c>
      <c r="E278" s="250"/>
      <c r="F278" s="62">
        <v>0</v>
      </c>
      <c r="G278" s="62">
        <v>0</v>
      </c>
      <c r="H278" s="253">
        <f t="shared" si="23"/>
        <v>0</v>
      </c>
    </row>
    <row r="279" spans="1:8" ht="28.5" x14ac:dyDescent="0.2">
      <c r="A279" s="10" t="s">
        <v>4916</v>
      </c>
      <c r="B279" s="31" t="s">
        <v>5848</v>
      </c>
      <c r="C279" s="253">
        <v>67660.320000000007</v>
      </c>
      <c r="D279" s="250">
        <v>45</v>
      </c>
      <c r="E279" s="250"/>
      <c r="F279" s="62">
        <v>0</v>
      </c>
      <c r="G279" s="62">
        <v>0</v>
      </c>
      <c r="H279" s="253">
        <f t="shared" si="23"/>
        <v>0</v>
      </c>
    </row>
    <row r="280" spans="1:8" ht="28.5" x14ac:dyDescent="0.2">
      <c r="A280" s="10" t="s">
        <v>4917</v>
      </c>
      <c r="B280" s="31" t="s">
        <v>5849</v>
      </c>
      <c r="C280" s="253">
        <v>67660.320000000007</v>
      </c>
      <c r="D280" s="250">
        <v>45</v>
      </c>
      <c r="E280" s="250"/>
      <c r="F280" s="62">
        <v>0</v>
      </c>
      <c r="G280" s="62">
        <v>0</v>
      </c>
      <c r="H280" s="253">
        <f t="shared" si="23"/>
        <v>0</v>
      </c>
    </row>
    <row r="281" spans="1:8" ht="28.5" x14ac:dyDescent="0.2">
      <c r="A281" s="10" t="s">
        <v>4918</v>
      </c>
      <c r="B281" s="31" t="s">
        <v>5850</v>
      </c>
      <c r="C281" s="253">
        <v>67660.320000000007</v>
      </c>
      <c r="D281" s="250">
        <v>45</v>
      </c>
      <c r="E281" s="250"/>
      <c r="F281" s="62">
        <v>0</v>
      </c>
      <c r="G281" s="62">
        <v>0</v>
      </c>
      <c r="H281" s="253">
        <f t="shared" si="23"/>
        <v>0</v>
      </c>
    </row>
    <row r="282" spans="1:8" ht="28.5" x14ac:dyDescent="0.2">
      <c r="A282" s="10" t="s">
        <v>4919</v>
      </c>
      <c r="B282" s="31" t="s">
        <v>5851</v>
      </c>
      <c r="C282" s="253">
        <v>67660.320000000007</v>
      </c>
      <c r="D282" s="250">
        <v>45</v>
      </c>
      <c r="E282" s="250"/>
      <c r="F282" s="62">
        <v>0</v>
      </c>
      <c r="G282" s="62">
        <v>0</v>
      </c>
      <c r="H282" s="253">
        <f t="shared" si="23"/>
        <v>0</v>
      </c>
    </row>
    <row r="283" spans="1:8" ht="28.5" x14ac:dyDescent="0.2">
      <c r="A283" s="10" t="s">
        <v>4920</v>
      </c>
      <c r="B283" s="31" t="s">
        <v>8459</v>
      </c>
      <c r="C283" s="253">
        <v>33830.160000000003</v>
      </c>
      <c r="D283" s="250">
        <v>45</v>
      </c>
      <c r="E283" s="250"/>
      <c r="F283" s="62">
        <v>0</v>
      </c>
      <c r="G283" s="62">
        <v>0</v>
      </c>
      <c r="H283" s="253">
        <f t="shared" si="23"/>
        <v>0</v>
      </c>
    </row>
    <row r="284" spans="1:8" ht="28.5" x14ac:dyDescent="0.2">
      <c r="A284" s="10" t="s">
        <v>4921</v>
      </c>
      <c r="B284" s="31" t="s">
        <v>8460</v>
      </c>
      <c r="C284" s="253">
        <v>33830.17</v>
      </c>
      <c r="D284" s="250">
        <v>45</v>
      </c>
      <c r="E284" s="250"/>
      <c r="F284" s="62">
        <v>0</v>
      </c>
      <c r="G284" s="62">
        <v>0</v>
      </c>
      <c r="H284" s="253">
        <f t="shared" si="23"/>
        <v>0</v>
      </c>
    </row>
    <row r="285" spans="1:8" ht="15" x14ac:dyDescent="0.25">
      <c r="A285" s="15" t="s">
        <v>1326</v>
      </c>
      <c r="B285" s="12" t="s">
        <v>5852</v>
      </c>
      <c r="C285" s="269"/>
      <c r="D285" s="255"/>
      <c r="E285" s="255"/>
      <c r="F285" s="255"/>
      <c r="G285" s="255"/>
      <c r="H285" s="277"/>
    </row>
    <row r="286" spans="1:8" ht="15" x14ac:dyDescent="0.25">
      <c r="A286" s="450" t="s">
        <v>1327</v>
      </c>
      <c r="B286" s="215" t="s">
        <v>8110</v>
      </c>
      <c r="C286" s="300"/>
      <c r="D286" s="250"/>
      <c r="E286" s="250"/>
      <c r="F286" s="250"/>
      <c r="G286" s="250"/>
      <c r="H286" s="250"/>
    </row>
    <row r="287" spans="1:8" ht="28.5" x14ac:dyDescent="0.2">
      <c r="A287" s="450" t="s">
        <v>4656</v>
      </c>
      <c r="B287" s="182" t="s">
        <v>5853</v>
      </c>
      <c r="C287" s="253">
        <v>232223.34299999994</v>
      </c>
      <c r="D287" s="250">
        <v>19</v>
      </c>
      <c r="E287" s="250">
        <v>29</v>
      </c>
      <c r="F287" s="62">
        <f>C287</f>
        <v>232223.34299999994</v>
      </c>
      <c r="G287" s="253">
        <v>0</v>
      </c>
      <c r="H287" s="253">
        <f>G287+F287</f>
        <v>232223.34299999994</v>
      </c>
    </row>
    <row r="288" spans="1:8" ht="28.5" x14ac:dyDescent="0.2">
      <c r="A288" s="450" t="s">
        <v>4657</v>
      </c>
      <c r="B288" s="182" t="s">
        <v>5854</v>
      </c>
      <c r="C288" s="253">
        <v>239260.41399999993</v>
      </c>
      <c r="D288" s="250">
        <v>20</v>
      </c>
      <c r="E288" s="250">
        <v>30</v>
      </c>
      <c r="F288" s="62">
        <v>0</v>
      </c>
      <c r="G288" s="62">
        <f>C288</f>
        <v>239260.41399999993</v>
      </c>
      <c r="H288" s="253">
        <f t="shared" ref="H288:H289" si="24">G288-F288</f>
        <v>239260.41399999993</v>
      </c>
    </row>
    <row r="289" spans="1:8" x14ac:dyDescent="0.2">
      <c r="A289" s="450" t="s">
        <v>4658</v>
      </c>
      <c r="B289" s="2" t="s">
        <v>5855</v>
      </c>
      <c r="C289" s="253">
        <v>277474.48299999995</v>
      </c>
      <c r="D289" s="250">
        <v>22</v>
      </c>
      <c r="E289" s="250"/>
      <c r="F289" s="62">
        <v>0</v>
      </c>
      <c r="G289" s="62">
        <v>0</v>
      </c>
      <c r="H289" s="253">
        <f t="shared" si="24"/>
        <v>0</v>
      </c>
    </row>
    <row r="290" spans="1:8" ht="15" x14ac:dyDescent="0.25">
      <c r="A290" s="450" t="s">
        <v>4659</v>
      </c>
      <c r="B290" s="215" t="s">
        <v>8111</v>
      </c>
      <c r="C290" s="253"/>
      <c r="D290" s="250"/>
      <c r="E290" s="250"/>
      <c r="F290" s="250"/>
      <c r="G290" s="250"/>
      <c r="H290" s="250"/>
    </row>
    <row r="291" spans="1:8" ht="28.5" x14ac:dyDescent="0.2">
      <c r="A291" s="450" t="s">
        <v>4660</v>
      </c>
      <c r="B291" s="182" t="s">
        <v>5853</v>
      </c>
      <c r="C291" s="253">
        <v>143491.5471</v>
      </c>
      <c r="D291" s="250">
        <v>19</v>
      </c>
      <c r="E291" s="250">
        <v>30</v>
      </c>
      <c r="F291" s="62">
        <v>0</v>
      </c>
      <c r="G291" s="62">
        <f>C291</f>
        <v>143491.5471</v>
      </c>
      <c r="H291" s="253">
        <f t="shared" ref="H291:H293" si="25">G291-F291</f>
        <v>143491.5471</v>
      </c>
    </row>
    <row r="292" spans="1:8" ht="28.5" x14ac:dyDescent="0.2">
      <c r="A292" s="450" t="s">
        <v>4661</v>
      </c>
      <c r="B292" s="182" t="s">
        <v>5854</v>
      </c>
      <c r="C292" s="253">
        <v>147839.7758</v>
      </c>
      <c r="D292" s="250">
        <v>20</v>
      </c>
      <c r="E292" s="250"/>
      <c r="F292" s="62">
        <v>0</v>
      </c>
      <c r="G292" s="62">
        <v>0</v>
      </c>
      <c r="H292" s="253">
        <f t="shared" si="25"/>
        <v>0</v>
      </c>
    </row>
    <row r="293" spans="1:8" x14ac:dyDescent="0.2">
      <c r="A293" s="450" t="s">
        <v>4662</v>
      </c>
      <c r="B293" s="182" t="s">
        <v>5855</v>
      </c>
      <c r="C293" s="253">
        <v>175163.80710000001</v>
      </c>
      <c r="D293" s="250">
        <v>22</v>
      </c>
      <c r="E293" s="250"/>
      <c r="F293" s="62">
        <v>0</v>
      </c>
      <c r="G293" s="62">
        <v>0</v>
      </c>
      <c r="H293" s="253">
        <f t="shared" si="25"/>
        <v>0</v>
      </c>
    </row>
    <row r="294" spans="1:8" ht="15" x14ac:dyDescent="0.25">
      <c r="A294" s="450" t="s">
        <v>4663</v>
      </c>
      <c r="B294" s="167" t="s">
        <v>8112</v>
      </c>
      <c r="C294" s="253"/>
      <c r="D294" s="253"/>
      <c r="E294" s="250"/>
      <c r="F294" s="250"/>
      <c r="G294" s="250"/>
      <c r="H294" s="250"/>
    </row>
    <row r="295" spans="1:8" ht="28.5" x14ac:dyDescent="0.2">
      <c r="A295" s="450" t="s">
        <v>4664</v>
      </c>
      <c r="B295" s="511" t="s">
        <v>5853</v>
      </c>
      <c r="C295" s="253">
        <v>143296.66560000001</v>
      </c>
      <c r="D295" s="250">
        <v>19</v>
      </c>
      <c r="E295" s="250"/>
      <c r="F295" s="62">
        <v>0</v>
      </c>
      <c r="G295" s="62">
        <v>0</v>
      </c>
      <c r="H295" s="253">
        <f t="shared" ref="H295:H297" si="26">G295-F295</f>
        <v>0</v>
      </c>
    </row>
    <row r="296" spans="1:8" ht="28.5" x14ac:dyDescent="0.2">
      <c r="A296" s="450" t="s">
        <v>4665</v>
      </c>
      <c r="B296" s="511" t="s">
        <v>5854</v>
      </c>
      <c r="C296" s="253">
        <v>147638.98880000002</v>
      </c>
      <c r="D296" s="250">
        <v>20</v>
      </c>
      <c r="E296" s="250"/>
      <c r="F296" s="62">
        <v>0</v>
      </c>
      <c r="G296" s="62">
        <v>0</v>
      </c>
      <c r="H296" s="253">
        <f t="shared" si="26"/>
        <v>0</v>
      </c>
    </row>
    <row r="297" spans="1:8" x14ac:dyDescent="0.2">
      <c r="A297" s="450" t="s">
        <v>4666</v>
      </c>
      <c r="B297" s="182" t="s">
        <v>5855</v>
      </c>
      <c r="C297" s="253">
        <v>174483.27559999999</v>
      </c>
      <c r="D297" s="250">
        <v>22</v>
      </c>
      <c r="E297" s="250"/>
      <c r="F297" s="62">
        <v>0</v>
      </c>
      <c r="G297" s="62">
        <v>0</v>
      </c>
      <c r="H297" s="253">
        <f t="shared" si="26"/>
        <v>0</v>
      </c>
    </row>
    <row r="298" spans="1:8" ht="15" x14ac:dyDescent="0.25">
      <c r="A298" s="466" t="s">
        <v>8113</v>
      </c>
      <c r="B298" s="27" t="s">
        <v>8114</v>
      </c>
      <c r="C298" s="250"/>
      <c r="D298" s="250"/>
      <c r="E298" s="250"/>
      <c r="F298" s="250"/>
      <c r="G298" s="250"/>
      <c r="H298" s="250"/>
    </row>
    <row r="299" spans="1:8" ht="28.5" x14ac:dyDescent="0.2">
      <c r="A299" s="450" t="s">
        <v>8115</v>
      </c>
      <c r="B299" s="31" t="s">
        <v>8116</v>
      </c>
      <c r="C299" s="253">
        <v>24506.468000000004</v>
      </c>
      <c r="D299" s="253"/>
      <c r="E299" s="250"/>
      <c r="F299" s="62">
        <v>0</v>
      </c>
      <c r="G299" s="62">
        <v>0</v>
      </c>
      <c r="H299" s="253">
        <f t="shared" ref="H299:H302" si="27">G299-F299</f>
        <v>0</v>
      </c>
    </row>
    <row r="300" spans="1:8" ht="28.5" x14ac:dyDescent="0.2">
      <c r="A300" s="450" t="s">
        <v>8117</v>
      </c>
      <c r="B300" s="31" t="s">
        <v>8118</v>
      </c>
      <c r="C300" s="253">
        <v>48525.693999999996</v>
      </c>
      <c r="D300" s="253"/>
      <c r="E300" s="250"/>
      <c r="F300" s="62">
        <v>0</v>
      </c>
      <c r="G300" s="62">
        <v>0</v>
      </c>
      <c r="H300" s="253">
        <f t="shared" si="27"/>
        <v>0</v>
      </c>
    </row>
    <row r="301" spans="1:8" ht="28.5" x14ac:dyDescent="0.2">
      <c r="A301" s="450" t="s">
        <v>8119</v>
      </c>
      <c r="B301" s="31" t="s">
        <v>8120</v>
      </c>
      <c r="C301" s="253">
        <v>70486.85158924773</v>
      </c>
      <c r="D301" s="253"/>
      <c r="E301" s="250"/>
      <c r="F301" s="62">
        <v>0</v>
      </c>
      <c r="G301" s="62">
        <v>0</v>
      </c>
      <c r="H301" s="253">
        <f t="shared" si="27"/>
        <v>0</v>
      </c>
    </row>
    <row r="302" spans="1:8" ht="29.25" thickBot="1" x14ac:dyDescent="0.25">
      <c r="A302" s="450" t="s">
        <v>8121</v>
      </c>
      <c r="B302" s="31" t="s">
        <v>8122</v>
      </c>
      <c r="C302" s="253">
        <v>70216.986000000004</v>
      </c>
      <c r="D302" s="253"/>
      <c r="E302" s="250"/>
      <c r="F302" s="62">
        <v>0</v>
      </c>
      <c r="G302" s="62">
        <v>0</v>
      </c>
      <c r="H302" s="253">
        <f t="shared" si="27"/>
        <v>0</v>
      </c>
    </row>
    <row r="303" spans="1:8" ht="15.75" thickBot="1" x14ac:dyDescent="0.3">
      <c r="A303" s="158"/>
      <c r="B303" s="159" t="s">
        <v>5856</v>
      </c>
      <c r="C303" s="280">
        <f>SUM(C14:C302)</f>
        <v>22060276.936502036</v>
      </c>
      <c r="D303" s="273"/>
      <c r="E303" s="273"/>
      <c r="F303" s="262">
        <f>SUM(F14:F302)</f>
        <v>872369.53276585578</v>
      </c>
      <c r="G303" s="262">
        <f>SUM(G14:G302)</f>
        <v>1180569.4146302016</v>
      </c>
      <c r="H303" s="262">
        <f>SUM(H14:H302)</f>
        <v>2052938.9473960577</v>
      </c>
    </row>
    <row r="304" spans="1:8" ht="30.75" thickBot="1" x14ac:dyDescent="0.3">
      <c r="A304" s="158"/>
      <c r="B304" s="189" t="s">
        <v>5857</v>
      </c>
      <c r="C304" s="262">
        <f>C303</f>
        <v>22060276.936502036</v>
      </c>
      <c r="D304" s="281"/>
      <c r="E304" s="282"/>
      <c r="F304" s="262">
        <f t="shared" ref="F304:H304" si="28">F303</f>
        <v>872369.53276585578</v>
      </c>
      <c r="G304" s="262">
        <f t="shared" si="28"/>
        <v>1180569.4146302016</v>
      </c>
      <c r="H304" s="262">
        <f t="shared" si="28"/>
        <v>2052938.9473960577</v>
      </c>
    </row>
  </sheetData>
  <mergeCells count="4">
    <mergeCell ref="A8:A9"/>
    <mergeCell ref="B8:B9"/>
    <mergeCell ref="C8:H8"/>
    <mergeCell ref="B6:C6"/>
  </mergeCells>
  <phoneticPr fontId="40" type="noConversion"/>
  <pageMargins left="0.70866141732283472" right="0.70866141732283472" top="0.59055118110236227" bottom="0.55118110236220474" header="0.31496062992125984" footer="0.31496062992125984"/>
  <pageSetup paperSize="9" scale="49" fitToHeight="4" orientation="portrait" r:id="rId1"/>
  <headerFooter>
    <oddFooter>&amp;R&amp;P/&amp;N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pageSetUpPr fitToPage="1"/>
  </sheetPr>
  <dimension ref="A2:H581"/>
  <sheetViews>
    <sheetView view="pageBreakPreview" topLeftCell="A247" zoomScale="85" zoomScaleSheetLayoutView="85" workbookViewId="0">
      <selection activeCell="B273" sqref="B273"/>
    </sheetView>
  </sheetViews>
  <sheetFormatPr defaultColWidth="9.125" defaultRowHeight="14.25" x14ac:dyDescent="0.2"/>
  <cols>
    <col min="1" max="1" width="19.25" style="46" customWidth="1"/>
    <col min="2" max="2" width="44.25" style="1" customWidth="1"/>
    <col min="3" max="3" width="18.125" style="1" customWidth="1"/>
    <col min="4" max="4" width="18.875" style="1" customWidth="1"/>
    <col min="5" max="8" width="15.75" style="1" customWidth="1"/>
    <col min="9" max="16384" width="9.125" style="1"/>
  </cols>
  <sheetData>
    <row r="2" spans="1:8" ht="15" x14ac:dyDescent="0.25">
      <c r="A2" s="45" t="s">
        <v>1</v>
      </c>
      <c r="B2" s="5"/>
      <c r="C2" s="45" t="s">
        <v>6451</v>
      </c>
      <c r="D2" s="238"/>
    </row>
    <row r="3" spans="1:8" ht="15" x14ac:dyDescent="0.25">
      <c r="A3" s="45"/>
      <c r="B3" s="5"/>
      <c r="C3" s="45"/>
      <c r="D3" s="238"/>
    </row>
    <row r="4" spans="1:8" ht="15" x14ac:dyDescent="0.25">
      <c r="A4" s="45" t="s">
        <v>0</v>
      </c>
      <c r="B4" s="5"/>
      <c r="C4" s="45" t="s">
        <v>6453</v>
      </c>
      <c r="D4" s="238"/>
    </row>
    <row r="5" spans="1:8" ht="15" x14ac:dyDescent="0.25">
      <c r="A5" s="45"/>
      <c r="B5" s="5"/>
      <c r="C5" s="45"/>
      <c r="D5" s="238"/>
    </row>
    <row r="6" spans="1:8" ht="15" x14ac:dyDescent="0.25">
      <c r="A6" s="45"/>
      <c r="B6" s="238" t="s">
        <v>6558</v>
      </c>
      <c r="C6" s="45" t="s">
        <v>14505</v>
      </c>
      <c r="D6" s="238"/>
    </row>
    <row r="7" spans="1:8" ht="15" thickBot="1" x14ac:dyDescent="0.25"/>
    <row r="8" spans="1:8" ht="33.75" customHeight="1" x14ac:dyDescent="0.2">
      <c r="A8" s="783" t="s">
        <v>6226</v>
      </c>
      <c r="B8" s="798" t="s">
        <v>1467</v>
      </c>
      <c r="C8" s="801" t="s">
        <v>7728</v>
      </c>
      <c r="D8" s="802"/>
      <c r="E8" s="802"/>
      <c r="F8" s="802"/>
      <c r="G8" s="802"/>
      <c r="H8" s="803"/>
    </row>
    <row r="9" spans="1:8" ht="58.5" x14ac:dyDescent="0.2">
      <c r="A9" s="784"/>
      <c r="B9" s="799"/>
      <c r="C9" s="164" t="s">
        <v>5468</v>
      </c>
      <c r="D9" s="164" t="s">
        <v>5469</v>
      </c>
      <c r="E9" s="165" t="s">
        <v>5470</v>
      </c>
      <c r="F9" s="164" t="s">
        <v>5471</v>
      </c>
      <c r="G9" s="165" t="s">
        <v>5472</v>
      </c>
      <c r="H9" s="164" t="s">
        <v>5473</v>
      </c>
    </row>
    <row r="10" spans="1:8" ht="30" x14ac:dyDescent="0.25">
      <c r="A10" s="181" t="s">
        <v>5858</v>
      </c>
      <c r="B10" s="166" t="s">
        <v>7729</v>
      </c>
      <c r="C10" s="20"/>
      <c r="D10" s="20"/>
      <c r="E10" s="20"/>
      <c r="F10" s="20"/>
      <c r="G10" s="20"/>
      <c r="H10" s="21"/>
    </row>
    <row r="11" spans="1:8" x14ac:dyDescent="0.2">
      <c r="A11" s="197"/>
      <c r="B11" s="6"/>
      <c r="C11" s="250"/>
      <c r="D11" s="250"/>
      <c r="E11" s="250"/>
      <c r="F11" s="250"/>
      <c r="G11" s="250"/>
      <c r="H11" s="250"/>
    </row>
    <row r="12" spans="1:8" ht="15" x14ac:dyDescent="0.25">
      <c r="A12" s="398" t="s">
        <v>24</v>
      </c>
      <c r="B12" s="12" t="s">
        <v>5588</v>
      </c>
      <c r="C12" s="269"/>
      <c r="D12" s="255"/>
      <c r="E12" s="255"/>
      <c r="F12" s="255"/>
      <c r="G12" s="255"/>
      <c r="H12" s="277"/>
    </row>
    <row r="13" spans="1:8" x14ac:dyDescent="0.2">
      <c r="A13" s="199" t="s">
        <v>27</v>
      </c>
      <c r="B13" s="6" t="s">
        <v>5476</v>
      </c>
      <c r="C13" s="253"/>
      <c r="D13" s="250"/>
      <c r="E13" s="250"/>
      <c r="F13" s="250"/>
      <c r="G13" s="250"/>
      <c r="H13" s="250"/>
    </row>
    <row r="14" spans="1:8" x14ac:dyDescent="0.2">
      <c r="A14" s="199" t="s">
        <v>4922</v>
      </c>
      <c r="B14" s="54" t="s">
        <v>8428</v>
      </c>
      <c r="C14" s="253">
        <v>58310.92</v>
      </c>
      <c r="D14" s="250">
        <v>20</v>
      </c>
      <c r="E14" s="250"/>
      <c r="F14" s="62">
        <v>0</v>
      </c>
      <c r="G14" s="62">
        <v>0</v>
      </c>
      <c r="H14" s="253">
        <f t="shared" ref="H14:H15" si="0">G14-F14</f>
        <v>0</v>
      </c>
    </row>
    <row r="15" spans="1:8" x14ac:dyDescent="0.2">
      <c r="A15" s="199" t="s">
        <v>4923</v>
      </c>
      <c r="B15" s="54" t="s">
        <v>9316</v>
      </c>
      <c r="C15" s="253">
        <v>21002.43</v>
      </c>
      <c r="D15" s="250">
        <v>21</v>
      </c>
      <c r="E15" s="250"/>
      <c r="F15" s="62">
        <v>0</v>
      </c>
      <c r="G15" s="62">
        <v>0</v>
      </c>
      <c r="H15" s="253">
        <f t="shared" si="0"/>
        <v>0</v>
      </c>
    </row>
    <row r="16" spans="1:8" ht="15" x14ac:dyDescent="0.25">
      <c r="A16" s="398" t="s">
        <v>28</v>
      </c>
      <c r="B16" s="11" t="s">
        <v>6571</v>
      </c>
      <c r="C16" s="253"/>
      <c r="D16" s="250"/>
      <c r="E16" s="250"/>
      <c r="F16" s="250"/>
      <c r="G16" s="250"/>
      <c r="H16" s="250"/>
    </row>
    <row r="17" spans="1:8" ht="30" x14ac:dyDescent="0.25">
      <c r="A17" s="482"/>
      <c r="B17" s="209" t="s">
        <v>7255</v>
      </c>
      <c r="C17" s="253"/>
      <c r="D17" s="250">
        <v>28</v>
      </c>
      <c r="E17" s="250"/>
      <c r="F17" s="63"/>
      <c r="G17" s="63"/>
      <c r="H17" s="250"/>
    </row>
    <row r="18" spans="1:8" ht="15" x14ac:dyDescent="0.25">
      <c r="A18" s="482" t="s">
        <v>8125</v>
      </c>
      <c r="B18" s="209" t="s">
        <v>8126</v>
      </c>
      <c r="C18" s="253"/>
      <c r="D18" s="250"/>
      <c r="E18" s="250"/>
      <c r="F18" s="62">
        <v>0</v>
      </c>
      <c r="G18" s="62">
        <v>0</v>
      </c>
      <c r="H18" s="253">
        <f t="shared" ref="H18:H23" si="1">G18-F18</f>
        <v>0</v>
      </c>
    </row>
    <row r="19" spans="1:8" x14ac:dyDescent="0.2">
      <c r="A19" s="512" t="s">
        <v>15396</v>
      </c>
      <c r="B19" s="416" t="s">
        <v>8127</v>
      </c>
      <c r="C19" s="253">
        <v>93559.5159104747</v>
      </c>
      <c r="D19" s="250"/>
      <c r="E19" s="250"/>
      <c r="F19" s="62">
        <v>0</v>
      </c>
      <c r="G19" s="62">
        <v>0</v>
      </c>
      <c r="H19" s="253">
        <f t="shared" si="1"/>
        <v>0</v>
      </c>
    </row>
    <row r="20" spans="1:8" x14ac:dyDescent="0.2">
      <c r="A20" s="469" t="s">
        <v>15397</v>
      </c>
      <c r="B20" s="416" t="s">
        <v>8128</v>
      </c>
      <c r="C20" s="253">
        <v>75148.205550581813</v>
      </c>
      <c r="D20" s="250"/>
      <c r="E20" s="250"/>
      <c r="F20" s="62">
        <v>0</v>
      </c>
      <c r="G20" s="62">
        <v>0</v>
      </c>
      <c r="H20" s="253">
        <f t="shared" si="1"/>
        <v>0</v>
      </c>
    </row>
    <row r="21" spans="1:8" x14ac:dyDescent="0.2">
      <c r="A21" s="469" t="s">
        <v>8129</v>
      </c>
      <c r="B21" s="416" t="s">
        <v>8130</v>
      </c>
      <c r="C21" s="253">
        <v>75148.205550581813</v>
      </c>
      <c r="D21" s="250"/>
      <c r="E21" s="250"/>
      <c r="F21" s="62">
        <v>0</v>
      </c>
      <c r="G21" s="62">
        <v>0</v>
      </c>
      <c r="H21" s="253">
        <f t="shared" si="1"/>
        <v>0</v>
      </c>
    </row>
    <row r="22" spans="1:8" x14ac:dyDescent="0.2">
      <c r="A22" s="469" t="s">
        <v>8131</v>
      </c>
      <c r="B22" s="416" t="s">
        <v>8132</v>
      </c>
      <c r="C22" s="253">
        <v>75148.205550581813</v>
      </c>
      <c r="D22" s="250"/>
      <c r="E22" s="250"/>
      <c r="F22" s="62">
        <v>0</v>
      </c>
      <c r="G22" s="62">
        <v>0</v>
      </c>
      <c r="H22" s="253">
        <f t="shared" si="1"/>
        <v>0</v>
      </c>
    </row>
    <row r="23" spans="1:8" x14ac:dyDescent="0.2">
      <c r="A23" s="469" t="s">
        <v>8133</v>
      </c>
      <c r="B23" s="416" t="s">
        <v>8134</v>
      </c>
      <c r="C23" s="253">
        <v>75148.205550581813</v>
      </c>
      <c r="D23" s="250"/>
      <c r="E23" s="250"/>
      <c r="F23" s="62">
        <v>0</v>
      </c>
      <c r="G23" s="62">
        <v>0</v>
      </c>
      <c r="H23" s="253">
        <f t="shared" si="1"/>
        <v>0</v>
      </c>
    </row>
    <row r="24" spans="1:8" x14ac:dyDescent="0.2">
      <c r="A24" s="469" t="s">
        <v>8135</v>
      </c>
      <c r="B24" s="416" t="s">
        <v>8136</v>
      </c>
      <c r="C24" s="253">
        <v>75148.205550581813</v>
      </c>
      <c r="D24" s="250"/>
      <c r="E24" s="250"/>
      <c r="F24" s="62">
        <v>0</v>
      </c>
      <c r="G24" s="62">
        <v>0</v>
      </c>
      <c r="H24" s="253">
        <f t="shared" ref="H24:H27" si="2">G24-F24</f>
        <v>0</v>
      </c>
    </row>
    <row r="25" spans="1:8" x14ac:dyDescent="0.2">
      <c r="A25" s="469" t="s">
        <v>8137</v>
      </c>
      <c r="B25" s="416" t="s">
        <v>8138</v>
      </c>
      <c r="C25" s="253">
        <v>75148.205550581813</v>
      </c>
      <c r="D25" s="250"/>
      <c r="E25" s="250"/>
      <c r="F25" s="62">
        <v>0</v>
      </c>
      <c r="G25" s="62">
        <v>0</v>
      </c>
      <c r="H25" s="253">
        <f t="shared" si="2"/>
        <v>0</v>
      </c>
    </row>
    <row r="26" spans="1:8" ht="15" x14ac:dyDescent="0.25">
      <c r="A26" s="482" t="s">
        <v>8139</v>
      </c>
      <c r="B26" s="209" t="s">
        <v>8140</v>
      </c>
      <c r="C26" s="417"/>
      <c r="D26" s="250"/>
      <c r="E26" s="250"/>
      <c r="F26" s="62"/>
      <c r="G26" s="62"/>
      <c r="H26" s="253"/>
    </row>
    <row r="27" spans="1:8" x14ac:dyDescent="0.2">
      <c r="A27" s="469" t="s">
        <v>8141</v>
      </c>
      <c r="B27" s="416" t="s">
        <v>8142</v>
      </c>
      <c r="C27" s="253">
        <v>75148.205550581813</v>
      </c>
      <c r="D27" s="250"/>
      <c r="E27" s="250"/>
      <c r="F27" s="62">
        <v>0</v>
      </c>
      <c r="G27" s="62">
        <v>0</v>
      </c>
      <c r="H27" s="253">
        <f t="shared" si="2"/>
        <v>0</v>
      </c>
    </row>
    <row r="28" spans="1:8" x14ac:dyDescent="0.2">
      <c r="A28" s="469" t="s">
        <v>8143</v>
      </c>
      <c r="B28" s="416" t="s">
        <v>8144</v>
      </c>
      <c r="C28" s="253">
        <v>75148.205550581813</v>
      </c>
      <c r="D28" s="250"/>
      <c r="E28" s="250"/>
      <c r="F28" s="62">
        <v>0</v>
      </c>
      <c r="G28" s="62">
        <v>0</v>
      </c>
      <c r="H28" s="253">
        <f t="shared" ref="H28:H32" si="3">G28-F28</f>
        <v>0</v>
      </c>
    </row>
    <row r="29" spans="1:8" x14ac:dyDescent="0.2">
      <c r="A29" s="469" t="s">
        <v>8145</v>
      </c>
      <c r="B29" s="416" t="s">
        <v>8146</v>
      </c>
      <c r="C29" s="253">
        <v>75148.205550581813</v>
      </c>
      <c r="D29" s="250"/>
      <c r="E29" s="250"/>
      <c r="F29" s="62">
        <v>0</v>
      </c>
      <c r="G29" s="62">
        <v>0</v>
      </c>
      <c r="H29" s="253">
        <f t="shared" si="3"/>
        <v>0</v>
      </c>
    </row>
    <row r="30" spans="1:8" x14ac:dyDescent="0.2">
      <c r="A30" s="469" t="s">
        <v>8147</v>
      </c>
      <c r="B30" s="416" t="s">
        <v>8148</v>
      </c>
      <c r="C30" s="253">
        <v>75148.205550581813</v>
      </c>
      <c r="D30" s="250"/>
      <c r="E30" s="250"/>
      <c r="F30" s="62">
        <v>0</v>
      </c>
      <c r="G30" s="62">
        <v>0</v>
      </c>
      <c r="H30" s="253">
        <f t="shared" si="3"/>
        <v>0</v>
      </c>
    </row>
    <row r="31" spans="1:8" x14ac:dyDescent="0.2">
      <c r="A31" s="469" t="s">
        <v>8149</v>
      </c>
      <c r="B31" s="416" t="s">
        <v>8150</v>
      </c>
      <c r="C31" s="253">
        <v>75148.205550581813</v>
      </c>
      <c r="D31" s="250"/>
      <c r="E31" s="250"/>
      <c r="F31" s="62">
        <v>0</v>
      </c>
      <c r="G31" s="62">
        <v>0</v>
      </c>
      <c r="H31" s="253">
        <f t="shared" si="3"/>
        <v>0</v>
      </c>
    </row>
    <row r="32" spans="1:8" x14ac:dyDescent="0.2">
      <c r="A32" s="469" t="s">
        <v>8151</v>
      </c>
      <c r="B32" s="416" t="s">
        <v>8152</v>
      </c>
      <c r="C32" s="253">
        <v>75148.205550581813</v>
      </c>
      <c r="D32" s="250"/>
      <c r="E32" s="250"/>
      <c r="F32" s="62">
        <v>0</v>
      </c>
      <c r="G32" s="62">
        <v>0</v>
      </c>
      <c r="H32" s="253">
        <f t="shared" si="3"/>
        <v>0</v>
      </c>
    </row>
    <row r="33" spans="1:8" x14ac:dyDescent="0.2">
      <c r="A33" s="469" t="s">
        <v>8153</v>
      </c>
      <c r="B33" s="416" t="s">
        <v>8154</v>
      </c>
      <c r="C33" s="253">
        <v>53918.837482543604</v>
      </c>
      <c r="D33" s="250"/>
      <c r="E33" s="250"/>
      <c r="F33" s="62">
        <v>0</v>
      </c>
      <c r="G33" s="62">
        <v>0</v>
      </c>
      <c r="H33" s="253">
        <f t="shared" ref="H33" si="4">G33-F33</f>
        <v>0</v>
      </c>
    </row>
    <row r="34" spans="1:8" ht="15" x14ac:dyDescent="0.25">
      <c r="A34" s="398" t="s">
        <v>1328</v>
      </c>
      <c r="B34" s="11" t="s">
        <v>8124</v>
      </c>
      <c r="C34" s="253"/>
      <c r="D34" s="250"/>
      <c r="E34" s="250"/>
      <c r="F34" s="250"/>
      <c r="G34" s="250"/>
      <c r="H34" s="250"/>
    </row>
    <row r="35" spans="1:8" x14ac:dyDescent="0.2">
      <c r="A35" s="199" t="s">
        <v>4924</v>
      </c>
      <c r="B35" s="6" t="s">
        <v>5774</v>
      </c>
      <c r="C35" s="532">
        <v>22638.293800950159</v>
      </c>
      <c r="D35" s="250">
        <v>30</v>
      </c>
      <c r="E35" s="250"/>
      <c r="F35" s="62">
        <v>0</v>
      </c>
      <c r="G35" s="62">
        <v>0</v>
      </c>
      <c r="H35" s="253">
        <f t="shared" ref="H35:H38" si="5">G35-F35</f>
        <v>0</v>
      </c>
    </row>
    <row r="36" spans="1:8" x14ac:dyDescent="0.2">
      <c r="A36" s="199" t="s">
        <v>4925</v>
      </c>
      <c r="B36" s="6" t="s">
        <v>5775</v>
      </c>
      <c r="C36" s="532">
        <v>22638.293800950159</v>
      </c>
      <c r="D36" s="250">
        <v>30</v>
      </c>
      <c r="E36" s="250"/>
      <c r="F36" s="62">
        <v>0</v>
      </c>
      <c r="G36" s="62">
        <v>0</v>
      </c>
      <c r="H36" s="253">
        <f t="shared" si="5"/>
        <v>0</v>
      </c>
    </row>
    <row r="37" spans="1:8" x14ac:dyDescent="0.2">
      <c r="A37" s="199" t="s">
        <v>4926</v>
      </c>
      <c r="B37" s="428" t="s">
        <v>9317</v>
      </c>
      <c r="C37" s="532">
        <v>13586.779513928655</v>
      </c>
      <c r="D37" s="250">
        <v>31</v>
      </c>
      <c r="E37" s="250"/>
      <c r="F37" s="62">
        <v>0</v>
      </c>
      <c r="G37" s="62">
        <v>0</v>
      </c>
      <c r="H37" s="253">
        <f t="shared" si="5"/>
        <v>0</v>
      </c>
    </row>
    <row r="38" spans="1:8" x14ac:dyDescent="0.2">
      <c r="A38" s="199" t="s">
        <v>4927</v>
      </c>
      <c r="B38" s="428" t="s">
        <v>9318</v>
      </c>
      <c r="C38" s="532">
        <v>4074.8928841710203</v>
      </c>
      <c r="D38" s="250">
        <v>31</v>
      </c>
      <c r="E38" s="250"/>
      <c r="F38" s="62">
        <v>0</v>
      </c>
      <c r="G38" s="62">
        <v>0</v>
      </c>
      <c r="H38" s="253">
        <f t="shared" si="5"/>
        <v>0</v>
      </c>
    </row>
    <row r="39" spans="1:8" ht="15" x14ac:dyDescent="0.25">
      <c r="A39" s="198" t="s">
        <v>25</v>
      </c>
      <c r="B39" s="167" t="s">
        <v>5859</v>
      </c>
      <c r="C39" s="269"/>
      <c r="D39" s="255"/>
      <c r="E39" s="255"/>
      <c r="F39" s="255"/>
      <c r="G39" s="255"/>
      <c r="H39" s="277"/>
    </row>
    <row r="40" spans="1:8" ht="142.5" x14ac:dyDescent="0.2">
      <c r="A40" s="575"/>
      <c r="B40" s="547" t="s">
        <v>14463</v>
      </c>
      <c r="C40" s="300"/>
      <c r="D40" s="250"/>
      <c r="E40" s="250"/>
      <c r="F40" s="250"/>
      <c r="G40" s="250"/>
      <c r="H40" s="256"/>
    </row>
    <row r="41" spans="1:8" ht="28.5" x14ac:dyDescent="0.2">
      <c r="A41" s="576" t="s">
        <v>9319</v>
      </c>
      <c r="B41" s="537" t="s">
        <v>9320</v>
      </c>
      <c r="C41" s="300"/>
      <c r="D41" s="250"/>
      <c r="E41" s="250"/>
      <c r="F41" s="250"/>
      <c r="G41" s="250"/>
      <c r="H41" s="256"/>
    </row>
    <row r="42" spans="1:8" ht="28.5" x14ac:dyDescent="0.2">
      <c r="A42" s="576" t="s">
        <v>9321</v>
      </c>
      <c r="B42" s="537" t="s">
        <v>14506</v>
      </c>
      <c r="C42" s="278">
        <v>119040</v>
      </c>
      <c r="D42" s="402"/>
      <c r="E42" s="250"/>
      <c r="F42" s="62">
        <v>0</v>
      </c>
      <c r="G42" s="62">
        <v>0</v>
      </c>
      <c r="H42" s="253">
        <f t="shared" ref="H42:H45" si="6">G42-F42</f>
        <v>0</v>
      </c>
    </row>
    <row r="43" spans="1:8" ht="28.5" x14ac:dyDescent="0.2">
      <c r="A43" s="576" t="s">
        <v>9322</v>
      </c>
      <c r="B43" s="537" t="s">
        <v>14507</v>
      </c>
      <c r="C43" s="278">
        <v>7440</v>
      </c>
      <c r="D43" s="402"/>
      <c r="E43" s="250"/>
      <c r="F43" s="62">
        <v>0</v>
      </c>
      <c r="G43" s="62">
        <v>0</v>
      </c>
      <c r="H43" s="253">
        <f t="shared" si="6"/>
        <v>0</v>
      </c>
    </row>
    <row r="44" spans="1:8" ht="28.5" x14ac:dyDescent="0.2">
      <c r="A44" s="576" t="s">
        <v>14508</v>
      </c>
      <c r="B44" s="537" t="s">
        <v>14509</v>
      </c>
      <c r="C44" s="278">
        <v>7440</v>
      </c>
      <c r="D44" s="402"/>
      <c r="E44" s="250"/>
      <c r="F44" s="62">
        <v>0</v>
      </c>
      <c r="G44" s="62">
        <v>0</v>
      </c>
      <c r="H44" s="253">
        <f t="shared" si="6"/>
        <v>0</v>
      </c>
    </row>
    <row r="45" spans="1:8" ht="28.5" x14ac:dyDescent="0.2">
      <c r="A45" s="576" t="s">
        <v>14510</v>
      </c>
      <c r="B45" s="537" t="s">
        <v>14511</v>
      </c>
      <c r="C45" s="278">
        <v>14880</v>
      </c>
      <c r="D45" s="402"/>
      <c r="E45" s="255"/>
      <c r="F45" s="62">
        <v>0</v>
      </c>
      <c r="G45" s="62">
        <v>0</v>
      </c>
      <c r="H45" s="253">
        <f t="shared" si="6"/>
        <v>0</v>
      </c>
    </row>
    <row r="46" spans="1:8" ht="15" x14ac:dyDescent="0.25">
      <c r="A46" s="678" t="s">
        <v>14512</v>
      </c>
      <c r="B46" s="560" t="s">
        <v>14413</v>
      </c>
      <c r="C46" s="278"/>
      <c r="D46" s="402"/>
      <c r="E46" s="250"/>
      <c r="F46" s="62"/>
      <c r="G46" s="62"/>
      <c r="H46" s="253"/>
    </row>
    <row r="47" spans="1:8" x14ac:dyDescent="0.2">
      <c r="A47" s="677" t="s">
        <v>14513</v>
      </c>
      <c r="B47" s="530" t="s">
        <v>14514</v>
      </c>
      <c r="C47" s="551">
        <v>10545.473409425626</v>
      </c>
      <c r="D47" s="402">
        <v>20</v>
      </c>
      <c r="E47" s="255"/>
      <c r="F47" s="62">
        <v>0</v>
      </c>
      <c r="G47" s="62">
        <v>0</v>
      </c>
      <c r="H47" s="253">
        <f t="shared" ref="H47:H48" si="7">G47-F47</f>
        <v>0</v>
      </c>
    </row>
    <row r="48" spans="1:8" x14ac:dyDescent="0.2">
      <c r="A48" s="677" t="s">
        <v>14515</v>
      </c>
      <c r="B48" s="530" t="s">
        <v>14516</v>
      </c>
      <c r="C48" s="551">
        <v>8728.7565905743741</v>
      </c>
      <c r="D48" s="402">
        <v>20</v>
      </c>
      <c r="E48" s="255"/>
      <c r="F48" s="62">
        <v>0</v>
      </c>
      <c r="G48" s="62">
        <v>0</v>
      </c>
      <c r="H48" s="253">
        <f t="shared" si="7"/>
        <v>0</v>
      </c>
    </row>
    <row r="49" spans="1:8" ht="15" x14ac:dyDescent="0.25">
      <c r="A49" s="610" t="s">
        <v>26</v>
      </c>
      <c r="B49" s="528" t="s">
        <v>8677</v>
      </c>
      <c r="C49" s="401"/>
      <c r="D49" s="402"/>
      <c r="E49" s="255"/>
      <c r="F49" s="268"/>
      <c r="G49" s="268"/>
      <c r="H49" s="246"/>
    </row>
    <row r="50" spans="1:8" ht="28.5" x14ac:dyDescent="0.2">
      <c r="A50" s="569"/>
      <c r="B50" s="529" t="s">
        <v>14443</v>
      </c>
      <c r="C50" s="278"/>
      <c r="D50" s="402"/>
      <c r="E50" s="255"/>
      <c r="F50" s="268"/>
      <c r="G50" s="268"/>
      <c r="H50" s="246"/>
    </row>
    <row r="51" spans="1:8" x14ac:dyDescent="0.2">
      <c r="A51" s="569" t="s">
        <v>29</v>
      </c>
      <c r="B51" s="529" t="s">
        <v>14517</v>
      </c>
      <c r="C51" s="278">
        <v>121834.87708333334</v>
      </c>
      <c r="D51" s="402">
        <v>36</v>
      </c>
      <c r="E51" s="255"/>
      <c r="F51" s="62">
        <v>0</v>
      </c>
      <c r="G51" s="62">
        <v>0</v>
      </c>
      <c r="H51" s="253">
        <f t="shared" ref="H51:H52" si="8">G51-F51</f>
        <v>0</v>
      </c>
    </row>
    <row r="52" spans="1:8" x14ac:dyDescent="0.2">
      <c r="A52" s="569" t="s">
        <v>14518</v>
      </c>
      <c r="B52" s="529" t="s">
        <v>14519</v>
      </c>
      <c r="C52" s="278">
        <v>165612.83291666667</v>
      </c>
      <c r="D52" s="402">
        <v>36</v>
      </c>
      <c r="E52" s="255"/>
      <c r="F52" s="62">
        <v>0</v>
      </c>
      <c r="G52" s="62">
        <v>0</v>
      </c>
      <c r="H52" s="253">
        <f t="shared" si="8"/>
        <v>0</v>
      </c>
    </row>
    <row r="53" spans="1:8" ht="15" x14ac:dyDescent="0.25">
      <c r="A53" s="198" t="s">
        <v>4928</v>
      </c>
      <c r="B53" s="167" t="s">
        <v>5546</v>
      </c>
      <c r="C53" s="269"/>
      <c r="D53" s="255"/>
      <c r="E53" s="255"/>
      <c r="F53" s="255"/>
      <c r="G53" s="255"/>
      <c r="H53" s="277"/>
    </row>
    <row r="54" spans="1:8" ht="28.5" x14ac:dyDescent="0.2">
      <c r="A54" s="199" t="s">
        <v>4929</v>
      </c>
      <c r="B54" s="31" t="s">
        <v>5860</v>
      </c>
      <c r="C54" s="278">
        <v>47606.276905913597</v>
      </c>
      <c r="D54" s="250">
        <v>38</v>
      </c>
      <c r="E54" s="250"/>
      <c r="F54" s="62">
        <v>0</v>
      </c>
      <c r="G54" s="62">
        <v>0</v>
      </c>
      <c r="H54" s="253">
        <f t="shared" ref="H54:H59" si="9">G54-F54</f>
        <v>0</v>
      </c>
    </row>
    <row r="55" spans="1:8" ht="28.5" x14ac:dyDescent="0.2">
      <c r="A55" s="199" t="s">
        <v>4930</v>
      </c>
      <c r="B55" s="31" t="s">
        <v>5861</v>
      </c>
      <c r="C55" s="278">
        <v>35105.943094086404</v>
      </c>
      <c r="D55" s="250">
        <v>39</v>
      </c>
      <c r="E55" s="250"/>
      <c r="F55" s="62">
        <v>0</v>
      </c>
      <c r="G55" s="62">
        <v>0</v>
      </c>
      <c r="H55" s="253">
        <f t="shared" si="9"/>
        <v>0</v>
      </c>
    </row>
    <row r="56" spans="1:8" ht="28.5" x14ac:dyDescent="0.2">
      <c r="A56" s="199" t="s">
        <v>4931</v>
      </c>
      <c r="B56" s="182" t="s">
        <v>5862</v>
      </c>
      <c r="C56" s="278">
        <v>47606.265394609247</v>
      </c>
      <c r="D56" s="277">
        <v>40</v>
      </c>
      <c r="E56" s="277"/>
      <c r="F56" s="62">
        <v>0</v>
      </c>
      <c r="G56" s="62">
        <v>0</v>
      </c>
      <c r="H56" s="253">
        <f t="shared" si="9"/>
        <v>0</v>
      </c>
    </row>
    <row r="57" spans="1:8" ht="28.5" x14ac:dyDescent="0.2">
      <c r="A57" s="199" t="s">
        <v>4932</v>
      </c>
      <c r="B57" s="182" t="s">
        <v>5863</v>
      </c>
      <c r="C57" s="278">
        <v>35105.93460539075</v>
      </c>
      <c r="D57" s="277">
        <v>41</v>
      </c>
      <c r="E57" s="277"/>
      <c r="F57" s="62">
        <v>0</v>
      </c>
      <c r="G57" s="62">
        <v>0</v>
      </c>
      <c r="H57" s="253">
        <f t="shared" si="9"/>
        <v>0</v>
      </c>
    </row>
    <row r="58" spans="1:8" ht="28.5" x14ac:dyDescent="0.2">
      <c r="A58" s="199" t="s">
        <v>4933</v>
      </c>
      <c r="B58" s="182" t="s">
        <v>5864</v>
      </c>
      <c r="C58" s="278">
        <v>52899.001977779764</v>
      </c>
      <c r="D58" s="277">
        <v>42</v>
      </c>
      <c r="E58" s="277"/>
      <c r="F58" s="62">
        <v>0</v>
      </c>
      <c r="G58" s="62">
        <v>0</v>
      </c>
      <c r="H58" s="253">
        <f t="shared" si="9"/>
        <v>0</v>
      </c>
    </row>
    <row r="59" spans="1:8" ht="28.5" x14ac:dyDescent="0.2">
      <c r="A59" s="199" t="s">
        <v>4934</v>
      </c>
      <c r="B59" s="182" t="s">
        <v>5865</v>
      </c>
      <c r="C59" s="278">
        <v>39008.918022220234</v>
      </c>
      <c r="D59" s="277">
        <v>43</v>
      </c>
      <c r="E59" s="277"/>
      <c r="F59" s="62">
        <v>0</v>
      </c>
      <c r="G59" s="62">
        <v>0</v>
      </c>
      <c r="H59" s="253">
        <f t="shared" si="9"/>
        <v>0</v>
      </c>
    </row>
    <row r="60" spans="1:8" ht="15" x14ac:dyDescent="0.25">
      <c r="A60" s="418" t="s">
        <v>6649</v>
      </c>
      <c r="B60" s="419" t="s">
        <v>6650</v>
      </c>
      <c r="C60" s="420"/>
      <c r="D60" s="421"/>
      <c r="E60" s="421"/>
      <c r="F60" s="253"/>
      <c r="G60" s="253"/>
      <c r="H60" s="420"/>
    </row>
    <row r="61" spans="1:8" ht="15" thickBot="1" x14ac:dyDescent="0.25">
      <c r="A61" s="422" t="s">
        <v>6651</v>
      </c>
      <c r="B61" s="178" t="s">
        <v>6652</v>
      </c>
      <c r="C61" s="265">
        <v>95120.46</v>
      </c>
      <c r="D61" s="266">
        <v>26</v>
      </c>
      <c r="E61" s="266"/>
      <c r="F61" s="265"/>
      <c r="G61" s="265"/>
      <c r="H61" s="265"/>
    </row>
    <row r="62" spans="1:8" ht="15.75" thickBot="1" x14ac:dyDescent="0.3">
      <c r="A62" s="158"/>
      <c r="B62" s="159" t="s">
        <v>5866</v>
      </c>
      <c r="C62" s="280">
        <f>SUM(C14:C61)</f>
        <v>1999483.17</v>
      </c>
      <c r="D62" s="273"/>
      <c r="E62" s="273"/>
      <c r="F62" s="262">
        <f>SUM(F14:F61)</f>
        <v>0</v>
      </c>
      <c r="G62" s="262">
        <f>SUM(G14:G61)</f>
        <v>0</v>
      </c>
      <c r="H62" s="262">
        <f>SUM(H14:H61)</f>
        <v>0</v>
      </c>
    </row>
    <row r="63" spans="1:8" ht="43.5" x14ac:dyDescent="0.25">
      <c r="A63" s="183" t="s">
        <v>5867</v>
      </c>
      <c r="B63" s="501" t="s">
        <v>7750</v>
      </c>
      <c r="C63" s="286"/>
      <c r="D63" s="275"/>
      <c r="E63" s="275"/>
      <c r="F63" s="275"/>
      <c r="G63" s="275"/>
      <c r="H63" s="287"/>
    </row>
    <row r="64" spans="1:8" x14ac:dyDescent="0.2">
      <c r="A64" s="197"/>
      <c r="B64" s="6" t="s">
        <v>5474</v>
      </c>
      <c r="C64" s="250"/>
      <c r="D64" s="250"/>
      <c r="E64" s="250"/>
      <c r="F64" s="250"/>
      <c r="G64" s="250"/>
      <c r="H64" s="250"/>
    </row>
    <row r="65" spans="1:8" ht="15" x14ac:dyDescent="0.25">
      <c r="A65" s="198" t="s">
        <v>533</v>
      </c>
      <c r="B65" s="12" t="s">
        <v>5570</v>
      </c>
      <c r="C65" s="267"/>
      <c r="D65" s="255"/>
      <c r="E65" s="255"/>
      <c r="F65" s="255"/>
      <c r="G65" s="255"/>
      <c r="H65" s="277"/>
    </row>
    <row r="66" spans="1:8" x14ac:dyDescent="0.2">
      <c r="A66" s="199" t="s">
        <v>534</v>
      </c>
      <c r="B66" s="16" t="s">
        <v>5491</v>
      </c>
      <c r="C66" s="253">
        <v>104196.17</v>
      </c>
      <c r="D66" s="250">
        <v>17</v>
      </c>
      <c r="E66" s="250">
        <v>23</v>
      </c>
      <c r="F66" s="62">
        <v>104196.17</v>
      </c>
      <c r="G66" s="62">
        <v>0</v>
      </c>
      <c r="H66" s="253">
        <f>G66+F66</f>
        <v>104196.17</v>
      </c>
    </row>
    <row r="67" spans="1:8" x14ac:dyDescent="0.2">
      <c r="A67" s="199" t="s">
        <v>535</v>
      </c>
      <c r="B67" s="6" t="s">
        <v>5523</v>
      </c>
      <c r="C67" s="253">
        <v>104196.17</v>
      </c>
      <c r="D67" s="250">
        <v>17</v>
      </c>
      <c r="E67" s="250">
        <v>23</v>
      </c>
      <c r="F67" s="62">
        <v>104196.17</v>
      </c>
      <c r="G67" s="62">
        <v>0</v>
      </c>
      <c r="H67" s="253">
        <f>G67+F67</f>
        <v>104196.17</v>
      </c>
    </row>
    <row r="68" spans="1:8" x14ac:dyDescent="0.2">
      <c r="A68" s="199" t="s">
        <v>536</v>
      </c>
      <c r="B68" s="6" t="s">
        <v>5493</v>
      </c>
      <c r="C68" s="253">
        <v>104196.17</v>
      </c>
      <c r="D68" s="250">
        <v>20</v>
      </c>
      <c r="E68" s="250"/>
      <c r="F68" s="62">
        <v>0</v>
      </c>
      <c r="G68" s="62">
        <v>0</v>
      </c>
      <c r="H68" s="253">
        <f t="shared" ref="H68:H73" si="10">G68-F68</f>
        <v>0</v>
      </c>
    </row>
    <row r="69" spans="1:8" x14ac:dyDescent="0.2">
      <c r="A69" s="199" t="s">
        <v>537</v>
      </c>
      <c r="B69" s="6" t="s">
        <v>5494</v>
      </c>
      <c r="C69" s="253">
        <v>104196.17</v>
      </c>
      <c r="D69" s="250">
        <v>20</v>
      </c>
      <c r="E69" s="250"/>
      <c r="F69" s="62">
        <v>0</v>
      </c>
      <c r="G69" s="62">
        <v>0</v>
      </c>
      <c r="H69" s="253">
        <f t="shared" si="10"/>
        <v>0</v>
      </c>
    </row>
    <row r="70" spans="1:8" x14ac:dyDescent="0.2">
      <c r="A70" s="199" t="s">
        <v>1490</v>
      </c>
      <c r="B70" s="6" t="s">
        <v>5495</v>
      </c>
      <c r="C70" s="253">
        <v>26049.0425</v>
      </c>
      <c r="D70" s="277">
        <v>31</v>
      </c>
      <c r="E70" s="277"/>
      <c r="F70" s="62">
        <v>0</v>
      </c>
      <c r="G70" s="62">
        <v>0</v>
      </c>
      <c r="H70" s="253">
        <f t="shared" si="10"/>
        <v>0</v>
      </c>
    </row>
    <row r="71" spans="1:8" x14ac:dyDescent="0.2">
      <c r="A71" s="199" t="s">
        <v>3105</v>
      </c>
      <c r="B71" s="6" t="s">
        <v>5496</v>
      </c>
      <c r="C71" s="253">
        <v>26049.0425</v>
      </c>
      <c r="D71" s="277">
        <v>32</v>
      </c>
      <c r="E71" s="277"/>
      <c r="F71" s="62">
        <v>0</v>
      </c>
      <c r="G71" s="62">
        <v>0</v>
      </c>
      <c r="H71" s="253">
        <f t="shared" si="10"/>
        <v>0</v>
      </c>
    </row>
    <row r="72" spans="1:8" x14ac:dyDescent="0.2">
      <c r="A72" s="199" t="s">
        <v>3106</v>
      </c>
      <c r="B72" s="6" t="s">
        <v>5497</v>
      </c>
      <c r="C72" s="253">
        <v>26049.0425</v>
      </c>
      <c r="D72" s="277">
        <v>33</v>
      </c>
      <c r="E72" s="277"/>
      <c r="F72" s="62">
        <v>0</v>
      </c>
      <c r="G72" s="62">
        <v>0</v>
      </c>
      <c r="H72" s="253">
        <f t="shared" si="10"/>
        <v>0</v>
      </c>
    </row>
    <row r="73" spans="1:8" x14ac:dyDescent="0.2">
      <c r="A73" s="199" t="s">
        <v>3107</v>
      </c>
      <c r="B73" s="6" t="s">
        <v>5498</v>
      </c>
      <c r="C73" s="253">
        <v>26049.0625</v>
      </c>
      <c r="D73" s="277">
        <v>34</v>
      </c>
      <c r="E73" s="277"/>
      <c r="F73" s="62">
        <v>0</v>
      </c>
      <c r="G73" s="62">
        <v>0</v>
      </c>
      <c r="H73" s="253">
        <f t="shared" si="10"/>
        <v>0</v>
      </c>
    </row>
    <row r="74" spans="1:8" ht="45" x14ac:dyDescent="0.25">
      <c r="A74" s="198" t="s">
        <v>538</v>
      </c>
      <c r="B74" s="167" t="s">
        <v>5499</v>
      </c>
      <c r="C74" s="267"/>
      <c r="D74" s="255"/>
      <c r="E74" s="255"/>
      <c r="F74" s="255"/>
      <c r="G74" s="255"/>
      <c r="H74" s="277"/>
    </row>
    <row r="75" spans="1:8" x14ac:dyDescent="0.2">
      <c r="A75" s="199" t="s">
        <v>539</v>
      </c>
      <c r="B75" s="6" t="s">
        <v>6941</v>
      </c>
      <c r="C75" s="253">
        <v>376275.76</v>
      </c>
      <c r="D75" s="250">
        <v>17</v>
      </c>
      <c r="E75" s="250">
        <v>25</v>
      </c>
      <c r="F75" s="62">
        <v>376275.76</v>
      </c>
      <c r="G75" s="62">
        <v>0</v>
      </c>
      <c r="H75" s="253">
        <f>G75+F75</f>
        <v>376275.76</v>
      </c>
    </row>
    <row r="76" spans="1:8" x14ac:dyDescent="0.2">
      <c r="A76" s="199" t="s">
        <v>540</v>
      </c>
      <c r="B76" s="6" t="s">
        <v>6942</v>
      </c>
      <c r="C76" s="253">
        <v>376275.76</v>
      </c>
      <c r="D76" s="250">
        <v>19</v>
      </c>
      <c r="E76" s="250">
        <v>25</v>
      </c>
      <c r="F76" s="62">
        <v>376275.76</v>
      </c>
      <c r="G76" s="62">
        <v>0</v>
      </c>
      <c r="H76" s="253">
        <f t="shared" ref="H76:H86" si="11">G76+F76</f>
        <v>376275.76</v>
      </c>
    </row>
    <row r="77" spans="1:8" x14ac:dyDescent="0.2">
      <c r="A77" s="199" t="s">
        <v>541</v>
      </c>
      <c r="B77" s="6" t="s">
        <v>6940</v>
      </c>
      <c r="C77" s="253">
        <v>376275.76</v>
      </c>
      <c r="D77" s="250">
        <v>19</v>
      </c>
      <c r="E77" s="250">
        <v>25</v>
      </c>
      <c r="F77" s="62">
        <v>376275.76</v>
      </c>
      <c r="G77" s="62">
        <v>0</v>
      </c>
      <c r="H77" s="253">
        <f t="shared" si="11"/>
        <v>376275.76</v>
      </c>
    </row>
    <row r="78" spans="1:8" x14ac:dyDescent="0.2">
      <c r="A78" s="199" t="s">
        <v>542</v>
      </c>
      <c r="B78" s="6" t="s">
        <v>6970</v>
      </c>
      <c r="C78" s="253">
        <v>376275.76</v>
      </c>
      <c r="D78" s="250">
        <v>20</v>
      </c>
      <c r="E78" s="250">
        <v>25</v>
      </c>
      <c r="F78" s="62">
        <v>376275.76</v>
      </c>
      <c r="G78" s="62">
        <v>0</v>
      </c>
      <c r="H78" s="253">
        <f t="shared" si="11"/>
        <v>376275.76</v>
      </c>
    </row>
    <row r="79" spans="1:8" x14ac:dyDescent="0.2">
      <c r="A79" s="199" t="s">
        <v>543</v>
      </c>
      <c r="B79" s="6" t="s">
        <v>6969</v>
      </c>
      <c r="C79" s="253">
        <v>376275.76</v>
      </c>
      <c r="D79" s="250">
        <v>20</v>
      </c>
      <c r="E79" s="250">
        <v>25</v>
      </c>
      <c r="F79" s="62">
        <v>376275.76</v>
      </c>
      <c r="G79" s="62">
        <v>0</v>
      </c>
      <c r="H79" s="253">
        <f t="shared" si="11"/>
        <v>376275.76</v>
      </c>
    </row>
    <row r="80" spans="1:8" x14ac:dyDescent="0.2">
      <c r="A80" s="199" t="s">
        <v>544</v>
      </c>
      <c r="B80" s="6" t="s">
        <v>6971</v>
      </c>
      <c r="C80" s="253">
        <v>376275.76</v>
      </c>
      <c r="D80" s="250">
        <v>21</v>
      </c>
      <c r="E80" s="250">
        <v>25</v>
      </c>
      <c r="F80" s="62">
        <v>376275.76</v>
      </c>
      <c r="G80" s="62">
        <v>0</v>
      </c>
      <c r="H80" s="253">
        <f t="shared" si="11"/>
        <v>376275.76</v>
      </c>
    </row>
    <row r="81" spans="1:8" x14ac:dyDescent="0.2">
      <c r="A81" s="199" t="s">
        <v>545</v>
      </c>
      <c r="B81" s="6" t="s">
        <v>7752</v>
      </c>
      <c r="C81" s="253">
        <v>376275.76</v>
      </c>
      <c r="D81" s="250">
        <v>21</v>
      </c>
      <c r="E81" s="250">
        <v>26</v>
      </c>
      <c r="F81" s="62">
        <v>376275.76</v>
      </c>
      <c r="G81" s="62">
        <v>0</v>
      </c>
      <c r="H81" s="253">
        <f t="shared" si="11"/>
        <v>376275.76</v>
      </c>
    </row>
    <row r="82" spans="1:8" x14ac:dyDescent="0.2">
      <c r="A82" s="199" t="s">
        <v>546</v>
      </c>
      <c r="B82" s="6" t="s">
        <v>8331</v>
      </c>
      <c r="C82" s="253">
        <v>376275.76</v>
      </c>
      <c r="D82" s="250">
        <v>22</v>
      </c>
      <c r="E82" s="250">
        <v>27</v>
      </c>
      <c r="F82" s="62">
        <v>376275.76</v>
      </c>
      <c r="G82" s="62">
        <v>0</v>
      </c>
      <c r="H82" s="253">
        <f t="shared" si="11"/>
        <v>376275.76</v>
      </c>
    </row>
    <row r="83" spans="1:8" x14ac:dyDescent="0.2">
      <c r="A83" s="199" t="s">
        <v>547</v>
      </c>
      <c r="B83" s="6" t="s">
        <v>7753</v>
      </c>
      <c r="C83" s="253">
        <v>376275.76</v>
      </c>
      <c r="D83" s="250">
        <v>22</v>
      </c>
      <c r="E83" s="250">
        <v>26</v>
      </c>
      <c r="F83" s="62">
        <v>376275.76</v>
      </c>
      <c r="G83" s="62">
        <v>0</v>
      </c>
      <c r="H83" s="253">
        <f t="shared" si="11"/>
        <v>376275.76</v>
      </c>
    </row>
    <row r="84" spans="1:8" x14ac:dyDescent="0.2">
      <c r="A84" s="199" t="s">
        <v>548</v>
      </c>
      <c r="B84" s="6" t="s">
        <v>7754</v>
      </c>
      <c r="C84" s="253">
        <v>376275.76</v>
      </c>
      <c r="D84" s="250">
        <v>23</v>
      </c>
      <c r="E84" s="250">
        <v>26</v>
      </c>
      <c r="F84" s="62">
        <v>376275.76</v>
      </c>
      <c r="G84" s="62">
        <v>0</v>
      </c>
      <c r="H84" s="253">
        <f t="shared" si="11"/>
        <v>376275.76</v>
      </c>
    </row>
    <row r="85" spans="1:8" x14ac:dyDescent="0.2">
      <c r="A85" s="199" t="s">
        <v>549</v>
      </c>
      <c r="B85" s="6" t="s">
        <v>8332</v>
      </c>
      <c r="C85" s="253">
        <v>376275.76</v>
      </c>
      <c r="D85" s="250">
        <v>23</v>
      </c>
      <c r="E85" s="250">
        <v>27</v>
      </c>
      <c r="F85" s="62">
        <v>376275.76</v>
      </c>
      <c r="G85" s="62">
        <v>0</v>
      </c>
      <c r="H85" s="253">
        <f t="shared" si="11"/>
        <v>376275.76</v>
      </c>
    </row>
    <row r="86" spans="1:8" x14ac:dyDescent="0.2">
      <c r="A86" s="199" t="s">
        <v>550</v>
      </c>
      <c r="B86" s="6" t="s">
        <v>8333</v>
      </c>
      <c r="C86" s="253">
        <v>376275.76</v>
      </c>
      <c r="D86" s="250">
        <v>24</v>
      </c>
      <c r="E86" s="250">
        <v>27</v>
      </c>
      <c r="F86" s="62">
        <v>376275.76</v>
      </c>
      <c r="G86" s="62">
        <v>0</v>
      </c>
      <c r="H86" s="253">
        <f t="shared" si="11"/>
        <v>376275.76</v>
      </c>
    </row>
    <row r="87" spans="1:8" x14ac:dyDescent="0.2">
      <c r="A87" s="199" t="s">
        <v>551</v>
      </c>
      <c r="B87" s="6" t="s">
        <v>9657</v>
      </c>
      <c r="C87" s="253">
        <v>376275.76</v>
      </c>
      <c r="D87" s="250">
        <v>24</v>
      </c>
      <c r="E87" s="250">
        <v>28</v>
      </c>
      <c r="F87" s="62">
        <v>376275.76</v>
      </c>
      <c r="G87" s="62">
        <v>0</v>
      </c>
      <c r="H87" s="253">
        <f t="shared" ref="H87:H89" si="12">G87+F87</f>
        <v>376275.76</v>
      </c>
    </row>
    <row r="88" spans="1:8" x14ac:dyDescent="0.2">
      <c r="A88" s="199" t="s">
        <v>552</v>
      </c>
      <c r="B88" s="6" t="s">
        <v>9658</v>
      </c>
      <c r="C88" s="253">
        <v>376275.76</v>
      </c>
      <c r="D88" s="250">
        <v>25</v>
      </c>
      <c r="E88" s="250">
        <v>28</v>
      </c>
      <c r="F88" s="62">
        <v>376275.76</v>
      </c>
      <c r="G88" s="62">
        <v>0</v>
      </c>
      <c r="H88" s="253">
        <f t="shared" si="12"/>
        <v>376275.76</v>
      </c>
    </row>
    <row r="89" spans="1:8" x14ac:dyDescent="0.2">
      <c r="A89" s="199" t="s">
        <v>553</v>
      </c>
      <c r="B89" s="6" t="s">
        <v>10757</v>
      </c>
      <c r="C89" s="253">
        <v>376275.76</v>
      </c>
      <c r="D89" s="250">
        <v>25</v>
      </c>
      <c r="E89" s="250">
        <v>28</v>
      </c>
      <c r="F89" s="62">
        <v>376275.76</v>
      </c>
      <c r="G89" s="62">
        <v>0</v>
      </c>
      <c r="H89" s="253">
        <f t="shared" si="12"/>
        <v>376275.76</v>
      </c>
    </row>
    <row r="90" spans="1:8" x14ac:dyDescent="0.2">
      <c r="A90" s="569" t="s">
        <v>554</v>
      </c>
      <c r="B90" s="402" t="s">
        <v>13901</v>
      </c>
      <c r="C90" s="278">
        <v>106861.51196172256</v>
      </c>
      <c r="D90" s="402">
        <v>25</v>
      </c>
      <c r="E90" s="250">
        <v>29</v>
      </c>
      <c r="F90" s="62">
        <f>C90</f>
        <v>106861.51196172256</v>
      </c>
      <c r="G90" s="278">
        <v>0</v>
      </c>
      <c r="H90" s="253">
        <f>G90+F90</f>
        <v>106861.51196172256</v>
      </c>
    </row>
    <row r="91" spans="1:8" x14ac:dyDescent="0.2">
      <c r="A91" s="569" t="s">
        <v>1540</v>
      </c>
      <c r="B91" s="634" t="s">
        <v>13902</v>
      </c>
      <c r="C91" s="278">
        <v>106861.51196172256</v>
      </c>
      <c r="D91" s="402">
        <v>25</v>
      </c>
      <c r="E91" s="250">
        <v>29</v>
      </c>
      <c r="F91" s="62">
        <f t="shared" ref="F91:F109" si="13">C91</f>
        <v>106861.51196172256</v>
      </c>
      <c r="G91" s="278">
        <v>0</v>
      </c>
      <c r="H91" s="253">
        <f t="shared" ref="H91:H109" si="14">G91+F91</f>
        <v>106861.51196172256</v>
      </c>
    </row>
    <row r="92" spans="1:8" x14ac:dyDescent="0.2">
      <c r="A92" s="569" t="s">
        <v>1541</v>
      </c>
      <c r="B92" s="634" t="s">
        <v>13903</v>
      </c>
      <c r="C92" s="278">
        <v>106861.51196172256</v>
      </c>
      <c r="D92" s="402">
        <v>25</v>
      </c>
      <c r="E92" s="250">
        <v>29</v>
      </c>
      <c r="F92" s="62">
        <f t="shared" si="13"/>
        <v>106861.51196172256</v>
      </c>
      <c r="G92" s="278">
        <v>0</v>
      </c>
      <c r="H92" s="253">
        <f t="shared" si="14"/>
        <v>106861.51196172256</v>
      </c>
    </row>
    <row r="93" spans="1:8" x14ac:dyDescent="0.2">
      <c r="A93" s="569" t="s">
        <v>1542</v>
      </c>
      <c r="B93" s="634" t="s">
        <v>13904</v>
      </c>
      <c r="C93" s="278">
        <v>106861.51196172256</v>
      </c>
      <c r="D93" s="402">
        <v>26</v>
      </c>
      <c r="E93" s="250">
        <v>29</v>
      </c>
      <c r="F93" s="62">
        <f t="shared" si="13"/>
        <v>106861.51196172256</v>
      </c>
      <c r="G93" s="278">
        <v>0</v>
      </c>
      <c r="H93" s="253">
        <f t="shared" si="14"/>
        <v>106861.51196172256</v>
      </c>
    </row>
    <row r="94" spans="1:8" x14ac:dyDescent="0.2">
      <c r="A94" s="569" t="s">
        <v>1543</v>
      </c>
      <c r="B94" s="634" t="s">
        <v>13905</v>
      </c>
      <c r="C94" s="278">
        <v>106861.51196172256</v>
      </c>
      <c r="D94" s="402">
        <v>26</v>
      </c>
      <c r="E94" s="250">
        <v>29</v>
      </c>
      <c r="F94" s="62">
        <f t="shared" si="13"/>
        <v>106861.51196172256</v>
      </c>
      <c r="G94" s="278">
        <v>0</v>
      </c>
      <c r="H94" s="253">
        <f t="shared" si="14"/>
        <v>106861.51196172256</v>
      </c>
    </row>
    <row r="95" spans="1:8" x14ac:dyDescent="0.2">
      <c r="A95" s="569" t="s">
        <v>1544</v>
      </c>
      <c r="B95" s="634" t="s">
        <v>13906</v>
      </c>
      <c r="C95" s="278">
        <v>106861.51196172256</v>
      </c>
      <c r="D95" s="402">
        <v>26</v>
      </c>
      <c r="E95" s="250">
        <v>29</v>
      </c>
      <c r="F95" s="62">
        <f t="shared" si="13"/>
        <v>106861.51196172256</v>
      </c>
      <c r="G95" s="278">
        <v>0</v>
      </c>
      <c r="H95" s="253">
        <f t="shared" si="14"/>
        <v>106861.51196172256</v>
      </c>
    </row>
    <row r="96" spans="1:8" x14ac:dyDescent="0.2">
      <c r="A96" s="569" t="s">
        <v>1545</v>
      </c>
      <c r="B96" s="634" t="s">
        <v>13907</v>
      </c>
      <c r="C96" s="278">
        <v>106861.51196172256</v>
      </c>
      <c r="D96" s="402">
        <v>26</v>
      </c>
      <c r="E96" s="250">
        <v>29</v>
      </c>
      <c r="F96" s="62">
        <f t="shared" si="13"/>
        <v>106861.51196172256</v>
      </c>
      <c r="G96" s="278">
        <v>0</v>
      </c>
      <c r="H96" s="253">
        <f t="shared" si="14"/>
        <v>106861.51196172256</v>
      </c>
    </row>
    <row r="97" spans="1:8" x14ac:dyDescent="0.2">
      <c r="A97" s="569" t="s">
        <v>1546</v>
      </c>
      <c r="B97" s="634" t="s">
        <v>13908</v>
      </c>
      <c r="C97" s="278">
        <v>106861.51196172256</v>
      </c>
      <c r="D97" s="402">
        <v>26</v>
      </c>
      <c r="E97" s="250">
        <v>29</v>
      </c>
      <c r="F97" s="62">
        <f t="shared" si="13"/>
        <v>106861.51196172256</v>
      </c>
      <c r="G97" s="278">
        <v>0</v>
      </c>
      <c r="H97" s="253">
        <f t="shared" si="14"/>
        <v>106861.51196172256</v>
      </c>
    </row>
    <row r="98" spans="1:8" x14ac:dyDescent="0.2">
      <c r="A98" s="569" t="s">
        <v>1547</v>
      </c>
      <c r="B98" s="634" t="s">
        <v>13909</v>
      </c>
      <c r="C98" s="278">
        <v>106861.51196172256</v>
      </c>
      <c r="D98" s="402">
        <v>26</v>
      </c>
      <c r="E98" s="250">
        <v>29</v>
      </c>
      <c r="F98" s="62">
        <f t="shared" si="13"/>
        <v>106861.51196172256</v>
      </c>
      <c r="G98" s="278">
        <v>0</v>
      </c>
      <c r="H98" s="253">
        <f t="shared" si="14"/>
        <v>106861.51196172256</v>
      </c>
    </row>
    <row r="99" spans="1:8" x14ac:dyDescent="0.2">
      <c r="A99" s="569" t="s">
        <v>12626</v>
      </c>
      <c r="B99" s="634" t="s">
        <v>13910</v>
      </c>
      <c r="C99" s="278">
        <v>106861.51196172256</v>
      </c>
      <c r="D99" s="402">
        <v>26</v>
      </c>
      <c r="E99" s="250">
        <v>29</v>
      </c>
      <c r="F99" s="62">
        <f t="shared" si="13"/>
        <v>106861.51196172256</v>
      </c>
      <c r="G99" s="278">
        <v>0</v>
      </c>
      <c r="H99" s="253">
        <f t="shared" si="14"/>
        <v>106861.51196172256</v>
      </c>
    </row>
    <row r="100" spans="1:8" x14ac:dyDescent="0.2">
      <c r="A100" s="569" t="s">
        <v>12627</v>
      </c>
      <c r="B100" s="634" t="s">
        <v>13911</v>
      </c>
      <c r="C100" s="278">
        <v>106861.51196172256</v>
      </c>
      <c r="D100" s="402">
        <v>27</v>
      </c>
      <c r="E100" s="250">
        <v>29</v>
      </c>
      <c r="F100" s="62">
        <f t="shared" si="13"/>
        <v>106861.51196172256</v>
      </c>
      <c r="G100" s="278">
        <v>0</v>
      </c>
      <c r="H100" s="253">
        <f t="shared" si="14"/>
        <v>106861.51196172256</v>
      </c>
    </row>
    <row r="101" spans="1:8" x14ac:dyDescent="0.2">
      <c r="A101" s="569" t="s">
        <v>12628</v>
      </c>
      <c r="B101" s="634" t="s">
        <v>13912</v>
      </c>
      <c r="C101" s="278">
        <v>106861.51196172256</v>
      </c>
      <c r="D101" s="402">
        <v>27</v>
      </c>
      <c r="E101" s="250">
        <v>29</v>
      </c>
      <c r="F101" s="62">
        <f t="shared" si="13"/>
        <v>106861.51196172256</v>
      </c>
      <c r="G101" s="278">
        <v>0</v>
      </c>
      <c r="H101" s="253">
        <f t="shared" si="14"/>
        <v>106861.51196172256</v>
      </c>
    </row>
    <row r="102" spans="1:8" x14ac:dyDescent="0.2">
      <c r="A102" s="569" t="s">
        <v>12629</v>
      </c>
      <c r="B102" s="634" t="s">
        <v>13913</v>
      </c>
      <c r="C102" s="278">
        <v>106861.51196172256</v>
      </c>
      <c r="D102" s="402">
        <v>27</v>
      </c>
      <c r="E102" s="250">
        <v>29</v>
      </c>
      <c r="F102" s="62">
        <f t="shared" si="13"/>
        <v>106861.51196172256</v>
      </c>
      <c r="G102" s="278">
        <v>0</v>
      </c>
      <c r="H102" s="253">
        <f t="shared" si="14"/>
        <v>106861.51196172256</v>
      </c>
    </row>
    <row r="103" spans="1:8" x14ac:dyDescent="0.2">
      <c r="A103" s="569" t="s">
        <v>12630</v>
      </c>
      <c r="B103" s="634" t="s">
        <v>13914</v>
      </c>
      <c r="C103" s="278">
        <v>106861.51196172256</v>
      </c>
      <c r="D103" s="402">
        <v>27</v>
      </c>
      <c r="E103" s="250">
        <v>29</v>
      </c>
      <c r="F103" s="62">
        <f t="shared" si="13"/>
        <v>106861.51196172256</v>
      </c>
      <c r="G103" s="278">
        <v>0</v>
      </c>
      <c r="H103" s="253">
        <f t="shared" si="14"/>
        <v>106861.51196172256</v>
      </c>
    </row>
    <row r="104" spans="1:8" x14ac:dyDescent="0.2">
      <c r="A104" s="569" t="s">
        <v>12631</v>
      </c>
      <c r="B104" s="634" t="s">
        <v>13915</v>
      </c>
      <c r="C104" s="278">
        <v>106861.51196172256</v>
      </c>
      <c r="D104" s="402">
        <v>27</v>
      </c>
      <c r="E104" s="250">
        <v>29</v>
      </c>
      <c r="F104" s="62">
        <f t="shared" si="13"/>
        <v>106861.51196172256</v>
      </c>
      <c r="G104" s="278">
        <v>0</v>
      </c>
      <c r="H104" s="253">
        <f t="shared" si="14"/>
        <v>106861.51196172256</v>
      </c>
    </row>
    <row r="105" spans="1:8" x14ac:dyDescent="0.2">
      <c r="A105" s="569" t="s">
        <v>12632</v>
      </c>
      <c r="B105" s="634" t="s">
        <v>13916</v>
      </c>
      <c r="C105" s="278">
        <v>106861.51196172256</v>
      </c>
      <c r="D105" s="402">
        <v>27</v>
      </c>
      <c r="E105" s="250">
        <v>29</v>
      </c>
      <c r="F105" s="62">
        <f t="shared" si="13"/>
        <v>106861.51196172256</v>
      </c>
      <c r="G105" s="278">
        <v>0</v>
      </c>
      <c r="H105" s="253">
        <f t="shared" si="14"/>
        <v>106861.51196172256</v>
      </c>
    </row>
    <row r="106" spans="1:8" x14ac:dyDescent="0.2">
      <c r="A106" s="569" t="s">
        <v>12633</v>
      </c>
      <c r="B106" s="634" t="s">
        <v>13917</v>
      </c>
      <c r="C106" s="278">
        <v>106861.51196172256</v>
      </c>
      <c r="D106" s="402">
        <v>27</v>
      </c>
      <c r="E106" s="250">
        <v>29</v>
      </c>
      <c r="F106" s="62">
        <f t="shared" si="13"/>
        <v>106861.51196172256</v>
      </c>
      <c r="G106" s="278">
        <v>0</v>
      </c>
      <c r="H106" s="253">
        <f t="shared" si="14"/>
        <v>106861.51196172256</v>
      </c>
    </row>
    <row r="107" spans="1:8" x14ac:dyDescent="0.2">
      <c r="A107" s="569" t="s">
        <v>12634</v>
      </c>
      <c r="B107" s="635" t="s">
        <v>13918</v>
      </c>
      <c r="C107" s="278">
        <v>106861.51196172256</v>
      </c>
      <c r="D107" s="402">
        <v>27</v>
      </c>
      <c r="E107" s="250">
        <v>29</v>
      </c>
      <c r="F107" s="62">
        <f t="shared" si="13"/>
        <v>106861.51196172256</v>
      </c>
      <c r="G107" s="278">
        <v>0</v>
      </c>
      <c r="H107" s="253">
        <f t="shared" si="14"/>
        <v>106861.51196172256</v>
      </c>
    </row>
    <row r="108" spans="1:8" x14ac:dyDescent="0.2">
      <c r="A108" s="569" t="s">
        <v>12635</v>
      </c>
      <c r="B108" s="635" t="s">
        <v>13919</v>
      </c>
      <c r="C108" s="278">
        <v>106861.51196172256</v>
      </c>
      <c r="D108" s="402">
        <v>28</v>
      </c>
      <c r="E108" s="250">
        <v>29</v>
      </c>
      <c r="F108" s="62">
        <f t="shared" si="13"/>
        <v>106861.51196172256</v>
      </c>
      <c r="G108" s="278">
        <v>0</v>
      </c>
      <c r="H108" s="253">
        <f t="shared" si="14"/>
        <v>106861.51196172256</v>
      </c>
    </row>
    <row r="109" spans="1:8" x14ac:dyDescent="0.2">
      <c r="A109" s="569" t="s">
        <v>12636</v>
      </c>
      <c r="B109" s="634" t="s">
        <v>13920</v>
      </c>
      <c r="C109" s="278">
        <v>106861.51196172256</v>
      </c>
      <c r="D109" s="402">
        <v>28</v>
      </c>
      <c r="E109" s="250">
        <v>29</v>
      </c>
      <c r="F109" s="62">
        <f t="shared" si="13"/>
        <v>106861.51196172256</v>
      </c>
      <c r="G109" s="278">
        <v>0</v>
      </c>
      <c r="H109" s="253">
        <f t="shared" si="14"/>
        <v>106861.51196172256</v>
      </c>
    </row>
    <row r="110" spans="1:8" x14ac:dyDescent="0.2">
      <c r="A110" s="569" t="s">
        <v>12637</v>
      </c>
      <c r="B110" s="634" t="s">
        <v>14520</v>
      </c>
      <c r="C110" s="278">
        <v>106861.51196172256</v>
      </c>
      <c r="D110" s="402">
        <v>28</v>
      </c>
      <c r="E110" s="250">
        <v>30</v>
      </c>
      <c r="F110" s="62">
        <v>0</v>
      </c>
      <c r="G110" s="62">
        <f>C110</f>
        <v>106861.51196172256</v>
      </c>
      <c r="H110" s="253">
        <f t="shared" ref="H110:H121" si="15">G110-F110</f>
        <v>106861.51196172256</v>
      </c>
    </row>
    <row r="111" spans="1:8" x14ac:dyDescent="0.2">
      <c r="A111" s="569" t="s">
        <v>12638</v>
      </c>
      <c r="B111" s="634" t="s">
        <v>14521</v>
      </c>
      <c r="C111" s="278">
        <v>106861.51196172256</v>
      </c>
      <c r="D111" s="402">
        <v>28</v>
      </c>
      <c r="E111" s="250">
        <v>30</v>
      </c>
      <c r="F111" s="62">
        <v>0</v>
      </c>
      <c r="G111" s="62">
        <f>C111</f>
        <v>106861.51196172256</v>
      </c>
      <c r="H111" s="253">
        <f t="shared" si="15"/>
        <v>106861.51196172256</v>
      </c>
    </row>
    <row r="112" spans="1:8" x14ac:dyDescent="0.2">
      <c r="A112" s="569" t="s">
        <v>12639</v>
      </c>
      <c r="B112" s="634" t="s">
        <v>14522</v>
      </c>
      <c r="C112" s="278">
        <v>106861.51196172256</v>
      </c>
      <c r="D112" s="402">
        <v>28</v>
      </c>
      <c r="E112" s="250">
        <v>30</v>
      </c>
      <c r="F112" s="62">
        <v>0</v>
      </c>
      <c r="G112" s="62">
        <f>C112</f>
        <v>106861.51196172256</v>
      </c>
      <c r="H112" s="253">
        <f t="shared" si="15"/>
        <v>106861.51196172256</v>
      </c>
    </row>
    <row r="113" spans="1:8" x14ac:dyDescent="0.2">
      <c r="A113" s="569" t="s">
        <v>12640</v>
      </c>
      <c r="B113" s="635" t="s">
        <v>12641</v>
      </c>
      <c r="C113" s="278">
        <v>106861.51196172256</v>
      </c>
      <c r="D113" s="402">
        <v>28</v>
      </c>
      <c r="E113" s="250"/>
      <c r="F113" s="62">
        <v>0</v>
      </c>
      <c r="G113" s="62">
        <v>0</v>
      </c>
      <c r="H113" s="253">
        <f t="shared" si="15"/>
        <v>0</v>
      </c>
    </row>
    <row r="114" spans="1:8" x14ac:dyDescent="0.2">
      <c r="A114" s="569" t="s">
        <v>12642</v>
      </c>
      <c r="B114" s="635" t="s">
        <v>12643</v>
      </c>
      <c r="C114" s="278">
        <v>106861.51196172256</v>
      </c>
      <c r="D114" s="402">
        <v>28</v>
      </c>
      <c r="E114" s="250"/>
      <c r="F114" s="62">
        <v>0</v>
      </c>
      <c r="G114" s="62">
        <v>0</v>
      </c>
      <c r="H114" s="253">
        <f t="shared" si="15"/>
        <v>0</v>
      </c>
    </row>
    <row r="115" spans="1:8" x14ac:dyDescent="0.2">
      <c r="A115" s="569" t="s">
        <v>12644</v>
      </c>
      <c r="B115" s="634" t="s">
        <v>12645</v>
      </c>
      <c r="C115" s="278">
        <v>106861.51196172256</v>
      </c>
      <c r="D115" s="402">
        <v>29</v>
      </c>
      <c r="E115" s="250"/>
      <c r="F115" s="62">
        <v>0</v>
      </c>
      <c r="G115" s="62">
        <v>0</v>
      </c>
      <c r="H115" s="253">
        <f t="shared" si="15"/>
        <v>0</v>
      </c>
    </row>
    <row r="116" spans="1:8" x14ac:dyDescent="0.2">
      <c r="A116" s="569" t="s">
        <v>12646</v>
      </c>
      <c r="B116" s="634" t="s">
        <v>12647</v>
      </c>
      <c r="C116" s="278">
        <v>106861.51196172256</v>
      </c>
      <c r="D116" s="402">
        <v>29</v>
      </c>
      <c r="E116" s="250"/>
      <c r="F116" s="62">
        <v>0</v>
      </c>
      <c r="G116" s="62">
        <v>0</v>
      </c>
      <c r="H116" s="253">
        <f t="shared" si="15"/>
        <v>0</v>
      </c>
    </row>
    <row r="117" spans="1:8" x14ac:dyDescent="0.2">
      <c r="A117" s="569" t="s">
        <v>12648</v>
      </c>
      <c r="B117" s="634" t="s">
        <v>12649</v>
      </c>
      <c r="C117" s="278">
        <v>106861.51196172256</v>
      </c>
      <c r="D117" s="402">
        <v>29</v>
      </c>
      <c r="E117" s="250"/>
      <c r="F117" s="62">
        <v>0</v>
      </c>
      <c r="G117" s="62">
        <v>0</v>
      </c>
      <c r="H117" s="253">
        <f t="shared" si="15"/>
        <v>0</v>
      </c>
    </row>
    <row r="118" spans="1:8" x14ac:dyDescent="0.2">
      <c r="A118" s="569" t="s">
        <v>12650</v>
      </c>
      <c r="B118" s="634" t="s">
        <v>12651</v>
      </c>
      <c r="C118" s="278">
        <v>106861.51196172256</v>
      </c>
      <c r="D118" s="402">
        <v>29</v>
      </c>
      <c r="E118" s="250"/>
      <c r="F118" s="62">
        <v>0</v>
      </c>
      <c r="G118" s="62">
        <v>0</v>
      </c>
      <c r="H118" s="253">
        <f t="shared" si="15"/>
        <v>0</v>
      </c>
    </row>
    <row r="119" spans="1:8" x14ac:dyDescent="0.2">
      <c r="A119" s="569" t="s">
        <v>12652</v>
      </c>
      <c r="B119" s="635" t="s">
        <v>1519</v>
      </c>
      <c r="C119" s="278">
        <v>106861.51196172256</v>
      </c>
      <c r="D119" s="402">
        <v>30</v>
      </c>
      <c r="E119" s="250"/>
      <c r="F119" s="62">
        <v>0</v>
      </c>
      <c r="G119" s="62">
        <v>0</v>
      </c>
      <c r="H119" s="253">
        <f t="shared" si="15"/>
        <v>0</v>
      </c>
    </row>
    <row r="120" spans="1:8" x14ac:dyDescent="0.2">
      <c r="A120" s="569" t="s">
        <v>12653</v>
      </c>
      <c r="B120" s="635" t="s">
        <v>12654</v>
      </c>
      <c r="C120" s="278">
        <v>106861.51196172256</v>
      </c>
      <c r="D120" s="402">
        <v>30</v>
      </c>
      <c r="E120" s="250"/>
      <c r="F120" s="62">
        <v>0</v>
      </c>
      <c r="G120" s="62">
        <v>0</v>
      </c>
      <c r="H120" s="253">
        <f t="shared" si="15"/>
        <v>0</v>
      </c>
    </row>
    <row r="121" spans="1:8" x14ac:dyDescent="0.2">
      <c r="A121" s="569" t="s">
        <v>12655</v>
      </c>
      <c r="B121" s="634" t="s">
        <v>12656</v>
      </c>
      <c r="C121" s="278">
        <v>37401.529186602893</v>
      </c>
      <c r="D121" s="402">
        <v>31</v>
      </c>
      <c r="E121" s="250"/>
      <c r="F121" s="62">
        <v>0</v>
      </c>
      <c r="G121" s="62">
        <v>0</v>
      </c>
      <c r="H121" s="253">
        <f t="shared" si="15"/>
        <v>0</v>
      </c>
    </row>
    <row r="122" spans="1:8" ht="60" x14ac:dyDescent="0.25">
      <c r="A122" s="194" t="s">
        <v>555</v>
      </c>
      <c r="B122" s="400" t="s">
        <v>12035</v>
      </c>
      <c r="C122" s="267"/>
      <c r="D122" s="255"/>
      <c r="E122" s="255"/>
      <c r="F122" s="255"/>
      <c r="G122" s="255"/>
      <c r="H122" s="277"/>
    </row>
    <row r="123" spans="1:8" x14ac:dyDescent="0.2">
      <c r="A123" s="469" t="s">
        <v>575</v>
      </c>
      <c r="B123" s="636" t="s">
        <v>11960</v>
      </c>
      <c r="C123" s="253">
        <v>153132.76883561644</v>
      </c>
      <c r="D123" s="465">
        <v>21</v>
      </c>
      <c r="E123" s="250"/>
      <c r="F123" s="62">
        <v>0</v>
      </c>
      <c r="G123" s="62">
        <v>0</v>
      </c>
      <c r="H123" s="253">
        <f t="shared" ref="H123:H146" si="16">G123-F123</f>
        <v>0</v>
      </c>
    </row>
    <row r="124" spans="1:8" x14ac:dyDescent="0.2">
      <c r="A124" s="469" t="s">
        <v>556</v>
      </c>
      <c r="B124" s="636" t="s">
        <v>1624</v>
      </c>
      <c r="C124" s="253">
        <v>153132.76883561644</v>
      </c>
      <c r="D124" s="465">
        <v>21</v>
      </c>
      <c r="E124" s="250"/>
      <c r="F124" s="62">
        <v>0</v>
      </c>
      <c r="G124" s="62">
        <v>0</v>
      </c>
      <c r="H124" s="253">
        <f t="shared" si="16"/>
        <v>0</v>
      </c>
    </row>
    <row r="125" spans="1:8" x14ac:dyDescent="0.2">
      <c r="A125" s="469" t="s">
        <v>557</v>
      </c>
      <c r="B125" s="636" t="s">
        <v>11961</v>
      </c>
      <c r="C125" s="253">
        <v>153132.76883561644</v>
      </c>
      <c r="D125" s="465">
        <v>21</v>
      </c>
      <c r="E125" s="250"/>
      <c r="F125" s="62">
        <v>0</v>
      </c>
      <c r="G125" s="62">
        <v>0</v>
      </c>
      <c r="H125" s="253">
        <f t="shared" si="16"/>
        <v>0</v>
      </c>
    </row>
    <row r="126" spans="1:8" x14ac:dyDescent="0.2">
      <c r="A126" s="469" t="s">
        <v>558</v>
      </c>
      <c r="B126" s="636" t="s">
        <v>1582</v>
      </c>
      <c r="C126" s="253">
        <v>153132.76883561644</v>
      </c>
      <c r="D126" s="465">
        <v>21</v>
      </c>
      <c r="E126" s="250"/>
      <c r="F126" s="62">
        <v>0</v>
      </c>
      <c r="G126" s="62">
        <v>0</v>
      </c>
      <c r="H126" s="253">
        <f t="shared" si="16"/>
        <v>0</v>
      </c>
    </row>
    <row r="127" spans="1:8" ht="17.25" customHeight="1" x14ac:dyDescent="0.2">
      <c r="A127" s="469" t="s">
        <v>559</v>
      </c>
      <c r="B127" s="636" t="s">
        <v>2678</v>
      </c>
      <c r="C127" s="253">
        <v>153132.76883561644</v>
      </c>
      <c r="D127" s="465">
        <v>21</v>
      </c>
      <c r="E127" s="250"/>
      <c r="F127" s="62">
        <v>0</v>
      </c>
      <c r="G127" s="62">
        <v>0</v>
      </c>
      <c r="H127" s="253">
        <f t="shared" si="16"/>
        <v>0</v>
      </c>
    </row>
    <row r="128" spans="1:8" x14ac:dyDescent="0.2">
      <c r="A128" s="469" t="s">
        <v>560</v>
      </c>
      <c r="B128" s="636" t="s">
        <v>1583</v>
      </c>
      <c r="C128" s="253">
        <v>153132.76883561644</v>
      </c>
      <c r="D128" s="465">
        <v>21</v>
      </c>
      <c r="E128" s="250"/>
      <c r="F128" s="62">
        <v>0</v>
      </c>
      <c r="G128" s="62">
        <v>0</v>
      </c>
      <c r="H128" s="253">
        <f t="shared" si="16"/>
        <v>0</v>
      </c>
    </row>
    <row r="129" spans="1:8" x14ac:dyDescent="0.2">
      <c r="A129" s="469" t="s">
        <v>561</v>
      </c>
      <c r="B129" s="636" t="s">
        <v>11962</v>
      </c>
      <c r="C129" s="253">
        <v>153132.76883561644</v>
      </c>
      <c r="D129" s="465">
        <v>21</v>
      </c>
      <c r="E129" s="250"/>
      <c r="F129" s="62">
        <v>0</v>
      </c>
      <c r="G129" s="62">
        <v>0</v>
      </c>
      <c r="H129" s="253">
        <f t="shared" si="16"/>
        <v>0</v>
      </c>
    </row>
    <row r="130" spans="1:8" x14ac:dyDescent="0.2">
      <c r="A130" s="469" t="s">
        <v>562</v>
      </c>
      <c r="B130" s="636" t="s">
        <v>1584</v>
      </c>
      <c r="C130" s="253">
        <v>153132.76883561644</v>
      </c>
      <c r="D130" s="465">
        <v>21</v>
      </c>
      <c r="E130" s="250"/>
      <c r="F130" s="62">
        <v>0</v>
      </c>
      <c r="G130" s="62">
        <v>0</v>
      </c>
      <c r="H130" s="253">
        <f t="shared" si="16"/>
        <v>0</v>
      </c>
    </row>
    <row r="131" spans="1:8" x14ac:dyDescent="0.2">
      <c r="A131" s="469" t="s">
        <v>563</v>
      </c>
      <c r="B131" s="636" t="s">
        <v>11963</v>
      </c>
      <c r="C131" s="253">
        <v>153132.76883561644</v>
      </c>
      <c r="D131" s="465">
        <v>21</v>
      </c>
      <c r="E131" s="250"/>
      <c r="F131" s="62">
        <v>0</v>
      </c>
      <c r="G131" s="62">
        <v>0</v>
      </c>
      <c r="H131" s="253">
        <f t="shared" si="16"/>
        <v>0</v>
      </c>
    </row>
    <row r="132" spans="1:8" x14ac:dyDescent="0.2">
      <c r="A132" s="469" t="s">
        <v>576</v>
      </c>
      <c r="B132" s="636" t="s">
        <v>1585</v>
      </c>
      <c r="C132" s="253">
        <v>153132.76883561644</v>
      </c>
      <c r="D132" s="465">
        <v>21</v>
      </c>
      <c r="E132" s="250"/>
      <c r="F132" s="62">
        <v>0</v>
      </c>
      <c r="G132" s="62">
        <v>0</v>
      </c>
      <c r="H132" s="253">
        <f t="shared" si="16"/>
        <v>0</v>
      </c>
    </row>
    <row r="133" spans="1:8" x14ac:dyDescent="0.2">
      <c r="A133" s="469" t="s">
        <v>1548</v>
      </c>
      <c r="B133" s="636" t="s">
        <v>11964</v>
      </c>
      <c r="C133" s="253">
        <v>153132.76883561644</v>
      </c>
      <c r="D133" s="465">
        <v>22</v>
      </c>
      <c r="E133" s="250"/>
      <c r="F133" s="62">
        <v>0</v>
      </c>
      <c r="G133" s="62">
        <v>0</v>
      </c>
      <c r="H133" s="253">
        <f t="shared" si="16"/>
        <v>0</v>
      </c>
    </row>
    <row r="134" spans="1:8" x14ac:dyDescent="0.2">
      <c r="A134" s="469" t="s">
        <v>1549</v>
      </c>
      <c r="B134" s="636" t="s">
        <v>1586</v>
      </c>
      <c r="C134" s="253">
        <v>153132.76883561644</v>
      </c>
      <c r="D134" s="465">
        <v>22</v>
      </c>
      <c r="E134" s="250"/>
      <c r="F134" s="62">
        <v>0</v>
      </c>
      <c r="G134" s="62">
        <v>0</v>
      </c>
      <c r="H134" s="253">
        <f t="shared" si="16"/>
        <v>0</v>
      </c>
    </row>
    <row r="135" spans="1:8" x14ac:dyDescent="0.2">
      <c r="A135" s="469" t="s">
        <v>1550</v>
      </c>
      <c r="B135" s="636" t="s">
        <v>11965</v>
      </c>
      <c r="C135" s="253">
        <v>153132.76883561644</v>
      </c>
      <c r="D135" s="465">
        <v>22</v>
      </c>
      <c r="E135" s="250"/>
      <c r="F135" s="62">
        <v>0</v>
      </c>
      <c r="G135" s="62">
        <v>0</v>
      </c>
      <c r="H135" s="253">
        <f t="shared" si="16"/>
        <v>0</v>
      </c>
    </row>
    <row r="136" spans="1:8" x14ac:dyDescent="0.2">
      <c r="A136" s="469" t="s">
        <v>1551</v>
      </c>
      <c r="B136" s="636" t="s">
        <v>1587</v>
      </c>
      <c r="C136" s="253">
        <v>153132.76883561644</v>
      </c>
      <c r="D136" s="465">
        <v>22</v>
      </c>
      <c r="E136" s="250"/>
      <c r="F136" s="62">
        <v>0</v>
      </c>
      <c r="G136" s="62">
        <v>0</v>
      </c>
      <c r="H136" s="253">
        <f t="shared" si="16"/>
        <v>0</v>
      </c>
    </row>
    <row r="137" spans="1:8" x14ac:dyDescent="0.2">
      <c r="A137" s="469" t="s">
        <v>1552</v>
      </c>
      <c r="B137" s="636" t="s">
        <v>2680</v>
      </c>
      <c r="C137" s="253">
        <v>153132.76883561644</v>
      </c>
      <c r="D137" s="465">
        <v>22</v>
      </c>
      <c r="E137" s="250"/>
      <c r="F137" s="62">
        <v>0</v>
      </c>
      <c r="G137" s="62">
        <v>0</v>
      </c>
      <c r="H137" s="253">
        <f t="shared" si="16"/>
        <v>0</v>
      </c>
    </row>
    <row r="138" spans="1:8" x14ac:dyDescent="0.2">
      <c r="A138" s="469" t="s">
        <v>1553</v>
      </c>
      <c r="B138" s="636" t="s">
        <v>1588</v>
      </c>
      <c r="C138" s="253">
        <v>153132.76883561644</v>
      </c>
      <c r="D138" s="465">
        <v>22</v>
      </c>
      <c r="E138" s="250"/>
      <c r="F138" s="62">
        <v>0</v>
      </c>
      <c r="G138" s="62">
        <v>0</v>
      </c>
      <c r="H138" s="253">
        <f t="shared" si="16"/>
        <v>0</v>
      </c>
    </row>
    <row r="139" spans="1:8" x14ac:dyDescent="0.2">
      <c r="A139" s="469" t="s">
        <v>1554</v>
      </c>
      <c r="B139" s="636" t="s">
        <v>11966</v>
      </c>
      <c r="C139" s="253">
        <v>153132.76883561644</v>
      </c>
      <c r="D139" s="465">
        <v>22</v>
      </c>
      <c r="E139" s="250"/>
      <c r="F139" s="62">
        <v>0</v>
      </c>
      <c r="G139" s="62">
        <v>0</v>
      </c>
      <c r="H139" s="253">
        <f t="shared" si="16"/>
        <v>0</v>
      </c>
    </row>
    <row r="140" spans="1:8" x14ac:dyDescent="0.2">
      <c r="A140" s="469" t="s">
        <v>1555</v>
      </c>
      <c r="B140" s="636" t="s">
        <v>1589</v>
      </c>
      <c r="C140" s="253">
        <v>153132.76883561644</v>
      </c>
      <c r="D140" s="465">
        <v>22</v>
      </c>
      <c r="E140" s="250"/>
      <c r="F140" s="62">
        <v>0</v>
      </c>
      <c r="G140" s="62">
        <v>0</v>
      </c>
      <c r="H140" s="253">
        <f t="shared" si="16"/>
        <v>0</v>
      </c>
    </row>
    <row r="141" spans="1:8" x14ac:dyDescent="0.2">
      <c r="A141" s="469" t="s">
        <v>1556</v>
      </c>
      <c r="B141" s="636" t="s">
        <v>11968</v>
      </c>
      <c r="C141" s="253">
        <v>153132.76883561644</v>
      </c>
      <c r="D141" s="465">
        <v>23</v>
      </c>
      <c r="E141" s="250"/>
      <c r="F141" s="62">
        <v>0</v>
      </c>
      <c r="G141" s="62">
        <v>0</v>
      </c>
      <c r="H141" s="253">
        <f t="shared" si="16"/>
        <v>0</v>
      </c>
    </row>
    <row r="142" spans="1:8" x14ac:dyDescent="0.2">
      <c r="A142" s="469" t="s">
        <v>1557</v>
      </c>
      <c r="B142" s="636" t="s">
        <v>1590</v>
      </c>
      <c r="C142" s="253">
        <v>153132.76883561644</v>
      </c>
      <c r="D142" s="465">
        <v>23</v>
      </c>
      <c r="E142" s="250"/>
      <c r="F142" s="62">
        <v>0</v>
      </c>
      <c r="G142" s="62">
        <v>0</v>
      </c>
      <c r="H142" s="253">
        <f t="shared" si="16"/>
        <v>0</v>
      </c>
    </row>
    <row r="143" spans="1:8" x14ac:dyDescent="0.2">
      <c r="A143" s="469" t="s">
        <v>1558</v>
      </c>
      <c r="B143" s="636" t="s">
        <v>11971</v>
      </c>
      <c r="C143" s="253">
        <v>153132.76883561644</v>
      </c>
      <c r="D143" s="465">
        <v>23</v>
      </c>
      <c r="E143" s="250"/>
      <c r="F143" s="62">
        <v>0</v>
      </c>
      <c r="G143" s="62">
        <v>0</v>
      </c>
      <c r="H143" s="253">
        <f t="shared" si="16"/>
        <v>0</v>
      </c>
    </row>
    <row r="144" spans="1:8" x14ac:dyDescent="0.2">
      <c r="A144" s="469" t="s">
        <v>1559</v>
      </c>
      <c r="B144" s="636" t="s">
        <v>1591</v>
      </c>
      <c r="C144" s="253">
        <v>153132.76883561644</v>
      </c>
      <c r="D144" s="465">
        <v>23</v>
      </c>
      <c r="E144" s="250"/>
      <c r="F144" s="62">
        <v>0</v>
      </c>
      <c r="G144" s="62">
        <v>0</v>
      </c>
      <c r="H144" s="253">
        <f t="shared" si="16"/>
        <v>0</v>
      </c>
    </row>
    <row r="145" spans="1:8" x14ac:dyDescent="0.2">
      <c r="A145" s="469" t="s">
        <v>1560</v>
      </c>
      <c r="B145" s="636" t="s">
        <v>11974</v>
      </c>
      <c r="C145" s="253">
        <v>153132.76883561644</v>
      </c>
      <c r="D145" s="465">
        <v>23</v>
      </c>
      <c r="E145" s="250"/>
      <c r="F145" s="62">
        <v>0</v>
      </c>
      <c r="G145" s="62">
        <v>0</v>
      </c>
      <c r="H145" s="253">
        <f t="shared" si="16"/>
        <v>0</v>
      </c>
    </row>
    <row r="146" spans="1:8" x14ac:dyDescent="0.2">
      <c r="A146" s="469" t="s">
        <v>1561</v>
      </c>
      <c r="B146" s="636" t="s">
        <v>1592</v>
      </c>
      <c r="C146" s="253">
        <v>153132.76883561644</v>
      </c>
      <c r="D146" s="465">
        <v>23</v>
      </c>
      <c r="E146" s="250"/>
      <c r="F146" s="62">
        <v>0</v>
      </c>
      <c r="G146" s="62">
        <v>0</v>
      </c>
      <c r="H146" s="253">
        <f t="shared" si="16"/>
        <v>0</v>
      </c>
    </row>
    <row r="147" spans="1:8" x14ac:dyDescent="0.2">
      <c r="A147" s="469" t="s">
        <v>12657</v>
      </c>
      <c r="B147" s="636" t="s">
        <v>3274</v>
      </c>
      <c r="C147" s="253">
        <v>153132.76883561644</v>
      </c>
      <c r="D147" s="465">
        <v>23</v>
      </c>
      <c r="E147" s="250"/>
      <c r="F147" s="62">
        <v>0</v>
      </c>
      <c r="G147" s="62">
        <v>0</v>
      </c>
      <c r="H147" s="253">
        <f t="shared" ref="H147:H210" si="17">G147-F147</f>
        <v>0</v>
      </c>
    </row>
    <row r="148" spans="1:8" x14ac:dyDescent="0.2">
      <c r="A148" s="469" t="s">
        <v>12658</v>
      </c>
      <c r="B148" s="636" t="s">
        <v>1593</v>
      </c>
      <c r="C148" s="253">
        <v>153132.76883561644</v>
      </c>
      <c r="D148" s="465">
        <v>24</v>
      </c>
      <c r="E148" s="250"/>
      <c r="F148" s="62">
        <v>0</v>
      </c>
      <c r="G148" s="62">
        <v>0</v>
      </c>
      <c r="H148" s="253">
        <f t="shared" si="17"/>
        <v>0</v>
      </c>
    </row>
    <row r="149" spans="1:8" x14ac:dyDescent="0.2">
      <c r="A149" s="469" t="s">
        <v>12659</v>
      </c>
      <c r="B149" s="636" t="s">
        <v>11979</v>
      </c>
      <c r="C149" s="253">
        <v>153132.76883561644</v>
      </c>
      <c r="D149" s="465">
        <v>24</v>
      </c>
      <c r="E149" s="250"/>
      <c r="F149" s="62">
        <v>0</v>
      </c>
      <c r="G149" s="62">
        <v>0</v>
      </c>
      <c r="H149" s="253">
        <f t="shared" si="17"/>
        <v>0</v>
      </c>
    </row>
    <row r="150" spans="1:8" x14ac:dyDescent="0.2">
      <c r="A150" s="469" t="s">
        <v>12660</v>
      </c>
      <c r="B150" s="636" t="s">
        <v>1594</v>
      </c>
      <c r="C150" s="253">
        <v>153132.76883561644</v>
      </c>
      <c r="D150" s="465">
        <v>24</v>
      </c>
      <c r="E150" s="250"/>
      <c r="F150" s="62">
        <v>0</v>
      </c>
      <c r="G150" s="62">
        <v>0</v>
      </c>
      <c r="H150" s="253">
        <f t="shared" si="17"/>
        <v>0</v>
      </c>
    </row>
    <row r="151" spans="1:8" x14ac:dyDescent="0.2">
      <c r="A151" s="469" t="s">
        <v>12661</v>
      </c>
      <c r="B151" s="636" t="s">
        <v>11982</v>
      </c>
      <c r="C151" s="253">
        <v>153132.76883561644</v>
      </c>
      <c r="D151" s="465">
        <v>24</v>
      </c>
      <c r="E151" s="250"/>
      <c r="F151" s="62">
        <v>0</v>
      </c>
      <c r="G151" s="62">
        <v>0</v>
      </c>
      <c r="H151" s="253">
        <f t="shared" si="17"/>
        <v>0</v>
      </c>
    </row>
    <row r="152" spans="1:8" x14ac:dyDescent="0.2">
      <c r="A152" s="469" t="s">
        <v>12662</v>
      </c>
      <c r="B152" s="636" t="s">
        <v>1506</v>
      </c>
      <c r="C152" s="253">
        <v>153132.76883561644</v>
      </c>
      <c r="D152" s="465">
        <v>24</v>
      </c>
      <c r="E152" s="250"/>
      <c r="F152" s="62">
        <v>0</v>
      </c>
      <c r="G152" s="62">
        <v>0</v>
      </c>
      <c r="H152" s="253">
        <f t="shared" si="17"/>
        <v>0</v>
      </c>
    </row>
    <row r="153" spans="1:8" x14ac:dyDescent="0.2">
      <c r="A153" s="469" t="s">
        <v>12663</v>
      </c>
      <c r="B153" s="636" t="s">
        <v>11985</v>
      </c>
      <c r="C153" s="253">
        <v>153132.76883561644</v>
      </c>
      <c r="D153" s="465">
        <v>24</v>
      </c>
      <c r="E153" s="250"/>
      <c r="F153" s="62">
        <v>0</v>
      </c>
      <c r="G153" s="62">
        <v>0</v>
      </c>
      <c r="H153" s="253">
        <f t="shared" si="17"/>
        <v>0</v>
      </c>
    </row>
    <row r="154" spans="1:8" x14ac:dyDescent="0.2">
      <c r="A154" s="469" t="s">
        <v>12664</v>
      </c>
      <c r="B154" s="636" t="s">
        <v>1595</v>
      </c>
      <c r="C154" s="253">
        <v>153132.76883561644</v>
      </c>
      <c r="D154" s="465">
        <v>24</v>
      </c>
      <c r="E154" s="250"/>
      <c r="F154" s="62">
        <v>0</v>
      </c>
      <c r="G154" s="62">
        <v>0</v>
      </c>
      <c r="H154" s="253">
        <f t="shared" si="17"/>
        <v>0</v>
      </c>
    </row>
    <row r="155" spans="1:8" x14ac:dyDescent="0.2">
      <c r="A155" s="469" t="s">
        <v>12665</v>
      </c>
      <c r="B155" s="636" t="s">
        <v>11988</v>
      </c>
      <c r="C155" s="253">
        <v>153132.76883561644</v>
      </c>
      <c r="D155" s="465">
        <v>24</v>
      </c>
      <c r="E155" s="250"/>
      <c r="F155" s="62">
        <v>0</v>
      </c>
      <c r="G155" s="62">
        <v>0</v>
      </c>
      <c r="H155" s="253">
        <f t="shared" si="17"/>
        <v>0</v>
      </c>
    </row>
    <row r="156" spans="1:8" x14ac:dyDescent="0.2">
      <c r="A156" s="469" t="s">
        <v>12666</v>
      </c>
      <c r="B156" s="636" t="s">
        <v>1596</v>
      </c>
      <c r="C156" s="253">
        <v>153132.76883561644</v>
      </c>
      <c r="D156" s="465">
        <v>25</v>
      </c>
      <c r="E156" s="250"/>
      <c r="F156" s="62">
        <v>0</v>
      </c>
      <c r="G156" s="62">
        <v>0</v>
      </c>
      <c r="H156" s="253">
        <f t="shared" si="17"/>
        <v>0</v>
      </c>
    </row>
    <row r="157" spans="1:8" x14ac:dyDescent="0.2">
      <c r="A157" s="469" t="s">
        <v>12667</v>
      </c>
      <c r="B157" s="636" t="s">
        <v>3277</v>
      </c>
      <c r="C157" s="253">
        <v>153132.76883561644</v>
      </c>
      <c r="D157" s="465">
        <v>25</v>
      </c>
      <c r="E157" s="250"/>
      <c r="F157" s="62">
        <v>0</v>
      </c>
      <c r="G157" s="62">
        <v>0</v>
      </c>
      <c r="H157" s="253">
        <f t="shared" si="17"/>
        <v>0</v>
      </c>
    </row>
    <row r="158" spans="1:8" x14ac:dyDescent="0.2">
      <c r="A158" s="469" t="s">
        <v>12668</v>
      </c>
      <c r="B158" s="636" t="s">
        <v>1597</v>
      </c>
      <c r="C158" s="253">
        <v>153132.76883561644</v>
      </c>
      <c r="D158" s="465">
        <v>25</v>
      </c>
      <c r="E158" s="250"/>
      <c r="F158" s="62">
        <v>0</v>
      </c>
      <c r="G158" s="62">
        <v>0</v>
      </c>
      <c r="H158" s="253">
        <f t="shared" si="17"/>
        <v>0</v>
      </c>
    </row>
    <row r="159" spans="1:8" x14ac:dyDescent="0.2">
      <c r="A159" s="469" t="s">
        <v>12669</v>
      </c>
      <c r="B159" s="636" t="s">
        <v>11993</v>
      </c>
      <c r="C159" s="253">
        <v>153132.76883561644</v>
      </c>
      <c r="D159" s="465">
        <v>25</v>
      </c>
      <c r="E159" s="250"/>
      <c r="F159" s="62">
        <v>0</v>
      </c>
      <c r="G159" s="62">
        <v>0</v>
      </c>
      <c r="H159" s="253">
        <f t="shared" si="17"/>
        <v>0</v>
      </c>
    </row>
    <row r="160" spans="1:8" x14ac:dyDescent="0.2">
      <c r="A160" s="469" t="s">
        <v>12670</v>
      </c>
      <c r="B160" s="636" t="s">
        <v>1598</v>
      </c>
      <c r="C160" s="253">
        <v>153132.76883561644</v>
      </c>
      <c r="D160" s="465">
        <v>25</v>
      </c>
      <c r="E160" s="250"/>
      <c r="F160" s="62">
        <v>0</v>
      </c>
      <c r="G160" s="62">
        <v>0</v>
      </c>
      <c r="H160" s="253">
        <f t="shared" si="17"/>
        <v>0</v>
      </c>
    </row>
    <row r="161" spans="1:8" x14ac:dyDescent="0.2">
      <c r="A161" s="469" t="s">
        <v>12671</v>
      </c>
      <c r="B161" s="636" t="s">
        <v>11996</v>
      </c>
      <c r="C161" s="253">
        <v>153132.76883561644</v>
      </c>
      <c r="D161" s="465">
        <v>25</v>
      </c>
      <c r="E161" s="250"/>
      <c r="F161" s="62">
        <v>0</v>
      </c>
      <c r="G161" s="62">
        <v>0</v>
      </c>
      <c r="H161" s="253">
        <f t="shared" si="17"/>
        <v>0</v>
      </c>
    </row>
    <row r="162" spans="1:8" x14ac:dyDescent="0.2">
      <c r="A162" s="469" t="s">
        <v>12672</v>
      </c>
      <c r="B162" s="636" t="s">
        <v>1599</v>
      </c>
      <c r="C162" s="253">
        <v>153132.76883561644</v>
      </c>
      <c r="D162" s="465">
        <v>25</v>
      </c>
      <c r="E162" s="250"/>
      <c r="F162" s="62">
        <v>0</v>
      </c>
      <c r="G162" s="62">
        <v>0</v>
      </c>
      <c r="H162" s="253">
        <f t="shared" si="17"/>
        <v>0</v>
      </c>
    </row>
    <row r="163" spans="1:8" x14ac:dyDescent="0.2">
      <c r="A163" s="469" t="s">
        <v>12673</v>
      </c>
      <c r="B163" s="636" t="s">
        <v>11999</v>
      </c>
      <c r="C163" s="253">
        <v>153132.76883561644</v>
      </c>
      <c r="D163" s="465">
        <v>26</v>
      </c>
      <c r="E163" s="250"/>
      <c r="F163" s="62">
        <v>0</v>
      </c>
      <c r="G163" s="62">
        <v>0</v>
      </c>
      <c r="H163" s="253">
        <f t="shared" si="17"/>
        <v>0</v>
      </c>
    </row>
    <row r="164" spans="1:8" x14ac:dyDescent="0.2">
      <c r="A164" s="469" t="s">
        <v>12674</v>
      </c>
      <c r="B164" s="636" t="s">
        <v>1600</v>
      </c>
      <c r="C164" s="253">
        <v>153132.76883561644</v>
      </c>
      <c r="D164" s="465">
        <v>26</v>
      </c>
      <c r="E164" s="250"/>
      <c r="F164" s="62">
        <v>0</v>
      </c>
      <c r="G164" s="62">
        <v>0</v>
      </c>
      <c r="H164" s="253">
        <f t="shared" si="17"/>
        <v>0</v>
      </c>
    </row>
    <row r="165" spans="1:8" x14ac:dyDescent="0.2">
      <c r="A165" s="469" t="s">
        <v>12675</v>
      </c>
      <c r="B165" s="636" t="s">
        <v>12002</v>
      </c>
      <c r="C165" s="253">
        <v>153132.76883561644</v>
      </c>
      <c r="D165" s="465">
        <v>26</v>
      </c>
      <c r="E165" s="250"/>
      <c r="F165" s="62">
        <v>0</v>
      </c>
      <c r="G165" s="62">
        <v>0</v>
      </c>
      <c r="H165" s="253">
        <f t="shared" si="17"/>
        <v>0</v>
      </c>
    </row>
    <row r="166" spans="1:8" x14ac:dyDescent="0.2">
      <c r="A166" s="469" t="s">
        <v>12676</v>
      </c>
      <c r="B166" s="636" t="s">
        <v>1601</v>
      </c>
      <c r="C166" s="253">
        <v>153132.76883561644</v>
      </c>
      <c r="D166" s="465">
        <v>26</v>
      </c>
      <c r="E166" s="250"/>
      <c r="F166" s="62">
        <v>0</v>
      </c>
      <c r="G166" s="62">
        <v>0</v>
      </c>
      <c r="H166" s="253">
        <f t="shared" si="17"/>
        <v>0</v>
      </c>
    </row>
    <row r="167" spans="1:8" x14ac:dyDescent="0.2">
      <c r="A167" s="469" t="s">
        <v>12677</v>
      </c>
      <c r="B167" s="636" t="s">
        <v>12678</v>
      </c>
      <c r="C167" s="253">
        <v>153132.76883561644</v>
      </c>
      <c r="D167" s="465">
        <v>26</v>
      </c>
      <c r="E167" s="250"/>
      <c r="F167" s="62">
        <v>0</v>
      </c>
      <c r="G167" s="62">
        <v>0</v>
      </c>
      <c r="H167" s="253">
        <f t="shared" si="17"/>
        <v>0</v>
      </c>
    </row>
    <row r="168" spans="1:8" x14ac:dyDescent="0.2">
      <c r="A168" s="469" t="s">
        <v>12679</v>
      </c>
      <c r="B168" s="636" t="s">
        <v>1602</v>
      </c>
      <c r="C168" s="253">
        <v>153132.76883561644</v>
      </c>
      <c r="D168" s="465">
        <v>26</v>
      </c>
      <c r="E168" s="250"/>
      <c r="F168" s="62">
        <v>0</v>
      </c>
      <c r="G168" s="62">
        <v>0</v>
      </c>
      <c r="H168" s="253">
        <f t="shared" si="17"/>
        <v>0</v>
      </c>
    </row>
    <row r="169" spans="1:8" x14ac:dyDescent="0.2">
      <c r="A169" s="469" t="s">
        <v>12680</v>
      </c>
      <c r="B169" s="636" t="s">
        <v>12007</v>
      </c>
      <c r="C169" s="253">
        <v>153132.76883561644</v>
      </c>
      <c r="D169" s="465">
        <v>26</v>
      </c>
      <c r="E169" s="250"/>
      <c r="F169" s="62">
        <v>0</v>
      </c>
      <c r="G169" s="62">
        <v>0</v>
      </c>
      <c r="H169" s="253">
        <f t="shared" si="17"/>
        <v>0</v>
      </c>
    </row>
    <row r="170" spans="1:8" x14ac:dyDescent="0.2">
      <c r="A170" s="469" t="s">
        <v>12681</v>
      </c>
      <c r="B170" s="636" t="s">
        <v>1603</v>
      </c>
      <c r="C170" s="253">
        <v>153132.76883561644</v>
      </c>
      <c r="D170" s="465">
        <v>26</v>
      </c>
      <c r="E170" s="250"/>
      <c r="F170" s="62">
        <v>0</v>
      </c>
      <c r="G170" s="62">
        <v>0</v>
      </c>
      <c r="H170" s="253">
        <f t="shared" si="17"/>
        <v>0</v>
      </c>
    </row>
    <row r="171" spans="1:8" x14ac:dyDescent="0.2">
      <c r="A171" s="469" t="s">
        <v>12682</v>
      </c>
      <c r="B171" s="636" t="s">
        <v>12010</v>
      </c>
      <c r="C171" s="253">
        <v>153132.76883561644</v>
      </c>
      <c r="D171" s="465">
        <v>27</v>
      </c>
      <c r="E171" s="250"/>
      <c r="F171" s="62">
        <v>0</v>
      </c>
      <c r="G171" s="62">
        <v>0</v>
      </c>
      <c r="H171" s="253">
        <f t="shared" si="17"/>
        <v>0</v>
      </c>
    </row>
    <row r="172" spans="1:8" x14ac:dyDescent="0.2">
      <c r="A172" s="469" t="s">
        <v>12683</v>
      </c>
      <c r="B172" s="636" t="s">
        <v>1604</v>
      </c>
      <c r="C172" s="253">
        <v>153132.76883561644</v>
      </c>
      <c r="D172" s="465">
        <v>27</v>
      </c>
      <c r="E172" s="250"/>
      <c r="F172" s="62">
        <v>0</v>
      </c>
      <c r="G172" s="62">
        <v>0</v>
      </c>
      <c r="H172" s="253">
        <f t="shared" si="17"/>
        <v>0</v>
      </c>
    </row>
    <row r="173" spans="1:8" x14ac:dyDescent="0.2">
      <c r="A173" s="469" t="s">
        <v>12684</v>
      </c>
      <c r="B173" s="636" t="s">
        <v>12013</v>
      </c>
      <c r="C173" s="253">
        <v>153132.76883561644</v>
      </c>
      <c r="D173" s="465">
        <v>27</v>
      </c>
      <c r="E173" s="250"/>
      <c r="F173" s="62">
        <v>0</v>
      </c>
      <c r="G173" s="62">
        <v>0</v>
      </c>
      <c r="H173" s="253">
        <f t="shared" si="17"/>
        <v>0</v>
      </c>
    </row>
    <row r="174" spans="1:8" x14ac:dyDescent="0.2">
      <c r="A174" s="469" t="s">
        <v>12685</v>
      </c>
      <c r="B174" s="636" t="s">
        <v>1605</v>
      </c>
      <c r="C174" s="253">
        <v>153132.76883561644</v>
      </c>
      <c r="D174" s="465">
        <v>27</v>
      </c>
      <c r="E174" s="250"/>
      <c r="F174" s="62">
        <v>0</v>
      </c>
      <c r="G174" s="62">
        <v>0</v>
      </c>
      <c r="H174" s="253">
        <f t="shared" si="17"/>
        <v>0</v>
      </c>
    </row>
    <row r="175" spans="1:8" x14ac:dyDescent="0.2">
      <c r="A175" s="469" t="s">
        <v>12686</v>
      </c>
      <c r="B175" s="636" t="s">
        <v>12016</v>
      </c>
      <c r="C175" s="253">
        <v>153132.76883561644</v>
      </c>
      <c r="D175" s="465">
        <v>27</v>
      </c>
      <c r="E175" s="250"/>
      <c r="F175" s="62">
        <v>0</v>
      </c>
      <c r="G175" s="62">
        <v>0</v>
      </c>
      <c r="H175" s="253">
        <f t="shared" si="17"/>
        <v>0</v>
      </c>
    </row>
    <row r="176" spans="1:8" x14ac:dyDescent="0.2">
      <c r="A176" s="469" t="s">
        <v>12687</v>
      </c>
      <c r="B176" s="636" t="s">
        <v>1606</v>
      </c>
      <c r="C176" s="253">
        <v>153132.76883561644</v>
      </c>
      <c r="D176" s="465">
        <v>27</v>
      </c>
      <c r="E176" s="250"/>
      <c r="F176" s="62">
        <v>0</v>
      </c>
      <c r="G176" s="62">
        <v>0</v>
      </c>
      <c r="H176" s="253">
        <f t="shared" si="17"/>
        <v>0</v>
      </c>
    </row>
    <row r="177" spans="1:8" x14ac:dyDescent="0.2">
      <c r="A177" s="469" t="s">
        <v>12688</v>
      </c>
      <c r="B177" s="636" t="s">
        <v>12019</v>
      </c>
      <c r="C177" s="253">
        <v>153132.76883561644</v>
      </c>
      <c r="D177" s="465">
        <v>27</v>
      </c>
      <c r="E177" s="250"/>
      <c r="F177" s="62">
        <v>0</v>
      </c>
      <c r="G177" s="62">
        <v>0</v>
      </c>
      <c r="H177" s="253">
        <f t="shared" si="17"/>
        <v>0</v>
      </c>
    </row>
    <row r="178" spans="1:8" x14ac:dyDescent="0.2">
      <c r="A178" s="469" t="s">
        <v>12689</v>
      </c>
      <c r="B178" s="636" t="s">
        <v>1607</v>
      </c>
      <c r="C178" s="253">
        <v>153132.76883561644</v>
      </c>
      <c r="D178" s="465">
        <v>28</v>
      </c>
      <c r="E178" s="250"/>
      <c r="F178" s="62">
        <v>0</v>
      </c>
      <c r="G178" s="62">
        <v>0</v>
      </c>
      <c r="H178" s="253">
        <f t="shared" si="17"/>
        <v>0</v>
      </c>
    </row>
    <row r="179" spans="1:8" x14ac:dyDescent="0.2">
      <c r="A179" s="469" t="s">
        <v>12690</v>
      </c>
      <c r="B179" s="636" t="s">
        <v>12022</v>
      </c>
      <c r="C179" s="253">
        <v>153132.76883561644</v>
      </c>
      <c r="D179" s="465">
        <v>28</v>
      </c>
      <c r="E179" s="250"/>
      <c r="F179" s="62">
        <v>0</v>
      </c>
      <c r="G179" s="62">
        <v>0</v>
      </c>
      <c r="H179" s="253">
        <f t="shared" si="17"/>
        <v>0</v>
      </c>
    </row>
    <row r="180" spans="1:8" x14ac:dyDescent="0.2">
      <c r="A180" s="469" t="s">
        <v>12691</v>
      </c>
      <c r="B180" s="636" t="s">
        <v>1608</v>
      </c>
      <c r="C180" s="253">
        <v>153132.76883561644</v>
      </c>
      <c r="D180" s="465">
        <v>28</v>
      </c>
      <c r="E180" s="250"/>
      <c r="F180" s="62">
        <v>0</v>
      </c>
      <c r="G180" s="62">
        <v>0</v>
      </c>
      <c r="H180" s="253">
        <f t="shared" si="17"/>
        <v>0</v>
      </c>
    </row>
    <row r="181" spans="1:8" x14ac:dyDescent="0.2">
      <c r="A181" s="469" t="s">
        <v>12692</v>
      </c>
      <c r="B181" s="636" t="s">
        <v>12025</v>
      </c>
      <c r="C181" s="253">
        <v>153132.76883561644</v>
      </c>
      <c r="D181" s="465">
        <v>28</v>
      </c>
      <c r="E181" s="250"/>
      <c r="F181" s="62">
        <v>0</v>
      </c>
      <c r="G181" s="62">
        <v>0</v>
      </c>
      <c r="H181" s="253">
        <f t="shared" si="17"/>
        <v>0</v>
      </c>
    </row>
    <row r="182" spans="1:8" x14ac:dyDescent="0.2">
      <c r="A182" s="469" t="s">
        <v>12693</v>
      </c>
      <c r="B182" s="636" t="s">
        <v>1508</v>
      </c>
      <c r="C182" s="253">
        <v>153132.76883561644</v>
      </c>
      <c r="D182" s="465">
        <v>28</v>
      </c>
      <c r="E182" s="250"/>
      <c r="F182" s="62">
        <v>0</v>
      </c>
      <c r="G182" s="62">
        <v>0</v>
      </c>
      <c r="H182" s="253">
        <f t="shared" si="17"/>
        <v>0</v>
      </c>
    </row>
    <row r="183" spans="1:8" x14ac:dyDescent="0.2">
      <c r="A183" s="469" t="s">
        <v>12694</v>
      </c>
      <c r="B183" s="636" t="s">
        <v>12028</v>
      </c>
      <c r="C183" s="253">
        <v>153132.76883561644</v>
      </c>
      <c r="D183" s="465">
        <v>28</v>
      </c>
      <c r="E183" s="250"/>
      <c r="F183" s="62">
        <v>0</v>
      </c>
      <c r="G183" s="62">
        <v>0</v>
      </c>
      <c r="H183" s="253">
        <f t="shared" si="17"/>
        <v>0</v>
      </c>
    </row>
    <row r="184" spans="1:8" x14ac:dyDescent="0.2">
      <c r="A184" s="469" t="s">
        <v>12695</v>
      </c>
      <c r="B184" s="636" t="s">
        <v>1609</v>
      </c>
      <c r="C184" s="253">
        <v>153132.76883561644</v>
      </c>
      <c r="D184" s="465">
        <v>28</v>
      </c>
      <c r="E184" s="250"/>
      <c r="F184" s="62">
        <v>0</v>
      </c>
      <c r="G184" s="62">
        <v>0</v>
      </c>
      <c r="H184" s="253">
        <f t="shared" si="17"/>
        <v>0</v>
      </c>
    </row>
    <row r="185" spans="1:8" x14ac:dyDescent="0.2">
      <c r="A185" s="469" t="s">
        <v>12696</v>
      </c>
      <c r="B185" s="636" t="s">
        <v>12031</v>
      </c>
      <c r="C185" s="253">
        <v>153132.76883561644</v>
      </c>
      <c r="D185" s="465">
        <v>28</v>
      </c>
      <c r="E185" s="250"/>
      <c r="F185" s="62">
        <v>0</v>
      </c>
      <c r="G185" s="62">
        <v>0</v>
      </c>
      <c r="H185" s="253">
        <f t="shared" si="17"/>
        <v>0</v>
      </c>
    </row>
    <row r="186" spans="1:8" x14ac:dyDescent="0.2">
      <c r="A186" s="469" t="s">
        <v>12697</v>
      </c>
      <c r="B186" s="636" t="s">
        <v>1610</v>
      </c>
      <c r="C186" s="253">
        <v>153132.76883561644</v>
      </c>
      <c r="D186" s="465">
        <v>29</v>
      </c>
      <c r="E186" s="250"/>
      <c r="F186" s="62">
        <v>0</v>
      </c>
      <c r="G186" s="62">
        <v>0</v>
      </c>
      <c r="H186" s="253">
        <f t="shared" si="17"/>
        <v>0</v>
      </c>
    </row>
    <row r="187" spans="1:8" x14ac:dyDescent="0.2">
      <c r="A187" s="469" t="s">
        <v>12698</v>
      </c>
      <c r="B187" s="636" t="s">
        <v>12084</v>
      </c>
      <c r="C187" s="253">
        <v>153132.76883561644</v>
      </c>
      <c r="D187" s="465">
        <v>29</v>
      </c>
      <c r="E187" s="250"/>
      <c r="F187" s="62">
        <v>0</v>
      </c>
      <c r="G187" s="62">
        <v>0</v>
      </c>
      <c r="H187" s="253">
        <f t="shared" si="17"/>
        <v>0</v>
      </c>
    </row>
    <row r="188" spans="1:8" x14ac:dyDescent="0.2">
      <c r="A188" s="469" t="s">
        <v>12699</v>
      </c>
      <c r="B188" s="636" t="s">
        <v>1611</v>
      </c>
      <c r="C188" s="253">
        <v>153132.76883561644</v>
      </c>
      <c r="D188" s="465">
        <v>29</v>
      </c>
      <c r="E188" s="250"/>
      <c r="F188" s="62">
        <v>0</v>
      </c>
      <c r="G188" s="62">
        <v>0</v>
      </c>
      <c r="H188" s="253">
        <f t="shared" si="17"/>
        <v>0</v>
      </c>
    </row>
    <row r="189" spans="1:8" x14ac:dyDescent="0.2">
      <c r="A189" s="469" t="s">
        <v>12700</v>
      </c>
      <c r="B189" s="636" t="s">
        <v>12085</v>
      </c>
      <c r="C189" s="253">
        <v>153132.76883561644</v>
      </c>
      <c r="D189" s="465">
        <v>29</v>
      </c>
      <c r="E189" s="250"/>
      <c r="F189" s="62">
        <v>0</v>
      </c>
      <c r="G189" s="62">
        <v>0</v>
      </c>
      <c r="H189" s="253">
        <f t="shared" si="17"/>
        <v>0</v>
      </c>
    </row>
    <row r="190" spans="1:8" x14ac:dyDescent="0.2">
      <c r="A190" s="469" t="s">
        <v>12701</v>
      </c>
      <c r="B190" s="636" t="s">
        <v>1612</v>
      </c>
      <c r="C190" s="253">
        <v>153132.76883561644</v>
      </c>
      <c r="D190" s="465">
        <v>29</v>
      </c>
      <c r="E190" s="250"/>
      <c r="F190" s="62">
        <v>0</v>
      </c>
      <c r="G190" s="62">
        <v>0</v>
      </c>
      <c r="H190" s="253">
        <f t="shared" si="17"/>
        <v>0</v>
      </c>
    </row>
    <row r="191" spans="1:8" x14ac:dyDescent="0.2">
      <c r="A191" s="469" t="s">
        <v>12702</v>
      </c>
      <c r="B191" s="636" t="s">
        <v>12086</v>
      </c>
      <c r="C191" s="253">
        <v>153132.76883561644</v>
      </c>
      <c r="D191" s="465">
        <v>29</v>
      </c>
      <c r="E191" s="250"/>
      <c r="F191" s="62">
        <v>0</v>
      </c>
      <c r="G191" s="62">
        <v>0</v>
      </c>
      <c r="H191" s="253">
        <f t="shared" si="17"/>
        <v>0</v>
      </c>
    </row>
    <row r="192" spans="1:8" x14ac:dyDescent="0.2">
      <c r="A192" s="469" t="s">
        <v>12703</v>
      </c>
      <c r="B192" s="636" t="s">
        <v>1613</v>
      </c>
      <c r="C192" s="253">
        <v>153132.76883561644</v>
      </c>
      <c r="D192" s="465">
        <v>29</v>
      </c>
      <c r="E192" s="250"/>
      <c r="F192" s="62">
        <v>0</v>
      </c>
      <c r="G192" s="62">
        <v>0</v>
      </c>
      <c r="H192" s="253">
        <f t="shared" si="17"/>
        <v>0</v>
      </c>
    </row>
    <row r="193" spans="1:8" x14ac:dyDescent="0.2">
      <c r="A193" s="469" t="s">
        <v>12704</v>
      </c>
      <c r="B193" s="636" t="s">
        <v>12087</v>
      </c>
      <c r="C193" s="253">
        <v>153132.76883561644</v>
      </c>
      <c r="D193" s="465">
        <v>30</v>
      </c>
      <c r="E193" s="250"/>
      <c r="F193" s="62">
        <v>0</v>
      </c>
      <c r="G193" s="62">
        <v>0</v>
      </c>
      <c r="H193" s="253">
        <f t="shared" si="17"/>
        <v>0</v>
      </c>
    </row>
    <row r="194" spans="1:8" x14ac:dyDescent="0.2">
      <c r="A194" s="469" t="s">
        <v>12705</v>
      </c>
      <c r="B194" s="636" t="s">
        <v>1614</v>
      </c>
      <c r="C194" s="253">
        <v>153132.76883561644</v>
      </c>
      <c r="D194" s="465">
        <v>30</v>
      </c>
      <c r="E194" s="250"/>
      <c r="F194" s="62">
        <v>0</v>
      </c>
      <c r="G194" s="62">
        <v>0</v>
      </c>
      <c r="H194" s="253">
        <f t="shared" si="17"/>
        <v>0</v>
      </c>
    </row>
    <row r="195" spans="1:8" x14ac:dyDescent="0.2">
      <c r="A195" s="469" t="s">
        <v>12706</v>
      </c>
      <c r="B195" s="636" t="s">
        <v>12088</v>
      </c>
      <c r="C195" s="253">
        <v>153132.76883561644</v>
      </c>
      <c r="D195" s="465">
        <v>30</v>
      </c>
      <c r="E195" s="250"/>
      <c r="F195" s="62">
        <v>0</v>
      </c>
      <c r="G195" s="62">
        <v>0</v>
      </c>
      <c r="H195" s="253">
        <f t="shared" si="17"/>
        <v>0</v>
      </c>
    </row>
    <row r="196" spans="1:8" x14ac:dyDescent="0.2">
      <c r="A196" s="469" t="s">
        <v>12707</v>
      </c>
      <c r="B196" s="636" t="s">
        <v>1615</v>
      </c>
      <c r="C196" s="253">
        <v>153132.76883561644</v>
      </c>
      <c r="D196" s="465">
        <v>30</v>
      </c>
      <c r="E196" s="250"/>
      <c r="F196" s="62">
        <v>0</v>
      </c>
      <c r="G196" s="62">
        <v>0</v>
      </c>
      <c r="H196" s="253">
        <f t="shared" si="17"/>
        <v>0</v>
      </c>
    </row>
    <row r="197" spans="1:8" x14ac:dyDescent="0.2">
      <c r="A197" s="469" t="s">
        <v>12708</v>
      </c>
      <c r="B197" s="636" t="s">
        <v>1517</v>
      </c>
      <c r="C197" s="253">
        <v>153132.76883561644</v>
      </c>
      <c r="D197" s="465">
        <v>30</v>
      </c>
      <c r="E197" s="250"/>
      <c r="F197" s="62">
        <v>0</v>
      </c>
      <c r="G197" s="62">
        <v>0</v>
      </c>
      <c r="H197" s="253">
        <f t="shared" si="17"/>
        <v>0</v>
      </c>
    </row>
    <row r="198" spans="1:8" x14ac:dyDescent="0.2">
      <c r="A198" s="469" t="s">
        <v>12709</v>
      </c>
      <c r="B198" s="636" t="s">
        <v>1616</v>
      </c>
      <c r="C198" s="253">
        <v>153132.76883561644</v>
      </c>
      <c r="D198" s="465">
        <v>30</v>
      </c>
      <c r="E198" s="250"/>
      <c r="F198" s="62">
        <v>0</v>
      </c>
      <c r="G198" s="62">
        <v>0</v>
      </c>
      <c r="H198" s="253">
        <f t="shared" si="17"/>
        <v>0</v>
      </c>
    </row>
    <row r="199" spans="1:8" x14ac:dyDescent="0.2">
      <c r="A199" s="469" t="s">
        <v>12710</v>
      </c>
      <c r="B199" s="636" t="s">
        <v>12089</v>
      </c>
      <c r="C199" s="253">
        <v>153132.76883561644</v>
      </c>
      <c r="D199" s="465">
        <v>30</v>
      </c>
      <c r="E199" s="250"/>
      <c r="F199" s="62">
        <v>0</v>
      </c>
      <c r="G199" s="62">
        <v>0</v>
      </c>
      <c r="H199" s="253">
        <f t="shared" si="17"/>
        <v>0</v>
      </c>
    </row>
    <row r="200" spans="1:8" x14ac:dyDescent="0.2">
      <c r="A200" s="469" t="s">
        <v>12711</v>
      </c>
      <c r="B200" s="636" t="s">
        <v>1617</v>
      </c>
      <c r="C200" s="253">
        <v>153132.76883561644</v>
      </c>
      <c r="D200" s="465">
        <v>31</v>
      </c>
      <c r="E200" s="250"/>
      <c r="F200" s="62">
        <v>0</v>
      </c>
      <c r="G200" s="62">
        <v>0</v>
      </c>
      <c r="H200" s="253">
        <f t="shared" si="17"/>
        <v>0</v>
      </c>
    </row>
    <row r="201" spans="1:8" x14ac:dyDescent="0.2">
      <c r="A201" s="469" t="s">
        <v>12712</v>
      </c>
      <c r="B201" s="636" t="s">
        <v>12092</v>
      </c>
      <c r="C201" s="253">
        <v>153132.76883561644</v>
      </c>
      <c r="D201" s="465">
        <v>31</v>
      </c>
      <c r="E201" s="250"/>
      <c r="F201" s="62">
        <v>0</v>
      </c>
      <c r="G201" s="62">
        <v>0</v>
      </c>
      <c r="H201" s="253">
        <f t="shared" si="17"/>
        <v>0</v>
      </c>
    </row>
    <row r="202" spans="1:8" x14ac:dyDescent="0.2">
      <c r="A202" s="469" t="s">
        <v>12713</v>
      </c>
      <c r="B202" s="636" t="s">
        <v>1618</v>
      </c>
      <c r="C202" s="253">
        <v>153132.76883561644</v>
      </c>
      <c r="D202" s="465">
        <v>31</v>
      </c>
      <c r="E202" s="250"/>
      <c r="F202" s="62">
        <v>0</v>
      </c>
      <c r="G202" s="62">
        <v>0</v>
      </c>
      <c r="H202" s="253">
        <f t="shared" si="17"/>
        <v>0</v>
      </c>
    </row>
    <row r="203" spans="1:8" x14ac:dyDescent="0.2">
      <c r="A203" s="469" t="s">
        <v>12714</v>
      </c>
      <c r="B203" s="636" t="s">
        <v>12095</v>
      </c>
      <c r="C203" s="253">
        <v>153132.76883561644</v>
      </c>
      <c r="D203" s="465">
        <v>31</v>
      </c>
      <c r="E203" s="250"/>
      <c r="F203" s="62">
        <v>0</v>
      </c>
      <c r="G203" s="62">
        <v>0</v>
      </c>
      <c r="H203" s="253">
        <f t="shared" si="17"/>
        <v>0</v>
      </c>
    </row>
    <row r="204" spans="1:8" x14ac:dyDescent="0.2">
      <c r="A204" s="469" t="s">
        <v>12715</v>
      </c>
      <c r="B204" s="636" t="s">
        <v>1619</v>
      </c>
      <c r="C204" s="253">
        <v>153132.76883561644</v>
      </c>
      <c r="D204" s="465">
        <v>31</v>
      </c>
      <c r="E204" s="250"/>
      <c r="F204" s="62">
        <v>0</v>
      </c>
      <c r="G204" s="62">
        <v>0</v>
      </c>
      <c r="H204" s="253">
        <f t="shared" si="17"/>
        <v>0</v>
      </c>
    </row>
    <row r="205" spans="1:8" x14ac:dyDescent="0.2">
      <c r="A205" s="469" t="s">
        <v>12716</v>
      </c>
      <c r="B205" s="636" t="s">
        <v>12098</v>
      </c>
      <c r="C205" s="253">
        <v>153132.76883561644</v>
      </c>
      <c r="D205" s="465">
        <v>31</v>
      </c>
      <c r="E205" s="250"/>
      <c r="F205" s="62">
        <v>0</v>
      </c>
      <c r="G205" s="62">
        <v>0</v>
      </c>
      <c r="H205" s="253">
        <f t="shared" si="17"/>
        <v>0</v>
      </c>
    </row>
    <row r="206" spans="1:8" x14ac:dyDescent="0.2">
      <c r="A206" s="469" t="s">
        <v>12717</v>
      </c>
      <c r="B206" s="636" t="s">
        <v>1620</v>
      </c>
      <c r="C206" s="253">
        <v>153132.76883561644</v>
      </c>
      <c r="D206" s="465">
        <v>31</v>
      </c>
      <c r="E206" s="250"/>
      <c r="F206" s="62">
        <v>0</v>
      </c>
      <c r="G206" s="62">
        <v>0</v>
      </c>
      <c r="H206" s="253">
        <f t="shared" si="17"/>
        <v>0</v>
      </c>
    </row>
    <row r="207" spans="1:8" x14ac:dyDescent="0.2">
      <c r="A207" s="469" t="s">
        <v>12718</v>
      </c>
      <c r="B207" s="636" t="s">
        <v>12101</v>
      </c>
      <c r="C207" s="253">
        <v>153132.76883561644</v>
      </c>
      <c r="D207" s="465">
        <v>31</v>
      </c>
      <c r="E207" s="250"/>
      <c r="F207" s="62">
        <v>0</v>
      </c>
      <c r="G207" s="62">
        <v>0</v>
      </c>
      <c r="H207" s="253">
        <f t="shared" si="17"/>
        <v>0</v>
      </c>
    </row>
    <row r="208" spans="1:8" x14ac:dyDescent="0.2">
      <c r="A208" s="469" t="s">
        <v>12719</v>
      </c>
      <c r="B208" s="636" t="s">
        <v>1621</v>
      </c>
      <c r="C208" s="253">
        <v>153132.76883561644</v>
      </c>
      <c r="D208" s="465">
        <v>32</v>
      </c>
      <c r="E208" s="250"/>
      <c r="F208" s="62">
        <v>0</v>
      </c>
      <c r="G208" s="62">
        <v>0</v>
      </c>
      <c r="H208" s="253">
        <f t="shared" si="17"/>
        <v>0</v>
      </c>
    </row>
    <row r="209" spans="1:8" x14ac:dyDescent="0.2">
      <c r="A209" s="469" t="s">
        <v>12720</v>
      </c>
      <c r="B209" s="636" t="s">
        <v>12104</v>
      </c>
      <c r="C209" s="253">
        <v>153132.76883561644</v>
      </c>
      <c r="D209" s="465">
        <v>32</v>
      </c>
      <c r="E209" s="250"/>
      <c r="F209" s="62">
        <v>0</v>
      </c>
      <c r="G209" s="62">
        <v>0</v>
      </c>
      <c r="H209" s="253">
        <f t="shared" si="17"/>
        <v>0</v>
      </c>
    </row>
    <row r="210" spans="1:8" x14ac:dyDescent="0.2">
      <c r="A210" s="469" t="s">
        <v>12721</v>
      </c>
      <c r="B210" s="636" t="s">
        <v>12656</v>
      </c>
      <c r="C210" s="253">
        <v>91879.661301369866</v>
      </c>
      <c r="D210" s="465">
        <v>33</v>
      </c>
      <c r="E210" s="250"/>
      <c r="F210" s="62">
        <v>0</v>
      </c>
      <c r="G210" s="62">
        <v>0</v>
      </c>
      <c r="H210" s="253">
        <f t="shared" si="17"/>
        <v>0</v>
      </c>
    </row>
    <row r="211" spans="1:8" ht="45" x14ac:dyDescent="0.25">
      <c r="A211" s="194" t="s">
        <v>564</v>
      </c>
      <c r="B211" s="167" t="s">
        <v>12083</v>
      </c>
      <c r="C211" s="267"/>
      <c r="D211" s="255"/>
      <c r="E211" s="255"/>
      <c r="F211" s="255"/>
      <c r="G211" s="255"/>
      <c r="H211" s="277"/>
    </row>
    <row r="212" spans="1:8" x14ac:dyDescent="0.2">
      <c r="A212" s="469" t="s">
        <v>565</v>
      </c>
      <c r="B212" s="595" t="s">
        <v>1585</v>
      </c>
      <c r="C212" s="253">
        <v>80000</v>
      </c>
      <c r="D212" s="465">
        <v>23</v>
      </c>
      <c r="E212" s="250"/>
      <c r="F212" s="62">
        <v>0</v>
      </c>
      <c r="G212" s="62">
        <v>0</v>
      </c>
      <c r="H212" s="253">
        <f t="shared" ref="H212:H220" si="18">G212-F212</f>
        <v>0</v>
      </c>
    </row>
    <row r="213" spans="1:8" x14ac:dyDescent="0.2">
      <c r="A213" s="469" t="s">
        <v>566</v>
      </c>
      <c r="B213" s="595" t="s">
        <v>1590</v>
      </c>
      <c r="C213" s="253">
        <v>80000</v>
      </c>
      <c r="D213" s="465">
        <v>24</v>
      </c>
      <c r="E213" s="250"/>
      <c r="F213" s="62">
        <v>0</v>
      </c>
      <c r="G213" s="62">
        <v>0</v>
      </c>
      <c r="H213" s="253">
        <f t="shared" si="18"/>
        <v>0</v>
      </c>
    </row>
    <row r="214" spans="1:8" x14ac:dyDescent="0.2">
      <c r="A214" s="469" t="s">
        <v>567</v>
      </c>
      <c r="B214" s="595" t="s">
        <v>1506</v>
      </c>
      <c r="C214" s="253">
        <v>80000</v>
      </c>
      <c r="D214" s="465">
        <v>26</v>
      </c>
      <c r="E214" s="250"/>
      <c r="F214" s="62">
        <v>0</v>
      </c>
      <c r="G214" s="62">
        <v>0</v>
      </c>
      <c r="H214" s="253">
        <f t="shared" si="18"/>
        <v>0</v>
      </c>
    </row>
    <row r="215" spans="1:8" x14ac:dyDescent="0.2">
      <c r="A215" s="469" t="s">
        <v>568</v>
      </c>
      <c r="B215" s="595" t="s">
        <v>1599</v>
      </c>
      <c r="C215" s="253">
        <v>80000</v>
      </c>
      <c r="D215" s="465">
        <v>27</v>
      </c>
      <c r="E215" s="250"/>
      <c r="F215" s="62">
        <v>0</v>
      </c>
      <c r="G215" s="62">
        <v>0</v>
      </c>
      <c r="H215" s="253">
        <f t="shared" si="18"/>
        <v>0</v>
      </c>
    </row>
    <row r="216" spans="1:8" x14ac:dyDescent="0.2">
      <c r="A216" s="469" t="s">
        <v>569</v>
      </c>
      <c r="B216" s="595" t="s">
        <v>1604</v>
      </c>
      <c r="C216" s="253">
        <v>80000</v>
      </c>
      <c r="D216" s="465">
        <v>28</v>
      </c>
      <c r="E216" s="250"/>
      <c r="F216" s="62">
        <v>0</v>
      </c>
      <c r="G216" s="62">
        <v>0</v>
      </c>
      <c r="H216" s="253">
        <f t="shared" si="18"/>
        <v>0</v>
      </c>
    </row>
    <row r="217" spans="1:8" x14ac:dyDescent="0.2">
      <c r="A217" s="469" t="s">
        <v>570</v>
      </c>
      <c r="B217" s="595" t="s">
        <v>1508</v>
      </c>
      <c r="C217" s="253">
        <v>80000</v>
      </c>
      <c r="D217" s="465">
        <v>29</v>
      </c>
      <c r="E217" s="250"/>
      <c r="F217" s="62">
        <v>0</v>
      </c>
      <c r="G217" s="62">
        <v>0</v>
      </c>
      <c r="H217" s="253">
        <f t="shared" si="18"/>
        <v>0</v>
      </c>
    </row>
    <row r="218" spans="1:8" x14ac:dyDescent="0.2">
      <c r="A218" s="469" t="s">
        <v>571</v>
      </c>
      <c r="B218" s="595" t="s">
        <v>1613</v>
      </c>
      <c r="C218" s="253">
        <v>80000</v>
      </c>
      <c r="D218" s="465">
        <v>32</v>
      </c>
      <c r="E218" s="250"/>
      <c r="F218" s="62">
        <v>0</v>
      </c>
      <c r="G218" s="62">
        <v>0</v>
      </c>
      <c r="H218" s="253">
        <f t="shared" si="18"/>
        <v>0</v>
      </c>
    </row>
    <row r="219" spans="1:8" x14ac:dyDescent="0.2">
      <c r="A219" s="469" t="s">
        <v>572</v>
      </c>
      <c r="B219" s="595" t="s">
        <v>1618</v>
      </c>
      <c r="C219" s="253">
        <v>80000</v>
      </c>
      <c r="D219" s="465">
        <v>33</v>
      </c>
      <c r="E219" s="250"/>
      <c r="F219" s="62">
        <v>0</v>
      </c>
      <c r="G219" s="62">
        <v>0</v>
      </c>
      <c r="H219" s="253">
        <f t="shared" si="18"/>
        <v>0</v>
      </c>
    </row>
    <row r="220" spans="1:8" x14ac:dyDescent="0.2">
      <c r="A220" s="469" t="s">
        <v>573</v>
      </c>
      <c r="B220" s="595" t="s">
        <v>12656</v>
      </c>
      <c r="C220" s="253">
        <v>60800</v>
      </c>
      <c r="D220" s="465">
        <v>34</v>
      </c>
      <c r="E220" s="250"/>
      <c r="F220" s="62">
        <v>0</v>
      </c>
      <c r="G220" s="62">
        <v>0</v>
      </c>
      <c r="H220" s="253">
        <f t="shared" si="18"/>
        <v>0</v>
      </c>
    </row>
    <row r="221" spans="1:8" ht="15" x14ac:dyDescent="0.25">
      <c r="A221" s="194" t="s">
        <v>574</v>
      </c>
      <c r="B221" s="167" t="s">
        <v>5573</v>
      </c>
      <c r="C221" s="267"/>
      <c r="D221" s="255"/>
      <c r="E221" s="255"/>
      <c r="F221" s="255"/>
      <c r="G221" s="255"/>
      <c r="H221" s="277"/>
    </row>
    <row r="222" spans="1:8" ht="15" x14ac:dyDescent="0.25">
      <c r="A222" s="199" t="s">
        <v>1304</v>
      </c>
      <c r="B222" s="36" t="s">
        <v>8260</v>
      </c>
      <c r="C222" s="253"/>
      <c r="D222" s="250"/>
      <c r="E222" s="250"/>
      <c r="F222" s="250"/>
      <c r="G222" s="250"/>
      <c r="H222" s="250"/>
    </row>
    <row r="223" spans="1:8" ht="15" x14ac:dyDescent="0.25">
      <c r="A223" s="199"/>
      <c r="B223" s="36" t="s">
        <v>4680</v>
      </c>
      <c r="C223" s="253"/>
      <c r="D223" s="250"/>
      <c r="E223" s="250"/>
      <c r="F223" s="250"/>
      <c r="G223" s="250"/>
      <c r="H223" s="250"/>
    </row>
    <row r="224" spans="1:8" x14ac:dyDescent="0.2">
      <c r="A224" s="199" t="s">
        <v>4935</v>
      </c>
      <c r="B224" s="6" t="s">
        <v>5868</v>
      </c>
      <c r="C224" s="253">
        <v>36320.910000000003</v>
      </c>
      <c r="D224" s="250">
        <v>38</v>
      </c>
      <c r="E224" s="250"/>
      <c r="F224" s="62">
        <v>0</v>
      </c>
      <c r="G224" s="62">
        <v>0</v>
      </c>
      <c r="H224" s="253">
        <f t="shared" ref="H224:H226" si="19">G224-F224</f>
        <v>0</v>
      </c>
    </row>
    <row r="225" spans="1:8" x14ac:dyDescent="0.2">
      <c r="A225" s="199" t="s">
        <v>4936</v>
      </c>
      <c r="B225" s="6" t="s">
        <v>5869</v>
      </c>
      <c r="C225" s="253">
        <v>36320.910000000003</v>
      </c>
      <c r="D225" s="250">
        <v>39</v>
      </c>
      <c r="E225" s="250"/>
      <c r="F225" s="62">
        <v>0</v>
      </c>
      <c r="G225" s="62">
        <v>0</v>
      </c>
      <c r="H225" s="253">
        <f t="shared" si="19"/>
        <v>0</v>
      </c>
    </row>
    <row r="226" spans="1:8" x14ac:dyDescent="0.2">
      <c r="A226" s="199" t="s">
        <v>4937</v>
      </c>
      <c r="B226" s="6" t="s">
        <v>5870</v>
      </c>
      <c r="C226" s="253">
        <v>40861.019999999997</v>
      </c>
      <c r="D226" s="250">
        <v>40</v>
      </c>
      <c r="E226" s="250"/>
      <c r="F226" s="62">
        <v>0</v>
      </c>
      <c r="G226" s="62">
        <v>0</v>
      </c>
      <c r="H226" s="253">
        <f t="shared" si="19"/>
        <v>0</v>
      </c>
    </row>
    <row r="227" spans="1:8" ht="15" x14ac:dyDescent="0.25">
      <c r="A227" s="200"/>
      <c r="B227" s="36" t="s">
        <v>4684</v>
      </c>
      <c r="C227" s="253"/>
      <c r="D227" s="250"/>
      <c r="E227" s="250"/>
      <c r="F227" s="250"/>
      <c r="G227" s="250"/>
      <c r="H227" s="250"/>
    </row>
    <row r="228" spans="1:8" x14ac:dyDescent="0.2">
      <c r="A228" s="199" t="s">
        <v>4938</v>
      </c>
      <c r="B228" s="6" t="s">
        <v>5868</v>
      </c>
      <c r="C228" s="253">
        <v>36243.18</v>
      </c>
      <c r="D228" s="250">
        <v>38</v>
      </c>
      <c r="E228" s="250"/>
      <c r="F228" s="62">
        <v>0</v>
      </c>
      <c r="G228" s="62">
        <v>0</v>
      </c>
      <c r="H228" s="253">
        <f t="shared" ref="H228:H230" si="20">G228-F228</f>
        <v>0</v>
      </c>
    </row>
    <row r="229" spans="1:8" x14ac:dyDescent="0.2">
      <c r="A229" s="199" t="s">
        <v>4939</v>
      </c>
      <c r="B229" s="6" t="s">
        <v>5869</v>
      </c>
      <c r="C229" s="253">
        <v>36243.18</v>
      </c>
      <c r="D229" s="250">
        <v>39</v>
      </c>
      <c r="E229" s="250"/>
      <c r="F229" s="62">
        <v>0</v>
      </c>
      <c r="G229" s="62">
        <v>0</v>
      </c>
      <c r="H229" s="253">
        <f t="shared" si="20"/>
        <v>0</v>
      </c>
    </row>
    <row r="230" spans="1:8" ht="13.5" customHeight="1" x14ac:dyDescent="0.2">
      <c r="A230" s="199" t="s">
        <v>4940</v>
      </c>
      <c r="B230" s="6" t="s">
        <v>5870</v>
      </c>
      <c r="C230" s="253">
        <v>40773.599999999999</v>
      </c>
      <c r="D230" s="250">
        <v>40</v>
      </c>
      <c r="E230" s="250"/>
      <c r="F230" s="62">
        <v>0</v>
      </c>
      <c r="G230" s="62">
        <v>0</v>
      </c>
      <c r="H230" s="253">
        <f t="shared" si="20"/>
        <v>0</v>
      </c>
    </row>
    <row r="231" spans="1:8" ht="13.5" customHeight="1" x14ac:dyDescent="0.25">
      <c r="A231" s="199" t="s">
        <v>1305</v>
      </c>
      <c r="B231" s="36" t="s">
        <v>8259</v>
      </c>
      <c r="C231" s="253"/>
      <c r="D231" s="250"/>
      <c r="E231" s="250"/>
      <c r="F231" s="250"/>
      <c r="G231" s="250"/>
      <c r="H231" s="250"/>
    </row>
    <row r="232" spans="1:8" ht="15" x14ac:dyDescent="0.25">
      <c r="A232" s="199"/>
      <c r="B232" s="36" t="s">
        <v>4680</v>
      </c>
      <c r="C232" s="253"/>
      <c r="D232" s="250"/>
      <c r="E232" s="250"/>
      <c r="F232" s="250"/>
      <c r="G232" s="250"/>
      <c r="H232" s="250"/>
    </row>
    <row r="233" spans="1:8" x14ac:dyDescent="0.2">
      <c r="A233" s="199" t="s">
        <v>4941</v>
      </c>
      <c r="B233" s="6" t="s">
        <v>5868</v>
      </c>
      <c r="C233" s="253">
        <v>36320.910000000003</v>
      </c>
      <c r="D233" s="250">
        <v>38</v>
      </c>
      <c r="E233" s="250"/>
      <c r="F233" s="62">
        <v>0</v>
      </c>
      <c r="G233" s="62">
        <v>0</v>
      </c>
      <c r="H233" s="253">
        <f t="shared" ref="H233:H235" si="21">G233-F233</f>
        <v>0</v>
      </c>
    </row>
    <row r="234" spans="1:8" x14ac:dyDescent="0.2">
      <c r="A234" s="199" t="s">
        <v>4942</v>
      </c>
      <c r="B234" s="6" t="s">
        <v>5869</v>
      </c>
      <c r="C234" s="253">
        <v>36320.910000000003</v>
      </c>
      <c r="D234" s="250">
        <v>39</v>
      </c>
      <c r="E234" s="250"/>
      <c r="F234" s="62">
        <v>0</v>
      </c>
      <c r="G234" s="62">
        <v>0</v>
      </c>
      <c r="H234" s="253">
        <f t="shared" si="21"/>
        <v>0</v>
      </c>
    </row>
    <row r="235" spans="1:8" x14ac:dyDescent="0.2">
      <c r="A235" s="199" t="s">
        <v>4943</v>
      </c>
      <c r="B235" s="6" t="s">
        <v>5870</v>
      </c>
      <c r="C235" s="253">
        <v>40861.019999999997</v>
      </c>
      <c r="D235" s="250">
        <v>40</v>
      </c>
      <c r="E235" s="250"/>
      <c r="F235" s="62">
        <v>0</v>
      </c>
      <c r="G235" s="62">
        <v>0</v>
      </c>
      <c r="H235" s="253">
        <f t="shared" si="21"/>
        <v>0</v>
      </c>
    </row>
    <row r="236" spans="1:8" ht="15" x14ac:dyDescent="0.25">
      <c r="A236" s="200"/>
      <c r="B236" s="36" t="s">
        <v>4685</v>
      </c>
      <c r="C236" s="253"/>
      <c r="D236" s="250"/>
      <c r="E236" s="250"/>
      <c r="F236" s="250"/>
      <c r="G236" s="250"/>
      <c r="H236" s="250"/>
    </row>
    <row r="237" spans="1:8" x14ac:dyDescent="0.2">
      <c r="A237" s="199" t="s">
        <v>4944</v>
      </c>
      <c r="B237" s="6" t="s">
        <v>5868</v>
      </c>
      <c r="C237" s="253">
        <v>24830.43</v>
      </c>
      <c r="D237" s="250">
        <v>38</v>
      </c>
      <c r="E237" s="250"/>
      <c r="F237" s="62">
        <v>0</v>
      </c>
      <c r="G237" s="62">
        <v>0</v>
      </c>
      <c r="H237" s="253">
        <f t="shared" ref="H237:H239" si="22">G237-F237</f>
        <v>0</v>
      </c>
    </row>
    <row r="238" spans="1:8" x14ac:dyDescent="0.2">
      <c r="A238" s="199" t="s">
        <v>4945</v>
      </c>
      <c r="B238" s="6" t="s">
        <v>5869</v>
      </c>
      <c r="C238" s="253">
        <v>24830.43</v>
      </c>
      <c r="D238" s="250">
        <v>39</v>
      </c>
      <c r="E238" s="250"/>
      <c r="F238" s="62">
        <v>0</v>
      </c>
      <c r="G238" s="62">
        <v>0</v>
      </c>
      <c r="H238" s="253">
        <f t="shared" si="22"/>
        <v>0</v>
      </c>
    </row>
    <row r="239" spans="1:8" ht="13.5" customHeight="1" x14ac:dyDescent="0.2">
      <c r="A239" s="199" t="s">
        <v>4946</v>
      </c>
      <c r="B239" s="6" t="s">
        <v>5870</v>
      </c>
      <c r="C239" s="253">
        <v>27934.23</v>
      </c>
      <c r="D239" s="250">
        <v>40</v>
      </c>
      <c r="E239" s="250"/>
      <c r="F239" s="62">
        <v>0</v>
      </c>
      <c r="G239" s="62">
        <v>0</v>
      </c>
      <c r="H239" s="253">
        <f t="shared" si="22"/>
        <v>0</v>
      </c>
    </row>
    <row r="240" spans="1:8" ht="15" x14ac:dyDescent="0.25">
      <c r="A240" s="201" t="s">
        <v>2523</v>
      </c>
      <c r="B240" s="11" t="s">
        <v>5576</v>
      </c>
      <c r="C240" s="267"/>
      <c r="D240" s="255"/>
      <c r="E240" s="255"/>
      <c r="F240" s="255"/>
      <c r="G240" s="255"/>
      <c r="H240" s="277"/>
    </row>
    <row r="241" spans="1:8" ht="28.5" x14ac:dyDescent="0.2">
      <c r="A241" s="202" t="s">
        <v>2524</v>
      </c>
      <c r="B241" s="31" t="s">
        <v>5871</v>
      </c>
      <c r="C241" s="253">
        <v>165282.22000000003</v>
      </c>
      <c r="D241" s="250">
        <v>43</v>
      </c>
      <c r="E241" s="250"/>
      <c r="F241" s="62">
        <v>0</v>
      </c>
      <c r="G241" s="62">
        <v>0</v>
      </c>
      <c r="H241" s="253">
        <f t="shared" ref="H241:H242" si="23">G241-F241</f>
        <v>0</v>
      </c>
    </row>
    <row r="242" spans="1:8" ht="28.5" x14ac:dyDescent="0.2">
      <c r="A242" s="202" t="s">
        <v>2525</v>
      </c>
      <c r="B242" s="31" t="s">
        <v>5872</v>
      </c>
      <c r="C242" s="253">
        <v>86312.550000000032</v>
      </c>
      <c r="D242" s="250">
        <v>44</v>
      </c>
      <c r="E242" s="250"/>
      <c r="F242" s="62">
        <v>0</v>
      </c>
      <c r="G242" s="62">
        <v>0</v>
      </c>
      <c r="H242" s="253">
        <f t="shared" si="23"/>
        <v>0</v>
      </c>
    </row>
    <row r="243" spans="1:8" ht="15" x14ac:dyDescent="0.25">
      <c r="A243" s="201" t="s">
        <v>3143</v>
      </c>
      <c r="B243" s="36" t="s">
        <v>5578</v>
      </c>
      <c r="C243" s="267"/>
      <c r="D243" s="255"/>
      <c r="E243" s="255"/>
      <c r="F243" s="255"/>
      <c r="G243" s="255"/>
      <c r="H243" s="277"/>
    </row>
    <row r="244" spans="1:8" ht="15" x14ac:dyDescent="0.25">
      <c r="A244" s="203" t="s">
        <v>3144</v>
      </c>
      <c r="B244" s="36" t="s">
        <v>5579</v>
      </c>
      <c r="C244" s="253"/>
      <c r="D244" s="250"/>
      <c r="E244" s="250"/>
      <c r="F244" s="250"/>
      <c r="G244" s="250"/>
      <c r="H244" s="250"/>
    </row>
    <row r="245" spans="1:8" x14ac:dyDescent="0.2">
      <c r="A245" s="202" t="s">
        <v>3145</v>
      </c>
      <c r="B245" s="6" t="s">
        <v>5510</v>
      </c>
      <c r="C245" s="278">
        <v>843746.59</v>
      </c>
      <c r="D245" s="250">
        <v>44</v>
      </c>
      <c r="E245" s="250"/>
      <c r="F245" s="62">
        <v>0</v>
      </c>
      <c r="G245" s="62">
        <v>0</v>
      </c>
      <c r="H245" s="253">
        <f t="shared" ref="H245:H246" si="24">G245-F245</f>
        <v>0</v>
      </c>
    </row>
    <row r="246" spans="1:8" x14ac:dyDescent="0.2">
      <c r="A246" s="202" t="s">
        <v>3146</v>
      </c>
      <c r="B246" s="6" t="s">
        <v>5511</v>
      </c>
      <c r="C246" s="278">
        <v>93749.62</v>
      </c>
      <c r="D246" s="250">
        <v>45</v>
      </c>
      <c r="E246" s="250"/>
      <c r="F246" s="62">
        <v>0</v>
      </c>
      <c r="G246" s="62">
        <v>0</v>
      </c>
      <c r="H246" s="253">
        <f t="shared" si="24"/>
        <v>0</v>
      </c>
    </row>
    <row r="247" spans="1:8" ht="15" x14ac:dyDescent="0.25">
      <c r="A247" s="203" t="s">
        <v>3147</v>
      </c>
      <c r="B247" s="36" t="s">
        <v>5580</v>
      </c>
      <c r="C247" s="278"/>
      <c r="D247" s="250"/>
      <c r="E247" s="250"/>
      <c r="F247" s="250"/>
      <c r="G247" s="250"/>
      <c r="H247" s="250"/>
    </row>
    <row r="248" spans="1:8" x14ac:dyDescent="0.2">
      <c r="A248" s="202" t="s">
        <v>3148</v>
      </c>
      <c r="B248" s="6" t="s">
        <v>5510</v>
      </c>
      <c r="C248" s="278">
        <v>997882.98</v>
      </c>
      <c r="D248" s="250">
        <v>44</v>
      </c>
      <c r="E248" s="250"/>
      <c r="F248" s="62">
        <v>0</v>
      </c>
      <c r="G248" s="62">
        <v>0</v>
      </c>
      <c r="H248" s="253">
        <f t="shared" ref="H248:H249" si="25">G248-F248</f>
        <v>0</v>
      </c>
    </row>
    <row r="249" spans="1:8" ht="15" thickBot="1" x14ac:dyDescent="0.25">
      <c r="A249" s="202" t="s">
        <v>3149</v>
      </c>
      <c r="B249" s="6" t="s">
        <v>5873</v>
      </c>
      <c r="C249" s="278">
        <v>110875.88</v>
      </c>
      <c r="D249" s="250">
        <v>45</v>
      </c>
      <c r="E249" s="250"/>
      <c r="F249" s="62">
        <v>0</v>
      </c>
      <c r="G249" s="62">
        <v>0</v>
      </c>
      <c r="H249" s="253">
        <f t="shared" si="25"/>
        <v>0</v>
      </c>
    </row>
    <row r="250" spans="1:8" ht="15.75" thickBot="1" x14ac:dyDescent="0.3">
      <c r="A250" s="158"/>
      <c r="B250" s="159" t="s">
        <v>5874</v>
      </c>
      <c r="C250" s="280">
        <f>SUM(C66:C249)</f>
        <v>26346166.790000003</v>
      </c>
      <c r="D250" s="273"/>
      <c r="E250" s="273"/>
      <c r="F250" s="262">
        <f>SUM(F66:F249)</f>
        <v>7989758.9792344533</v>
      </c>
      <c r="G250" s="262">
        <f>SUM(G66:G249)</f>
        <v>320584.53588516766</v>
      </c>
      <c r="H250" s="262">
        <f>SUM(H66:H249)</f>
        <v>8310343.5151196215</v>
      </c>
    </row>
    <row r="251" spans="1:8" ht="30" x14ac:dyDescent="0.25">
      <c r="A251" s="181" t="s">
        <v>5875</v>
      </c>
      <c r="B251" s="166" t="s">
        <v>7730</v>
      </c>
      <c r="C251" s="290"/>
      <c r="D251" s="291"/>
      <c r="E251" s="291"/>
      <c r="F251" s="291"/>
      <c r="G251" s="291"/>
      <c r="H251" s="292"/>
    </row>
    <row r="252" spans="1:8" x14ac:dyDescent="0.2">
      <c r="A252" s="197"/>
      <c r="B252" s="6" t="s">
        <v>5474</v>
      </c>
      <c r="C252" s="250"/>
      <c r="D252" s="250"/>
      <c r="E252" s="250"/>
      <c r="F252" s="250"/>
      <c r="G252" s="250"/>
      <c r="H252" s="250"/>
    </row>
    <row r="253" spans="1:8" ht="15" x14ac:dyDescent="0.25">
      <c r="A253" s="198" t="s">
        <v>577</v>
      </c>
      <c r="B253" s="12" t="s">
        <v>5588</v>
      </c>
      <c r="C253" s="267"/>
      <c r="D253" s="255"/>
      <c r="E253" s="255"/>
      <c r="F253" s="255"/>
      <c r="G253" s="255"/>
      <c r="H253" s="277"/>
    </row>
    <row r="254" spans="1:8" x14ac:dyDescent="0.2">
      <c r="A254" s="199" t="s">
        <v>578</v>
      </c>
      <c r="B254" s="6" t="s">
        <v>5876</v>
      </c>
      <c r="C254" s="253"/>
      <c r="D254" s="250"/>
      <c r="E254" s="250"/>
      <c r="F254" s="250"/>
      <c r="G254" s="250"/>
      <c r="H254" s="250"/>
    </row>
    <row r="255" spans="1:8" x14ac:dyDescent="0.2">
      <c r="A255" s="199" t="s">
        <v>4947</v>
      </c>
      <c r="B255" s="54" t="s">
        <v>8428</v>
      </c>
      <c r="C255" s="253">
        <v>53021.202530202914</v>
      </c>
      <c r="D255" s="250">
        <v>17</v>
      </c>
      <c r="E255" s="250"/>
      <c r="F255" s="62">
        <v>0</v>
      </c>
      <c r="G255" s="62">
        <v>0</v>
      </c>
      <c r="H255" s="253">
        <f>G255+F255</f>
        <v>0</v>
      </c>
    </row>
    <row r="256" spans="1:8" x14ac:dyDescent="0.2">
      <c r="A256" s="199" t="s">
        <v>4948</v>
      </c>
      <c r="B256" s="54" t="s">
        <v>8429</v>
      </c>
      <c r="C256" s="253">
        <v>53021.202530202914</v>
      </c>
      <c r="D256" s="250">
        <v>17</v>
      </c>
      <c r="E256" s="250"/>
      <c r="F256" s="62">
        <v>0</v>
      </c>
      <c r="G256" s="62">
        <v>0</v>
      </c>
      <c r="H256" s="253">
        <f t="shared" ref="H256:H260" si="26">G256-F256</f>
        <v>0</v>
      </c>
    </row>
    <row r="257" spans="1:8" x14ac:dyDescent="0.2">
      <c r="A257" s="199" t="s">
        <v>4949</v>
      </c>
      <c r="B257" s="54" t="s">
        <v>8430</v>
      </c>
      <c r="C257" s="253">
        <v>53021.202530202914</v>
      </c>
      <c r="D257" s="250">
        <v>17</v>
      </c>
      <c r="E257" s="250"/>
      <c r="F257" s="62">
        <v>0</v>
      </c>
      <c r="G257" s="62">
        <v>0</v>
      </c>
      <c r="H257" s="253">
        <f t="shared" si="26"/>
        <v>0</v>
      </c>
    </row>
    <row r="258" spans="1:8" x14ac:dyDescent="0.2">
      <c r="A258" s="199" t="s">
        <v>4950</v>
      </c>
      <c r="B258" s="54" t="s">
        <v>8431</v>
      </c>
      <c r="C258" s="253">
        <v>53021.202530202914</v>
      </c>
      <c r="D258" s="250">
        <v>17</v>
      </c>
      <c r="E258" s="250"/>
      <c r="F258" s="62">
        <v>0</v>
      </c>
      <c r="G258" s="62">
        <v>0</v>
      </c>
      <c r="H258" s="253">
        <f t="shared" si="26"/>
        <v>0</v>
      </c>
    </row>
    <row r="259" spans="1:8" x14ac:dyDescent="0.2">
      <c r="A259" s="199" t="s">
        <v>15399</v>
      </c>
      <c r="B259" s="54" t="s">
        <v>8432</v>
      </c>
      <c r="C259" s="253">
        <v>53021.202530202914</v>
      </c>
      <c r="D259" s="250">
        <v>17</v>
      </c>
      <c r="E259" s="250"/>
      <c r="F259" s="62">
        <v>0</v>
      </c>
      <c r="G259" s="62">
        <v>0</v>
      </c>
      <c r="H259" s="253">
        <f t="shared" si="26"/>
        <v>0</v>
      </c>
    </row>
    <row r="260" spans="1:8" x14ac:dyDescent="0.2">
      <c r="A260" s="199" t="s">
        <v>4951</v>
      </c>
      <c r="B260" s="54" t="s">
        <v>9323</v>
      </c>
      <c r="C260" s="253">
        <v>30222.08544221567</v>
      </c>
      <c r="D260" s="250">
        <v>17</v>
      </c>
      <c r="E260" s="253"/>
      <c r="F260" s="62">
        <v>0</v>
      </c>
      <c r="G260" s="62">
        <v>0</v>
      </c>
      <c r="H260" s="253">
        <f t="shared" si="26"/>
        <v>0</v>
      </c>
    </row>
    <row r="261" spans="1:8" ht="15" x14ac:dyDescent="0.25">
      <c r="A261" s="398" t="s">
        <v>15398</v>
      </c>
      <c r="B261" s="11" t="s">
        <v>6571</v>
      </c>
      <c r="C261" s="253"/>
      <c r="D261" s="250">
        <v>30</v>
      </c>
      <c r="E261" s="250"/>
      <c r="F261" s="250"/>
      <c r="G261" s="250"/>
      <c r="H261" s="250"/>
    </row>
    <row r="262" spans="1:8" ht="29.25" x14ac:dyDescent="0.25">
      <c r="A262" s="397"/>
      <c r="B262" s="192" t="s">
        <v>6648</v>
      </c>
      <c r="C262" s="253"/>
      <c r="D262" s="250"/>
      <c r="E262" s="250"/>
      <c r="F262" s="63"/>
      <c r="G262" s="63"/>
      <c r="H262" s="250"/>
    </row>
    <row r="263" spans="1:8" ht="15" x14ac:dyDescent="0.25">
      <c r="A263" s="482" t="s">
        <v>15400</v>
      </c>
      <c r="B263" s="209" t="s">
        <v>8155</v>
      </c>
      <c r="C263" s="253"/>
      <c r="D263" s="250"/>
      <c r="E263" s="250"/>
      <c r="F263" s="63"/>
      <c r="G263" s="63"/>
      <c r="H263" s="250"/>
    </row>
    <row r="264" spans="1:8" x14ac:dyDescent="0.2">
      <c r="A264" s="469" t="s">
        <v>8156</v>
      </c>
      <c r="B264" s="192" t="s">
        <v>8157</v>
      </c>
      <c r="C264" s="253">
        <v>86937.507343124118</v>
      </c>
      <c r="D264" s="250"/>
      <c r="E264" s="250"/>
      <c r="F264" s="62">
        <v>0</v>
      </c>
      <c r="G264" s="62">
        <v>0</v>
      </c>
      <c r="H264" s="253">
        <f t="shared" ref="H264:H268" si="27">G264-F264</f>
        <v>0</v>
      </c>
    </row>
    <row r="265" spans="1:8" x14ac:dyDescent="0.2">
      <c r="A265" s="469" t="s">
        <v>15401</v>
      </c>
      <c r="B265" s="192" t="s">
        <v>8158</v>
      </c>
      <c r="C265" s="253">
        <v>86937.507343124118</v>
      </c>
      <c r="D265" s="250"/>
      <c r="E265" s="250"/>
      <c r="F265" s="62">
        <v>0</v>
      </c>
      <c r="G265" s="62">
        <v>0</v>
      </c>
      <c r="H265" s="253">
        <f t="shared" si="27"/>
        <v>0</v>
      </c>
    </row>
    <row r="266" spans="1:8" x14ac:dyDescent="0.2">
      <c r="A266" s="469" t="s">
        <v>8159</v>
      </c>
      <c r="B266" s="192" t="s">
        <v>8160</v>
      </c>
      <c r="C266" s="253">
        <v>86937.507343124118</v>
      </c>
      <c r="D266" s="250"/>
      <c r="E266" s="250"/>
      <c r="F266" s="62">
        <v>0</v>
      </c>
      <c r="G266" s="62">
        <v>0</v>
      </c>
      <c r="H266" s="253">
        <f t="shared" si="27"/>
        <v>0</v>
      </c>
    </row>
    <row r="267" spans="1:8" x14ac:dyDescent="0.2">
      <c r="A267" s="469" t="s">
        <v>8161</v>
      </c>
      <c r="B267" s="192" t="s">
        <v>8162</v>
      </c>
      <c r="C267" s="253">
        <v>86937.507343124118</v>
      </c>
      <c r="D267" s="250"/>
      <c r="E267" s="250"/>
      <c r="F267" s="62">
        <v>0</v>
      </c>
      <c r="G267" s="62">
        <v>0</v>
      </c>
      <c r="H267" s="253">
        <f t="shared" si="27"/>
        <v>0</v>
      </c>
    </row>
    <row r="268" spans="1:8" x14ac:dyDescent="0.2">
      <c r="A268" s="469" t="s">
        <v>8163</v>
      </c>
      <c r="B268" s="192" t="s">
        <v>8164</v>
      </c>
      <c r="C268" s="253">
        <v>33253.596558744379</v>
      </c>
      <c r="D268" s="250"/>
      <c r="E268" s="250"/>
      <c r="F268" s="62">
        <v>0</v>
      </c>
      <c r="G268" s="62">
        <v>0</v>
      </c>
      <c r="H268" s="253">
        <f t="shared" si="27"/>
        <v>0</v>
      </c>
    </row>
    <row r="269" spans="1:8" ht="15" x14ac:dyDescent="0.25">
      <c r="A269" s="482" t="s">
        <v>8165</v>
      </c>
      <c r="B269" s="209" t="s">
        <v>8166</v>
      </c>
      <c r="C269" s="253"/>
      <c r="D269" s="250"/>
      <c r="E269" s="250"/>
      <c r="F269" s="63"/>
      <c r="G269" s="63"/>
      <c r="H269" s="250"/>
    </row>
    <row r="270" spans="1:8" x14ac:dyDescent="0.2">
      <c r="A270" s="469" t="s">
        <v>8167</v>
      </c>
      <c r="B270" s="192" t="s">
        <v>8168</v>
      </c>
      <c r="C270" s="253">
        <v>86937.507343124118</v>
      </c>
      <c r="D270" s="250"/>
      <c r="E270" s="250"/>
      <c r="F270" s="62">
        <v>0</v>
      </c>
      <c r="G270" s="62">
        <v>0</v>
      </c>
      <c r="H270" s="253">
        <f t="shared" ref="H270:H275" si="28">G270-F270</f>
        <v>0</v>
      </c>
    </row>
    <row r="271" spans="1:8" x14ac:dyDescent="0.2">
      <c r="A271" s="469" t="s">
        <v>8169</v>
      </c>
      <c r="B271" s="192" t="s">
        <v>8170</v>
      </c>
      <c r="C271" s="253">
        <v>86937.507343124118</v>
      </c>
      <c r="D271" s="250"/>
      <c r="E271" s="250"/>
      <c r="F271" s="62">
        <v>0</v>
      </c>
      <c r="G271" s="62">
        <v>0</v>
      </c>
      <c r="H271" s="253">
        <f t="shared" si="28"/>
        <v>0</v>
      </c>
    </row>
    <row r="272" spans="1:8" x14ac:dyDescent="0.2">
      <c r="A272" s="469" t="s">
        <v>8171</v>
      </c>
      <c r="B272" s="192" t="s">
        <v>8172</v>
      </c>
      <c r="C272" s="253">
        <v>86937.507343124118</v>
      </c>
      <c r="D272" s="250"/>
      <c r="E272" s="250"/>
      <c r="F272" s="62">
        <v>0</v>
      </c>
      <c r="G272" s="62">
        <v>0</v>
      </c>
      <c r="H272" s="253">
        <f t="shared" si="28"/>
        <v>0</v>
      </c>
    </row>
    <row r="273" spans="1:8" x14ac:dyDescent="0.2">
      <c r="A273" s="469" t="s">
        <v>8173</v>
      </c>
      <c r="B273" s="192" t="s">
        <v>8174</v>
      </c>
      <c r="C273" s="253">
        <v>86937.507343124118</v>
      </c>
      <c r="D273" s="250"/>
      <c r="E273" s="250"/>
      <c r="F273" s="62">
        <v>0</v>
      </c>
      <c r="G273" s="62">
        <v>0</v>
      </c>
      <c r="H273" s="253">
        <f t="shared" si="28"/>
        <v>0</v>
      </c>
    </row>
    <row r="274" spans="1:8" x14ac:dyDescent="0.2">
      <c r="A274" s="469" t="s">
        <v>8175</v>
      </c>
      <c r="B274" s="192" t="s">
        <v>8176</v>
      </c>
      <c r="C274" s="253">
        <v>86937.507343124118</v>
      </c>
      <c r="D274" s="250"/>
      <c r="E274" s="250"/>
      <c r="F274" s="62">
        <v>0</v>
      </c>
      <c r="G274" s="62">
        <v>0</v>
      </c>
      <c r="H274" s="253">
        <f t="shared" si="28"/>
        <v>0</v>
      </c>
    </row>
    <row r="275" spans="1:8" x14ac:dyDescent="0.2">
      <c r="A275" s="469" t="s">
        <v>8177</v>
      </c>
      <c r="B275" s="192" t="s">
        <v>8178</v>
      </c>
      <c r="C275" s="253">
        <v>32166.877716956318</v>
      </c>
      <c r="D275" s="250"/>
      <c r="E275" s="250"/>
      <c r="F275" s="62">
        <v>0</v>
      </c>
      <c r="G275" s="62">
        <v>0</v>
      </c>
      <c r="H275" s="253">
        <f t="shared" si="28"/>
        <v>0</v>
      </c>
    </row>
    <row r="276" spans="1:8" ht="15" x14ac:dyDescent="0.25">
      <c r="A276" s="482" t="s">
        <v>8179</v>
      </c>
      <c r="B276" s="209" t="s">
        <v>8180</v>
      </c>
      <c r="C276" s="253"/>
      <c r="D276" s="250"/>
      <c r="E276" s="250"/>
      <c r="F276" s="63"/>
      <c r="G276" s="63"/>
      <c r="H276" s="250"/>
    </row>
    <row r="277" spans="1:8" x14ac:dyDescent="0.2">
      <c r="A277" s="469" t="s">
        <v>8181</v>
      </c>
      <c r="B277" s="192" t="s">
        <v>8182</v>
      </c>
      <c r="C277" s="253">
        <v>86937.507343124118</v>
      </c>
      <c r="D277" s="250"/>
      <c r="E277" s="250"/>
      <c r="F277" s="62">
        <v>0</v>
      </c>
      <c r="G277" s="62">
        <v>0</v>
      </c>
      <c r="H277" s="253">
        <f t="shared" ref="H277:H282" si="29">G277-F277</f>
        <v>0</v>
      </c>
    </row>
    <row r="278" spans="1:8" x14ac:dyDescent="0.2">
      <c r="A278" s="469" t="s">
        <v>8183</v>
      </c>
      <c r="B278" s="192" t="s">
        <v>8184</v>
      </c>
      <c r="C278" s="253">
        <v>86937.507343124118</v>
      </c>
      <c r="D278" s="250"/>
      <c r="E278" s="250"/>
      <c r="F278" s="62">
        <v>0</v>
      </c>
      <c r="G278" s="62">
        <v>0</v>
      </c>
      <c r="H278" s="253">
        <f t="shared" si="29"/>
        <v>0</v>
      </c>
    </row>
    <row r="279" spans="1:8" x14ac:dyDescent="0.2">
      <c r="A279" s="469" t="s">
        <v>8185</v>
      </c>
      <c r="B279" s="192" t="s">
        <v>8186</v>
      </c>
      <c r="C279" s="253">
        <v>86937.507343124118</v>
      </c>
      <c r="D279" s="250"/>
      <c r="E279" s="250"/>
      <c r="F279" s="62">
        <v>0</v>
      </c>
      <c r="G279" s="62">
        <v>0</v>
      </c>
      <c r="H279" s="253">
        <f t="shared" si="29"/>
        <v>0</v>
      </c>
    </row>
    <row r="280" spans="1:8" x14ac:dyDescent="0.2">
      <c r="A280" s="469" t="s">
        <v>8187</v>
      </c>
      <c r="B280" s="192" t="s">
        <v>8188</v>
      </c>
      <c r="C280" s="253">
        <v>86937.507343124118</v>
      </c>
      <c r="D280" s="250"/>
      <c r="E280" s="250"/>
      <c r="F280" s="62">
        <v>0</v>
      </c>
      <c r="G280" s="62">
        <v>0</v>
      </c>
      <c r="H280" s="253">
        <f t="shared" si="29"/>
        <v>0</v>
      </c>
    </row>
    <row r="281" spans="1:8" x14ac:dyDescent="0.2">
      <c r="A281" s="469" t="s">
        <v>8189</v>
      </c>
      <c r="B281" s="192" t="s">
        <v>8190</v>
      </c>
      <c r="C281" s="253">
        <v>86937.507343124118</v>
      </c>
      <c r="D281" s="250"/>
      <c r="E281" s="250"/>
      <c r="F281" s="62">
        <v>0</v>
      </c>
      <c r="G281" s="62">
        <v>0</v>
      </c>
      <c r="H281" s="253">
        <f t="shared" si="29"/>
        <v>0</v>
      </c>
    </row>
    <row r="282" spans="1:8" x14ac:dyDescent="0.2">
      <c r="A282" s="469" t="s">
        <v>8191</v>
      </c>
      <c r="B282" s="192" t="s">
        <v>8192</v>
      </c>
      <c r="C282" s="253">
        <v>106281.10272697141</v>
      </c>
      <c r="D282" s="250"/>
      <c r="E282" s="250"/>
      <c r="F282" s="62">
        <v>0</v>
      </c>
      <c r="G282" s="62">
        <v>0</v>
      </c>
      <c r="H282" s="253">
        <f t="shared" si="29"/>
        <v>0</v>
      </c>
    </row>
    <row r="283" spans="1:8" ht="15" x14ac:dyDescent="0.25">
      <c r="A283" s="482" t="s">
        <v>8193</v>
      </c>
      <c r="B283" s="209" t="s">
        <v>8194</v>
      </c>
      <c r="C283" s="253"/>
      <c r="D283" s="250"/>
      <c r="E283" s="250"/>
      <c r="F283" s="63"/>
      <c r="G283" s="63"/>
      <c r="H283" s="250"/>
    </row>
    <row r="284" spans="1:8" x14ac:dyDescent="0.2">
      <c r="A284" s="469" t="s">
        <v>8195</v>
      </c>
      <c r="B284" s="192" t="s">
        <v>8196</v>
      </c>
      <c r="C284" s="253">
        <v>86937.507343124118</v>
      </c>
      <c r="D284" s="250"/>
      <c r="E284" s="250"/>
      <c r="F284" s="62">
        <v>0</v>
      </c>
      <c r="G284" s="62">
        <v>0</v>
      </c>
      <c r="H284" s="253">
        <f t="shared" ref="H284:H290" si="30">G284-F284</f>
        <v>0</v>
      </c>
    </row>
    <row r="285" spans="1:8" x14ac:dyDescent="0.2">
      <c r="A285" s="469" t="s">
        <v>8197</v>
      </c>
      <c r="B285" s="192" t="s">
        <v>8198</v>
      </c>
      <c r="C285" s="253">
        <v>86937.507343124118</v>
      </c>
      <c r="D285" s="250"/>
      <c r="E285" s="250"/>
      <c r="F285" s="62">
        <v>0</v>
      </c>
      <c r="G285" s="62">
        <v>0</v>
      </c>
      <c r="H285" s="253">
        <f t="shared" si="30"/>
        <v>0</v>
      </c>
    </row>
    <row r="286" spans="1:8" x14ac:dyDescent="0.2">
      <c r="A286" s="469" t="s">
        <v>8199</v>
      </c>
      <c r="B286" s="192" t="s">
        <v>8200</v>
      </c>
      <c r="C286" s="253">
        <v>86937.507343124118</v>
      </c>
      <c r="D286" s="250"/>
      <c r="E286" s="250"/>
      <c r="F286" s="62">
        <v>0</v>
      </c>
      <c r="G286" s="62">
        <v>0</v>
      </c>
      <c r="H286" s="253">
        <f t="shared" si="30"/>
        <v>0</v>
      </c>
    </row>
    <row r="287" spans="1:8" x14ac:dyDescent="0.2">
      <c r="A287" s="469" t="s">
        <v>8201</v>
      </c>
      <c r="B287" s="192" t="s">
        <v>8202</v>
      </c>
      <c r="C287" s="253">
        <v>86937.507343124118</v>
      </c>
      <c r="D287" s="250"/>
      <c r="E287" s="250"/>
      <c r="F287" s="62">
        <v>0</v>
      </c>
      <c r="G287" s="62">
        <v>0</v>
      </c>
      <c r="H287" s="253">
        <f t="shared" si="30"/>
        <v>0</v>
      </c>
    </row>
    <row r="288" spans="1:8" x14ac:dyDescent="0.2">
      <c r="A288" s="469" t="s">
        <v>8203</v>
      </c>
      <c r="B288" s="192" t="s">
        <v>8204</v>
      </c>
      <c r="C288" s="253">
        <v>86937.507343124118</v>
      </c>
      <c r="D288" s="250"/>
      <c r="E288" s="250"/>
      <c r="F288" s="62">
        <v>0</v>
      </c>
      <c r="G288" s="62">
        <v>0</v>
      </c>
      <c r="H288" s="253">
        <f t="shared" si="30"/>
        <v>0</v>
      </c>
    </row>
    <row r="289" spans="1:8" x14ac:dyDescent="0.2">
      <c r="A289" s="469" t="s">
        <v>8205</v>
      </c>
      <c r="B289" s="192" t="s">
        <v>8206</v>
      </c>
      <c r="C289" s="253">
        <v>86937.507343124118</v>
      </c>
      <c r="D289" s="250"/>
      <c r="E289" s="250"/>
      <c r="F289" s="62">
        <v>0</v>
      </c>
      <c r="G289" s="62">
        <v>0</v>
      </c>
      <c r="H289" s="253">
        <f t="shared" si="30"/>
        <v>0</v>
      </c>
    </row>
    <row r="290" spans="1:8" x14ac:dyDescent="0.2">
      <c r="A290" s="469" t="s">
        <v>8207</v>
      </c>
      <c r="B290" s="192" t="s">
        <v>8208</v>
      </c>
      <c r="C290" s="253">
        <v>31514.846411883482</v>
      </c>
      <c r="D290" s="250"/>
      <c r="E290" s="250"/>
      <c r="F290" s="62">
        <v>0</v>
      </c>
      <c r="G290" s="62">
        <v>0</v>
      </c>
      <c r="H290" s="253">
        <f t="shared" si="30"/>
        <v>0</v>
      </c>
    </row>
    <row r="291" spans="1:8" ht="30" x14ac:dyDescent="0.25">
      <c r="A291" s="397" t="s">
        <v>8209</v>
      </c>
      <c r="B291" s="209" t="s">
        <v>8210</v>
      </c>
      <c r="C291" s="253"/>
      <c r="D291" s="250"/>
      <c r="E291" s="250"/>
      <c r="F291" s="63"/>
      <c r="G291" s="63"/>
      <c r="H291" s="250"/>
    </row>
    <row r="292" spans="1:8" x14ac:dyDescent="0.2">
      <c r="A292" s="199" t="s">
        <v>8211</v>
      </c>
      <c r="B292" s="192" t="s">
        <v>8212</v>
      </c>
      <c r="C292" s="253">
        <v>38035.159462616801</v>
      </c>
      <c r="D292" s="250"/>
      <c r="E292" s="250"/>
      <c r="F292" s="62">
        <v>0</v>
      </c>
      <c r="G292" s="62">
        <v>0</v>
      </c>
      <c r="H292" s="253">
        <f t="shared" ref="H292:H295" si="31">G292-F292</f>
        <v>0</v>
      </c>
    </row>
    <row r="293" spans="1:8" x14ac:dyDescent="0.2">
      <c r="A293" s="199" t="s">
        <v>8213</v>
      </c>
      <c r="B293" s="192" t="s">
        <v>8214</v>
      </c>
      <c r="C293" s="253">
        <v>86937.507343124118</v>
      </c>
      <c r="D293" s="250"/>
      <c r="E293" s="250"/>
      <c r="F293" s="62">
        <v>0</v>
      </c>
      <c r="G293" s="62">
        <v>0</v>
      </c>
      <c r="H293" s="253">
        <f t="shared" si="31"/>
        <v>0</v>
      </c>
    </row>
    <row r="294" spans="1:8" x14ac:dyDescent="0.2">
      <c r="A294" s="199" t="s">
        <v>8215</v>
      </c>
      <c r="B294" s="192" t="s">
        <v>8216</v>
      </c>
      <c r="C294" s="253">
        <v>86937.507343124118</v>
      </c>
      <c r="D294" s="250"/>
      <c r="E294" s="250"/>
      <c r="F294" s="62">
        <v>0</v>
      </c>
      <c r="G294" s="62">
        <v>0</v>
      </c>
      <c r="H294" s="253">
        <f t="shared" si="31"/>
        <v>0</v>
      </c>
    </row>
    <row r="295" spans="1:8" x14ac:dyDescent="0.2">
      <c r="A295" s="199" t="s">
        <v>8217</v>
      </c>
      <c r="B295" s="192" t="s">
        <v>8218</v>
      </c>
      <c r="C295" s="253">
        <v>86937.507343124118</v>
      </c>
      <c r="D295" s="250"/>
      <c r="E295" s="250">
        <v>30</v>
      </c>
      <c r="F295" s="62">
        <v>0</v>
      </c>
      <c r="G295" s="62">
        <f>C295</f>
        <v>86937.507343124118</v>
      </c>
      <c r="H295" s="253">
        <f t="shared" si="31"/>
        <v>86937.507343124118</v>
      </c>
    </row>
    <row r="296" spans="1:8" x14ac:dyDescent="0.2">
      <c r="A296" s="199" t="s">
        <v>8219</v>
      </c>
      <c r="B296" s="192" t="s">
        <v>8220</v>
      </c>
      <c r="C296" s="253">
        <v>86937.507343124118</v>
      </c>
      <c r="D296" s="250"/>
      <c r="E296" s="250">
        <v>27</v>
      </c>
      <c r="F296" s="253">
        <v>86937.507343124118</v>
      </c>
      <c r="G296" s="62">
        <v>0</v>
      </c>
      <c r="H296" s="253">
        <f t="shared" ref="H296:H297" si="32">G296+F296</f>
        <v>86937.507343124118</v>
      </c>
    </row>
    <row r="297" spans="1:8" x14ac:dyDescent="0.2">
      <c r="A297" s="199" t="s">
        <v>8221</v>
      </c>
      <c r="B297" s="192" t="s">
        <v>8222</v>
      </c>
      <c r="C297" s="253">
        <v>86937.507343124118</v>
      </c>
      <c r="D297" s="250"/>
      <c r="E297" s="250">
        <v>27</v>
      </c>
      <c r="F297" s="253">
        <v>86937.507343124118</v>
      </c>
      <c r="G297" s="62">
        <v>0</v>
      </c>
      <c r="H297" s="253">
        <f t="shared" si="32"/>
        <v>86937.507343124118</v>
      </c>
    </row>
    <row r="298" spans="1:8" x14ac:dyDescent="0.2">
      <c r="A298" s="199" t="s">
        <v>8223</v>
      </c>
      <c r="B298" s="192" t="s">
        <v>8224</v>
      </c>
      <c r="C298" s="253">
        <v>86937.507343124118</v>
      </c>
      <c r="D298" s="250"/>
      <c r="E298" s="514" t="s">
        <v>9898</v>
      </c>
      <c r="F298" s="253">
        <v>86937.507343124118</v>
      </c>
      <c r="G298" s="62">
        <v>0</v>
      </c>
      <c r="H298" s="253">
        <f t="shared" ref="H298:H300" si="33">G298+F298</f>
        <v>86937.507343124118</v>
      </c>
    </row>
    <row r="299" spans="1:8" x14ac:dyDescent="0.2">
      <c r="A299" s="199" t="s">
        <v>8225</v>
      </c>
      <c r="B299" s="192" t="s">
        <v>8226</v>
      </c>
      <c r="C299" s="253">
        <v>86937.507343124118</v>
      </c>
      <c r="D299" s="250"/>
      <c r="E299" s="514" t="s">
        <v>9899</v>
      </c>
      <c r="F299" s="253">
        <v>86937.507343124118</v>
      </c>
      <c r="G299" s="62">
        <v>0</v>
      </c>
      <c r="H299" s="253">
        <f t="shared" si="33"/>
        <v>86937.507343124118</v>
      </c>
    </row>
    <row r="300" spans="1:8" x14ac:dyDescent="0.2">
      <c r="A300" s="199" t="s">
        <v>8227</v>
      </c>
      <c r="B300" s="192" t="s">
        <v>8228</v>
      </c>
      <c r="C300" s="253">
        <v>86937.507343124118</v>
      </c>
      <c r="D300" s="250"/>
      <c r="E300" s="514" t="s">
        <v>9900</v>
      </c>
      <c r="F300" s="253">
        <v>86937.507343124118</v>
      </c>
      <c r="G300" s="62">
        <v>0</v>
      </c>
      <c r="H300" s="253">
        <f t="shared" si="33"/>
        <v>86937.507343124118</v>
      </c>
    </row>
    <row r="301" spans="1:8" x14ac:dyDescent="0.2">
      <c r="A301" s="199" t="s">
        <v>8229</v>
      </c>
      <c r="B301" s="192" t="s">
        <v>8230</v>
      </c>
      <c r="C301" s="253">
        <v>86937.507343124118</v>
      </c>
      <c r="D301" s="250"/>
      <c r="E301" s="514" t="s">
        <v>8261</v>
      </c>
      <c r="F301" s="253">
        <v>86937.51</v>
      </c>
      <c r="G301" s="62">
        <f>C301-F301</f>
        <v>-2.6568758767098188E-3</v>
      </c>
      <c r="H301" s="253">
        <f t="shared" ref="H301" si="34">G301+F301</f>
        <v>86937.507343124118</v>
      </c>
    </row>
    <row r="302" spans="1:8" ht="30" x14ac:dyDescent="0.25">
      <c r="A302" s="513" t="s">
        <v>8231</v>
      </c>
      <c r="B302" s="209" t="s">
        <v>8232</v>
      </c>
      <c r="C302" s="253"/>
      <c r="D302" s="250"/>
      <c r="E302" s="250"/>
      <c r="F302" s="63"/>
      <c r="G302" s="63"/>
      <c r="H302" s="250"/>
    </row>
    <row r="303" spans="1:8" x14ac:dyDescent="0.2">
      <c r="A303" s="469" t="s">
        <v>8233</v>
      </c>
      <c r="B303" s="192" t="s">
        <v>8234</v>
      </c>
      <c r="C303" s="253">
        <v>101282.1960547389</v>
      </c>
      <c r="D303" s="250"/>
      <c r="E303" s="250"/>
      <c r="F303" s="62">
        <v>0</v>
      </c>
      <c r="G303" s="62">
        <v>0</v>
      </c>
      <c r="H303" s="253">
        <f t="shared" ref="H303:H311" si="35">G303-F303</f>
        <v>0</v>
      </c>
    </row>
    <row r="304" spans="1:8" x14ac:dyDescent="0.2">
      <c r="A304" s="469" t="s">
        <v>8235</v>
      </c>
      <c r="B304" s="192" t="s">
        <v>8236</v>
      </c>
      <c r="C304" s="253">
        <v>86937.507343124118</v>
      </c>
      <c r="D304" s="250"/>
      <c r="E304" s="250"/>
      <c r="F304" s="62">
        <v>0</v>
      </c>
      <c r="G304" s="62">
        <v>0</v>
      </c>
      <c r="H304" s="253">
        <f t="shared" si="35"/>
        <v>0</v>
      </c>
    </row>
    <row r="305" spans="1:8" x14ac:dyDescent="0.2">
      <c r="A305" s="469" t="s">
        <v>8237</v>
      </c>
      <c r="B305" s="192" t="s">
        <v>8238</v>
      </c>
      <c r="C305" s="253">
        <v>86937.507343124118</v>
      </c>
      <c r="D305" s="250"/>
      <c r="E305" s="250"/>
      <c r="F305" s="62">
        <v>0</v>
      </c>
      <c r="G305" s="62">
        <v>0</v>
      </c>
      <c r="H305" s="253">
        <f t="shared" si="35"/>
        <v>0</v>
      </c>
    </row>
    <row r="306" spans="1:8" x14ac:dyDescent="0.2">
      <c r="A306" s="469" t="s">
        <v>8239</v>
      </c>
      <c r="B306" s="192" t="s">
        <v>8240</v>
      </c>
      <c r="C306" s="253">
        <v>86937.507343124118</v>
      </c>
      <c r="D306" s="250"/>
      <c r="E306" s="250"/>
      <c r="F306" s="62">
        <v>0</v>
      </c>
      <c r="G306" s="62">
        <v>0</v>
      </c>
      <c r="H306" s="253">
        <f t="shared" si="35"/>
        <v>0</v>
      </c>
    </row>
    <row r="307" spans="1:8" x14ac:dyDescent="0.2">
      <c r="A307" s="469" t="s">
        <v>8241</v>
      </c>
      <c r="B307" s="192" t="s">
        <v>8242</v>
      </c>
      <c r="C307" s="253">
        <v>86937.507343124118</v>
      </c>
      <c r="D307" s="250"/>
      <c r="E307" s="250"/>
      <c r="F307" s="62">
        <v>0</v>
      </c>
      <c r="G307" s="62">
        <v>0</v>
      </c>
      <c r="H307" s="253">
        <f t="shared" si="35"/>
        <v>0</v>
      </c>
    </row>
    <row r="308" spans="1:8" x14ac:dyDescent="0.2">
      <c r="A308" s="469" t="s">
        <v>8243</v>
      </c>
      <c r="B308" s="192" t="s">
        <v>8244</v>
      </c>
      <c r="C308" s="253">
        <v>86937.507343124118</v>
      </c>
      <c r="D308" s="250"/>
      <c r="E308" s="250"/>
      <c r="F308" s="62">
        <v>0</v>
      </c>
      <c r="G308" s="62">
        <v>0</v>
      </c>
      <c r="H308" s="253">
        <f t="shared" si="35"/>
        <v>0</v>
      </c>
    </row>
    <row r="309" spans="1:8" x14ac:dyDescent="0.2">
      <c r="A309" s="469" t="s">
        <v>8245</v>
      </c>
      <c r="B309" s="192" t="s">
        <v>8246</v>
      </c>
      <c r="C309" s="253">
        <v>86937.507343124118</v>
      </c>
      <c r="D309" s="250"/>
      <c r="E309" s="250"/>
      <c r="F309" s="62">
        <v>0</v>
      </c>
      <c r="G309" s="62">
        <v>0</v>
      </c>
      <c r="H309" s="253">
        <f t="shared" si="35"/>
        <v>0</v>
      </c>
    </row>
    <row r="310" spans="1:8" x14ac:dyDescent="0.2">
      <c r="A310" s="469" t="s">
        <v>8247</v>
      </c>
      <c r="B310" s="192" t="s">
        <v>8248</v>
      </c>
      <c r="C310" s="253">
        <v>86937.507343124118</v>
      </c>
      <c r="D310" s="250"/>
      <c r="E310" s="250"/>
      <c r="F310" s="62">
        <v>0</v>
      </c>
      <c r="G310" s="62">
        <v>0</v>
      </c>
      <c r="H310" s="253">
        <f t="shared" si="35"/>
        <v>0</v>
      </c>
    </row>
    <row r="311" spans="1:8" x14ac:dyDescent="0.2">
      <c r="A311" s="469" t="s">
        <v>8249</v>
      </c>
      <c r="B311" s="192" t="s">
        <v>8250</v>
      </c>
      <c r="C311" s="253">
        <v>86937.507343124118</v>
      </c>
      <c r="D311" s="250"/>
      <c r="E311" s="250"/>
      <c r="F311" s="62">
        <v>0</v>
      </c>
      <c r="G311" s="62">
        <v>0</v>
      </c>
      <c r="H311" s="253">
        <f t="shared" si="35"/>
        <v>0</v>
      </c>
    </row>
    <row r="312" spans="1:8" x14ac:dyDescent="0.2">
      <c r="A312" s="469" t="s">
        <v>8251</v>
      </c>
      <c r="B312" s="192" t="s">
        <v>8252</v>
      </c>
      <c r="C312" s="253">
        <v>86937.507343124118</v>
      </c>
      <c r="D312" s="250"/>
      <c r="E312" s="250">
        <v>29</v>
      </c>
      <c r="F312" s="62">
        <f>C312</f>
        <v>86937.507343124118</v>
      </c>
      <c r="G312" s="253">
        <v>0</v>
      </c>
      <c r="H312" s="253">
        <f>G312+F312</f>
        <v>86937.507343124118</v>
      </c>
    </row>
    <row r="313" spans="1:8" x14ac:dyDescent="0.2">
      <c r="A313" s="469" t="s">
        <v>8253</v>
      </c>
      <c r="B313" s="192" t="s">
        <v>8254</v>
      </c>
      <c r="C313" s="253">
        <v>86937.507343124118</v>
      </c>
      <c r="D313" s="250"/>
      <c r="E313" s="250">
        <v>27</v>
      </c>
      <c r="F313" s="253">
        <v>86937.51</v>
      </c>
      <c r="G313" s="62">
        <v>0</v>
      </c>
      <c r="H313" s="253">
        <f t="shared" ref="H313:H315" si="36">G313+F313</f>
        <v>86937.51</v>
      </c>
    </row>
    <row r="314" spans="1:8" x14ac:dyDescent="0.2">
      <c r="A314" s="469" t="s">
        <v>8255</v>
      </c>
      <c r="B314" s="192" t="s">
        <v>8256</v>
      </c>
      <c r="C314" s="253">
        <v>86937.507343124118</v>
      </c>
      <c r="D314" s="250"/>
      <c r="E314" s="250">
        <v>27</v>
      </c>
      <c r="F314" s="253">
        <v>86937.51</v>
      </c>
      <c r="G314" s="62">
        <v>0</v>
      </c>
      <c r="H314" s="253">
        <f t="shared" si="36"/>
        <v>86937.51</v>
      </c>
    </row>
    <row r="315" spans="1:8" x14ac:dyDescent="0.2">
      <c r="A315" s="469" t="s">
        <v>8257</v>
      </c>
      <c r="B315" s="192" t="s">
        <v>8258</v>
      </c>
      <c r="C315" s="253">
        <v>86937.507343124118</v>
      </c>
      <c r="D315" s="250"/>
      <c r="E315" s="250">
        <v>27</v>
      </c>
      <c r="F315" s="253">
        <v>86937.51</v>
      </c>
      <c r="G315" s="62">
        <v>0</v>
      </c>
      <c r="H315" s="253">
        <f t="shared" si="36"/>
        <v>86937.51</v>
      </c>
    </row>
    <row r="316" spans="1:8" ht="15" x14ac:dyDescent="0.25">
      <c r="A316" s="398" t="s">
        <v>1329</v>
      </c>
      <c r="B316" s="11" t="s">
        <v>6572</v>
      </c>
      <c r="C316" s="253"/>
      <c r="D316" s="250"/>
      <c r="E316" s="250"/>
      <c r="F316" s="250"/>
      <c r="G316" s="250"/>
      <c r="H316" s="250"/>
    </row>
    <row r="317" spans="1:8" x14ac:dyDescent="0.2">
      <c r="A317" s="199" t="s">
        <v>4952</v>
      </c>
      <c r="B317" s="530" t="s">
        <v>9324</v>
      </c>
      <c r="C317" s="278">
        <v>21037.201464616039</v>
      </c>
      <c r="D317" s="250">
        <v>32</v>
      </c>
      <c r="E317" s="250"/>
      <c r="F317" s="62">
        <v>0</v>
      </c>
      <c r="G317" s="62">
        <v>0</v>
      </c>
      <c r="H317" s="253">
        <f t="shared" ref="H317:H328" si="37">G317-F317</f>
        <v>0</v>
      </c>
    </row>
    <row r="318" spans="1:8" x14ac:dyDescent="0.2">
      <c r="A318" s="199" t="s">
        <v>4953</v>
      </c>
      <c r="B318" s="530" t="s">
        <v>9325</v>
      </c>
      <c r="C318" s="278">
        <v>21037.201464616039</v>
      </c>
      <c r="D318" s="250">
        <v>32</v>
      </c>
      <c r="E318" s="250"/>
      <c r="F318" s="62">
        <v>0</v>
      </c>
      <c r="G318" s="62">
        <v>0</v>
      </c>
      <c r="H318" s="253">
        <f t="shared" si="37"/>
        <v>0</v>
      </c>
    </row>
    <row r="319" spans="1:8" x14ac:dyDescent="0.2">
      <c r="A319" s="199" t="s">
        <v>4954</v>
      </c>
      <c r="B319" s="530" t="s">
        <v>8867</v>
      </c>
      <c r="C319" s="278">
        <v>21037.201464616039</v>
      </c>
      <c r="D319" s="250">
        <v>33</v>
      </c>
      <c r="E319" s="250"/>
      <c r="F319" s="62">
        <v>0</v>
      </c>
      <c r="G319" s="62">
        <v>0</v>
      </c>
      <c r="H319" s="253">
        <f t="shared" si="37"/>
        <v>0</v>
      </c>
    </row>
    <row r="320" spans="1:8" x14ac:dyDescent="0.2">
      <c r="A320" s="199" t="s">
        <v>4955</v>
      </c>
      <c r="B320" s="530" t="s">
        <v>8868</v>
      </c>
      <c r="C320" s="278">
        <v>21037.201464616039</v>
      </c>
      <c r="D320" s="250">
        <v>33</v>
      </c>
      <c r="E320" s="250"/>
      <c r="F320" s="62">
        <v>0</v>
      </c>
      <c r="G320" s="62">
        <v>0</v>
      </c>
      <c r="H320" s="253">
        <f t="shared" si="37"/>
        <v>0</v>
      </c>
    </row>
    <row r="321" spans="1:8" x14ac:dyDescent="0.2">
      <c r="A321" s="199" t="s">
        <v>4956</v>
      </c>
      <c r="B321" s="530" t="s">
        <v>8869</v>
      </c>
      <c r="C321" s="278">
        <v>21037.201464616039</v>
      </c>
      <c r="D321" s="250">
        <v>34</v>
      </c>
      <c r="E321" s="250"/>
      <c r="F321" s="62">
        <v>0</v>
      </c>
      <c r="G321" s="62">
        <v>0</v>
      </c>
      <c r="H321" s="253">
        <f t="shared" si="37"/>
        <v>0</v>
      </c>
    </row>
    <row r="322" spans="1:8" x14ac:dyDescent="0.2">
      <c r="A322" s="199" t="s">
        <v>4957</v>
      </c>
      <c r="B322" s="530" t="s">
        <v>9326</v>
      </c>
      <c r="C322" s="278">
        <v>21037.201464616039</v>
      </c>
      <c r="D322" s="250">
        <v>34</v>
      </c>
      <c r="E322" s="250"/>
      <c r="F322" s="62">
        <v>0</v>
      </c>
      <c r="G322" s="62">
        <v>0</v>
      </c>
      <c r="H322" s="253">
        <f t="shared" si="37"/>
        <v>0</v>
      </c>
    </row>
    <row r="323" spans="1:8" x14ac:dyDescent="0.2">
      <c r="A323" s="199" t="s">
        <v>4958</v>
      </c>
      <c r="B323" s="530" t="s">
        <v>9327</v>
      </c>
      <c r="C323" s="278">
        <v>21037.201464616039</v>
      </c>
      <c r="D323" s="250">
        <v>35</v>
      </c>
      <c r="E323" s="250"/>
      <c r="F323" s="62">
        <v>0</v>
      </c>
      <c r="G323" s="62">
        <v>0</v>
      </c>
      <c r="H323" s="253">
        <f t="shared" si="37"/>
        <v>0</v>
      </c>
    </row>
    <row r="324" spans="1:8" x14ac:dyDescent="0.2">
      <c r="A324" s="199" t="s">
        <v>4959</v>
      </c>
      <c r="B324" s="530" t="s">
        <v>9328</v>
      </c>
      <c r="C324" s="278">
        <v>21037.201464616039</v>
      </c>
      <c r="D324" s="250">
        <v>35</v>
      </c>
      <c r="E324" s="250"/>
      <c r="F324" s="62">
        <v>0</v>
      </c>
      <c r="G324" s="62">
        <v>0</v>
      </c>
      <c r="H324" s="253">
        <f t="shared" si="37"/>
        <v>0</v>
      </c>
    </row>
    <row r="325" spans="1:8" x14ac:dyDescent="0.2">
      <c r="A325" s="199" t="s">
        <v>4960</v>
      </c>
      <c r="B325" s="530" t="s">
        <v>9329</v>
      </c>
      <c r="C325" s="278">
        <v>21037.201464616039</v>
      </c>
      <c r="D325" s="250">
        <v>36</v>
      </c>
      <c r="E325" s="250"/>
      <c r="F325" s="62">
        <v>0</v>
      </c>
      <c r="G325" s="62">
        <v>0</v>
      </c>
      <c r="H325" s="253">
        <f t="shared" si="37"/>
        <v>0</v>
      </c>
    </row>
    <row r="326" spans="1:8" x14ac:dyDescent="0.2">
      <c r="A326" s="199" t="s">
        <v>4961</v>
      </c>
      <c r="B326" s="530" t="s">
        <v>9330</v>
      </c>
      <c r="C326" s="278">
        <v>21037.201464616039</v>
      </c>
      <c r="D326" s="250">
        <v>36</v>
      </c>
      <c r="E326" s="250"/>
      <c r="F326" s="62">
        <v>0</v>
      </c>
      <c r="G326" s="62">
        <v>0</v>
      </c>
      <c r="H326" s="253">
        <f t="shared" si="37"/>
        <v>0</v>
      </c>
    </row>
    <row r="327" spans="1:8" x14ac:dyDescent="0.2">
      <c r="A327" s="199" t="s">
        <v>4962</v>
      </c>
      <c r="B327" s="531" t="s">
        <v>9331</v>
      </c>
      <c r="C327" s="278">
        <v>10939.34476160034</v>
      </c>
      <c r="D327" s="250">
        <v>37</v>
      </c>
      <c r="E327" s="250"/>
      <c r="F327" s="62">
        <v>0</v>
      </c>
      <c r="G327" s="62">
        <v>0</v>
      </c>
      <c r="H327" s="253">
        <f t="shared" si="37"/>
        <v>0</v>
      </c>
    </row>
    <row r="328" spans="1:8" x14ac:dyDescent="0.2">
      <c r="A328" s="199" t="s">
        <v>4963</v>
      </c>
      <c r="B328" s="531" t="s">
        <v>9332</v>
      </c>
      <c r="C328" s="278">
        <v>13043.064908061933</v>
      </c>
      <c r="D328" s="250">
        <v>37</v>
      </c>
      <c r="E328" s="250"/>
      <c r="F328" s="62">
        <v>0</v>
      </c>
      <c r="G328" s="62">
        <v>0</v>
      </c>
      <c r="H328" s="253">
        <f t="shared" si="37"/>
        <v>0</v>
      </c>
    </row>
    <row r="329" spans="1:8" ht="15" x14ac:dyDescent="0.25">
      <c r="A329" s="198" t="s">
        <v>579</v>
      </c>
      <c r="B329" s="167" t="s">
        <v>5877</v>
      </c>
      <c r="C329" s="267"/>
      <c r="D329" s="255"/>
      <c r="E329" s="255"/>
      <c r="F329" s="255"/>
      <c r="G329" s="255"/>
      <c r="H329" s="277"/>
    </row>
    <row r="330" spans="1:8" ht="15" x14ac:dyDescent="0.25">
      <c r="A330" s="682" t="s">
        <v>580</v>
      </c>
      <c r="B330" s="519" t="s">
        <v>14413</v>
      </c>
      <c r="C330" s="278"/>
      <c r="D330" s="250"/>
      <c r="E330" s="250"/>
      <c r="F330" s="62"/>
      <c r="G330" s="62"/>
      <c r="H330" s="253"/>
    </row>
    <row r="331" spans="1:8" x14ac:dyDescent="0.2">
      <c r="A331" s="569" t="s">
        <v>580</v>
      </c>
      <c r="B331" s="537" t="s">
        <v>14523</v>
      </c>
      <c r="C331" s="278">
        <v>22774.685310189481</v>
      </c>
      <c r="D331" s="402">
        <v>25</v>
      </c>
      <c r="E331" s="255"/>
      <c r="F331" s="62">
        <v>0</v>
      </c>
      <c r="G331" s="62">
        <v>0</v>
      </c>
      <c r="H331" s="253">
        <f t="shared" ref="H331:H333" si="38">G331-F331</f>
        <v>0</v>
      </c>
    </row>
    <row r="332" spans="1:8" x14ac:dyDescent="0.2">
      <c r="A332" s="569" t="s">
        <v>14524</v>
      </c>
      <c r="B332" s="537" t="s">
        <v>14525</v>
      </c>
      <c r="C332" s="278">
        <v>26278.483050218631</v>
      </c>
      <c r="D332" s="402">
        <v>25</v>
      </c>
      <c r="E332" s="250"/>
      <c r="F332" s="62">
        <v>0</v>
      </c>
      <c r="G332" s="62">
        <v>0</v>
      </c>
      <c r="H332" s="253">
        <f t="shared" si="38"/>
        <v>0</v>
      </c>
    </row>
    <row r="333" spans="1:8" x14ac:dyDescent="0.2">
      <c r="A333" s="569" t="s">
        <v>14526</v>
      </c>
      <c r="B333" s="537" t="s">
        <v>14527</v>
      </c>
      <c r="C333" s="278">
        <v>5005.4253428987868</v>
      </c>
      <c r="D333" s="402">
        <v>25</v>
      </c>
      <c r="E333" s="255"/>
      <c r="F333" s="62">
        <v>0</v>
      </c>
      <c r="G333" s="62">
        <v>0</v>
      </c>
      <c r="H333" s="253">
        <f t="shared" si="38"/>
        <v>0</v>
      </c>
    </row>
    <row r="334" spans="1:8" ht="15" x14ac:dyDescent="0.25">
      <c r="A334" s="610" t="s">
        <v>581</v>
      </c>
      <c r="B334" s="528" t="s">
        <v>8677</v>
      </c>
      <c r="C334" s="278"/>
      <c r="D334" s="402"/>
      <c r="E334" s="255"/>
      <c r="F334" s="268"/>
      <c r="G334" s="268"/>
      <c r="H334" s="246"/>
    </row>
    <row r="335" spans="1:8" ht="28.5" x14ac:dyDescent="0.2">
      <c r="A335" s="569" t="s">
        <v>582</v>
      </c>
      <c r="B335" s="529" t="s">
        <v>14443</v>
      </c>
      <c r="C335" s="278"/>
      <c r="D335" s="571">
        <v>38</v>
      </c>
      <c r="E335" s="255"/>
      <c r="F335" s="268"/>
      <c r="G335" s="268"/>
      <c r="H335" s="246"/>
    </row>
    <row r="336" spans="1:8" x14ac:dyDescent="0.2">
      <c r="A336" s="569" t="s">
        <v>582</v>
      </c>
      <c r="B336" s="538" t="s">
        <v>14528</v>
      </c>
      <c r="C336" s="278"/>
      <c r="D336" s="571"/>
      <c r="E336" s="255"/>
      <c r="F336" s="62">
        <v>0</v>
      </c>
      <c r="G336" s="62">
        <v>0</v>
      </c>
      <c r="H336" s="253">
        <f t="shared" ref="H336:H343" si="39">G336-F336</f>
        <v>0</v>
      </c>
    </row>
    <row r="337" spans="1:8" x14ac:dyDescent="0.2">
      <c r="A337" s="569" t="s">
        <v>14529</v>
      </c>
      <c r="B337" s="538" t="s">
        <v>14530</v>
      </c>
      <c r="C337" s="278">
        <v>165445.07001795332</v>
      </c>
      <c r="D337" s="571"/>
      <c r="E337" s="255"/>
      <c r="F337" s="62">
        <v>0</v>
      </c>
      <c r="G337" s="62">
        <v>0</v>
      </c>
      <c r="H337" s="253">
        <f t="shared" si="39"/>
        <v>0</v>
      </c>
    </row>
    <row r="338" spans="1:8" x14ac:dyDescent="0.2">
      <c r="A338" s="569" t="s">
        <v>14531</v>
      </c>
      <c r="B338" s="538" t="s">
        <v>14532</v>
      </c>
      <c r="C338" s="278">
        <v>165445.07001795332</v>
      </c>
      <c r="D338" s="571"/>
      <c r="E338" s="255"/>
      <c r="F338" s="62">
        <v>0</v>
      </c>
      <c r="G338" s="62">
        <v>0</v>
      </c>
      <c r="H338" s="253">
        <f t="shared" si="39"/>
        <v>0</v>
      </c>
    </row>
    <row r="339" spans="1:8" x14ac:dyDescent="0.2">
      <c r="A339" s="569" t="s">
        <v>14533</v>
      </c>
      <c r="B339" s="538" t="s">
        <v>14534</v>
      </c>
      <c r="C339" s="278">
        <v>134010.50671454219</v>
      </c>
      <c r="D339" s="571"/>
      <c r="E339" s="255"/>
      <c r="F339" s="62">
        <v>0</v>
      </c>
      <c r="G339" s="62">
        <v>0</v>
      </c>
      <c r="H339" s="253">
        <f t="shared" si="39"/>
        <v>0</v>
      </c>
    </row>
    <row r="340" spans="1:8" x14ac:dyDescent="0.2">
      <c r="A340" s="569" t="s">
        <v>14535</v>
      </c>
      <c r="B340" s="538" t="s">
        <v>14536</v>
      </c>
      <c r="C340" s="278"/>
      <c r="D340" s="571"/>
      <c r="E340" s="255"/>
      <c r="F340" s="62">
        <v>0</v>
      </c>
      <c r="G340" s="62">
        <v>0</v>
      </c>
      <c r="H340" s="253">
        <f t="shared" si="39"/>
        <v>0</v>
      </c>
    </row>
    <row r="341" spans="1:8" x14ac:dyDescent="0.2">
      <c r="A341" s="569" t="s">
        <v>14537</v>
      </c>
      <c r="B341" s="538" t="s">
        <v>14538</v>
      </c>
      <c r="C341" s="278">
        <v>165445.07001795332</v>
      </c>
      <c r="D341" s="571"/>
      <c r="E341" s="255"/>
      <c r="F341" s="62">
        <v>0</v>
      </c>
      <c r="G341" s="62">
        <v>0</v>
      </c>
      <c r="H341" s="253">
        <f t="shared" si="39"/>
        <v>0</v>
      </c>
    </row>
    <row r="342" spans="1:8" x14ac:dyDescent="0.2">
      <c r="A342" s="569" t="s">
        <v>14539</v>
      </c>
      <c r="B342" s="538" t="s">
        <v>14540</v>
      </c>
      <c r="C342" s="278">
        <v>165445.07001795332</v>
      </c>
      <c r="D342" s="571"/>
      <c r="E342" s="255"/>
      <c r="F342" s="62">
        <v>0</v>
      </c>
      <c r="G342" s="62">
        <v>0</v>
      </c>
      <c r="H342" s="253">
        <f t="shared" si="39"/>
        <v>0</v>
      </c>
    </row>
    <row r="343" spans="1:8" x14ac:dyDescent="0.2">
      <c r="A343" s="569" t="s">
        <v>14541</v>
      </c>
      <c r="B343" s="538" t="s">
        <v>14542</v>
      </c>
      <c r="C343" s="278">
        <v>125738.25321364452</v>
      </c>
      <c r="D343" s="571"/>
      <c r="E343" s="255"/>
      <c r="F343" s="62">
        <v>0</v>
      </c>
      <c r="G343" s="62">
        <v>0</v>
      </c>
      <c r="H343" s="253">
        <f t="shared" si="39"/>
        <v>0</v>
      </c>
    </row>
    <row r="344" spans="1:8" ht="15" x14ac:dyDescent="0.25">
      <c r="A344" s="198" t="s">
        <v>583</v>
      </c>
      <c r="B344" s="167" t="s">
        <v>5546</v>
      </c>
      <c r="C344" s="278"/>
      <c r="D344" s="255"/>
      <c r="E344" s="255"/>
      <c r="F344" s="255"/>
      <c r="G344" s="255"/>
      <c r="H344" s="277"/>
    </row>
    <row r="345" spans="1:8" ht="28.5" x14ac:dyDescent="0.2">
      <c r="A345" s="199" t="s">
        <v>584</v>
      </c>
      <c r="B345" s="31" t="s">
        <v>5878</v>
      </c>
      <c r="C345" s="278">
        <v>55293.348544305103</v>
      </c>
      <c r="D345" s="250">
        <v>36</v>
      </c>
      <c r="E345" s="250"/>
      <c r="F345" s="62">
        <v>0</v>
      </c>
      <c r="G345" s="62">
        <v>0</v>
      </c>
      <c r="H345" s="253">
        <f t="shared" ref="H345:H362" si="40">G345-F345</f>
        <v>0</v>
      </c>
    </row>
    <row r="346" spans="1:8" ht="28.5" x14ac:dyDescent="0.2">
      <c r="A346" s="199" t="s">
        <v>585</v>
      </c>
      <c r="B346" s="31" t="s">
        <v>5879</v>
      </c>
      <c r="C346" s="278">
        <v>55293.348544305089</v>
      </c>
      <c r="D346" s="250">
        <v>36</v>
      </c>
      <c r="E346" s="250"/>
      <c r="F346" s="62">
        <v>0</v>
      </c>
      <c r="G346" s="62">
        <v>0</v>
      </c>
      <c r="H346" s="253">
        <f t="shared" si="40"/>
        <v>0</v>
      </c>
    </row>
    <row r="347" spans="1:8" ht="28.5" x14ac:dyDescent="0.2">
      <c r="A347" s="199" t="s">
        <v>586</v>
      </c>
      <c r="B347" s="31" t="s">
        <v>5880</v>
      </c>
      <c r="C347" s="278">
        <v>55293.348544305089</v>
      </c>
      <c r="D347" s="293">
        <v>37</v>
      </c>
      <c r="E347" s="293"/>
      <c r="F347" s="62">
        <v>0</v>
      </c>
      <c r="G347" s="62">
        <v>0</v>
      </c>
      <c r="H347" s="253">
        <f t="shared" si="40"/>
        <v>0</v>
      </c>
    </row>
    <row r="348" spans="1:8" ht="28.5" x14ac:dyDescent="0.2">
      <c r="A348" s="199" t="s">
        <v>587</v>
      </c>
      <c r="B348" s="31" t="s">
        <v>5881</v>
      </c>
      <c r="C348" s="278">
        <v>55293.348544305089</v>
      </c>
      <c r="D348" s="250">
        <v>37</v>
      </c>
      <c r="E348" s="250"/>
      <c r="F348" s="62">
        <v>0</v>
      </c>
      <c r="G348" s="62">
        <v>0</v>
      </c>
      <c r="H348" s="253">
        <f t="shared" si="40"/>
        <v>0</v>
      </c>
    </row>
    <row r="349" spans="1:8" ht="28.5" x14ac:dyDescent="0.2">
      <c r="A349" s="199" t="s">
        <v>1331</v>
      </c>
      <c r="B349" s="31" t="s">
        <v>5882</v>
      </c>
      <c r="C349" s="278">
        <v>42022.944893671876</v>
      </c>
      <c r="D349" s="250">
        <v>38</v>
      </c>
      <c r="E349" s="250"/>
      <c r="F349" s="62">
        <v>0</v>
      </c>
      <c r="G349" s="62">
        <v>0</v>
      </c>
      <c r="H349" s="253">
        <f t="shared" si="40"/>
        <v>0</v>
      </c>
    </row>
    <row r="350" spans="1:8" ht="28.5" x14ac:dyDescent="0.2">
      <c r="A350" s="199" t="s">
        <v>1332</v>
      </c>
      <c r="B350" s="31" t="s">
        <v>5883</v>
      </c>
      <c r="C350" s="278">
        <v>44787.612320887165</v>
      </c>
      <c r="D350" s="250">
        <v>38</v>
      </c>
      <c r="E350" s="250"/>
      <c r="F350" s="62">
        <v>0</v>
      </c>
      <c r="G350" s="62">
        <v>0</v>
      </c>
      <c r="H350" s="253">
        <f t="shared" si="40"/>
        <v>0</v>
      </c>
    </row>
    <row r="351" spans="1:8" ht="28.5" x14ac:dyDescent="0.2">
      <c r="A351" s="199" t="s">
        <v>4964</v>
      </c>
      <c r="B351" s="31" t="s">
        <v>5884</v>
      </c>
      <c r="C351" s="278">
        <v>55293.348544305103</v>
      </c>
      <c r="D351" s="250">
        <v>39</v>
      </c>
      <c r="E351" s="250"/>
      <c r="F351" s="62">
        <v>0</v>
      </c>
      <c r="G351" s="62">
        <v>0</v>
      </c>
      <c r="H351" s="253">
        <f t="shared" si="40"/>
        <v>0</v>
      </c>
    </row>
    <row r="352" spans="1:8" ht="28.5" x14ac:dyDescent="0.2">
      <c r="A352" s="199" t="s">
        <v>4965</v>
      </c>
      <c r="B352" s="31" t="s">
        <v>5885</v>
      </c>
      <c r="C352" s="278">
        <v>55293.348544305089</v>
      </c>
      <c r="D352" s="277">
        <v>39</v>
      </c>
      <c r="E352" s="277"/>
      <c r="F352" s="62">
        <v>0</v>
      </c>
      <c r="G352" s="62">
        <v>0</v>
      </c>
      <c r="H352" s="253">
        <f t="shared" si="40"/>
        <v>0</v>
      </c>
    </row>
    <row r="353" spans="1:8" ht="28.5" x14ac:dyDescent="0.2">
      <c r="A353" s="199" t="s">
        <v>4966</v>
      </c>
      <c r="B353" s="31" t="s">
        <v>5886</v>
      </c>
      <c r="C353" s="278">
        <v>55293.348544305089</v>
      </c>
      <c r="D353" s="277">
        <v>39</v>
      </c>
      <c r="E353" s="277"/>
      <c r="F353" s="62">
        <v>0</v>
      </c>
      <c r="G353" s="62">
        <v>0</v>
      </c>
      <c r="H353" s="253">
        <f t="shared" si="40"/>
        <v>0</v>
      </c>
    </row>
    <row r="354" spans="1:8" ht="28.5" x14ac:dyDescent="0.2">
      <c r="A354" s="199" t="s">
        <v>4967</v>
      </c>
      <c r="B354" s="31" t="s">
        <v>5887</v>
      </c>
      <c r="C354" s="278">
        <v>55293.348544305089</v>
      </c>
      <c r="D354" s="277">
        <v>39</v>
      </c>
      <c r="E354" s="277"/>
      <c r="F354" s="62">
        <v>0</v>
      </c>
      <c r="G354" s="62">
        <v>0</v>
      </c>
      <c r="H354" s="253">
        <f t="shared" si="40"/>
        <v>0</v>
      </c>
    </row>
    <row r="355" spans="1:8" ht="28.5" x14ac:dyDescent="0.2">
      <c r="A355" s="199" t="s">
        <v>4968</v>
      </c>
      <c r="B355" s="31" t="s">
        <v>5888</v>
      </c>
      <c r="C355" s="278">
        <v>42022.944893671876</v>
      </c>
      <c r="D355" s="277">
        <v>40</v>
      </c>
      <c r="E355" s="277"/>
      <c r="F355" s="62">
        <v>0</v>
      </c>
      <c r="G355" s="62">
        <v>0</v>
      </c>
      <c r="H355" s="253">
        <f t="shared" si="40"/>
        <v>0</v>
      </c>
    </row>
    <row r="356" spans="1:8" ht="28.5" x14ac:dyDescent="0.2">
      <c r="A356" s="199" t="s">
        <v>4969</v>
      </c>
      <c r="B356" s="31" t="s">
        <v>5889</v>
      </c>
      <c r="C356" s="278">
        <v>44787.612320887165</v>
      </c>
      <c r="D356" s="277">
        <v>40</v>
      </c>
      <c r="E356" s="277"/>
      <c r="F356" s="62">
        <v>0</v>
      </c>
      <c r="G356" s="62">
        <v>0</v>
      </c>
      <c r="H356" s="253">
        <f t="shared" si="40"/>
        <v>0</v>
      </c>
    </row>
    <row r="357" spans="1:8" ht="28.5" x14ac:dyDescent="0.2">
      <c r="A357" s="199" t="s">
        <v>4970</v>
      </c>
      <c r="B357" s="31" t="s">
        <v>5890</v>
      </c>
      <c r="C357" s="278">
        <v>61440.698258294302</v>
      </c>
      <c r="D357" s="277">
        <v>41</v>
      </c>
      <c r="E357" s="277"/>
      <c r="F357" s="62">
        <v>0</v>
      </c>
      <c r="G357" s="62">
        <v>0</v>
      </c>
      <c r="H357" s="253">
        <f t="shared" si="40"/>
        <v>0</v>
      </c>
    </row>
    <row r="358" spans="1:8" ht="28.5" x14ac:dyDescent="0.2">
      <c r="A358" s="199" t="s">
        <v>4971</v>
      </c>
      <c r="B358" s="31" t="s">
        <v>5891</v>
      </c>
      <c r="C358" s="278">
        <v>61440.698258294302</v>
      </c>
      <c r="D358" s="277">
        <v>41</v>
      </c>
      <c r="E358" s="277"/>
      <c r="F358" s="62">
        <v>0</v>
      </c>
      <c r="G358" s="62">
        <v>0</v>
      </c>
      <c r="H358" s="253">
        <f t="shared" si="40"/>
        <v>0</v>
      </c>
    </row>
    <row r="359" spans="1:8" ht="28.5" x14ac:dyDescent="0.2">
      <c r="A359" s="199" t="s">
        <v>4972</v>
      </c>
      <c r="B359" s="31" t="s">
        <v>5892</v>
      </c>
      <c r="C359" s="278">
        <v>61440.698258294302</v>
      </c>
      <c r="D359" s="277">
        <v>41</v>
      </c>
      <c r="E359" s="277"/>
      <c r="F359" s="62">
        <v>0</v>
      </c>
      <c r="G359" s="62">
        <v>0</v>
      </c>
      <c r="H359" s="253">
        <f t="shared" si="40"/>
        <v>0</v>
      </c>
    </row>
    <row r="360" spans="1:8" ht="28.5" x14ac:dyDescent="0.2">
      <c r="A360" s="199" t="s">
        <v>4973</v>
      </c>
      <c r="B360" s="31" t="s">
        <v>5893</v>
      </c>
      <c r="C360" s="278">
        <v>61440.698258294302</v>
      </c>
      <c r="D360" s="277">
        <v>41</v>
      </c>
      <c r="E360" s="277"/>
      <c r="F360" s="62">
        <v>0</v>
      </c>
      <c r="G360" s="62">
        <v>0</v>
      </c>
      <c r="H360" s="253">
        <f t="shared" si="40"/>
        <v>0</v>
      </c>
    </row>
    <row r="361" spans="1:8" ht="28.5" x14ac:dyDescent="0.2">
      <c r="A361" s="199" t="s">
        <v>4974</v>
      </c>
      <c r="B361" s="31" t="s">
        <v>5894</v>
      </c>
      <c r="C361" s="278">
        <v>46694.930676303666</v>
      </c>
      <c r="D361" s="277">
        <v>42</v>
      </c>
      <c r="E361" s="277"/>
      <c r="F361" s="62">
        <v>0</v>
      </c>
      <c r="G361" s="62">
        <v>0</v>
      </c>
      <c r="H361" s="253">
        <f t="shared" si="40"/>
        <v>0</v>
      </c>
    </row>
    <row r="362" spans="1:8" ht="28.5" x14ac:dyDescent="0.2">
      <c r="A362" s="199" t="s">
        <v>4975</v>
      </c>
      <c r="B362" s="31" t="s">
        <v>5895</v>
      </c>
      <c r="C362" s="278">
        <v>49766.965589218344</v>
      </c>
      <c r="D362" s="277">
        <v>42</v>
      </c>
      <c r="E362" s="277"/>
      <c r="F362" s="62">
        <v>0</v>
      </c>
      <c r="G362" s="62">
        <v>0</v>
      </c>
      <c r="H362" s="253">
        <f t="shared" si="40"/>
        <v>0</v>
      </c>
    </row>
    <row r="363" spans="1:8" ht="15" x14ac:dyDescent="0.25">
      <c r="A363" s="198" t="s">
        <v>588</v>
      </c>
      <c r="B363" s="12" t="s">
        <v>5896</v>
      </c>
      <c r="C363" s="267"/>
      <c r="D363" s="255"/>
      <c r="E363" s="255"/>
      <c r="F363" s="255"/>
      <c r="G363" s="255"/>
      <c r="H363" s="277"/>
    </row>
    <row r="364" spans="1:8" ht="15" x14ac:dyDescent="0.25">
      <c r="A364" s="198"/>
      <c r="B364" s="12" t="s">
        <v>5556</v>
      </c>
      <c r="C364" s="269"/>
      <c r="D364" s="288"/>
      <c r="E364" s="288"/>
      <c r="F364" s="288"/>
      <c r="G364" s="288"/>
      <c r="H364" s="288"/>
    </row>
    <row r="365" spans="1:8" x14ac:dyDescent="0.2">
      <c r="A365" s="199" t="s">
        <v>589</v>
      </c>
      <c r="B365" s="6" t="s">
        <v>2565</v>
      </c>
      <c r="C365" s="655">
        <v>7915.2539178699035</v>
      </c>
      <c r="D365" s="250">
        <v>24</v>
      </c>
      <c r="E365" s="250">
        <v>29</v>
      </c>
      <c r="F365" s="62">
        <f>C365</f>
        <v>7915.2539178699035</v>
      </c>
      <c r="G365" s="253">
        <v>0</v>
      </c>
      <c r="H365" s="253">
        <f>G365+F365</f>
        <v>7915.2539178699035</v>
      </c>
    </row>
    <row r="366" spans="1:8" x14ac:dyDescent="0.2">
      <c r="A366" s="199" t="s">
        <v>4976</v>
      </c>
      <c r="B366" s="6" t="s">
        <v>2566</v>
      </c>
      <c r="C366" s="253">
        <v>17096.439999999999</v>
      </c>
      <c r="D366" s="250">
        <v>25</v>
      </c>
      <c r="E366" s="250"/>
      <c r="F366" s="62">
        <v>0</v>
      </c>
      <c r="G366" s="62">
        <v>0</v>
      </c>
      <c r="H366" s="253">
        <f t="shared" ref="H366:H367" si="41">G366-F366</f>
        <v>0</v>
      </c>
    </row>
    <row r="367" spans="1:8" x14ac:dyDescent="0.2">
      <c r="A367" s="199" t="s">
        <v>4977</v>
      </c>
      <c r="B367" s="6" t="s">
        <v>2576</v>
      </c>
      <c r="C367" s="253">
        <v>7915.25</v>
      </c>
      <c r="D367" s="250">
        <v>26</v>
      </c>
      <c r="E367" s="250">
        <v>30</v>
      </c>
      <c r="F367" s="62">
        <v>0</v>
      </c>
      <c r="G367" s="62">
        <f>C367</f>
        <v>7915.25</v>
      </c>
      <c r="H367" s="253">
        <f t="shared" si="41"/>
        <v>7915.25</v>
      </c>
    </row>
    <row r="368" spans="1:8" ht="29.25" x14ac:dyDescent="0.2">
      <c r="A368" s="200"/>
      <c r="B368" s="167" t="s">
        <v>5557</v>
      </c>
      <c r="C368" s="269"/>
      <c r="D368" s="288"/>
      <c r="E368" s="288"/>
      <c r="F368" s="288"/>
      <c r="G368" s="288"/>
      <c r="H368" s="288"/>
    </row>
    <row r="369" spans="1:8" x14ac:dyDescent="0.2">
      <c r="A369" s="199" t="s">
        <v>4978</v>
      </c>
      <c r="B369" s="54" t="s">
        <v>2565</v>
      </c>
      <c r="C369" s="278">
        <v>23183.405870588951</v>
      </c>
      <c r="D369" s="250">
        <v>26</v>
      </c>
      <c r="E369" s="250"/>
      <c r="F369" s="62">
        <v>0</v>
      </c>
      <c r="G369" s="62">
        <v>0</v>
      </c>
      <c r="H369" s="253">
        <f t="shared" ref="H369:H372" si="42">G369-F369</f>
        <v>0</v>
      </c>
    </row>
    <row r="370" spans="1:8" x14ac:dyDescent="0.2">
      <c r="A370" s="199" t="s">
        <v>4979</v>
      </c>
      <c r="B370" s="54" t="s">
        <v>10069</v>
      </c>
      <c r="C370" s="278">
        <v>14698.205847543319</v>
      </c>
      <c r="D370" s="250">
        <v>26</v>
      </c>
      <c r="E370" s="250"/>
      <c r="F370" s="62">
        <v>0</v>
      </c>
      <c r="G370" s="62">
        <v>0</v>
      </c>
      <c r="H370" s="253">
        <f t="shared" si="42"/>
        <v>0</v>
      </c>
    </row>
    <row r="371" spans="1:8" x14ac:dyDescent="0.2">
      <c r="A371" s="199" t="s">
        <v>4980</v>
      </c>
      <c r="B371" s="54" t="s">
        <v>10070</v>
      </c>
      <c r="C371" s="278">
        <v>11268.624483116542</v>
      </c>
      <c r="D371" s="250">
        <v>27</v>
      </c>
      <c r="E371" s="250"/>
      <c r="F371" s="62">
        <v>0</v>
      </c>
      <c r="G371" s="62">
        <v>0</v>
      </c>
      <c r="H371" s="253">
        <f t="shared" si="42"/>
        <v>0</v>
      </c>
    </row>
    <row r="372" spans="1:8" x14ac:dyDescent="0.2">
      <c r="A372" s="199" t="s">
        <v>4981</v>
      </c>
      <c r="B372" s="54" t="s">
        <v>2576</v>
      </c>
      <c r="C372" s="278">
        <v>23183.405870588951</v>
      </c>
      <c r="D372" s="250">
        <v>28</v>
      </c>
      <c r="E372" s="250"/>
      <c r="F372" s="62">
        <v>0</v>
      </c>
      <c r="G372" s="62">
        <v>0</v>
      </c>
      <c r="H372" s="253">
        <f t="shared" si="42"/>
        <v>0</v>
      </c>
    </row>
    <row r="373" spans="1:8" ht="29.25" x14ac:dyDescent="0.2">
      <c r="A373" s="200"/>
      <c r="B373" s="185" t="s">
        <v>5897</v>
      </c>
      <c r="C373" s="267"/>
      <c r="D373" s="277"/>
      <c r="E373" s="277"/>
      <c r="F373" s="277"/>
      <c r="G373" s="277"/>
      <c r="H373" s="277"/>
    </row>
    <row r="374" spans="1:8" x14ac:dyDescent="0.2">
      <c r="A374" s="199" t="s">
        <v>4982</v>
      </c>
      <c r="B374" s="6" t="s">
        <v>2585</v>
      </c>
      <c r="C374" s="253">
        <v>82440.320000000007</v>
      </c>
      <c r="D374" s="250">
        <v>29</v>
      </c>
      <c r="E374" s="250"/>
      <c r="F374" s="62">
        <v>0</v>
      </c>
      <c r="G374" s="62">
        <v>0</v>
      </c>
      <c r="H374" s="253">
        <f t="shared" ref="H374" si="43">G374-F374</f>
        <v>0</v>
      </c>
    </row>
    <row r="375" spans="1:8" x14ac:dyDescent="0.2">
      <c r="A375" s="199" t="s">
        <v>4983</v>
      </c>
      <c r="B375" s="6" t="s">
        <v>3415</v>
      </c>
      <c r="C375" s="253">
        <v>82440.320000000007</v>
      </c>
      <c r="D375" s="250">
        <v>30</v>
      </c>
      <c r="E375" s="250"/>
      <c r="F375" s="62">
        <v>0</v>
      </c>
      <c r="G375" s="62">
        <v>0</v>
      </c>
      <c r="H375" s="253">
        <f t="shared" ref="H375" si="44">G375-F375</f>
        <v>0</v>
      </c>
    </row>
    <row r="376" spans="1:8" ht="29.25" x14ac:dyDescent="0.2">
      <c r="A376" s="200"/>
      <c r="B376" s="167" t="s">
        <v>5559</v>
      </c>
      <c r="C376" s="269"/>
      <c r="D376" s="288"/>
      <c r="E376" s="288"/>
      <c r="F376" s="288"/>
      <c r="G376" s="288"/>
      <c r="H376" s="288"/>
    </row>
    <row r="377" spans="1:8" x14ac:dyDescent="0.2">
      <c r="A377" s="199" t="s">
        <v>4984</v>
      </c>
      <c r="B377" s="6" t="s">
        <v>2585</v>
      </c>
      <c r="C377" s="253">
        <v>9160.0400000000009</v>
      </c>
      <c r="D377" s="250">
        <v>30</v>
      </c>
      <c r="E377" s="250"/>
      <c r="F377" s="62">
        <v>0</v>
      </c>
      <c r="G377" s="62">
        <v>0</v>
      </c>
      <c r="H377" s="253">
        <f t="shared" ref="H377:H378" si="45">G377-F377</f>
        <v>0</v>
      </c>
    </row>
    <row r="378" spans="1:8" x14ac:dyDescent="0.2">
      <c r="A378" s="199" t="s">
        <v>4985</v>
      </c>
      <c r="B378" s="6" t="s">
        <v>3415</v>
      </c>
      <c r="C378" s="253">
        <v>9160.0400000000009</v>
      </c>
      <c r="D378" s="250">
        <v>31</v>
      </c>
      <c r="E378" s="250"/>
      <c r="F378" s="62">
        <v>0</v>
      </c>
      <c r="G378" s="62">
        <v>0</v>
      </c>
      <c r="H378" s="253">
        <f t="shared" si="45"/>
        <v>0</v>
      </c>
    </row>
    <row r="379" spans="1:8" ht="15" x14ac:dyDescent="0.25">
      <c r="A379" s="200"/>
      <c r="B379" s="12" t="s">
        <v>5898</v>
      </c>
      <c r="C379" s="269"/>
      <c r="D379" s="288"/>
      <c r="E379" s="288"/>
      <c r="F379" s="288"/>
      <c r="G379" s="288"/>
      <c r="H379" s="288"/>
    </row>
    <row r="380" spans="1:8" x14ac:dyDescent="0.2">
      <c r="A380" s="199" t="s">
        <v>4986</v>
      </c>
      <c r="B380" s="6" t="s">
        <v>3416</v>
      </c>
      <c r="C380" s="253">
        <v>250301.56</v>
      </c>
      <c r="D380" s="250">
        <v>32</v>
      </c>
      <c r="E380" s="250"/>
      <c r="F380" s="62">
        <v>0</v>
      </c>
      <c r="G380" s="62">
        <v>0</v>
      </c>
      <c r="H380" s="253">
        <f t="shared" ref="H380" si="46">G380-F380</f>
        <v>0</v>
      </c>
    </row>
    <row r="381" spans="1:8" ht="29.25" x14ac:dyDescent="0.2">
      <c r="A381" s="200"/>
      <c r="B381" s="167" t="s">
        <v>5561</v>
      </c>
      <c r="C381" s="269"/>
      <c r="D381" s="288"/>
      <c r="E381" s="288"/>
      <c r="F381" s="288"/>
      <c r="G381" s="288"/>
      <c r="H381" s="288"/>
    </row>
    <row r="382" spans="1:8" ht="28.5" x14ac:dyDescent="0.2">
      <c r="A382" s="199" t="s">
        <v>4987</v>
      </c>
      <c r="B382" s="31" t="s">
        <v>5899</v>
      </c>
      <c r="C382" s="253">
        <v>12973.55</v>
      </c>
      <c r="D382" s="294">
        <v>33</v>
      </c>
      <c r="E382" s="294"/>
      <c r="F382" s="62">
        <v>0</v>
      </c>
      <c r="G382" s="62">
        <v>0</v>
      </c>
      <c r="H382" s="253">
        <f t="shared" ref="H382:H383" si="47">G382-F382</f>
        <v>0</v>
      </c>
    </row>
    <row r="383" spans="1:8" x14ac:dyDescent="0.2">
      <c r="A383" s="199" t="s">
        <v>4988</v>
      </c>
      <c r="B383" s="6" t="s">
        <v>5900</v>
      </c>
      <c r="C383" s="253">
        <v>35656.39</v>
      </c>
      <c r="D383" s="294">
        <v>34</v>
      </c>
      <c r="E383" s="294"/>
      <c r="F383" s="62">
        <v>0</v>
      </c>
      <c r="G383" s="62">
        <v>0</v>
      </c>
      <c r="H383" s="253">
        <f t="shared" si="47"/>
        <v>0</v>
      </c>
    </row>
    <row r="384" spans="1:8" ht="15" x14ac:dyDescent="0.25">
      <c r="A384" s="399" t="s">
        <v>6573</v>
      </c>
      <c r="B384" s="400" t="s">
        <v>6578</v>
      </c>
      <c r="C384" s="401"/>
      <c r="D384" s="402"/>
      <c r="E384" s="403"/>
      <c r="F384" s="403"/>
      <c r="G384" s="403"/>
      <c r="H384" s="404"/>
    </row>
    <row r="385" spans="1:8" x14ac:dyDescent="0.2">
      <c r="A385" s="405" t="s">
        <v>6574</v>
      </c>
      <c r="B385" s="406" t="s">
        <v>6923</v>
      </c>
      <c r="C385" s="278">
        <v>215497.73</v>
      </c>
      <c r="D385" s="402">
        <v>26</v>
      </c>
      <c r="E385" s="407"/>
      <c r="F385" s="62">
        <v>0</v>
      </c>
      <c r="G385" s="62">
        <v>0</v>
      </c>
      <c r="H385" s="253">
        <v>0</v>
      </c>
    </row>
    <row r="386" spans="1:8" x14ac:dyDescent="0.2">
      <c r="A386" s="405" t="s">
        <v>6575</v>
      </c>
      <c r="B386" s="406" t="s">
        <v>6924</v>
      </c>
      <c r="C386" s="278">
        <v>29939.4</v>
      </c>
      <c r="D386" s="402">
        <v>27</v>
      </c>
      <c r="E386" s="407"/>
      <c r="F386" s="62">
        <v>0</v>
      </c>
      <c r="G386" s="62">
        <v>0</v>
      </c>
      <c r="H386" s="253">
        <v>0</v>
      </c>
    </row>
    <row r="387" spans="1:8" ht="15" thickBot="1" x14ac:dyDescent="0.25">
      <c r="A387" s="408" t="s">
        <v>6576</v>
      </c>
      <c r="B387" s="406" t="s">
        <v>6925</v>
      </c>
      <c r="C387" s="278">
        <v>44172.06</v>
      </c>
      <c r="D387" s="402">
        <v>25</v>
      </c>
      <c r="E387" s="407"/>
      <c r="F387" s="62">
        <v>0</v>
      </c>
      <c r="G387" s="62">
        <v>0</v>
      </c>
      <c r="H387" s="253">
        <v>0</v>
      </c>
    </row>
    <row r="388" spans="1:8" ht="15.75" thickBot="1" x14ac:dyDescent="0.3">
      <c r="A388" s="158"/>
      <c r="B388" s="159" t="s">
        <v>5901</v>
      </c>
      <c r="C388" s="280">
        <f>SUM(C255:C387)</f>
        <v>7247436.3241843283</v>
      </c>
      <c r="D388" s="273"/>
      <c r="E388" s="273"/>
      <c r="F388" s="262">
        <f>SUM(F255:F383)</f>
        <v>877290.3379766146</v>
      </c>
      <c r="G388" s="262">
        <f>SUM(G255:G383)</f>
        <v>94852.754686248241</v>
      </c>
      <c r="H388" s="262">
        <f>SUM(H255:H383)</f>
        <v>972143.09266286285</v>
      </c>
    </row>
    <row r="389" spans="1:8" ht="45" x14ac:dyDescent="0.25">
      <c r="A389" s="183" t="s">
        <v>5902</v>
      </c>
      <c r="B389" s="166" t="s">
        <v>7751</v>
      </c>
      <c r="C389" s="286"/>
      <c r="D389" s="275"/>
      <c r="E389" s="275"/>
      <c r="F389" s="275"/>
      <c r="G389" s="275"/>
      <c r="H389" s="287"/>
    </row>
    <row r="390" spans="1:8" x14ac:dyDescent="0.2">
      <c r="A390" s="197"/>
      <c r="B390" s="6" t="s">
        <v>5474</v>
      </c>
      <c r="C390" s="250"/>
      <c r="D390" s="250"/>
      <c r="E390" s="250"/>
      <c r="F390" s="250"/>
      <c r="G390" s="250"/>
      <c r="H390" s="250"/>
    </row>
    <row r="391" spans="1:8" ht="15" x14ac:dyDescent="0.25">
      <c r="A391" s="198" t="s">
        <v>590</v>
      </c>
      <c r="B391" s="12" t="s">
        <v>5903</v>
      </c>
      <c r="C391" s="269"/>
      <c r="D391" s="288"/>
      <c r="E391" s="288"/>
      <c r="F391" s="288"/>
      <c r="G391" s="288"/>
      <c r="H391" s="288"/>
    </row>
    <row r="392" spans="1:8" x14ac:dyDescent="0.2">
      <c r="A392" s="199" t="s">
        <v>591</v>
      </c>
      <c r="B392" s="16" t="s">
        <v>5491</v>
      </c>
      <c r="C392" s="253">
        <v>130865.64</v>
      </c>
      <c r="D392" s="250">
        <v>17</v>
      </c>
      <c r="E392" s="250">
        <v>23</v>
      </c>
      <c r="F392" s="62">
        <v>130865.64</v>
      </c>
      <c r="G392" s="62">
        <v>0</v>
      </c>
      <c r="H392" s="253">
        <f>G392+F392</f>
        <v>130865.64</v>
      </c>
    </row>
    <row r="393" spans="1:8" x14ac:dyDescent="0.2">
      <c r="A393" s="199" t="s">
        <v>592</v>
      </c>
      <c r="B393" s="6" t="s">
        <v>5523</v>
      </c>
      <c r="C393" s="253">
        <v>130865.64</v>
      </c>
      <c r="D393" s="250">
        <v>17</v>
      </c>
      <c r="E393" s="250">
        <v>23</v>
      </c>
      <c r="F393" s="62">
        <v>130865.64</v>
      </c>
      <c r="G393" s="62">
        <v>0</v>
      </c>
      <c r="H393" s="253">
        <f>G393+F393</f>
        <v>130865.64</v>
      </c>
    </row>
    <row r="394" spans="1:8" x14ac:dyDescent="0.2">
      <c r="A394" s="199" t="s">
        <v>593</v>
      </c>
      <c r="B394" s="6" t="s">
        <v>5493</v>
      </c>
      <c r="C394" s="253">
        <v>130865.64</v>
      </c>
      <c r="D394" s="250">
        <v>18</v>
      </c>
      <c r="E394" s="250"/>
      <c r="F394" s="62">
        <v>0</v>
      </c>
      <c r="G394" s="62">
        <v>0</v>
      </c>
      <c r="H394" s="253">
        <f t="shared" ref="H394:H399" si="48">G394-F394</f>
        <v>0</v>
      </c>
    </row>
    <row r="395" spans="1:8" x14ac:dyDescent="0.2">
      <c r="A395" s="199" t="s">
        <v>594</v>
      </c>
      <c r="B395" s="6" t="s">
        <v>5494</v>
      </c>
      <c r="C395" s="253">
        <v>130865.64</v>
      </c>
      <c r="D395" s="250">
        <v>18</v>
      </c>
      <c r="E395" s="250"/>
      <c r="F395" s="62">
        <v>0</v>
      </c>
      <c r="G395" s="62">
        <v>0</v>
      </c>
      <c r="H395" s="253">
        <f t="shared" si="48"/>
        <v>0</v>
      </c>
    </row>
    <row r="396" spans="1:8" x14ac:dyDescent="0.2">
      <c r="A396" s="199" t="s">
        <v>1491</v>
      </c>
      <c r="B396" s="6" t="s">
        <v>5904</v>
      </c>
      <c r="C396" s="253">
        <v>32716.41</v>
      </c>
      <c r="D396" s="277">
        <v>39</v>
      </c>
      <c r="E396" s="277"/>
      <c r="F396" s="62">
        <v>0</v>
      </c>
      <c r="G396" s="62">
        <v>0</v>
      </c>
      <c r="H396" s="253">
        <f t="shared" si="48"/>
        <v>0</v>
      </c>
    </row>
    <row r="397" spans="1:8" x14ac:dyDescent="0.2">
      <c r="A397" s="199" t="s">
        <v>3108</v>
      </c>
      <c r="B397" s="6" t="s">
        <v>5496</v>
      </c>
      <c r="C397" s="253">
        <v>32716.41</v>
      </c>
      <c r="D397" s="277">
        <v>39</v>
      </c>
      <c r="E397" s="277"/>
      <c r="F397" s="62">
        <v>0</v>
      </c>
      <c r="G397" s="62">
        <v>0</v>
      </c>
      <c r="H397" s="253">
        <f t="shared" si="48"/>
        <v>0</v>
      </c>
    </row>
    <row r="398" spans="1:8" x14ac:dyDescent="0.2">
      <c r="A398" s="199" t="s">
        <v>3109</v>
      </c>
      <c r="B398" s="6" t="s">
        <v>5497</v>
      </c>
      <c r="C398" s="253">
        <v>32716.41</v>
      </c>
      <c r="D398" s="277">
        <v>40</v>
      </c>
      <c r="E398" s="277"/>
      <c r="F398" s="62">
        <v>0</v>
      </c>
      <c r="G398" s="62">
        <v>0</v>
      </c>
      <c r="H398" s="253">
        <f t="shared" si="48"/>
        <v>0</v>
      </c>
    </row>
    <row r="399" spans="1:8" x14ac:dyDescent="0.2">
      <c r="A399" s="199" t="s">
        <v>3110</v>
      </c>
      <c r="B399" s="6" t="s">
        <v>5498</v>
      </c>
      <c r="C399" s="253">
        <v>32716.39</v>
      </c>
      <c r="D399" s="277">
        <v>40</v>
      </c>
      <c r="E399" s="277"/>
      <c r="F399" s="62">
        <v>0</v>
      </c>
      <c r="G399" s="62">
        <v>0</v>
      </c>
      <c r="H399" s="253">
        <f t="shared" si="48"/>
        <v>0</v>
      </c>
    </row>
    <row r="400" spans="1:8" ht="45" x14ac:dyDescent="0.25">
      <c r="A400" s="198" t="s">
        <v>595</v>
      </c>
      <c r="B400" s="167" t="s">
        <v>5524</v>
      </c>
      <c r="C400" s="269"/>
      <c r="D400" s="288"/>
      <c r="E400" s="288"/>
      <c r="F400" s="288"/>
      <c r="G400" s="288"/>
      <c r="H400" s="288"/>
    </row>
    <row r="401" spans="1:8" x14ac:dyDescent="0.2">
      <c r="A401" s="199" t="s">
        <v>596</v>
      </c>
      <c r="B401" s="6" t="s">
        <v>7250</v>
      </c>
      <c r="C401" s="253">
        <v>391721.6</v>
      </c>
      <c r="D401" s="250">
        <v>21</v>
      </c>
      <c r="E401" s="250">
        <v>25</v>
      </c>
      <c r="F401" s="62">
        <v>391721.6</v>
      </c>
      <c r="G401" s="62">
        <v>0</v>
      </c>
      <c r="H401" s="253">
        <f>G401+F401</f>
        <v>391721.6</v>
      </c>
    </row>
    <row r="402" spans="1:8" x14ac:dyDescent="0.2">
      <c r="A402" s="199" t="s">
        <v>597</v>
      </c>
      <c r="B402" s="6" t="s">
        <v>7251</v>
      </c>
      <c r="C402" s="253">
        <v>391721.6</v>
      </c>
      <c r="D402" s="250">
        <v>21</v>
      </c>
      <c r="E402" s="250">
        <v>25</v>
      </c>
      <c r="F402" s="62">
        <v>391721.6</v>
      </c>
      <c r="G402" s="62">
        <v>0</v>
      </c>
      <c r="H402" s="253">
        <f t="shared" ref="H402:H406" si="49">G402+F402</f>
        <v>391721.6</v>
      </c>
    </row>
    <row r="403" spans="1:8" x14ac:dyDescent="0.2">
      <c r="A403" s="199" t="s">
        <v>598</v>
      </c>
      <c r="B403" s="6" t="s">
        <v>7252</v>
      </c>
      <c r="C403" s="253">
        <v>391721.6</v>
      </c>
      <c r="D403" s="250">
        <v>22</v>
      </c>
      <c r="E403" s="250">
        <v>25</v>
      </c>
      <c r="F403" s="62">
        <v>391721.6</v>
      </c>
      <c r="G403" s="62">
        <v>0</v>
      </c>
      <c r="H403" s="253">
        <f t="shared" si="49"/>
        <v>391721.6</v>
      </c>
    </row>
    <row r="404" spans="1:8" x14ac:dyDescent="0.2">
      <c r="A404" s="199" t="s">
        <v>599</v>
      </c>
      <c r="B404" s="6" t="s">
        <v>1504</v>
      </c>
      <c r="C404" s="253">
        <v>391721.6</v>
      </c>
      <c r="D404" s="250">
        <v>22</v>
      </c>
      <c r="E404" s="250">
        <v>25</v>
      </c>
      <c r="F404" s="62">
        <v>391721.6</v>
      </c>
      <c r="G404" s="62">
        <v>0</v>
      </c>
      <c r="H404" s="253">
        <f t="shared" si="49"/>
        <v>391721.6</v>
      </c>
    </row>
    <row r="405" spans="1:8" x14ac:dyDescent="0.2">
      <c r="A405" s="199" t="s">
        <v>600</v>
      </c>
      <c r="B405" s="6" t="s">
        <v>8334</v>
      </c>
      <c r="C405" s="253">
        <v>391721.6</v>
      </c>
      <c r="D405" s="250">
        <v>23</v>
      </c>
      <c r="E405" s="250">
        <v>27</v>
      </c>
      <c r="F405" s="62">
        <v>391721.6</v>
      </c>
      <c r="G405" s="62">
        <v>0</v>
      </c>
      <c r="H405" s="253">
        <f t="shared" ref="H405" si="50">G405+F405</f>
        <v>391721.6</v>
      </c>
    </row>
    <row r="406" spans="1:8" x14ac:dyDescent="0.2">
      <c r="A406" s="199" t="s">
        <v>601</v>
      </c>
      <c r="B406" s="6" t="s">
        <v>7755</v>
      </c>
      <c r="C406" s="253">
        <v>391721.6</v>
      </c>
      <c r="D406" s="250">
        <v>23</v>
      </c>
      <c r="E406" s="250">
        <v>26</v>
      </c>
      <c r="F406" s="62">
        <v>391721.6</v>
      </c>
      <c r="G406" s="62">
        <v>0</v>
      </c>
      <c r="H406" s="253">
        <f t="shared" si="49"/>
        <v>391721.6</v>
      </c>
    </row>
    <row r="407" spans="1:8" x14ac:dyDescent="0.2">
      <c r="A407" s="199" t="s">
        <v>602</v>
      </c>
      <c r="B407" s="6" t="s">
        <v>9659</v>
      </c>
      <c r="C407" s="253">
        <v>391721.6</v>
      </c>
      <c r="D407" s="250">
        <v>24</v>
      </c>
      <c r="E407" s="250">
        <v>28</v>
      </c>
      <c r="F407" s="62">
        <v>391721.6</v>
      </c>
      <c r="G407" s="62">
        <v>0</v>
      </c>
      <c r="H407" s="253">
        <f t="shared" ref="H407" si="51">G407+F407</f>
        <v>391721.6</v>
      </c>
    </row>
    <row r="408" spans="1:8" x14ac:dyDescent="0.2">
      <c r="A408" s="199" t="s">
        <v>603</v>
      </c>
      <c r="B408" s="6" t="s">
        <v>8335</v>
      </c>
      <c r="C408" s="253">
        <v>391721.6</v>
      </c>
      <c r="D408" s="250">
        <v>24</v>
      </c>
      <c r="E408" s="250">
        <v>27</v>
      </c>
      <c r="F408" s="62">
        <v>391721.6</v>
      </c>
      <c r="G408" s="62">
        <v>0</v>
      </c>
      <c r="H408" s="253">
        <f t="shared" ref="H408" si="52">G408+F408</f>
        <v>391721.6</v>
      </c>
    </row>
    <row r="409" spans="1:8" x14ac:dyDescent="0.2">
      <c r="A409" s="199" t="s">
        <v>604</v>
      </c>
      <c r="B409" s="54" t="s">
        <v>14543</v>
      </c>
      <c r="C409" s="253">
        <v>391721.6</v>
      </c>
      <c r="D409" s="250">
        <v>25</v>
      </c>
      <c r="E409" s="250">
        <v>30</v>
      </c>
      <c r="F409" s="62">
        <v>0</v>
      </c>
      <c r="G409" s="62">
        <f>C409</f>
        <v>391721.6</v>
      </c>
      <c r="H409" s="253">
        <f t="shared" ref="H409:H410" si="53">G409-F409</f>
        <v>391721.6</v>
      </c>
    </row>
    <row r="410" spans="1:8" x14ac:dyDescent="0.2">
      <c r="A410" s="199" t="s">
        <v>605</v>
      </c>
      <c r="B410" s="54" t="s">
        <v>14544</v>
      </c>
      <c r="C410" s="253">
        <v>391721.6</v>
      </c>
      <c r="D410" s="250">
        <v>25</v>
      </c>
      <c r="E410" s="250">
        <v>30</v>
      </c>
      <c r="F410" s="62">
        <v>0</v>
      </c>
      <c r="G410" s="62">
        <f>C410</f>
        <v>391721.6</v>
      </c>
      <c r="H410" s="253">
        <f t="shared" si="53"/>
        <v>391721.6</v>
      </c>
    </row>
    <row r="411" spans="1:8" x14ac:dyDescent="0.2">
      <c r="A411" s="199" t="s">
        <v>606</v>
      </c>
      <c r="B411" s="54" t="s">
        <v>14545</v>
      </c>
      <c r="C411" s="253">
        <v>391721.6</v>
      </c>
      <c r="D411" s="250">
        <v>26</v>
      </c>
      <c r="E411" s="250">
        <v>29</v>
      </c>
      <c r="F411" s="62">
        <f>C411</f>
        <v>391721.6</v>
      </c>
      <c r="G411" s="253">
        <v>0</v>
      </c>
      <c r="H411" s="253">
        <f>G411+F411</f>
        <v>391721.6</v>
      </c>
    </row>
    <row r="412" spans="1:8" x14ac:dyDescent="0.2">
      <c r="A412" s="199" t="s">
        <v>607</v>
      </c>
      <c r="B412" s="6" t="s">
        <v>10756</v>
      </c>
      <c r="C412" s="253">
        <v>391721.6</v>
      </c>
      <c r="D412" s="250">
        <v>26</v>
      </c>
      <c r="E412" s="250">
        <v>28</v>
      </c>
      <c r="F412" s="62">
        <v>391721.6</v>
      </c>
      <c r="G412" s="62">
        <v>0</v>
      </c>
      <c r="H412" s="253">
        <f t="shared" ref="H412" si="54">G412+F412</f>
        <v>391721.6</v>
      </c>
    </row>
    <row r="413" spans="1:8" x14ac:dyDescent="0.2">
      <c r="A413" s="569" t="s">
        <v>608</v>
      </c>
      <c r="B413" s="636" t="s">
        <v>14546</v>
      </c>
      <c r="C413" s="278">
        <v>109189.80146878824</v>
      </c>
      <c r="D413" s="402">
        <v>26</v>
      </c>
      <c r="E413" s="250">
        <v>29</v>
      </c>
      <c r="F413" s="62">
        <f>C413</f>
        <v>109189.80146878824</v>
      </c>
      <c r="G413" s="278">
        <v>0</v>
      </c>
      <c r="H413" s="253">
        <f>G413+F413</f>
        <v>109189.80146878824</v>
      </c>
    </row>
    <row r="414" spans="1:8" x14ac:dyDescent="0.2">
      <c r="A414" s="569" t="s">
        <v>609</v>
      </c>
      <c r="B414" s="636" t="s">
        <v>14547</v>
      </c>
      <c r="C414" s="278">
        <v>109189.80146878824</v>
      </c>
      <c r="D414" s="402">
        <v>27</v>
      </c>
      <c r="E414" s="250">
        <v>29</v>
      </c>
      <c r="F414" s="62">
        <f t="shared" ref="F414:F424" si="55">C414</f>
        <v>109189.80146878824</v>
      </c>
      <c r="G414" s="278">
        <v>0</v>
      </c>
      <c r="H414" s="253">
        <f t="shared" ref="H414:H424" si="56">G414+F414</f>
        <v>109189.80146878824</v>
      </c>
    </row>
    <row r="415" spans="1:8" x14ac:dyDescent="0.2">
      <c r="A415" s="569" t="s">
        <v>610</v>
      </c>
      <c r="B415" s="636" t="s">
        <v>14548</v>
      </c>
      <c r="C415" s="278">
        <v>109189.80146878824</v>
      </c>
      <c r="D415" s="402">
        <v>27</v>
      </c>
      <c r="E415" s="250">
        <v>29</v>
      </c>
      <c r="F415" s="62">
        <f t="shared" si="55"/>
        <v>109189.80146878824</v>
      </c>
      <c r="G415" s="278">
        <v>0</v>
      </c>
      <c r="H415" s="253">
        <f t="shared" si="56"/>
        <v>109189.80146878824</v>
      </c>
    </row>
    <row r="416" spans="1:8" x14ac:dyDescent="0.2">
      <c r="A416" s="569" t="s">
        <v>611</v>
      </c>
      <c r="B416" s="636" t="s">
        <v>14549</v>
      </c>
      <c r="C416" s="278">
        <v>109189.80146878824</v>
      </c>
      <c r="D416" s="402">
        <v>27</v>
      </c>
      <c r="E416" s="250">
        <v>29</v>
      </c>
      <c r="F416" s="62">
        <f t="shared" si="55"/>
        <v>109189.80146878824</v>
      </c>
      <c r="G416" s="278">
        <v>0</v>
      </c>
      <c r="H416" s="253">
        <f t="shared" si="56"/>
        <v>109189.80146878824</v>
      </c>
    </row>
    <row r="417" spans="1:8" x14ac:dyDescent="0.2">
      <c r="A417" s="569" t="s">
        <v>1562</v>
      </c>
      <c r="B417" s="636" t="s">
        <v>14550</v>
      </c>
      <c r="C417" s="278">
        <v>109189.80146878824</v>
      </c>
      <c r="D417" s="402">
        <v>27</v>
      </c>
      <c r="E417" s="250">
        <v>29</v>
      </c>
      <c r="F417" s="62">
        <f t="shared" si="55"/>
        <v>109189.80146878824</v>
      </c>
      <c r="G417" s="278">
        <v>0</v>
      </c>
      <c r="H417" s="253">
        <f t="shared" si="56"/>
        <v>109189.80146878824</v>
      </c>
    </row>
    <row r="418" spans="1:8" x14ac:dyDescent="0.2">
      <c r="A418" s="569" t="s">
        <v>1563</v>
      </c>
      <c r="B418" s="636" t="s">
        <v>14551</v>
      </c>
      <c r="C418" s="278">
        <v>109189.80146878824</v>
      </c>
      <c r="D418" s="402">
        <v>27</v>
      </c>
      <c r="E418" s="250">
        <v>29</v>
      </c>
      <c r="F418" s="62">
        <f t="shared" si="55"/>
        <v>109189.80146878824</v>
      </c>
      <c r="G418" s="278">
        <v>0</v>
      </c>
      <c r="H418" s="253">
        <f t="shared" si="56"/>
        <v>109189.80146878824</v>
      </c>
    </row>
    <row r="419" spans="1:8" x14ac:dyDescent="0.2">
      <c r="A419" s="569" t="s">
        <v>1564</v>
      </c>
      <c r="B419" s="636" t="s">
        <v>14552</v>
      </c>
      <c r="C419" s="278">
        <v>109189.80146878824</v>
      </c>
      <c r="D419" s="402">
        <v>27</v>
      </c>
      <c r="E419" s="250">
        <v>29</v>
      </c>
      <c r="F419" s="62">
        <f t="shared" si="55"/>
        <v>109189.80146878824</v>
      </c>
      <c r="G419" s="278">
        <v>0</v>
      </c>
      <c r="H419" s="253">
        <f t="shared" si="56"/>
        <v>109189.80146878824</v>
      </c>
    </row>
    <row r="420" spans="1:8" x14ac:dyDescent="0.2">
      <c r="A420" s="569" t="s">
        <v>1565</v>
      </c>
      <c r="B420" s="636" t="s">
        <v>14553</v>
      </c>
      <c r="C420" s="278">
        <v>109189.80146878824</v>
      </c>
      <c r="D420" s="402">
        <v>27</v>
      </c>
      <c r="E420" s="250">
        <v>29</v>
      </c>
      <c r="F420" s="62">
        <f t="shared" si="55"/>
        <v>109189.80146878824</v>
      </c>
      <c r="G420" s="278">
        <v>0</v>
      </c>
      <c r="H420" s="253">
        <f t="shared" si="56"/>
        <v>109189.80146878824</v>
      </c>
    </row>
    <row r="421" spans="1:8" x14ac:dyDescent="0.2">
      <c r="A421" s="569" t="s">
        <v>1566</v>
      </c>
      <c r="B421" s="636" t="s">
        <v>14554</v>
      </c>
      <c r="C421" s="278">
        <v>109189.80146878824</v>
      </c>
      <c r="D421" s="402">
        <v>27</v>
      </c>
      <c r="E421" s="250">
        <v>29</v>
      </c>
      <c r="F421" s="62">
        <f t="shared" si="55"/>
        <v>109189.80146878824</v>
      </c>
      <c r="G421" s="278">
        <v>0</v>
      </c>
      <c r="H421" s="253">
        <f t="shared" si="56"/>
        <v>109189.80146878824</v>
      </c>
    </row>
    <row r="422" spans="1:8" x14ac:dyDescent="0.2">
      <c r="A422" s="569" t="s">
        <v>1567</v>
      </c>
      <c r="B422" s="636" t="s">
        <v>14555</v>
      </c>
      <c r="C422" s="278">
        <v>109189.80146878824</v>
      </c>
      <c r="D422" s="402">
        <v>27</v>
      </c>
      <c r="E422" s="250">
        <v>29</v>
      </c>
      <c r="F422" s="62">
        <f t="shared" si="55"/>
        <v>109189.80146878824</v>
      </c>
      <c r="G422" s="278">
        <v>0</v>
      </c>
      <c r="H422" s="253">
        <f t="shared" si="56"/>
        <v>109189.80146878824</v>
      </c>
    </row>
    <row r="423" spans="1:8" x14ac:dyDescent="0.2">
      <c r="A423" s="569" t="s">
        <v>1568</v>
      </c>
      <c r="B423" s="636" t="s">
        <v>14556</v>
      </c>
      <c r="C423" s="278">
        <v>109189.80146878824</v>
      </c>
      <c r="D423" s="402">
        <v>28</v>
      </c>
      <c r="E423" s="250">
        <v>29</v>
      </c>
      <c r="F423" s="62">
        <f t="shared" si="55"/>
        <v>109189.80146878824</v>
      </c>
      <c r="G423" s="278">
        <v>0</v>
      </c>
      <c r="H423" s="253">
        <f t="shared" si="56"/>
        <v>109189.80146878824</v>
      </c>
    </row>
    <row r="424" spans="1:8" x14ac:dyDescent="0.2">
      <c r="A424" s="569" t="s">
        <v>12722</v>
      </c>
      <c r="B424" s="636" t="s">
        <v>14557</v>
      </c>
      <c r="C424" s="278">
        <v>109189.80146878824</v>
      </c>
      <c r="D424" s="402">
        <v>28</v>
      </c>
      <c r="E424" s="250">
        <v>29</v>
      </c>
      <c r="F424" s="62">
        <f t="shared" si="55"/>
        <v>109189.80146878824</v>
      </c>
      <c r="G424" s="278">
        <v>0</v>
      </c>
      <c r="H424" s="253">
        <f t="shared" si="56"/>
        <v>109189.80146878824</v>
      </c>
    </row>
    <row r="425" spans="1:8" x14ac:dyDescent="0.2">
      <c r="A425" s="569" t="s">
        <v>12723</v>
      </c>
      <c r="B425" s="636" t="s">
        <v>14558</v>
      </c>
      <c r="C425" s="278">
        <v>109189.80146878824</v>
      </c>
      <c r="D425" s="402">
        <v>28</v>
      </c>
      <c r="E425" s="250">
        <v>30</v>
      </c>
      <c r="F425" s="62">
        <v>0</v>
      </c>
      <c r="G425" s="62">
        <f>C425</f>
        <v>109189.80146878824</v>
      </c>
      <c r="H425" s="253">
        <f t="shared" ref="H425:H453" si="57">G425-F425</f>
        <v>109189.80146878824</v>
      </c>
    </row>
    <row r="426" spans="1:8" x14ac:dyDescent="0.2">
      <c r="A426" s="569" t="s">
        <v>12724</v>
      </c>
      <c r="B426" s="636" t="s">
        <v>14559</v>
      </c>
      <c r="C426" s="278">
        <v>109189.80146878824</v>
      </c>
      <c r="D426" s="402">
        <v>28</v>
      </c>
      <c r="E426" s="250">
        <v>30</v>
      </c>
      <c r="F426" s="62">
        <v>0</v>
      </c>
      <c r="G426" s="62">
        <f t="shared" ref="G426:G436" si="58">C426</f>
        <v>109189.80146878824</v>
      </c>
      <c r="H426" s="253">
        <f t="shared" si="57"/>
        <v>109189.80146878824</v>
      </c>
    </row>
    <row r="427" spans="1:8" x14ac:dyDescent="0.2">
      <c r="A427" s="569" t="s">
        <v>12725</v>
      </c>
      <c r="B427" s="636" t="s">
        <v>14560</v>
      </c>
      <c r="C427" s="278">
        <v>109189.80146878824</v>
      </c>
      <c r="D427" s="402">
        <v>28</v>
      </c>
      <c r="E427" s="250">
        <v>30</v>
      </c>
      <c r="F427" s="62">
        <v>0</v>
      </c>
      <c r="G427" s="62">
        <f t="shared" si="58"/>
        <v>109189.80146878824</v>
      </c>
      <c r="H427" s="253">
        <f t="shared" si="57"/>
        <v>109189.80146878824</v>
      </c>
    </row>
    <row r="428" spans="1:8" x14ac:dyDescent="0.2">
      <c r="A428" s="569" t="s">
        <v>12726</v>
      </c>
      <c r="B428" s="636" t="s">
        <v>14561</v>
      </c>
      <c r="C428" s="278">
        <v>109189.80146878824</v>
      </c>
      <c r="D428" s="402">
        <v>28</v>
      </c>
      <c r="E428" s="250">
        <v>30</v>
      </c>
      <c r="F428" s="62">
        <v>0</v>
      </c>
      <c r="G428" s="62">
        <f t="shared" si="58"/>
        <v>109189.80146878824</v>
      </c>
      <c r="H428" s="253">
        <f t="shared" si="57"/>
        <v>109189.80146878824</v>
      </c>
    </row>
    <row r="429" spans="1:8" x14ac:dyDescent="0.2">
      <c r="A429" s="569" t="s">
        <v>12727</v>
      </c>
      <c r="B429" s="636" t="s">
        <v>14562</v>
      </c>
      <c r="C429" s="278">
        <v>109189.80146878824</v>
      </c>
      <c r="D429" s="402">
        <v>28</v>
      </c>
      <c r="E429" s="250">
        <v>30</v>
      </c>
      <c r="F429" s="62">
        <v>0</v>
      </c>
      <c r="G429" s="62">
        <f t="shared" si="58"/>
        <v>109189.80146878824</v>
      </c>
      <c r="H429" s="253">
        <f t="shared" si="57"/>
        <v>109189.80146878824</v>
      </c>
    </row>
    <row r="430" spans="1:8" x14ac:dyDescent="0.2">
      <c r="A430" s="569" t="s">
        <v>12728</v>
      </c>
      <c r="B430" s="636" t="s">
        <v>14563</v>
      </c>
      <c r="C430" s="278">
        <v>109189.80146878824</v>
      </c>
      <c r="D430" s="402">
        <v>28</v>
      </c>
      <c r="E430" s="250">
        <v>30</v>
      </c>
      <c r="F430" s="62">
        <v>0</v>
      </c>
      <c r="G430" s="62">
        <f t="shared" si="58"/>
        <v>109189.80146878824</v>
      </c>
      <c r="H430" s="253">
        <f t="shared" si="57"/>
        <v>109189.80146878824</v>
      </c>
    </row>
    <row r="431" spans="1:8" x14ac:dyDescent="0.2">
      <c r="A431" s="569" t="s">
        <v>12729</v>
      </c>
      <c r="B431" s="636" t="s">
        <v>14564</v>
      </c>
      <c r="C431" s="278">
        <v>109189.80146878824</v>
      </c>
      <c r="D431" s="402">
        <v>29</v>
      </c>
      <c r="E431" s="250">
        <v>30</v>
      </c>
      <c r="F431" s="62">
        <v>0</v>
      </c>
      <c r="G431" s="62">
        <f t="shared" si="58"/>
        <v>109189.80146878824</v>
      </c>
      <c r="H431" s="253">
        <f t="shared" si="57"/>
        <v>109189.80146878824</v>
      </c>
    </row>
    <row r="432" spans="1:8" x14ac:dyDescent="0.2">
      <c r="A432" s="569" t="s">
        <v>12730</v>
      </c>
      <c r="B432" s="636" t="s">
        <v>14565</v>
      </c>
      <c r="C432" s="278">
        <v>109189.80146878824</v>
      </c>
      <c r="D432" s="402">
        <v>29</v>
      </c>
      <c r="E432" s="250">
        <v>30</v>
      </c>
      <c r="F432" s="62">
        <v>0</v>
      </c>
      <c r="G432" s="62">
        <f t="shared" si="58"/>
        <v>109189.80146878824</v>
      </c>
      <c r="H432" s="253">
        <f t="shared" si="57"/>
        <v>109189.80146878824</v>
      </c>
    </row>
    <row r="433" spans="1:8" x14ac:dyDescent="0.2">
      <c r="A433" s="569" t="s">
        <v>12731</v>
      </c>
      <c r="B433" s="636" t="s">
        <v>14566</v>
      </c>
      <c r="C433" s="278">
        <v>109189.80146878824</v>
      </c>
      <c r="D433" s="402">
        <v>29</v>
      </c>
      <c r="E433" s="250">
        <v>30</v>
      </c>
      <c r="F433" s="62">
        <v>0</v>
      </c>
      <c r="G433" s="62">
        <f t="shared" si="58"/>
        <v>109189.80146878824</v>
      </c>
      <c r="H433" s="253">
        <f t="shared" si="57"/>
        <v>109189.80146878824</v>
      </c>
    </row>
    <row r="434" spans="1:8" x14ac:dyDescent="0.2">
      <c r="A434" s="569" t="s">
        <v>12732</v>
      </c>
      <c r="B434" s="636" t="s">
        <v>14567</v>
      </c>
      <c r="C434" s="278">
        <v>109189.80146878824</v>
      </c>
      <c r="D434" s="402">
        <v>29</v>
      </c>
      <c r="E434" s="250">
        <v>30</v>
      </c>
      <c r="F434" s="62">
        <v>0</v>
      </c>
      <c r="G434" s="62">
        <f t="shared" si="58"/>
        <v>109189.80146878824</v>
      </c>
      <c r="H434" s="253">
        <f t="shared" si="57"/>
        <v>109189.80146878824</v>
      </c>
    </row>
    <row r="435" spans="1:8" x14ac:dyDescent="0.2">
      <c r="A435" s="569" t="s">
        <v>12733</v>
      </c>
      <c r="B435" s="636" t="s">
        <v>14568</v>
      </c>
      <c r="C435" s="278">
        <v>109189.80146878824</v>
      </c>
      <c r="D435" s="402">
        <v>29</v>
      </c>
      <c r="E435" s="250">
        <v>30</v>
      </c>
      <c r="F435" s="62">
        <v>0</v>
      </c>
      <c r="G435" s="62">
        <f t="shared" si="58"/>
        <v>109189.80146878824</v>
      </c>
      <c r="H435" s="253">
        <f t="shared" si="57"/>
        <v>109189.80146878824</v>
      </c>
    </row>
    <row r="436" spans="1:8" x14ac:dyDescent="0.2">
      <c r="A436" s="569" t="s">
        <v>12734</v>
      </c>
      <c r="B436" s="636" t="s">
        <v>14569</v>
      </c>
      <c r="C436" s="278">
        <v>109189.80146878824</v>
      </c>
      <c r="D436" s="402">
        <v>29</v>
      </c>
      <c r="E436" s="250">
        <v>30</v>
      </c>
      <c r="F436" s="62">
        <v>0</v>
      </c>
      <c r="G436" s="62">
        <f t="shared" si="58"/>
        <v>109189.80146878824</v>
      </c>
      <c r="H436" s="253">
        <f t="shared" si="57"/>
        <v>109189.80146878824</v>
      </c>
    </row>
    <row r="437" spans="1:8" x14ac:dyDescent="0.2">
      <c r="A437" s="569" t="s">
        <v>12735</v>
      </c>
      <c r="B437" s="636" t="s">
        <v>1613</v>
      </c>
      <c r="C437" s="278">
        <v>109189.80146878824</v>
      </c>
      <c r="D437" s="402">
        <v>29</v>
      </c>
      <c r="E437" s="250"/>
      <c r="F437" s="62">
        <v>0</v>
      </c>
      <c r="G437" s="62">
        <v>0</v>
      </c>
      <c r="H437" s="253">
        <f t="shared" si="57"/>
        <v>0</v>
      </c>
    </row>
    <row r="438" spans="1:8" x14ac:dyDescent="0.2">
      <c r="A438" s="569" t="s">
        <v>12736</v>
      </c>
      <c r="B438" s="636" t="s">
        <v>12087</v>
      </c>
      <c r="C438" s="278">
        <v>109189.80146878824</v>
      </c>
      <c r="D438" s="402">
        <v>30</v>
      </c>
      <c r="E438" s="250"/>
      <c r="F438" s="62">
        <v>0</v>
      </c>
      <c r="G438" s="62">
        <v>0</v>
      </c>
      <c r="H438" s="253">
        <f t="shared" si="57"/>
        <v>0</v>
      </c>
    </row>
    <row r="439" spans="1:8" x14ac:dyDescent="0.2">
      <c r="A439" s="569" t="s">
        <v>12737</v>
      </c>
      <c r="B439" s="636" t="s">
        <v>1614</v>
      </c>
      <c r="C439" s="278">
        <v>109189.80146878824</v>
      </c>
      <c r="D439" s="402">
        <v>30</v>
      </c>
      <c r="E439" s="250"/>
      <c r="F439" s="62">
        <v>0</v>
      </c>
      <c r="G439" s="62">
        <v>0</v>
      </c>
      <c r="H439" s="253">
        <f t="shared" si="57"/>
        <v>0</v>
      </c>
    </row>
    <row r="440" spans="1:8" x14ac:dyDescent="0.2">
      <c r="A440" s="569" t="s">
        <v>12738</v>
      </c>
      <c r="B440" s="636" t="s">
        <v>12088</v>
      </c>
      <c r="C440" s="278">
        <v>109189.80146878824</v>
      </c>
      <c r="D440" s="402">
        <v>30</v>
      </c>
      <c r="E440" s="250"/>
      <c r="F440" s="62">
        <v>0</v>
      </c>
      <c r="G440" s="62">
        <v>0</v>
      </c>
      <c r="H440" s="253">
        <f t="shared" si="57"/>
        <v>0</v>
      </c>
    </row>
    <row r="441" spans="1:8" x14ac:dyDescent="0.2">
      <c r="A441" s="569" t="s">
        <v>12739</v>
      </c>
      <c r="B441" s="636" t="s">
        <v>1615</v>
      </c>
      <c r="C441" s="278">
        <v>109189.80146878824</v>
      </c>
      <c r="D441" s="402">
        <v>30</v>
      </c>
      <c r="E441" s="250"/>
      <c r="F441" s="62">
        <v>0</v>
      </c>
      <c r="G441" s="62">
        <v>0</v>
      </c>
      <c r="H441" s="253">
        <f t="shared" si="57"/>
        <v>0</v>
      </c>
    </row>
    <row r="442" spans="1:8" x14ac:dyDescent="0.2">
      <c r="A442" s="569" t="s">
        <v>12740</v>
      </c>
      <c r="B442" s="636" t="s">
        <v>1517</v>
      </c>
      <c r="C442" s="278">
        <v>109189.80146878824</v>
      </c>
      <c r="D442" s="402">
        <v>30</v>
      </c>
      <c r="E442" s="250"/>
      <c r="F442" s="62">
        <v>0</v>
      </c>
      <c r="G442" s="62">
        <v>0</v>
      </c>
      <c r="H442" s="253">
        <f t="shared" si="57"/>
        <v>0</v>
      </c>
    </row>
    <row r="443" spans="1:8" x14ac:dyDescent="0.2">
      <c r="A443" s="569" t="s">
        <v>12741</v>
      </c>
      <c r="B443" s="636" t="s">
        <v>1616</v>
      </c>
      <c r="C443" s="278">
        <v>109189.80146878824</v>
      </c>
      <c r="D443" s="402">
        <v>30</v>
      </c>
      <c r="E443" s="250"/>
      <c r="F443" s="62">
        <v>0</v>
      </c>
      <c r="G443" s="62">
        <v>0</v>
      </c>
      <c r="H443" s="253">
        <f t="shared" si="57"/>
        <v>0</v>
      </c>
    </row>
    <row r="444" spans="1:8" x14ac:dyDescent="0.2">
      <c r="A444" s="569" t="s">
        <v>12742</v>
      </c>
      <c r="B444" s="636" t="s">
        <v>12089</v>
      </c>
      <c r="C444" s="278">
        <v>109189.80146878824</v>
      </c>
      <c r="D444" s="402">
        <v>30</v>
      </c>
      <c r="E444" s="250"/>
      <c r="F444" s="62">
        <v>0</v>
      </c>
      <c r="G444" s="62">
        <v>0</v>
      </c>
      <c r="H444" s="253">
        <f t="shared" si="57"/>
        <v>0</v>
      </c>
    </row>
    <row r="445" spans="1:8" x14ac:dyDescent="0.2">
      <c r="A445" s="569" t="s">
        <v>12743</v>
      </c>
      <c r="B445" s="636" t="s">
        <v>1617</v>
      </c>
      <c r="C445" s="278">
        <v>109189.80146878824</v>
      </c>
      <c r="D445" s="402">
        <v>31</v>
      </c>
      <c r="E445" s="250"/>
      <c r="F445" s="62">
        <v>0</v>
      </c>
      <c r="G445" s="62">
        <v>0</v>
      </c>
      <c r="H445" s="253">
        <f t="shared" si="57"/>
        <v>0</v>
      </c>
    </row>
    <row r="446" spans="1:8" x14ac:dyDescent="0.2">
      <c r="A446" s="569" t="s">
        <v>12744</v>
      </c>
      <c r="B446" s="636" t="s">
        <v>12092</v>
      </c>
      <c r="C446" s="278">
        <v>109189.80146878824</v>
      </c>
      <c r="D446" s="402">
        <v>31</v>
      </c>
      <c r="E446" s="250"/>
      <c r="F446" s="62">
        <v>0</v>
      </c>
      <c r="G446" s="62">
        <v>0</v>
      </c>
      <c r="H446" s="253">
        <f t="shared" si="57"/>
        <v>0</v>
      </c>
    </row>
    <row r="447" spans="1:8" x14ac:dyDescent="0.2">
      <c r="A447" s="569" t="s">
        <v>12745</v>
      </c>
      <c r="B447" s="636" t="s">
        <v>1618</v>
      </c>
      <c r="C447" s="278">
        <v>109189.80146878824</v>
      </c>
      <c r="D447" s="402">
        <v>31</v>
      </c>
      <c r="E447" s="250"/>
      <c r="F447" s="62">
        <v>0</v>
      </c>
      <c r="G447" s="62">
        <v>0</v>
      </c>
      <c r="H447" s="253">
        <f t="shared" si="57"/>
        <v>0</v>
      </c>
    </row>
    <row r="448" spans="1:8" x14ac:dyDescent="0.2">
      <c r="A448" s="569" t="s">
        <v>12746</v>
      </c>
      <c r="B448" s="636" t="s">
        <v>12095</v>
      </c>
      <c r="C448" s="278">
        <v>109189.80146878824</v>
      </c>
      <c r="D448" s="402">
        <v>31</v>
      </c>
      <c r="E448" s="250"/>
      <c r="F448" s="62">
        <v>0</v>
      </c>
      <c r="G448" s="62">
        <v>0</v>
      </c>
      <c r="H448" s="253">
        <f t="shared" si="57"/>
        <v>0</v>
      </c>
    </row>
    <row r="449" spans="1:8" x14ac:dyDescent="0.2">
      <c r="A449" s="569" t="s">
        <v>12747</v>
      </c>
      <c r="B449" s="636" t="s">
        <v>1619</v>
      </c>
      <c r="C449" s="278">
        <v>109189.80146878824</v>
      </c>
      <c r="D449" s="402">
        <v>31</v>
      </c>
      <c r="E449" s="250"/>
      <c r="F449" s="62">
        <v>0</v>
      </c>
      <c r="G449" s="62">
        <v>0</v>
      </c>
      <c r="H449" s="253">
        <f t="shared" si="57"/>
        <v>0</v>
      </c>
    </row>
    <row r="450" spans="1:8" x14ac:dyDescent="0.2">
      <c r="A450" s="569" t="s">
        <v>12748</v>
      </c>
      <c r="B450" s="636" t="s">
        <v>12098</v>
      </c>
      <c r="C450" s="278">
        <v>109189.80146878824</v>
      </c>
      <c r="D450" s="402">
        <v>31</v>
      </c>
      <c r="E450" s="250"/>
      <c r="F450" s="62">
        <v>0</v>
      </c>
      <c r="G450" s="62">
        <v>0</v>
      </c>
      <c r="H450" s="253">
        <f t="shared" si="57"/>
        <v>0</v>
      </c>
    </row>
    <row r="451" spans="1:8" x14ac:dyDescent="0.2">
      <c r="A451" s="569" t="s">
        <v>12749</v>
      </c>
      <c r="B451" s="636" t="s">
        <v>1620</v>
      </c>
      <c r="C451" s="278">
        <v>109189.80146878824</v>
      </c>
      <c r="D451" s="402">
        <v>31</v>
      </c>
      <c r="E451" s="250"/>
      <c r="F451" s="62">
        <v>0</v>
      </c>
      <c r="G451" s="62">
        <v>0</v>
      </c>
      <c r="H451" s="253">
        <f t="shared" si="57"/>
        <v>0</v>
      </c>
    </row>
    <row r="452" spans="1:8" x14ac:dyDescent="0.2">
      <c r="A452" s="569" t="s">
        <v>12750</v>
      </c>
      <c r="B452" s="636" t="s">
        <v>12101</v>
      </c>
      <c r="C452" s="278">
        <v>109189.80146878824</v>
      </c>
      <c r="D452" s="402">
        <v>32</v>
      </c>
      <c r="E452" s="250"/>
      <c r="F452" s="62">
        <v>0</v>
      </c>
      <c r="G452" s="62">
        <v>0</v>
      </c>
      <c r="H452" s="253">
        <f t="shared" si="57"/>
        <v>0</v>
      </c>
    </row>
    <row r="453" spans="1:8" x14ac:dyDescent="0.2">
      <c r="A453" s="569" t="s">
        <v>12751</v>
      </c>
      <c r="B453" s="636" t="s">
        <v>12752</v>
      </c>
      <c r="C453" s="278">
        <v>92811.331248470015</v>
      </c>
      <c r="D453" s="402">
        <v>32</v>
      </c>
      <c r="E453" s="250"/>
      <c r="F453" s="62">
        <v>0</v>
      </c>
      <c r="G453" s="62">
        <v>0</v>
      </c>
      <c r="H453" s="253">
        <f t="shared" si="57"/>
        <v>0</v>
      </c>
    </row>
    <row r="454" spans="1:8" ht="60" x14ac:dyDescent="0.25">
      <c r="A454" s="194" t="s">
        <v>612</v>
      </c>
      <c r="B454" s="167" t="s">
        <v>12035</v>
      </c>
      <c r="C454" s="269"/>
      <c r="D454" s="288"/>
      <c r="E454" s="288"/>
      <c r="F454" s="288"/>
      <c r="G454" s="288"/>
      <c r="H454" s="288"/>
    </row>
    <row r="455" spans="1:8" x14ac:dyDescent="0.2">
      <c r="A455" s="469" t="s">
        <v>613</v>
      </c>
      <c r="B455" s="595" t="s">
        <v>11960</v>
      </c>
      <c r="C455" s="253">
        <v>93156.153057658696</v>
      </c>
      <c r="D455" s="465">
        <v>21</v>
      </c>
      <c r="E455" s="250"/>
      <c r="F455" s="62">
        <v>0</v>
      </c>
      <c r="G455" s="62">
        <v>0</v>
      </c>
      <c r="H455" s="253">
        <f t="shared" ref="H455:H477" si="59">G455-F455</f>
        <v>0</v>
      </c>
    </row>
    <row r="456" spans="1:8" x14ac:dyDescent="0.2">
      <c r="A456" s="469" t="s">
        <v>614</v>
      </c>
      <c r="B456" s="595" t="s">
        <v>1624</v>
      </c>
      <c r="C456" s="253">
        <v>93156.153057658696</v>
      </c>
      <c r="D456" s="465">
        <v>21</v>
      </c>
      <c r="E456" s="250"/>
      <c r="F456" s="62">
        <v>0</v>
      </c>
      <c r="G456" s="62">
        <v>0</v>
      </c>
      <c r="H456" s="253">
        <f t="shared" si="59"/>
        <v>0</v>
      </c>
    </row>
    <row r="457" spans="1:8" x14ac:dyDescent="0.2">
      <c r="A457" s="469" t="s">
        <v>615</v>
      </c>
      <c r="B457" s="595" t="s">
        <v>11961</v>
      </c>
      <c r="C457" s="253">
        <v>93156.153057658696</v>
      </c>
      <c r="D457" s="465">
        <v>21</v>
      </c>
      <c r="E457" s="250"/>
      <c r="F457" s="62">
        <v>0</v>
      </c>
      <c r="G457" s="62">
        <v>0</v>
      </c>
      <c r="H457" s="253">
        <f t="shared" si="59"/>
        <v>0</v>
      </c>
    </row>
    <row r="458" spans="1:8" x14ac:dyDescent="0.2">
      <c r="A458" s="469" t="s">
        <v>616</v>
      </c>
      <c r="B458" s="595" t="s">
        <v>1582</v>
      </c>
      <c r="C458" s="253">
        <v>93156.153057658696</v>
      </c>
      <c r="D458" s="465">
        <v>21</v>
      </c>
      <c r="E458" s="250"/>
      <c r="F458" s="62">
        <v>0</v>
      </c>
      <c r="G458" s="62">
        <v>0</v>
      </c>
      <c r="H458" s="253">
        <f t="shared" si="59"/>
        <v>0</v>
      </c>
    </row>
    <row r="459" spans="1:8" x14ac:dyDescent="0.2">
      <c r="A459" s="469" t="s">
        <v>617</v>
      </c>
      <c r="B459" s="595" t="s">
        <v>2678</v>
      </c>
      <c r="C459" s="253">
        <v>93156.153057658696</v>
      </c>
      <c r="D459" s="465">
        <v>21</v>
      </c>
      <c r="E459" s="250"/>
      <c r="F459" s="62">
        <v>0</v>
      </c>
      <c r="G459" s="62">
        <v>0</v>
      </c>
      <c r="H459" s="253">
        <f t="shared" si="59"/>
        <v>0</v>
      </c>
    </row>
    <row r="460" spans="1:8" x14ac:dyDescent="0.2">
      <c r="A460" s="469" t="s">
        <v>618</v>
      </c>
      <c r="B460" s="595" t="s">
        <v>1583</v>
      </c>
      <c r="C460" s="253">
        <v>93156.153057658696</v>
      </c>
      <c r="D460" s="465">
        <v>21</v>
      </c>
      <c r="E460" s="250"/>
      <c r="F460" s="62">
        <v>0</v>
      </c>
      <c r="G460" s="62">
        <v>0</v>
      </c>
      <c r="H460" s="253">
        <f t="shared" si="59"/>
        <v>0</v>
      </c>
    </row>
    <row r="461" spans="1:8" x14ac:dyDescent="0.2">
      <c r="A461" s="469" t="s">
        <v>619</v>
      </c>
      <c r="B461" s="595" t="s">
        <v>11962</v>
      </c>
      <c r="C461" s="253">
        <v>93156.153057658696</v>
      </c>
      <c r="D461" s="465">
        <v>21</v>
      </c>
      <c r="E461" s="250"/>
      <c r="F461" s="62">
        <v>0</v>
      </c>
      <c r="G461" s="62">
        <v>0</v>
      </c>
      <c r="H461" s="253">
        <f t="shared" si="59"/>
        <v>0</v>
      </c>
    </row>
    <row r="462" spans="1:8" x14ac:dyDescent="0.2">
      <c r="A462" s="469" t="s">
        <v>620</v>
      </c>
      <c r="B462" s="595" t="s">
        <v>1584</v>
      </c>
      <c r="C462" s="253">
        <v>93156.153057658696</v>
      </c>
      <c r="D462" s="465">
        <v>21</v>
      </c>
      <c r="E462" s="250"/>
      <c r="F462" s="62">
        <v>0</v>
      </c>
      <c r="G462" s="62">
        <v>0</v>
      </c>
      <c r="H462" s="253">
        <f t="shared" si="59"/>
        <v>0</v>
      </c>
    </row>
    <row r="463" spans="1:8" x14ac:dyDescent="0.2">
      <c r="A463" s="469" t="s">
        <v>621</v>
      </c>
      <c r="B463" s="595" t="s">
        <v>11963</v>
      </c>
      <c r="C463" s="253">
        <v>93156.153057658696</v>
      </c>
      <c r="D463" s="465">
        <v>21</v>
      </c>
      <c r="E463" s="250"/>
      <c r="F463" s="62">
        <v>0</v>
      </c>
      <c r="G463" s="62">
        <v>0</v>
      </c>
      <c r="H463" s="253">
        <f t="shared" si="59"/>
        <v>0</v>
      </c>
    </row>
    <row r="464" spans="1:8" x14ac:dyDescent="0.2">
      <c r="A464" s="469" t="s">
        <v>622</v>
      </c>
      <c r="B464" s="595" t="s">
        <v>1585</v>
      </c>
      <c r="C464" s="253">
        <v>93156.153057658696</v>
      </c>
      <c r="D464" s="465">
        <v>22</v>
      </c>
      <c r="E464" s="250"/>
      <c r="F464" s="62">
        <v>0</v>
      </c>
      <c r="G464" s="62">
        <v>0</v>
      </c>
      <c r="H464" s="253">
        <f t="shared" si="59"/>
        <v>0</v>
      </c>
    </row>
    <row r="465" spans="1:8" x14ac:dyDescent="0.2">
      <c r="A465" s="469" t="s">
        <v>1569</v>
      </c>
      <c r="B465" s="595" t="s">
        <v>11964</v>
      </c>
      <c r="C465" s="253">
        <v>93156.153057658696</v>
      </c>
      <c r="D465" s="465">
        <v>22</v>
      </c>
      <c r="E465" s="250"/>
      <c r="F465" s="62">
        <v>0</v>
      </c>
      <c r="G465" s="62">
        <v>0</v>
      </c>
      <c r="H465" s="253">
        <f t="shared" si="59"/>
        <v>0</v>
      </c>
    </row>
    <row r="466" spans="1:8" x14ac:dyDescent="0.2">
      <c r="A466" s="469" t="s">
        <v>1570</v>
      </c>
      <c r="B466" s="595" t="s">
        <v>1586</v>
      </c>
      <c r="C466" s="253">
        <v>93156.153057658696</v>
      </c>
      <c r="D466" s="465">
        <v>22</v>
      </c>
      <c r="E466" s="250"/>
      <c r="F466" s="62">
        <v>0</v>
      </c>
      <c r="G466" s="62">
        <v>0</v>
      </c>
      <c r="H466" s="253">
        <f t="shared" si="59"/>
        <v>0</v>
      </c>
    </row>
    <row r="467" spans="1:8" x14ac:dyDescent="0.2">
      <c r="A467" s="469" t="s">
        <v>1571</v>
      </c>
      <c r="B467" s="595" t="s">
        <v>11965</v>
      </c>
      <c r="C467" s="253">
        <v>93156.153057658696</v>
      </c>
      <c r="D467" s="465">
        <v>22</v>
      </c>
      <c r="E467" s="250"/>
      <c r="F467" s="62">
        <v>0</v>
      </c>
      <c r="G467" s="62">
        <v>0</v>
      </c>
      <c r="H467" s="253">
        <f t="shared" si="59"/>
        <v>0</v>
      </c>
    </row>
    <row r="468" spans="1:8" x14ac:dyDescent="0.2">
      <c r="A468" s="469" t="s">
        <v>1572</v>
      </c>
      <c r="B468" s="595" t="s">
        <v>1587</v>
      </c>
      <c r="C468" s="253">
        <v>93156.153057658696</v>
      </c>
      <c r="D468" s="465">
        <v>22</v>
      </c>
      <c r="E468" s="250"/>
      <c r="F468" s="62">
        <v>0</v>
      </c>
      <c r="G468" s="62">
        <v>0</v>
      </c>
      <c r="H468" s="253">
        <f t="shared" si="59"/>
        <v>0</v>
      </c>
    </row>
    <row r="469" spans="1:8" x14ac:dyDescent="0.2">
      <c r="A469" s="469" t="s">
        <v>1573</v>
      </c>
      <c r="B469" s="595" t="s">
        <v>1504</v>
      </c>
      <c r="C469" s="253">
        <v>93156.153057658696</v>
      </c>
      <c r="D469" s="465">
        <v>22</v>
      </c>
      <c r="E469" s="250"/>
      <c r="F469" s="62">
        <v>0</v>
      </c>
      <c r="G469" s="62">
        <v>0</v>
      </c>
      <c r="H469" s="253">
        <f t="shared" si="59"/>
        <v>0</v>
      </c>
    </row>
    <row r="470" spans="1:8" x14ac:dyDescent="0.2">
      <c r="A470" s="469" t="s">
        <v>1574</v>
      </c>
      <c r="B470" s="595" t="s">
        <v>1588</v>
      </c>
      <c r="C470" s="253">
        <v>93156.153057658696</v>
      </c>
      <c r="D470" s="465">
        <v>22</v>
      </c>
      <c r="E470" s="250"/>
      <c r="F470" s="62">
        <v>0</v>
      </c>
      <c r="G470" s="62">
        <v>0</v>
      </c>
      <c r="H470" s="253">
        <f t="shared" si="59"/>
        <v>0</v>
      </c>
    </row>
    <row r="471" spans="1:8" x14ac:dyDescent="0.2">
      <c r="A471" s="469" t="s">
        <v>1575</v>
      </c>
      <c r="B471" s="595" t="s">
        <v>11966</v>
      </c>
      <c r="C471" s="253">
        <v>93156.153057658696</v>
      </c>
      <c r="D471" s="465">
        <v>22</v>
      </c>
      <c r="E471" s="250"/>
      <c r="F471" s="62">
        <v>0</v>
      </c>
      <c r="G471" s="62">
        <v>0</v>
      </c>
      <c r="H471" s="253">
        <f t="shared" si="59"/>
        <v>0</v>
      </c>
    </row>
    <row r="472" spans="1:8" x14ac:dyDescent="0.2">
      <c r="A472" s="469" t="s">
        <v>1576</v>
      </c>
      <c r="B472" s="595" t="s">
        <v>1589</v>
      </c>
      <c r="C472" s="253">
        <v>93156.153057658696</v>
      </c>
      <c r="D472" s="465">
        <v>22</v>
      </c>
      <c r="E472" s="250"/>
      <c r="F472" s="62">
        <v>0</v>
      </c>
      <c r="G472" s="62">
        <v>0</v>
      </c>
      <c r="H472" s="253">
        <f t="shared" si="59"/>
        <v>0</v>
      </c>
    </row>
    <row r="473" spans="1:8" x14ac:dyDescent="0.2">
      <c r="A473" s="469" t="s">
        <v>1577</v>
      </c>
      <c r="B473" s="595" t="s">
        <v>11968</v>
      </c>
      <c r="C473" s="253">
        <v>93156.153057658696</v>
      </c>
      <c r="D473" s="465">
        <v>23</v>
      </c>
      <c r="E473" s="250"/>
      <c r="F473" s="62">
        <v>0</v>
      </c>
      <c r="G473" s="62">
        <v>0</v>
      </c>
      <c r="H473" s="253">
        <f t="shared" si="59"/>
        <v>0</v>
      </c>
    </row>
    <row r="474" spans="1:8" x14ac:dyDescent="0.2">
      <c r="A474" s="469" t="s">
        <v>1578</v>
      </c>
      <c r="B474" s="595" t="s">
        <v>1590</v>
      </c>
      <c r="C474" s="253">
        <v>93156.153057658696</v>
      </c>
      <c r="D474" s="465">
        <v>23</v>
      </c>
      <c r="E474" s="250"/>
      <c r="F474" s="62">
        <v>0</v>
      </c>
      <c r="G474" s="62">
        <v>0</v>
      </c>
      <c r="H474" s="253">
        <f t="shared" si="59"/>
        <v>0</v>
      </c>
    </row>
    <row r="475" spans="1:8" x14ac:dyDescent="0.2">
      <c r="A475" s="469" t="s">
        <v>1579</v>
      </c>
      <c r="B475" s="595" t="s">
        <v>11971</v>
      </c>
      <c r="C475" s="253">
        <v>93156.153057658696</v>
      </c>
      <c r="D475" s="465">
        <v>23</v>
      </c>
      <c r="E475" s="250"/>
      <c r="F475" s="62">
        <v>0</v>
      </c>
      <c r="G475" s="62">
        <v>0</v>
      </c>
      <c r="H475" s="253">
        <f t="shared" si="59"/>
        <v>0</v>
      </c>
    </row>
    <row r="476" spans="1:8" x14ac:dyDescent="0.2">
      <c r="A476" s="469" t="s">
        <v>1580</v>
      </c>
      <c r="B476" s="595" t="s">
        <v>1591</v>
      </c>
      <c r="C476" s="253">
        <v>93156.153057658696</v>
      </c>
      <c r="D476" s="465">
        <v>23</v>
      </c>
      <c r="E476" s="250"/>
      <c r="F476" s="62">
        <v>0</v>
      </c>
      <c r="G476" s="62">
        <v>0</v>
      </c>
      <c r="H476" s="253">
        <f t="shared" si="59"/>
        <v>0</v>
      </c>
    </row>
    <row r="477" spans="1:8" x14ac:dyDescent="0.2">
      <c r="A477" s="469" t="s">
        <v>1581</v>
      </c>
      <c r="B477" s="595" t="s">
        <v>11974</v>
      </c>
      <c r="C477" s="253">
        <v>93156.153057658696</v>
      </c>
      <c r="D477" s="465">
        <v>23</v>
      </c>
      <c r="E477" s="250"/>
      <c r="F477" s="62">
        <v>0</v>
      </c>
      <c r="G477" s="62">
        <v>0</v>
      </c>
      <c r="H477" s="253">
        <f t="shared" si="59"/>
        <v>0</v>
      </c>
    </row>
    <row r="478" spans="1:8" x14ac:dyDescent="0.2">
      <c r="A478" s="469" t="s">
        <v>12753</v>
      </c>
      <c r="B478" s="595" t="s">
        <v>1592</v>
      </c>
      <c r="C478" s="253">
        <v>93156.153057658696</v>
      </c>
      <c r="D478" s="465">
        <v>23</v>
      </c>
      <c r="E478" s="250"/>
      <c r="F478" s="62">
        <v>0</v>
      </c>
      <c r="G478" s="62">
        <v>0</v>
      </c>
      <c r="H478" s="253">
        <f t="shared" ref="H478:H540" si="60">G478-F478</f>
        <v>0</v>
      </c>
    </row>
    <row r="479" spans="1:8" x14ac:dyDescent="0.2">
      <c r="A479" s="469" t="s">
        <v>12754</v>
      </c>
      <c r="B479" s="595" t="s">
        <v>3274</v>
      </c>
      <c r="C479" s="253">
        <v>93156.153057658696</v>
      </c>
      <c r="D479" s="465">
        <v>23</v>
      </c>
      <c r="E479" s="250"/>
      <c r="F479" s="62">
        <v>0</v>
      </c>
      <c r="G479" s="62">
        <v>0</v>
      </c>
      <c r="H479" s="253">
        <f t="shared" si="60"/>
        <v>0</v>
      </c>
    </row>
    <row r="480" spans="1:8" x14ac:dyDescent="0.2">
      <c r="A480" s="469" t="s">
        <v>12755</v>
      </c>
      <c r="B480" s="595" t="s">
        <v>1593</v>
      </c>
      <c r="C480" s="253">
        <v>93156.153057658696</v>
      </c>
      <c r="D480" s="465">
        <v>24</v>
      </c>
      <c r="E480" s="250"/>
      <c r="F480" s="62">
        <v>0</v>
      </c>
      <c r="G480" s="62">
        <v>0</v>
      </c>
      <c r="H480" s="253">
        <f t="shared" si="60"/>
        <v>0</v>
      </c>
    </row>
    <row r="481" spans="1:8" x14ac:dyDescent="0.2">
      <c r="A481" s="469" t="s">
        <v>12756</v>
      </c>
      <c r="B481" s="595" t="s">
        <v>11979</v>
      </c>
      <c r="C481" s="253">
        <v>93156.153057658696</v>
      </c>
      <c r="D481" s="465">
        <v>24</v>
      </c>
      <c r="E481" s="250"/>
      <c r="F481" s="62">
        <v>0</v>
      </c>
      <c r="G481" s="62">
        <v>0</v>
      </c>
      <c r="H481" s="253">
        <f t="shared" si="60"/>
        <v>0</v>
      </c>
    </row>
    <row r="482" spans="1:8" x14ac:dyDescent="0.2">
      <c r="A482" s="469" t="s">
        <v>12757</v>
      </c>
      <c r="B482" s="595" t="s">
        <v>1594</v>
      </c>
      <c r="C482" s="253">
        <v>93156.153057658696</v>
      </c>
      <c r="D482" s="465">
        <v>24</v>
      </c>
      <c r="E482" s="250"/>
      <c r="F482" s="62">
        <v>0</v>
      </c>
      <c r="G482" s="62">
        <v>0</v>
      </c>
      <c r="H482" s="253">
        <f t="shared" si="60"/>
        <v>0</v>
      </c>
    </row>
    <row r="483" spans="1:8" x14ac:dyDescent="0.2">
      <c r="A483" s="469" t="s">
        <v>12758</v>
      </c>
      <c r="B483" s="595" t="s">
        <v>11982</v>
      </c>
      <c r="C483" s="253">
        <v>93156.153057658696</v>
      </c>
      <c r="D483" s="465">
        <v>24</v>
      </c>
      <c r="E483" s="250"/>
      <c r="F483" s="62">
        <v>0</v>
      </c>
      <c r="G483" s="62">
        <v>0</v>
      </c>
      <c r="H483" s="253">
        <f t="shared" si="60"/>
        <v>0</v>
      </c>
    </row>
    <row r="484" spans="1:8" x14ac:dyDescent="0.2">
      <c r="A484" s="469" t="s">
        <v>12759</v>
      </c>
      <c r="B484" s="595" t="s">
        <v>1506</v>
      </c>
      <c r="C484" s="253">
        <v>93156.153057658696</v>
      </c>
      <c r="D484" s="465">
        <v>24</v>
      </c>
      <c r="E484" s="250"/>
      <c r="F484" s="62">
        <v>0</v>
      </c>
      <c r="G484" s="62">
        <v>0</v>
      </c>
      <c r="H484" s="253">
        <f t="shared" si="60"/>
        <v>0</v>
      </c>
    </row>
    <row r="485" spans="1:8" x14ac:dyDescent="0.2">
      <c r="A485" s="469" t="s">
        <v>12760</v>
      </c>
      <c r="B485" s="595" t="s">
        <v>11985</v>
      </c>
      <c r="C485" s="253">
        <v>93156.153057658696</v>
      </c>
      <c r="D485" s="465">
        <v>24</v>
      </c>
      <c r="E485" s="250"/>
      <c r="F485" s="62">
        <v>0</v>
      </c>
      <c r="G485" s="62">
        <v>0</v>
      </c>
      <c r="H485" s="253">
        <f t="shared" si="60"/>
        <v>0</v>
      </c>
    </row>
    <row r="486" spans="1:8" x14ac:dyDescent="0.2">
      <c r="A486" s="469" t="s">
        <v>12761</v>
      </c>
      <c r="B486" s="595" t="s">
        <v>1595</v>
      </c>
      <c r="C486" s="253">
        <v>93156.153057658696</v>
      </c>
      <c r="D486" s="465">
        <v>24</v>
      </c>
      <c r="E486" s="250"/>
      <c r="F486" s="62">
        <v>0</v>
      </c>
      <c r="G486" s="62">
        <v>0</v>
      </c>
      <c r="H486" s="253">
        <f t="shared" si="60"/>
        <v>0</v>
      </c>
    </row>
    <row r="487" spans="1:8" x14ac:dyDescent="0.2">
      <c r="A487" s="469" t="s">
        <v>12762</v>
      </c>
      <c r="B487" s="595" t="s">
        <v>11988</v>
      </c>
      <c r="C487" s="253">
        <v>93156.153057658696</v>
      </c>
      <c r="D487" s="465">
        <v>24</v>
      </c>
      <c r="E487" s="250"/>
      <c r="F487" s="62">
        <v>0</v>
      </c>
      <c r="G487" s="62">
        <v>0</v>
      </c>
      <c r="H487" s="253">
        <f t="shared" si="60"/>
        <v>0</v>
      </c>
    </row>
    <row r="488" spans="1:8" x14ac:dyDescent="0.2">
      <c r="A488" s="469" t="s">
        <v>12763</v>
      </c>
      <c r="B488" s="595" t="s">
        <v>1596</v>
      </c>
      <c r="C488" s="253">
        <v>93156.153057658696</v>
      </c>
      <c r="D488" s="465">
        <v>25</v>
      </c>
      <c r="E488" s="250"/>
      <c r="F488" s="62">
        <v>0</v>
      </c>
      <c r="G488" s="62">
        <v>0</v>
      </c>
      <c r="H488" s="253">
        <f t="shared" si="60"/>
        <v>0</v>
      </c>
    </row>
    <row r="489" spans="1:8" x14ac:dyDescent="0.2">
      <c r="A489" s="469" t="s">
        <v>12764</v>
      </c>
      <c r="B489" s="595" t="s">
        <v>3277</v>
      </c>
      <c r="C489" s="253">
        <v>93156.153057658696</v>
      </c>
      <c r="D489" s="465">
        <v>25</v>
      </c>
      <c r="E489" s="250"/>
      <c r="F489" s="62">
        <v>0</v>
      </c>
      <c r="G489" s="62">
        <v>0</v>
      </c>
      <c r="H489" s="253">
        <f t="shared" si="60"/>
        <v>0</v>
      </c>
    </row>
    <row r="490" spans="1:8" x14ac:dyDescent="0.2">
      <c r="A490" s="469" t="s">
        <v>12765</v>
      </c>
      <c r="B490" s="595" t="s">
        <v>1597</v>
      </c>
      <c r="C490" s="253">
        <v>93156.153057658696</v>
      </c>
      <c r="D490" s="465">
        <v>25</v>
      </c>
      <c r="E490" s="250"/>
      <c r="F490" s="62">
        <v>0</v>
      </c>
      <c r="G490" s="62">
        <v>0</v>
      </c>
      <c r="H490" s="253">
        <f t="shared" si="60"/>
        <v>0</v>
      </c>
    </row>
    <row r="491" spans="1:8" x14ac:dyDescent="0.2">
      <c r="A491" s="469" t="s">
        <v>12766</v>
      </c>
      <c r="B491" s="595" t="s">
        <v>11993</v>
      </c>
      <c r="C491" s="253">
        <v>93156.153057658696</v>
      </c>
      <c r="D491" s="465">
        <v>25</v>
      </c>
      <c r="E491" s="250"/>
      <c r="F491" s="62">
        <v>0</v>
      </c>
      <c r="G491" s="62">
        <v>0</v>
      </c>
      <c r="H491" s="253">
        <f t="shared" si="60"/>
        <v>0</v>
      </c>
    </row>
    <row r="492" spans="1:8" x14ac:dyDescent="0.2">
      <c r="A492" s="469" t="s">
        <v>12767</v>
      </c>
      <c r="B492" s="595" t="s">
        <v>1598</v>
      </c>
      <c r="C492" s="253">
        <v>93156.153057658696</v>
      </c>
      <c r="D492" s="465">
        <v>25</v>
      </c>
      <c r="E492" s="250"/>
      <c r="F492" s="62">
        <v>0</v>
      </c>
      <c r="G492" s="62">
        <v>0</v>
      </c>
      <c r="H492" s="253">
        <f t="shared" si="60"/>
        <v>0</v>
      </c>
    </row>
    <row r="493" spans="1:8" x14ac:dyDescent="0.2">
      <c r="A493" s="469" t="s">
        <v>12768</v>
      </c>
      <c r="B493" s="595" t="s">
        <v>11996</v>
      </c>
      <c r="C493" s="253">
        <v>93156.153057658696</v>
      </c>
      <c r="D493" s="465">
        <v>25</v>
      </c>
      <c r="E493" s="250"/>
      <c r="F493" s="62">
        <v>0</v>
      </c>
      <c r="G493" s="62">
        <v>0</v>
      </c>
      <c r="H493" s="253">
        <f t="shared" si="60"/>
        <v>0</v>
      </c>
    </row>
    <row r="494" spans="1:8" x14ac:dyDescent="0.2">
      <c r="A494" s="469" t="s">
        <v>12769</v>
      </c>
      <c r="B494" s="595" t="s">
        <v>1599</v>
      </c>
      <c r="C494" s="253">
        <v>93156.153057658696</v>
      </c>
      <c r="D494" s="465">
        <v>25</v>
      </c>
      <c r="E494" s="250"/>
      <c r="F494" s="62">
        <v>0</v>
      </c>
      <c r="G494" s="62">
        <v>0</v>
      </c>
      <c r="H494" s="253">
        <f t="shared" si="60"/>
        <v>0</v>
      </c>
    </row>
    <row r="495" spans="1:8" x14ac:dyDescent="0.2">
      <c r="A495" s="469" t="s">
        <v>12770</v>
      </c>
      <c r="B495" s="595" t="s">
        <v>11999</v>
      </c>
      <c r="C495" s="253">
        <v>93156.153057658696</v>
      </c>
      <c r="D495" s="465">
        <v>25</v>
      </c>
      <c r="E495" s="250"/>
      <c r="F495" s="62">
        <v>0</v>
      </c>
      <c r="G495" s="62">
        <v>0</v>
      </c>
      <c r="H495" s="253">
        <f t="shared" si="60"/>
        <v>0</v>
      </c>
    </row>
    <row r="496" spans="1:8" x14ac:dyDescent="0.2">
      <c r="A496" s="469" t="s">
        <v>12771</v>
      </c>
      <c r="B496" s="595" t="s">
        <v>1600</v>
      </c>
      <c r="C496" s="253">
        <v>93156.153057658696</v>
      </c>
      <c r="D496" s="465">
        <v>26</v>
      </c>
      <c r="E496" s="250"/>
      <c r="F496" s="62">
        <v>0</v>
      </c>
      <c r="G496" s="62">
        <v>0</v>
      </c>
      <c r="H496" s="253">
        <f t="shared" si="60"/>
        <v>0</v>
      </c>
    </row>
    <row r="497" spans="1:8" x14ac:dyDescent="0.2">
      <c r="A497" s="469" t="s">
        <v>12772</v>
      </c>
      <c r="B497" s="595" t="s">
        <v>12002</v>
      </c>
      <c r="C497" s="253">
        <v>93156.153057658696</v>
      </c>
      <c r="D497" s="465">
        <v>26</v>
      </c>
      <c r="E497" s="250"/>
      <c r="F497" s="62">
        <v>0</v>
      </c>
      <c r="G497" s="62">
        <v>0</v>
      </c>
      <c r="H497" s="253">
        <f t="shared" si="60"/>
        <v>0</v>
      </c>
    </row>
    <row r="498" spans="1:8" x14ac:dyDescent="0.2">
      <c r="A498" s="469" t="s">
        <v>12773</v>
      </c>
      <c r="B498" s="595" t="s">
        <v>1601</v>
      </c>
      <c r="C498" s="253">
        <v>93156.153057658696</v>
      </c>
      <c r="D498" s="465">
        <v>26</v>
      </c>
      <c r="E498" s="250"/>
      <c r="F498" s="62">
        <v>0</v>
      </c>
      <c r="G498" s="62">
        <v>0</v>
      </c>
      <c r="H498" s="253">
        <f t="shared" si="60"/>
        <v>0</v>
      </c>
    </row>
    <row r="499" spans="1:8" x14ac:dyDescent="0.2">
      <c r="A499" s="469" t="s">
        <v>12774</v>
      </c>
      <c r="B499" s="595" t="s">
        <v>1507</v>
      </c>
      <c r="C499" s="253">
        <v>93156.153057658696</v>
      </c>
      <c r="D499" s="465">
        <v>26</v>
      </c>
      <c r="E499" s="250"/>
      <c r="F499" s="62">
        <v>0</v>
      </c>
      <c r="G499" s="62">
        <v>0</v>
      </c>
      <c r="H499" s="253">
        <f t="shared" si="60"/>
        <v>0</v>
      </c>
    </row>
    <row r="500" spans="1:8" x14ac:dyDescent="0.2">
      <c r="A500" s="469" t="s">
        <v>12775</v>
      </c>
      <c r="B500" s="595" t="s">
        <v>1602</v>
      </c>
      <c r="C500" s="253">
        <v>93156.153057658696</v>
      </c>
      <c r="D500" s="465">
        <v>26</v>
      </c>
      <c r="E500" s="250"/>
      <c r="F500" s="62">
        <v>0</v>
      </c>
      <c r="G500" s="62">
        <v>0</v>
      </c>
      <c r="H500" s="253">
        <f t="shared" si="60"/>
        <v>0</v>
      </c>
    </row>
    <row r="501" spans="1:8" x14ac:dyDescent="0.2">
      <c r="A501" s="469" t="s">
        <v>12776</v>
      </c>
      <c r="B501" s="595" t="s">
        <v>12007</v>
      </c>
      <c r="C501" s="253">
        <v>93156.153057658696</v>
      </c>
      <c r="D501" s="465">
        <v>26</v>
      </c>
      <c r="E501" s="250"/>
      <c r="F501" s="62">
        <v>0</v>
      </c>
      <c r="G501" s="62">
        <v>0</v>
      </c>
      <c r="H501" s="253">
        <f t="shared" si="60"/>
        <v>0</v>
      </c>
    </row>
    <row r="502" spans="1:8" x14ac:dyDescent="0.2">
      <c r="A502" s="469" t="s">
        <v>12777</v>
      </c>
      <c r="B502" s="595" t="s">
        <v>1603</v>
      </c>
      <c r="C502" s="253">
        <v>93156.153057658696</v>
      </c>
      <c r="D502" s="465">
        <v>26</v>
      </c>
      <c r="E502" s="250"/>
      <c r="F502" s="62">
        <v>0</v>
      </c>
      <c r="G502" s="62">
        <v>0</v>
      </c>
      <c r="H502" s="253">
        <f t="shared" si="60"/>
        <v>0</v>
      </c>
    </row>
    <row r="503" spans="1:8" x14ac:dyDescent="0.2">
      <c r="A503" s="469" t="s">
        <v>12778</v>
      </c>
      <c r="B503" s="595" t="s">
        <v>12010</v>
      </c>
      <c r="C503" s="253">
        <v>93156.153057658696</v>
      </c>
      <c r="D503" s="465">
        <v>27</v>
      </c>
      <c r="E503" s="250"/>
      <c r="F503" s="62">
        <v>0</v>
      </c>
      <c r="G503" s="62">
        <v>0</v>
      </c>
      <c r="H503" s="253">
        <f t="shared" si="60"/>
        <v>0</v>
      </c>
    </row>
    <row r="504" spans="1:8" x14ac:dyDescent="0.2">
      <c r="A504" s="469" t="s">
        <v>12779</v>
      </c>
      <c r="B504" s="595" t="s">
        <v>1604</v>
      </c>
      <c r="C504" s="253">
        <v>93156.153057658696</v>
      </c>
      <c r="D504" s="465">
        <v>27</v>
      </c>
      <c r="E504" s="250"/>
      <c r="F504" s="62">
        <v>0</v>
      </c>
      <c r="G504" s="62">
        <v>0</v>
      </c>
      <c r="H504" s="253">
        <f t="shared" si="60"/>
        <v>0</v>
      </c>
    </row>
    <row r="505" spans="1:8" x14ac:dyDescent="0.2">
      <c r="A505" s="469" t="s">
        <v>12780</v>
      </c>
      <c r="B505" s="595" t="s">
        <v>12013</v>
      </c>
      <c r="C505" s="253">
        <v>93156.153057658696</v>
      </c>
      <c r="D505" s="465">
        <v>27</v>
      </c>
      <c r="E505" s="250"/>
      <c r="F505" s="62">
        <v>0</v>
      </c>
      <c r="G505" s="62">
        <v>0</v>
      </c>
      <c r="H505" s="253">
        <f t="shared" si="60"/>
        <v>0</v>
      </c>
    </row>
    <row r="506" spans="1:8" x14ac:dyDescent="0.2">
      <c r="A506" s="469" t="s">
        <v>12781</v>
      </c>
      <c r="B506" s="595" t="s">
        <v>1605</v>
      </c>
      <c r="C506" s="253">
        <v>93156.153057658696</v>
      </c>
      <c r="D506" s="465">
        <v>27</v>
      </c>
      <c r="E506" s="250"/>
      <c r="F506" s="62">
        <v>0</v>
      </c>
      <c r="G506" s="62">
        <v>0</v>
      </c>
      <c r="H506" s="253">
        <f t="shared" si="60"/>
        <v>0</v>
      </c>
    </row>
    <row r="507" spans="1:8" x14ac:dyDescent="0.2">
      <c r="A507" s="469" t="s">
        <v>12782</v>
      </c>
      <c r="B507" s="595" t="s">
        <v>12016</v>
      </c>
      <c r="C507" s="253">
        <v>93156.153057658696</v>
      </c>
      <c r="D507" s="465">
        <v>27</v>
      </c>
      <c r="E507" s="250"/>
      <c r="F507" s="62">
        <v>0</v>
      </c>
      <c r="G507" s="62">
        <v>0</v>
      </c>
      <c r="H507" s="253">
        <f t="shared" si="60"/>
        <v>0</v>
      </c>
    </row>
    <row r="508" spans="1:8" x14ac:dyDescent="0.2">
      <c r="A508" s="469" t="s">
        <v>12783</v>
      </c>
      <c r="B508" s="595" t="s">
        <v>1606</v>
      </c>
      <c r="C508" s="253">
        <v>93156.153057658696</v>
      </c>
      <c r="D508" s="465">
        <v>27</v>
      </c>
      <c r="E508" s="250"/>
      <c r="F508" s="62">
        <v>0</v>
      </c>
      <c r="G508" s="62">
        <v>0</v>
      </c>
      <c r="H508" s="253">
        <f t="shared" si="60"/>
        <v>0</v>
      </c>
    </row>
    <row r="509" spans="1:8" x14ac:dyDescent="0.2">
      <c r="A509" s="469" t="s">
        <v>12784</v>
      </c>
      <c r="B509" s="595" t="s">
        <v>12019</v>
      </c>
      <c r="C509" s="253">
        <v>93156.153057658696</v>
      </c>
      <c r="D509" s="465">
        <v>27</v>
      </c>
      <c r="E509" s="250"/>
      <c r="F509" s="62">
        <v>0</v>
      </c>
      <c r="G509" s="62">
        <v>0</v>
      </c>
      <c r="H509" s="253">
        <f t="shared" si="60"/>
        <v>0</v>
      </c>
    </row>
    <row r="510" spans="1:8" x14ac:dyDescent="0.2">
      <c r="A510" s="469" t="s">
        <v>12785</v>
      </c>
      <c r="B510" s="595" t="s">
        <v>1607</v>
      </c>
      <c r="C510" s="253">
        <v>93156.153057658696</v>
      </c>
      <c r="D510" s="465">
        <v>28</v>
      </c>
      <c r="E510" s="250"/>
      <c r="F510" s="62">
        <v>0</v>
      </c>
      <c r="G510" s="62">
        <v>0</v>
      </c>
      <c r="H510" s="253">
        <f t="shared" si="60"/>
        <v>0</v>
      </c>
    </row>
    <row r="511" spans="1:8" x14ac:dyDescent="0.2">
      <c r="A511" s="469" t="s">
        <v>12786</v>
      </c>
      <c r="B511" s="595" t="s">
        <v>12022</v>
      </c>
      <c r="C511" s="253">
        <v>93156.153057658696</v>
      </c>
      <c r="D511" s="465">
        <v>28</v>
      </c>
      <c r="E511" s="250"/>
      <c r="F511" s="62">
        <v>0</v>
      </c>
      <c r="G511" s="62">
        <v>0</v>
      </c>
      <c r="H511" s="253">
        <f t="shared" si="60"/>
        <v>0</v>
      </c>
    </row>
    <row r="512" spans="1:8" x14ac:dyDescent="0.2">
      <c r="A512" s="469" t="s">
        <v>12787</v>
      </c>
      <c r="B512" s="595" t="s">
        <v>1608</v>
      </c>
      <c r="C512" s="253">
        <v>93156.153057658696</v>
      </c>
      <c r="D512" s="465">
        <v>28</v>
      </c>
      <c r="E512" s="250"/>
      <c r="F512" s="62">
        <v>0</v>
      </c>
      <c r="G512" s="62">
        <v>0</v>
      </c>
      <c r="H512" s="253">
        <f t="shared" si="60"/>
        <v>0</v>
      </c>
    </row>
    <row r="513" spans="1:8" x14ac:dyDescent="0.2">
      <c r="A513" s="469" t="s">
        <v>12788</v>
      </c>
      <c r="B513" s="595" t="s">
        <v>12025</v>
      </c>
      <c r="C513" s="253">
        <v>93156.153057658696</v>
      </c>
      <c r="D513" s="465">
        <v>28</v>
      </c>
      <c r="E513" s="250"/>
      <c r="F513" s="62">
        <v>0</v>
      </c>
      <c r="G513" s="62">
        <v>0</v>
      </c>
      <c r="H513" s="253">
        <f t="shared" si="60"/>
        <v>0</v>
      </c>
    </row>
    <row r="514" spans="1:8" x14ac:dyDescent="0.2">
      <c r="A514" s="469" t="s">
        <v>12789</v>
      </c>
      <c r="B514" s="595" t="s">
        <v>1508</v>
      </c>
      <c r="C514" s="253">
        <v>93156.153057658696</v>
      </c>
      <c r="D514" s="465">
        <v>28</v>
      </c>
      <c r="E514" s="250"/>
      <c r="F514" s="62">
        <v>0</v>
      </c>
      <c r="G514" s="62">
        <v>0</v>
      </c>
      <c r="H514" s="253">
        <f t="shared" si="60"/>
        <v>0</v>
      </c>
    </row>
    <row r="515" spans="1:8" x14ac:dyDescent="0.2">
      <c r="A515" s="469" t="s">
        <v>12790</v>
      </c>
      <c r="B515" s="595" t="s">
        <v>12028</v>
      </c>
      <c r="C515" s="253">
        <v>93156.153057658696</v>
      </c>
      <c r="D515" s="465">
        <v>28</v>
      </c>
      <c r="E515" s="250"/>
      <c r="F515" s="62">
        <v>0</v>
      </c>
      <c r="G515" s="62">
        <v>0</v>
      </c>
      <c r="H515" s="253">
        <f t="shared" si="60"/>
        <v>0</v>
      </c>
    </row>
    <row r="516" spans="1:8" x14ac:dyDescent="0.2">
      <c r="A516" s="469" t="s">
        <v>12791</v>
      </c>
      <c r="B516" s="595" t="s">
        <v>1609</v>
      </c>
      <c r="C516" s="253">
        <v>93156.153057658696</v>
      </c>
      <c r="D516" s="465">
        <v>28</v>
      </c>
      <c r="E516" s="250"/>
      <c r="F516" s="62">
        <v>0</v>
      </c>
      <c r="G516" s="62">
        <v>0</v>
      </c>
      <c r="H516" s="253">
        <f t="shared" si="60"/>
        <v>0</v>
      </c>
    </row>
    <row r="517" spans="1:8" x14ac:dyDescent="0.2">
      <c r="A517" s="469" t="s">
        <v>12792</v>
      </c>
      <c r="B517" s="595" t="s">
        <v>12031</v>
      </c>
      <c r="C517" s="253">
        <v>93156.153057658696</v>
      </c>
      <c r="D517" s="465">
        <v>28</v>
      </c>
      <c r="E517" s="250"/>
      <c r="F517" s="62">
        <v>0</v>
      </c>
      <c r="G517" s="62">
        <v>0</v>
      </c>
      <c r="H517" s="253">
        <f t="shared" si="60"/>
        <v>0</v>
      </c>
    </row>
    <row r="518" spans="1:8" x14ac:dyDescent="0.2">
      <c r="A518" s="469" t="s">
        <v>12793</v>
      </c>
      <c r="B518" s="595" t="s">
        <v>1610</v>
      </c>
      <c r="C518" s="253">
        <v>93156.153057658696</v>
      </c>
      <c r="D518" s="465">
        <v>29</v>
      </c>
      <c r="E518" s="250"/>
      <c r="F518" s="62">
        <v>0</v>
      </c>
      <c r="G518" s="62">
        <v>0</v>
      </c>
      <c r="H518" s="253">
        <f t="shared" si="60"/>
        <v>0</v>
      </c>
    </row>
    <row r="519" spans="1:8" x14ac:dyDescent="0.2">
      <c r="A519" s="469" t="s">
        <v>12794</v>
      </c>
      <c r="B519" s="595" t="s">
        <v>12084</v>
      </c>
      <c r="C519" s="253">
        <v>93156.153057658696</v>
      </c>
      <c r="D519" s="465">
        <v>29</v>
      </c>
      <c r="E519" s="250"/>
      <c r="F519" s="62">
        <v>0</v>
      </c>
      <c r="G519" s="62">
        <v>0</v>
      </c>
      <c r="H519" s="253">
        <f t="shared" si="60"/>
        <v>0</v>
      </c>
    </row>
    <row r="520" spans="1:8" x14ac:dyDescent="0.2">
      <c r="A520" s="469" t="s">
        <v>12795</v>
      </c>
      <c r="B520" s="595" t="s">
        <v>1611</v>
      </c>
      <c r="C520" s="253">
        <v>93156.153057658696</v>
      </c>
      <c r="D520" s="465">
        <v>29</v>
      </c>
      <c r="E520" s="250"/>
      <c r="F520" s="62">
        <v>0</v>
      </c>
      <c r="G520" s="62">
        <v>0</v>
      </c>
      <c r="H520" s="253">
        <f t="shared" si="60"/>
        <v>0</v>
      </c>
    </row>
    <row r="521" spans="1:8" x14ac:dyDescent="0.2">
      <c r="A521" s="469" t="s">
        <v>12796</v>
      </c>
      <c r="B521" s="595" t="s">
        <v>12085</v>
      </c>
      <c r="C521" s="253">
        <v>93156.153057658696</v>
      </c>
      <c r="D521" s="465">
        <v>29</v>
      </c>
      <c r="E521" s="250"/>
      <c r="F521" s="62">
        <v>0</v>
      </c>
      <c r="G521" s="62">
        <v>0</v>
      </c>
      <c r="H521" s="253">
        <f t="shared" si="60"/>
        <v>0</v>
      </c>
    </row>
    <row r="522" spans="1:8" x14ac:dyDescent="0.2">
      <c r="A522" s="469" t="s">
        <v>12797</v>
      </c>
      <c r="B522" s="595" t="s">
        <v>1612</v>
      </c>
      <c r="C522" s="253">
        <v>93156.153057658696</v>
      </c>
      <c r="D522" s="465">
        <v>29</v>
      </c>
      <c r="E522" s="250"/>
      <c r="F522" s="62">
        <v>0</v>
      </c>
      <c r="G522" s="62">
        <v>0</v>
      </c>
      <c r="H522" s="253">
        <f t="shared" si="60"/>
        <v>0</v>
      </c>
    </row>
    <row r="523" spans="1:8" x14ac:dyDescent="0.2">
      <c r="A523" s="469" t="s">
        <v>12798</v>
      </c>
      <c r="B523" s="595" t="s">
        <v>12086</v>
      </c>
      <c r="C523" s="253">
        <v>93156.153057658696</v>
      </c>
      <c r="D523" s="465">
        <v>29</v>
      </c>
      <c r="E523" s="250"/>
      <c r="F523" s="62">
        <v>0</v>
      </c>
      <c r="G523" s="62">
        <v>0</v>
      </c>
      <c r="H523" s="253">
        <f t="shared" si="60"/>
        <v>0</v>
      </c>
    </row>
    <row r="524" spans="1:8" x14ac:dyDescent="0.2">
      <c r="A524" s="469" t="s">
        <v>12799</v>
      </c>
      <c r="B524" s="595" t="s">
        <v>1613</v>
      </c>
      <c r="C524" s="253">
        <v>93156.153057658696</v>
      </c>
      <c r="D524" s="465">
        <v>29</v>
      </c>
      <c r="E524" s="250"/>
      <c r="F524" s="62">
        <v>0</v>
      </c>
      <c r="G524" s="62">
        <v>0</v>
      </c>
      <c r="H524" s="253">
        <f t="shared" si="60"/>
        <v>0</v>
      </c>
    </row>
    <row r="525" spans="1:8" x14ac:dyDescent="0.2">
      <c r="A525" s="469" t="s">
        <v>12800</v>
      </c>
      <c r="B525" s="595" t="s">
        <v>12087</v>
      </c>
      <c r="C525" s="253">
        <v>93156.153057658696</v>
      </c>
      <c r="D525" s="465">
        <v>29</v>
      </c>
      <c r="E525" s="250"/>
      <c r="F525" s="62">
        <v>0</v>
      </c>
      <c r="G525" s="62">
        <v>0</v>
      </c>
      <c r="H525" s="253">
        <f t="shared" si="60"/>
        <v>0</v>
      </c>
    </row>
    <row r="526" spans="1:8" x14ac:dyDescent="0.2">
      <c r="A526" s="469" t="s">
        <v>12801</v>
      </c>
      <c r="B526" s="595" t="s">
        <v>1614</v>
      </c>
      <c r="C526" s="253">
        <v>93156.153057658696</v>
      </c>
      <c r="D526" s="465">
        <v>30</v>
      </c>
      <c r="E526" s="250"/>
      <c r="F526" s="62">
        <v>0</v>
      </c>
      <c r="G526" s="62">
        <v>0</v>
      </c>
      <c r="H526" s="253">
        <f t="shared" si="60"/>
        <v>0</v>
      </c>
    </row>
    <row r="527" spans="1:8" x14ac:dyDescent="0.2">
      <c r="A527" s="469" t="s">
        <v>12802</v>
      </c>
      <c r="B527" s="595" t="s">
        <v>12088</v>
      </c>
      <c r="C527" s="253">
        <v>93156.153057658696</v>
      </c>
      <c r="D527" s="465">
        <v>30</v>
      </c>
      <c r="E527" s="250"/>
      <c r="F527" s="62">
        <v>0</v>
      </c>
      <c r="G527" s="62">
        <v>0</v>
      </c>
      <c r="H527" s="253">
        <f t="shared" si="60"/>
        <v>0</v>
      </c>
    </row>
    <row r="528" spans="1:8" x14ac:dyDescent="0.2">
      <c r="A528" s="469" t="s">
        <v>12803</v>
      </c>
      <c r="B528" s="595" t="s">
        <v>1615</v>
      </c>
      <c r="C528" s="253">
        <v>93156.153057658696</v>
      </c>
      <c r="D528" s="465">
        <v>30</v>
      </c>
      <c r="E528" s="250"/>
      <c r="F528" s="62">
        <v>0</v>
      </c>
      <c r="G528" s="62">
        <v>0</v>
      </c>
      <c r="H528" s="253">
        <f t="shared" si="60"/>
        <v>0</v>
      </c>
    </row>
    <row r="529" spans="1:8" x14ac:dyDescent="0.2">
      <c r="A529" s="469" t="s">
        <v>12804</v>
      </c>
      <c r="B529" s="595" t="s">
        <v>1517</v>
      </c>
      <c r="C529" s="253">
        <v>93156.153057658696</v>
      </c>
      <c r="D529" s="465">
        <v>30</v>
      </c>
      <c r="E529" s="250"/>
      <c r="F529" s="62">
        <v>0</v>
      </c>
      <c r="G529" s="62">
        <v>0</v>
      </c>
      <c r="H529" s="253">
        <f t="shared" si="60"/>
        <v>0</v>
      </c>
    </row>
    <row r="530" spans="1:8" x14ac:dyDescent="0.2">
      <c r="A530" s="469" t="s">
        <v>12805</v>
      </c>
      <c r="B530" s="595" t="s">
        <v>1616</v>
      </c>
      <c r="C530" s="253">
        <v>93156.153057658696</v>
      </c>
      <c r="D530" s="465">
        <v>30</v>
      </c>
      <c r="E530" s="250"/>
      <c r="F530" s="62">
        <v>0</v>
      </c>
      <c r="G530" s="62">
        <v>0</v>
      </c>
      <c r="H530" s="253">
        <f t="shared" si="60"/>
        <v>0</v>
      </c>
    </row>
    <row r="531" spans="1:8" x14ac:dyDescent="0.2">
      <c r="A531" s="469" t="s">
        <v>12806</v>
      </c>
      <c r="B531" s="595" t="s">
        <v>12089</v>
      </c>
      <c r="C531" s="253">
        <v>93156.153057658696</v>
      </c>
      <c r="D531" s="465">
        <v>30</v>
      </c>
      <c r="E531" s="250"/>
      <c r="F531" s="62">
        <v>0</v>
      </c>
      <c r="G531" s="62">
        <v>0</v>
      </c>
      <c r="H531" s="253">
        <f t="shared" si="60"/>
        <v>0</v>
      </c>
    </row>
    <row r="532" spans="1:8" x14ac:dyDescent="0.2">
      <c r="A532" s="469" t="s">
        <v>12807</v>
      </c>
      <c r="B532" s="595" t="s">
        <v>1617</v>
      </c>
      <c r="C532" s="253">
        <v>93156.153057658696</v>
      </c>
      <c r="D532" s="465">
        <v>30</v>
      </c>
      <c r="E532" s="250"/>
      <c r="F532" s="62">
        <v>0</v>
      </c>
      <c r="G532" s="62">
        <v>0</v>
      </c>
      <c r="H532" s="253">
        <f t="shared" si="60"/>
        <v>0</v>
      </c>
    </row>
    <row r="533" spans="1:8" x14ac:dyDescent="0.2">
      <c r="A533" s="469" t="s">
        <v>12808</v>
      </c>
      <c r="B533" s="595" t="s">
        <v>12092</v>
      </c>
      <c r="C533" s="253">
        <v>93156.153057658696</v>
      </c>
      <c r="D533" s="465">
        <v>31</v>
      </c>
      <c r="E533" s="250"/>
      <c r="F533" s="62">
        <v>0</v>
      </c>
      <c r="G533" s="62">
        <v>0</v>
      </c>
      <c r="H533" s="253">
        <f t="shared" si="60"/>
        <v>0</v>
      </c>
    </row>
    <row r="534" spans="1:8" x14ac:dyDescent="0.2">
      <c r="A534" s="469" t="s">
        <v>12809</v>
      </c>
      <c r="B534" s="595" t="s">
        <v>1618</v>
      </c>
      <c r="C534" s="253">
        <v>93156.153057658696</v>
      </c>
      <c r="D534" s="465">
        <v>31</v>
      </c>
      <c r="E534" s="250"/>
      <c r="F534" s="62">
        <v>0</v>
      </c>
      <c r="G534" s="62">
        <v>0</v>
      </c>
      <c r="H534" s="253">
        <f t="shared" si="60"/>
        <v>0</v>
      </c>
    </row>
    <row r="535" spans="1:8" x14ac:dyDescent="0.2">
      <c r="A535" s="469" t="s">
        <v>12810</v>
      </c>
      <c r="B535" s="595" t="s">
        <v>12095</v>
      </c>
      <c r="C535" s="253">
        <v>93156.153057658696</v>
      </c>
      <c r="D535" s="465">
        <v>31</v>
      </c>
      <c r="E535" s="250"/>
      <c r="F535" s="62">
        <v>0</v>
      </c>
      <c r="G535" s="62">
        <v>0</v>
      </c>
      <c r="H535" s="253">
        <f t="shared" si="60"/>
        <v>0</v>
      </c>
    </row>
    <row r="536" spans="1:8" x14ac:dyDescent="0.2">
      <c r="A536" s="469" t="s">
        <v>12811</v>
      </c>
      <c r="B536" s="595" t="s">
        <v>1619</v>
      </c>
      <c r="C536" s="253">
        <v>93156.153057658696</v>
      </c>
      <c r="D536" s="465">
        <v>31</v>
      </c>
      <c r="E536" s="250"/>
      <c r="F536" s="62">
        <v>0</v>
      </c>
      <c r="G536" s="62">
        <v>0</v>
      </c>
      <c r="H536" s="253">
        <f t="shared" si="60"/>
        <v>0</v>
      </c>
    </row>
    <row r="537" spans="1:8" x14ac:dyDescent="0.2">
      <c r="A537" s="469" t="s">
        <v>12812</v>
      </c>
      <c r="B537" s="595" t="s">
        <v>12098</v>
      </c>
      <c r="C537" s="253">
        <v>93156.153057658696</v>
      </c>
      <c r="D537" s="465">
        <v>31</v>
      </c>
      <c r="E537" s="250"/>
      <c r="F537" s="62">
        <v>0</v>
      </c>
      <c r="G537" s="62">
        <v>0</v>
      </c>
      <c r="H537" s="253">
        <f t="shared" si="60"/>
        <v>0</v>
      </c>
    </row>
    <row r="538" spans="1:8" x14ac:dyDescent="0.2">
      <c r="A538" s="469" t="s">
        <v>12813</v>
      </c>
      <c r="B538" s="595" t="s">
        <v>1620</v>
      </c>
      <c r="C538" s="253">
        <v>93156.153057658696</v>
      </c>
      <c r="D538" s="465">
        <v>31</v>
      </c>
      <c r="E538" s="250"/>
      <c r="F538" s="62">
        <v>0</v>
      </c>
      <c r="G538" s="62">
        <v>0</v>
      </c>
      <c r="H538" s="253">
        <f t="shared" si="60"/>
        <v>0</v>
      </c>
    </row>
    <row r="539" spans="1:8" x14ac:dyDescent="0.2">
      <c r="A539" s="469" t="s">
        <v>12814</v>
      </c>
      <c r="B539" s="595" t="s">
        <v>12101</v>
      </c>
      <c r="C539" s="253">
        <v>93156.153057658696</v>
      </c>
      <c r="D539" s="465">
        <v>31</v>
      </c>
      <c r="E539" s="250"/>
      <c r="F539" s="62">
        <v>0</v>
      </c>
      <c r="G539" s="62">
        <v>0</v>
      </c>
      <c r="H539" s="253">
        <f t="shared" si="60"/>
        <v>0</v>
      </c>
    </row>
    <row r="540" spans="1:8" x14ac:dyDescent="0.2">
      <c r="A540" s="469" t="s">
        <v>12815</v>
      </c>
      <c r="B540" s="595" t="s">
        <v>12752</v>
      </c>
      <c r="C540" s="253">
        <v>79182.730099009903</v>
      </c>
      <c r="D540" s="465">
        <v>32</v>
      </c>
      <c r="E540" s="250"/>
      <c r="F540" s="62">
        <v>0</v>
      </c>
      <c r="G540" s="62">
        <v>0</v>
      </c>
      <c r="H540" s="253">
        <f t="shared" si="60"/>
        <v>0</v>
      </c>
    </row>
    <row r="541" spans="1:8" ht="45" x14ac:dyDescent="0.25">
      <c r="A541" s="194" t="s">
        <v>1306</v>
      </c>
      <c r="B541" s="400" t="s">
        <v>12816</v>
      </c>
      <c r="C541" s="269"/>
      <c r="D541" s="288"/>
      <c r="E541" s="288"/>
      <c r="F541" s="288"/>
      <c r="G541" s="288"/>
      <c r="H541" s="288"/>
    </row>
    <row r="542" spans="1:8" x14ac:dyDescent="0.2">
      <c r="A542" s="469" t="s">
        <v>1307</v>
      </c>
      <c r="B542" s="636" t="s">
        <v>1585</v>
      </c>
      <c r="C542" s="253">
        <v>80000</v>
      </c>
      <c r="D542" s="465">
        <v>24</v>
      </c>
      <c r="E542" s="250"/>
      <c r="F542" s="62">
        <v>0</v>
      </c>
      <c r="G542" s="62">
        <v>0</v>
      </c>
      <c r="H542" s="253">
        <f t="shared" ref="H542:H550" si="61">G542-F542</f>
        <v>0</v>
      </c>
    </row>
    <row r="543" spans="1:8" x14ac:dyDescent="0.2">
      <c r="A543" s="469" t="s">
        <v>1308</v>
      </c>
      <c r="B543" s="636" t="s">
        <v>1590</v>
      </c>
      <c r="C543" s="253">
        <v>80000</v>
      </c>
      <c r="D543" s="465">
        <v>25</v>
      </c>
      <c r="E543" s="250"/>
      <c r="F543" s="62">
        <v>0</v>
      </c>
      <c r="G543" s="62">
        <v>0</v>
      </c>
      <c r="H543" s="253">
        <f t="shared" si="61"/>
        <v>0</v>
      </c>
    </row>
    <row r="544" spans="1:8" x14ac:dyDescent="0.2">
      <c r="A544" s="469" t="s">
        <v>1309</v>
      </c>
      <c r="B544" s="636" t="s">
        <v>1506</v>
      </c>
      <c r="C544" s="253">
        <v>80000</v>
      </c>
      <c r="D544" s="465">
        <v>26</v>
      </c>
      <c r="E544" s="250"/>
      <c r="F544" s="62">
        <v>0</v>
      </c>
      <c r="G544" s="62">
        <v>0</v>
      </c>
      <c r="H544" s="253">
        <f t="shared" si="61"/>
        <v>0</v>
      </c>
    </row>
    <row r="545" spans="1:8" x14ac:dyDescent="0.2">
      <c r="A545" s="469" t="s">
        <v>1310</v>
      </c>
      <c r="B545" s="636" t="s">
        <v>1599</v>
      </c>
      <c r="C545" s="253">
        <v>80000</v>
      </c>
      <c r="D545" s="465">
        <v>27</v>
      </c>
      <c r="E545" s="250"/>
      <c r="F545" s="62">
        <v>0</v>
      </c>
      <c r="G545" s="62">
        <v>0</v>
      </c>
      <c r="H545" s="253">
        <f t="shared" si="61"/>
        <v>0</v>
      </c>
    </row>
    <row r="546" spans="1:8" x14ac:dyDescent="0.2">
      <c r="A546" s="469" t="s">
        <v>1311</v>
      </c>
      <c r="B546" s="636" t="s">
        <v>1604</v>
      </c>
      <c r="C546" s="253">
        <v>80000</v>
      </c>
      <c r="D546" s="465">
        <v>29</v>
      </c>
      <c r="E546" s="250"/>
      <c r="F546" s="62">
        <v>0</v>
      </c>
      <c r="G546" s="62">
        <v>0</v>
      </c>
      <c r="H546" s="253">
        <f t="shared" si="61"/>
        <v>0</v>
      </c>
    </row>
    <row r="547" spans="1:8" x14ac:dyDescent="0.2">
      <c r="A547" s="469" t="s">
        <v>1312</v>
      </c>
      <c r="B547" s="636" t="s">
        <v>1508</v>
      </c>
      <c r="C547" s="253">
        <v>80000</v>
      </c>
      <c r="D547" s="465">
        <v>30</v>
      </c>
      <c r="E547" s="250"/>
      <c r="F547" s="62">
        <v>0</v>
      </c>
      <c r="G547" s="62">
        <v>0</v>
      </c>
      <c r="H547" s="253">
        <f t="shared" si="61"/>
        <v>0</v>
      </c>
    </row>
    <row r="548" spans="1:8" x14ac:dyDescent="0.2">
      <c r="A548" s="469" t="s">
        <v>1313</v>
      </c>
      <c r="B548" s="636" t="s">
        <v>1613</v>
      </c>
      <c r="C548" s="253">
        <v>80000</v>
      </c>
      <c r="D548" s="465">
        <v>31</v>
      </c>
      <c r="E548" s="250"/>
      <c r="F548" s="62">
        <v>0</v>
      </c>
      <c r="G548" s="62">
        <v>0</v>
      </c>
      <c r="H548" s="253">
        <f t="shared" si="61"/>
        <v>0</v>
      </c>
    </row>
    <row r="549" spans="1:8" x14ac:dyDescent="0.2">
      <c r="A549" s="469" t="s">
        <v>1314</v>
      </c>
      <c r="B549" s="636" t="s">
        <v>1618</v>
      </c>
      <c r="C549" s="253">
        <v>80000</v>
      </c>
      <c r="D549" s="465">
        <v>32</v>
      </c>
      <c r="E549" s="250"/>
      <c r="F549" s="62">
        <v>0</v>
      </c>
      <c r="G549" s="62">
        <v>0</v>
      </c>
      <c r="H549" s="253">
        <f t="shared" si="61"/>
        <v>0</v>
      </c>
    </row>
    <row r="550" spans="1:8" x14ac:dyDescent="0.2">
      <c r="A550" s="469" t="s">
        <v>1315</v>
      </c>
      <c r="B550" s="636" t="s">
        <v>12752</v>
      </c>
      <c r="C550" s="253">
        <v>46800</v>
      </c>
      <c r="D550" s="465">
        <v>33</v>
      </c>
      <c r="E550" s="250"/>
      <c r="F550" s="62">
        <v>0</v>
      </c>
      <c r="G550" s="62">
        <v>0</v>
      </c>
      <c r="H550" s="253">
        <f t="shared" si="61"/>
        <v>0</v>
      </c>
    </row>
    <row r="551" spans="1:8" ht="15" x14ac:dyDescent="0.25">
      <c r="A551" s="194" t="s">
        <v>1344</v>
      </c>
      <c r="B551" s="12" t="s">
        <v>5905</v>
      </c>
      <c r="C551" s="269"/>
      <c r="D551" s="288"/>
      <c r="E551" s="288"/>
      <c r="F551" s="288"/>
      <c r="G551" s="288"/>
      <c r="H551" s="288"/>
    </row>
    <row r="552" spans="1:8" ht="15" x14ac:dyDescent="0.25">
      <c r="A552" s="199" t="s">
        <v>1345</v>
      </c>
      <c r="B552" s="56" t="s">
        <v>5574</v>
      </c>
      <c r="C552" s="253"/>
      <c r="D552" s="250"/>
      <c r="E552" s="250"/>
      <c r="F552" s="250"/>
      <c r="G552" s="250"/>
      <c r="H552" s="250"/>
    </row>
    <row r="553" spans="1:8" ht="15" x14ac:dyDescent="0.25">
      <c r="A553" s="200"/>
      <c r="B553" s="36" t="s">
        <v>4680</v>
      </c>
      <c r="C553" s="253"/>
      <c r="D553" s="250"/>
      <c r="E553" s="250"/>
      <c r="F553" s="250"/>
      <c r="G553" s="250"/>
      <c r="H553" s="250"/>
    </row>
    <row r="554" spans="1:8" x14ac:dyDescent="0.2">
      <c r="A554" s="199" t="s">
        <v>4989</v>
      </c>
      <c r="B554" s="6" t="s">
        <v>5868</v>
      </c>
      <c r="C554" s="253">
        <v>36320.97</v>
      </c>
      <c r="D554" s="250">
        <v>37</v>
      </c>
      <c r="E554" s="250"/>
      <c r="F554" s="62">
        <v>0</v>
      </c>
      <c r="G554" s="62">
        <v>0</v>
      </c>
      <c r="H554" s="253">
        <f t="shared" ref="H554:H556" si="62">G554-F554</f>
        <v>0</v>
      </c>
    </row>
    <row r="555" spans="1:8" x14ac:dyDescent="0.2">
      <c r="A555" s="199" t="s">
        <v>4990</v>
      </c>
      <c r="B555" s="6" t="s">
        <v>5869</v>
      </c>
      <c r="C555" s="253">
        <v>36320.97</v>
      </c>
      <c r="D555" s="250">
        <v>38</v>
      </c>
      <c r="E555" s="250"/>
      <c r="F555" s="62">
        <v>0</v>
      </c>
      <c r="G555" s="62">
        <v>0</v>
      </c>
      <c r="H555" s="253">
        <f t="shared" si="62"/>
        <v>0</v>
      </c>
    </row>
    <row r="556" spans="1:8" x14ac:dyDescent="0.2">
      <c r="A556" s="199" t="s">
        <v>4991</v>
      </c>
      <c r="B556" s="6" t="s">
        <v>5870</v>
      </c>
      <c r="C556" s="253">
        <v>40861.089999999997</v>
      </c>
      <c r="D556" s="250">
        <v>39</v>
      </c>
      <c r="E556" s="250"/>
      <c r="F556" s="62">
        <v>0</v>
      </c>
      <c r="G556" s="62">
        <v>0</v>
      </c>
      <c r="H556" s="253">
        <f t="shared" si="62"/>
        <v>0</v>
      </c>
    </row>
    <row r="557" spans="1:8" ht="15" x14ac:dyDescent="0.25">
      <c r="A557" s="200"/>
      <c r="B557" s="36" t="s">
        <v>4686</v>
      </c>
      <c r="C557" s="253"/>
      <c r="D557" s="250"/>
      <c r="E557" s="250"/>
      <c r="F557" s="250"/>
      <c r="G557" s="250"/>
      <c r="H557" s="250"/>
    </row>
    <row r="558" spans="1:8" x14ac:dyDescent="0.2">
      <c r="A558" s="199" t="s">
        <v>4992</v>
      </c>
      <c r="B558" s="6" t="s">
        <v>5868</v>
      </c>
      <c r="C558" s="253">
        <v>28984.13</v>
      </c>
      <c r="D558" s="250">
        <v>37</v>
      </c>
      <c r="E558" s="250"/>
      <c r="F558" s="62">
        <v>0</v>
      </c>
      <c r="G558" s="62">
        <v>0</v>
      </c>
      <c r="H558" s="253">
        <f t="shared" ref="H558:H560" si="63">G558-F558</f>
        <v>0</v>
      </c>
    </row>
    <row r="559" spans="1:8" x14ac:dyDescent="0.2">
      <c r="A559" s="199" t="s">
        <v>4993</v>
      </c>
      <c r="B559" s="6" t="s">
        <v>5869</v>
      </c>
      <c r="C559" s="253">
        <v>28984.13</v>
      </c>
      <c r="D559" s="250">
        <v>38</v>
      </c>
      <c r="E559" s="250"/>
      <c r="F559" s="62">
        <v>0</v>
      </c>
      <c r="G559" s="62">
        <v>0</v>
      </c>
      <c r="H559" s="253">
        <f t="shared" si="63"/>
        <v>0</v>
      </c>
    </row>
    <row r="560" spans="1:8" ht="13.5" customHeight="1" x14ac:dyDescent="0.2">
      <c r="A560" s="199" t="s">
        <v>4994</v>
      </c>
      <c r="B560" s="6" t="s">
        <v>5870</v>
      </c>
      <c r="C560" s="253">
        <v>32607.16</v>
      </c>
      <c r="D560" s="250">
        <v>39</v>
      </c>
      <c r="E560" s="250"/>
      <c r="F560" s="62">
        <v>0</v>
      </c>
      <c r="G560" s="62">
        <v>0</v>
      </c>
      <c r="H560" s="253">
        <f t="shared" si="63"/>
        <v>0</v>
      </c>
    </row>
    <row r="561" spans="1:8" ht="13.5" customHeight="1" x14ac:dyDescent="0.25">
      <c r="A561" s="199" t="s">
        <v>1346</v>
      </c>
      <c r="B561" s="56" t="s">
        <v>5906</v>
      </c>
      <c r="C561" s="253"/>
      <c r="D561" s="250"/>
      <c r="E561" s="250"/>
      <c r="F561" s="250"/>
      <c r="G561" s="250"/>
      <c r="H561" s="250"/>
    </row>
    <row r="562" spans="1:8" ht="15" x14ac:dyDescent="0.25">
      <c r="A562" s="199"/>
      <c r="B562" s="36" t="s">
        <v>4680</v>
      </c>
      <c r="C562" s="253"/>
      <c r="D562" s="250"/>
      <c r="E562" s="250"/>
      <c r="F562" s="250"/>
      <c r="G562" s="250"/>
      <c r="H562" s="250"/>
    </row>
    <row r="563" spans="1:8" x14ac:dyDescent="0.2">
      <c r="A563" s="199" t="s">
        <v>4995</v>
      </c>
      <c r="B563" s="6" t="s">
        <v>5868</v>
      </c>
      <c r="C563" s="253">
        <v>36320.97</v>
      </c>
      <c r="D563" s="250">
        <v>37</v>
      </c>
      <c r="E563" s="250"/>
      <c r="F563" s="62">
        <v>0</v>
      </c>
      <c r="G563" s="62">
        <v>0</v>
      </c>
      <c r="H563" s="253">
        <f t="shared" ref="H563:H565" si="64">G563-F563</f>
        <v>0</v>
      </c>
    </row>
    <row r="564" spans="1:8" x14ac:dyDescent="0.2">
      <c r="A564" s="199" t="s">
        <v>4996</v>
      </c>
      <c r="B564" s="6" t="s">
        <v>5869</v>
      </c>
      <c r="C564" s="253">
        <v>36320.97</v>
      </c>
      <c r="D564" s="250">
        <v>38</v>
      </c>
      <c r="E564" s="250"/>
      <c r="F564" s="62">
        <v>0</v>
      </c>
      <c r="G564" s="62">
        <v>0</v>
      </c>
      <c r="H564" s="253">
        <f t="shared" si="64"/>
        <v>0</v>
      </c>
    </row>
    <row r="565" spans="1:8" x14ac:dyDescent="0.2">
      <c r="A565" s="199" t="s">
        <v>4997</v>
      </c>
      <c r="B565" s="6" t="s">
        <v>5870</v>
      </c>
      <c r="C565" s="253">
        <v>40861.089999999997</v>
      </c>
      <c r="D565" s="250">
        <v>39</v>
      </c>
      <c r="E565" s="250"/>
      <c r="F565" s="62">
        <v>0</v>
      </c>
      <c r="G565" s="62">
        <v>0</v>
      </c>
      <c r="H565" s="253">
        <f t="shared" si="64"/>
        <v>0</v>
      </c>
    </row>
    <row r="566" spans="1:8" ht="15" x14ac:dyDescent="0.25">
      <c r="A566" s="200"/>
      <c r="B566" s="36" t="s">
        <v>4687</v>
      </c>
      <c r="C566" s="253"/>
      <c r="D566" s="250"/>
      <c r="E566" s="250"/>
      <c r="F566" s="250"/>
      <c r="G566" s="250"/>
      <c r="H566" s="250"/>
    </row>
    <row r="567" spans="1:8" x14ac:dyDescent="0.2">
      <c r="A567" s="199" t="s">
        <v>4998</v>
      </c>
      <c r="B567" s="6" t="s">
        <v>5868</v>
      </c>
      <c r="C567" s="253">
        <v>34359.64</v>
      </c>
      <c r="D567" s="250">
        <v>37</v>
      </c>
      <c r="E567" s="250"/>
      <c r="F567" s="62">
        <v>0</v>
      </c>
      <c r="G567" s="62">
        <v>0</v>
      </c>
      <c r="H567" s="253">
        <f t="shared" ref="H567:H569" si="65">G567-F567</f>
        <v>0</v>
      </c>
    </row>
    <row r="568" spans="1:8" x14ac:dyDescent="0.2">
      <c r="A568" s="199" t="s">
        <v>4999</v>
      </c>
      <c r="B568" s="6" t="s">
        <v>5869</v>
      </c>
      <c r="C568" s="253">
        <v>34359.64</v>
      </c>
      <c r="D568" s="250">
        <v>38</v>
      </c>
      <c r="E568" s="250"/>
      <c r="F568" s="62">
        <v>0</v>
      </c>
      <c r="G568" s="62">
        <v>0</v>
      </c>
      <c r="H568" s="253">
        <f t="shared" si="65"/>
        <v>0</v>
      </c>
    </row>
    <row r="569" spans="1:8" ht="13.5" customHeight="1" x14ac:dyDescent="0.2">
      <c r="A569" s="199" t="s">
        <v>5000</v>
      </c>
      <c r="B569" s="6" t="s">
        <v>5870</v>
      </c>
      <c r="C569" s="253">
        <v>38654.589999999997</v>
      </c>
      <c r="D569" s="250">
        <v>39</v>
      </c>
      <c r="E569" s="250"/>
      <c r="F569" s="62">
        <v>0</v>
      </c>
      <c r="G569" s="62">
        <v>0</v>
      </c>
      <c r="H569" s="253">
        <f t="shared" si="65"/>
        <v>0</v>
      </c>
    </row>
    <row r="570" spans="1:8" ht="15" x14ac:dyDescent="0.25">
      <c r="A570" s="201" t="s">
        <v>2526</v>
      </c>
      <c r="B570" s="11" t="s">
        <v>5576</v>
      </c>
      <c r="C570" s="253"/>
      <c r="D570" s="250"/>
      <c r="E570" s="250"/>
      <c r="F570" s="250"/>
      <c r="G570" s="250"/>
      <c r="H570" s="250"/>
    </row>
    <row r="571" spans="1:8" ht="28.5" x14ac:dyDescent="0.2">
      <c r="A571" s="202" t="s">
        <v>2527</v>
      </c>
      <c r="B571" s="31" t="s">
        <v>5577</v>
      </c>
      <c r="C571" s="253">
        <v>249149.36</v>
      </c>
      <c r="D571" s="250">
        <v>42</v>
      </c>
      <c r="E571" s="250"/>
      <c r="F571" s="62">
        <v>0</v>
      </c>
      <c r="G571" s="62">
        <v>0</v>
      </c>
      <c r="H571" s="253">
        <f t="shared" ref="H571:H572" si="66">G571-F571</f>
        <v>0</v>
      </c>
    </row>
    <row r="572" spans="1:8" ht="28.5" x14ac:dyDescent="0.2">
      <c r="A572" s="202" t="s">
        <v>2528</v>
      </c>
      <c r="B572" s="31" t="s">
        <v>5531</v>
      </c>
      <c r="C572" s="253">
        <v>86312.550000000032</v>
      </c>
      <c r="D572" s="250">
        <v>43</v>
      </c>
      <c r="E572" s="250"/>
      <c r="F572" s="62">
        <v>0</v>
      </c>
      <c r="G572" s="62">
        <v>0</v>
      </c>
      <c r="H572" s="253">
        <f t="shared" si="66"/>
        <v>0</v>
      </c>
    </row>
    <row r="573" spans="1:8" ht="15" x14ac:dyDescent="0.25">
      <c r="A573" s="201" t="s">
        <v>3150</v>
      </c>
      <c r="B573" s="36" t="s">
        <v>5525</v>
      </c>
      <c r="C573" s="253"/>
      <c r="D573" s="250"/>
      <c r="E573" s="250"/>
      <c r="F573" s="250"/>
      <c r="G573" s="250"/>
      <c r="H573" s="250"/>
    </row>
    <row r="574" spans="1:8" ht="15" x14ac:dyDescent="0.25">
      <c r="A574" s="203" t="s">
        <v>3151</v>
      </c>
      <c r="B574" s="36" t="s">
        <v>5579</v>
      </c>
      <c r="C574" s="253"/>
      <c r="D574" s="250"/>
      <c r="E574" s="250"/>
      <c r="F574" s="250"/>
      <c r="G574" s="250"/>
      <c r="H574" s="250"/>
    </row>
    <row r="575" spans="1:8" x14ac:dyDescent="0.2">
      <c r="A575" s="202" t="s">
        <v>3152</v>
      </c>
      <c r="B575" s="6" t="s">
        <v>5510</v>
      </c>
      <c r="C575" s="278">
        <v>968857.29</v>
      </c>
      <c r="D575" s="250">
        <v>43</v>
      </c>
      <c r="E575" s="250"/>
      <c r="F575" s="62">
        <v>0</v>
      </c>
      <c r="G575" s="62">
        <v>0</v>
      </c>
      <c r="H575" s="253">
        <f t="shared" ref="H575:H576" si="67">G575-F575</f>
        <v>0</v>
      </c>
    </row>
    <row r="576" spans="1:8" x14ac:dyDescent="0.2">
      <c r="A576" s="202" t="s">
        <v>3153</v>
      </c>
      <c r="B576" s="6" t="s">
        <v>5511</v>
      </c>
      <c r="C576" s="278">
        <v>107650.81</v>
      </c>
      <c r="D576" s="250">
        <v>44</v>
      </c>
      <c r="E576" s="250"/>
      <c r="F576" s="62">
        <v>0</v>
      </c>
      <c r="G576" s="62">
        <v>0</v>
      </c>
      <c r="H576" s="253">
        <f t="shared" si="67"/>
        <v>0</v>
      </c>
    </row>
    <row r="577" spans="1:8" ht="15" x14ac:dyDescent="0.25">
      <c r="A577" s="203" t="s">
        <v>3154</v>
      </c>
      <c r="B577" s="36" t="s">
        <v>5907</v>
      </c>
      <c r="C577" s="278"/>
      <c r="D577" s="250"/>
      <c r="E577" s="250"/>
      <c r="F577" s="250"/>
      <c r="G577" s="250"/>
      <c r="H577" s="250"/>
    </row>
    <row r="578" spans="1:8" x14ac:dyDescent="0.2">
      <c r="A578" s="202" t="s">
        <v>3155</v>
      </c>
      <c r="B578" s="6" t="s">
        <v>5510</v>
      </c>
      <c r="C578" s="278">
        <v>904800.61</v>
      </c>
      <c r="D578" s="250">
        <v>43</v>
      </c>
      <c r="E578" s="250"/>
      <c r="F578" s="62">
        <v>0</v>
      </c>
      <c r="G578" s="62">
        <v>0</v>
      </c>
      <c r="H578" s="253">
        <f t="shared" ref="H578:H579" si="68">G578-F578</f>
        <v>0</v>
      </c>
    </row>
    <row r="579" spans="1:8" ht="15" thickBot="1" x14ac:dyDescent="0.25">
      <c r="A579" s="202" t="s">
        <v>3156</v>
      </c>
      <c r="B579" s="6" t="s">
        <v>5511</v>
      </c>
      <c r="C579" s="278">
        <v>100533.4</v>
      </c>
      <c r="D579" s="250">
        <v>44</v>
      </c>
      <c r="E579" s="250"/>
      <c r="F579" s="62">
        <v>0</v>
      </c>
      <c r="G579" s="62">
        <v>0</v>
      </c>
      <c r="H579" s="253">
        <f t="shared" si="68"/>
        <v>0</v>
      </c>
    </row>
    <row r="580" spans="1:8" ht="15.75" thickBot="1" x14ac:dyDescent="0.3">
      <c r="A580" s="158"/>
      <c r="B580" s="159" t="s">
        <v>5908</v>
      </c>
      <c r="C580" s="280">
        <f>SUM(C392:C579)</f>
        <v>21341905.880000003</v>
      </c>
      <c r="D580" s="273"/>
      <c r="E580" s="273"/>
      <c r="F580" s="262">
        <f t="shared" ref="F580:H580" si="69">SUM(F392:F579)</f>
        <v>5489224.897625464</v>
      </c>
      <c r="G580" s="262">
        <f t="shared" si="69"/>
        <v>2093720.8176254581</v>
      </c>
      <c r="H580" s="262">
        <f t="shared" si="69"/>
        <v>7582945.715250928</v>
      </c>
    </row>
    <row r="581" spans="1:8" ht="30.75" thickBot="1" x14ac:dyDescent="0.3">
      <c r="A581" s="158"/>
      <c r="B581" s="189" t="s">
        <v>5909</v>
      </c>
      <c r="C581" s="262">
        <f>C580+C388+C250+C62</f>
        <v>56934992.164184332</v>
      </c>
      <c r="D581" s="281"/>
      <c r="E581" s="282"/>
      <c r="F581" s="262">
        <f>F580+F388+F250+F62</f>
        <v>14356274.214836532</v>
      </c>
      <c r="G581" s="262">
        <f>G580+G388+G250+G62</f>
        <v>2509158.1081968741</v>
      </c>
      <c r="H581" s="262">
        <f>H580+H388+H250+H62</f>
        <v>16865432.323033415</v>
      </c>
    </row>
  </sheetData>
  <mergeCells count="3">
    <mergeCell ref="A8:A9"/>
    <mergeCell ref="B8:B9"/>
    <mergeCell ref="C8:H8"/>
  </mergeCells>
  <phoneticPr fontId="40" type="noConversion"/>
  <pageMargins left="0.70866141732283472" right="0.70866141732283472" top="0.74803149606299213" bottom="0.74803149606299213" header="0.31496062992125984" footer="0.31496062992125984"/>
  <pageSetup paperSize="9" scale="54" fitToHeight="8" orientation="portrait" r:id="rId1"/>
  <headerFooter>
    <oddFooter>&amp;R&amp;P/&amp;N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  <pageSetUpPr fitToPage="1"/>
  </sheetPr>
  <dimension ref="A2:H1259"/>
  <sheetViews>
    <sheetView tabSelected="1" view="pageBreakPreview" topLeftCell="A972" zoomScaleSheetLayoutView="100" workbookViewId="0">
      <selection activeCell="A992" sqref="A992"/>
    </sheetView>
  </sheetViews>
  <sheetFormatPr defaultColWidth="9.125" defaultRowHeight="14.25" x14ac:dyDescent="0.2"/>
  <cols>
    <col min="1" max="1" width="17.25" style="1" customWidth="1"/>
    <col min="2" max="2" width="47.75" style="1" customWidth="1"/>
    <col min="3" max="3" width="26.125" style="1" customWidth="1"/>
    <col min="4" max="4" width="15.75" style="1" customWidth="1"/>
    <col min="5" max="8" width="15.25" style="1" customWidth="1"/>
    <col min="9" max="16384" width="9.125" style="1"/>
  </cols>
  <sheetData>
    <row r="2" spans="1:8" ht="15" x14ac:dyDescent="0.25">
      <c r="A2" s="45" t="s">
        <v>6451</v>
      </c>
      <c r="B2" s="238"/>
    </row>
    <row r="3" spans="1:8" ht="15" x14ac:dyDescent="0.25">
      <c r="A3" s="45"/>
      <c r="B3" s="238"/>
    </row>
    <row r="4" spans="1:8" ht="15" x14ac:dyDescent="0.25">
      <c r="A4" s="45" t="s">
        <v>6453</v>
      </c>
      <c r="B4" s="238"/>
    </row>
    <row r="5" spans="1:8" ht="15" x14ac:dyDescent="0.25">
      <c r="A5" s="45"/>
      <c r="B5" s="238"/>
    </row>
    <row r="6" spans="1:8" ht="15" x14ac:dyDescent="0.25">
      <c r="A6" s="45"/>
      <c r="B6" s="238" t="s">
        <v>6557</v>
      </c>
      <c r="C6" s="5" t="s">
        <v>14570</v>
      </c>
    </row>
    <row r="7" spans="1:8" ht="15" thickBot="1" x14ac:dyDescent="0.25"/>
    <row r="8" spans="1:8" ht="31.5" customHeight="1" x14ac:dyDescent="0.2">
      <c r="A8" s="783" t="s">
        <v>6226</v>
      </c>
      <c r="B8" s="798" t="s">
        <v>1468</v>
      </c>
      <c r="C8" s="801" t="s">
        <v>7253</v>
      </c>
      <c r="D8" s="802"/>
      <c r="E8" s="802"/>
      <c r="F8" s="802"/>
      <c r="G8" s="802"/>
      <c r="H8" s="803"/>
    </row>
    <row r="9" spans="1:8" ht="58.5" x14ac:dyDescent="0.2">
      <c r="A9" s="784"/>
      <c r="B9" s="799"/>
      <c r="C9" s="164" t="s">
        <v>5468</v>
      </c>
      <c r="D9" s="164" t="s">
        <v>5469</v>
      </c>
      <c r="E9" s="165" t="s">
        <v>5470</v>
      </c>
      <c r="F9" s="164" t="s">
        <v>5471</v>
      </c>
      <c r="G9" s="165" t="s">
        <v>5472</v>
      </c>
      <c r="H9" s="164" t="s">
        <v>5473</v>
      </c>
    </row>
    <row r="10" spans="1:8" ht="30" x14ac:dyDescent="0.25">
      <c r="A10" s="166" t="s">
        <v>5910</v>
      </c>
      <c r="B10" s="166" t="s">
        <v>7254</v>
      </c>
      <c r="C10" s="20"/>
      <c r="D10" s="20"/>
      <c r="E10" s="20"/>
      <c r="F10" s="20"/>
      <c r="G10" s="20"/>
      <c r="H10" s="21"/>
    </row>
    <row r="11" spans="1:8" x14ac:dyDescent="0.2">
      <c r="A11" s="6"/>
      <c r="B11" s="6" t="s">
        <v>5474</v>
      </c>
      <c r="C11" s="250"/>
      <c r="D11" s="250"/>
      <c r="E11" s="250"/>
      <c r="F11" s="250"/>
      <c r="G11" s="250"/>
      <c r="H11" s="250"/>
    </row>
    <row r="12" spans="1:8" ht="15" x14ac:dyDescent="0.25">
      <c r="A12" s="11" t="s">
        <v>30</v>
      </c>
      <c r="B12" s="12" t="s">
        <v>5588</v>
      </c>
      <c r="C12" s="269"/>
      <c r="D12" s="255"/>
      <c r="E12" s="255"/>
      <c r="F12" s="255"/>
      <c r="G12" s="255"/>
      <c r="H12" s="277"/>
    </row>
    <row r="13" spans="1:8" x14ac:dyDescent="0.2">
      <c r="A13" s="10" t="s">
        <v>31</v>
      </c>
      <c r="B13" s="6" t="s">
        <v>5476</v>
      </c>
      <c r="C13" s="253"/>
      <c r="D13" s="250"/>
      <c r="E13" s="250"/>
      <c r="F13" s="250"/>
      <c r="G13" s="250"/>
      <c r="H13" s="250"/>
    </row>
    <row r="14" spans="1:8" x14ac:dyDescent="0.2">
      <c r="A14" s="549" t="s">
        <v>5001</v>
      </c>
      <c r="B14" s="54" t="s">
        <v>8428</v>
      </c>
      <c r="C14" s="278">
        <v>61627.878260735044</v>
      </c>
      <c r="D14" s="250">
        <v>17</v>
      </c>
      <c r="E14" s="250"/>
      <c r="F14" s="62">
        <v>0</v>
      </c>
      <c r="G14" s="62">
        <v>0</v>
      </c>
      <c r="H14" s="253">
        <f t="shared" ref="H14:H19" si="0">G14-F14</f>
        <v>0</v>
      </c>
    </row>
    <row r="15" spans="1:8" x14ac:dyDescent="0.2">
      <c r="A15" s="549" t="s">
        <v>5002</v>
      </c>
      <c r="B15" s="54" t="s">
        <v>8429</v>
      </c>
      <c r="C15" s="278">
        <v>61627.878260735044</v>
      </c>
      <c r="D15" s="250">
        <v>17</v>
      </c>
      <c r="E15" s="250"/>
      <c r="F15" s="62">
        <v>0</v>
      </c>
      <c r="G15" s="62">
        <v>0</v>
      </c>
      <c r="H15" s="253">
        <f t="shared" si="0"/>
        <v>0</v>
      </c>
    </row>
    <row r="16" spans="1:8" x14ac:dyDescent="0.2">
      <c r="A16" s="549" t="s">
        <v>8814</v>
      </c>
      <c r="B16" s="54" t="s">
        <v>8430</v>
      </c>
      <c r="C16" s="278">
        <v>61627.878260735044</v>
      </c>
      <c r="D16" s="250">
        <v>18</v>
      </c>
      <c r="E16" s="250"/>
      <c r="F16" s="62">
        <v>0</v>
      </c>
      <c r="G16" s="62">
        <v>0</v>
      </c>
      <c r="H16" s="253">
        <f t="shared" si="0"/>
        <v>0</v>
      </c>
    </row>
    <row r="17" spans="1:8" x14ac:dyDescent="0.2">
      <c r="A17" s="549" t="s">
        <v>8815</v>
      </c>
      <c r="B17" s="54" t="s">
        <v>8816</v>
      </c>
      <c r="C17" s="278">
        <v>61627.878260735044</v>
      </c>
      <c r="D17" s="250">
        <v>18</v>
      </c>
      <c r="E17" s="250"/>
      <c r="F17" s="62">
        <v>0</v>
      </c>
      <c r="G17" s="62">
        <v>0</v>
      </c>
      <c r="H17" s="253">
        <f t="shared" si="0"/>
        <v>0</v>
      </c>
    </row>
    <row r="18" spans="1:8" x14ac:dyDescent="0.2">
      <c r="A18" s="549" t="s">
        <v>8817</v>
      </c>
      <c r="B18" s="54" t="s">
        <v>8818</v>
      </c>
      <c r="C18" s="278">
        <v>61627.878260735044</v>
      </c>
      <c r="D18" s="250">
        <v>19</v>
      </c>
      <c r="E18" s="250"/>
      <c r="F18" s="62">
        <v>0</v>
      </c>
      <c r="G18" s="62">
        <v>0</v>
      </c>
      <c r="H18" s="253">
        <f t="shared" si="0"/>
        <v>0</v>
      </c>
    </row>
    <row r="19" spans="1:8" x14ac:dyDescent="0.2">
      <c r="A19" s="549" t="s">
        <v>8819</v>
      </c>
      <c r="B19" s="54" t="s">
        <v>8820</v>
      </c>
      <c r="C19" s="278">
        <v>36306.708663990314</v>
      </c>
      <c r="D19" s="250">
        <v>19</v>
      </c>
      <c r="E19" s="250"/>
      <c r="F19" s="62">
        <v>0</v>
      </c>
      <c r="G19" s="62">
        <v>0</v>
      </c>
      <c r="H19" s="253">
        <f t="shared" si="0"/>
        <v>0</v>
      </c>
    </row>
    <row r="20" spans="1:8" ht="15" x14ac:dyDescent="0.25">
      <c r="A20" s="57" t="s">
        <v>32</v>
      </c>
      <c r="B20" s="11" t="s">
        <v>6571</v>
      </c>
      <c r="C20" s="253"/>
      <c r="D20" s="250"/>
      <c r="E20" s="250"/>
      <c r="F20" s="250"/>
      <c r="G20" s="250"/>
      <c r="H20" s="250"/>
    </row>
    <row r="21" spans="1:8" ht="29.25" x14ac:dyDescent="0.2">
      <c r="A21" s="450"/>
      <c r="B21" s="209" t="s">
        <v>7255</v>
      </c>
      <c r="C21" s="253"/>
      <c r="D21" s="250">
        <v>29</v>
      </c>
      <c r="E21" s="250"/>
      <c r="F21" s="63"/>
      <c r="G21" s="63"/>
      <c r="H21" s="250"/>
    </row>
    <row r="22" spans="1:8" ht="15" x14ac:dyDescent="0.25">
      <c r="A22" s="568" t="s">
        <v>9039</v>
      </c>
      <c r="B22" s="561" t="s">
        <v>9040</v>
      </c>
      <c r="C22" s="253"/>
      <c r="D22" s="250"/>
      <c r="E22" s="250"/>
      <c r="F22" s="63"/>
      <c r="G22" s="63"/>
      <c r="H22" s="250"/>
    </row>
    <row r="23" spans="1:8" x14ac:dyDescent="0.2">
      <c r="A23" s="569" t="s">
        <v>9041</v>
      </c>
      <c r="B23" s="538" t="s">
        <v>9042</v>
      </c>
      <c r="C23" s="278">
        <v>120614.05915374563</v>
      </c>
      <c r="D23" s="250"/>
      <c r="E23" s="250"/>
      <c r="F23" s="62">
        <v>0</v>
      </c>
      <c r="G23" s="62">
        <v>0</v>
      </c>
      <c r="H23" s="253">
        <f t="shared" ref="H23:H28" si="1">G23-F23</f>
        <v>0</v>
      </c>
    </row>
    <row r="24" spans="1:8" x14ac:dyDescent="0.2">
      <c r="A24" s="569" t="s">
        <v>9043</v>
      </c>
      <c r="B24" s="538" t="s">
        <v>9044</v>
      </c>
      <c r="C24" s="278">
        <v>120614.05915374563</v>
      </c>
      <c r="D24" s="250"/>
      <c r="E24" s="250"/>
      <c r="F24" s="62">
        <v>0</v>
      </c>
      <c r="G24" s="62">
        <v>0</v>
      </c>
      <c r="H24" s="253">
        <f t="shared" si="1"/>
        <v>0</v>
      </c>
    </row>
    <row r="25" spans="1:8" x14ac:dyDescent="0.2">
      <c r="A25" s="569" t="s">
        <v>9045</v>
      </c>
      <c r="B25" s="538" t="s">
        <v>9046</v>
      </c>
      <c r="C25" s="278">
        <v>120614.05915374563</v>
      </c>
      <c r="D25" s="250"/>
      <c r="E25" s="250"/>
      <c r="F25" s="62">
        <v>0</v>
      </c>
      <c r="G25" s="62">
        <v>0</v>
      </c>
      <c r="H25" s="253">
        <f t="shared" si="1"/>
        <v>0</v>
      </c>
    </row>
    <row r="26" spans="1:8" x14ac:dyDescent="0.2">
      <c r="A26" s="469" t="s">
        <v>9047</v>
      </c>
      <c r="B26" s="192" t="s">
        <v>9048</v>
      </c>
      <c r="C26" s="253">
        <v>120614.05915374563</v>
      </c>
      <c r="D26" s="250"/>
      <c r="E26" s="250"/>
      <c r="F26" s="62">
        <v>0</v>
      </c>
      <c r="G26" s="62">
        <v>0</v>
      </c>
      <c r="H26" s="253">
        <f t="shared" si="1"/>
        <v>0</v>
      </c>
    </row>
    <row r="27" spans="1:8" x14ac:dyDescent="0.2">
      <c r="A27" s="469" t="s">
        <v>9049</v>
      </c>
      <c r="B27" s="192" t="s">
        <v>9050</v>
      </c>
      <c r="C27" s="253">
        <v>120614.05915374563</v>
      </c>
      <c r="D27" s="250"/>
      <c r="E27" s="250"/>
      <c r="F27" s="62">
        <v>0</v>
      </c>
      <c r="G27" s="62">
        <v>0</v>
      </c>
      <c r="H27" s="253">
        <f t="shared" si="1"/>
        <v>0</v>
      </c>
    </row>
    <row r="28" spans="1:8" x14ac:dyDescent="0.2">
      <c r="A28" s="469" t="s">
        <v>9051</v>
      </c>
      <c r="B28" s="192" t="s">
        <v>9052</v>
      </c>
      <c r="C28" s="253">
        <v>62116.240464177354</v>
      </c>
      <c r="D28" s="250"/>
      <c r="E28" s="250"/>
      <c r="F28" s="62">
        <v>0</v>
      </c>
      <c r="G28" s="62">
        <v>0</v>
      </c>
      <c r="H28" s="253">
        <f t="shared" si="1"/>
        <v>0</v>
      </c>
    </row>
    <row r="29" spans="1:8" ht="15" x14ac:dyDescent="0.25">
      <c r="A29" s="482" t="s">
        <v>9053</v>
      </c>
      <c r="B29" s="209" t="s">
        <v>9054</v>
      </c>
      <c r="C29" s="253"/>
      <c r="D29" s="250"/>
      <c r="E29" s="250"/>
      <c r="F29" s="63"/>
      <c r="G29" s="63"/>
      <c r="H29" s="250"/>
    </row>
    <row r="30" spans="1:8" x14ac:dyDescent="0.2">
      <c r="A30" s="469" t="s">
        <v>9055</v>
      </c>
      <c r="B30" s="192" t="s">
        <v>9056</v>
      </c>
      <c r="C30" s="253">
        <v>120614.05915374563</v>
      </c>
      <c r="D30" s="250"/>
      <c r="E30" s="250"/>
      <c r="F30" s="62">
        <v>0</v>
      </c>
      <c r="G30" s="62">
        <v>0</v>
      </c>
      <c r="H30" s="253">
        <f t="shared" ref="H30:H40" si="2">G30-F30</f>
        <v>0</v>
      </c>
    </row>
    <row r="31" spans="1:8" x14ac:dyDescent="0.2">
      <c r="A31" s="469" t="s">
        <v>9057</v>
      </c>
      <c r="B31" s="192" t="s">
        <v>9058</v>
      </c>
      <c r="C31" s="253">
        <v>120614.05915374563</v>
      </c>
      <c r="D31" s="250"/>
      <c r="E31" s="250"/>
      <c r="F31" s="62">
        <v>0</v>
      </c>
      <c r="G31" s="62">
        <v>0</v>
      </c>
      <c r="H31" s="253">
        <f t="shared" si="2"/>
        <v>0</v>
      </c>
    </row>
    <row r="32" spans="1:8" x14ac:dyDescent="0.2">
      <c r="A32" s="469" t="s">
        <v>9059</v>
      </c>
      <c r="B32" s="192" t="s">
        <v>9060</v>
      </c>
      <c r="C32" s="253">
        <v>120614.05915374563</v>
      </c>
      <c r="D32" s="250"/>
      <c r="E32" s="250"/>
      <c r="F32" s="62">
        <v>0</v>
      </c>
      <c r="G32" s="62">
        <v>0</v>
      </c>
      <c r="H32" s="253">
        <f t="shared" si="2"/>
        <v>0</v>
      </c>
    </row>
    <row r="33" spans="1:8" x14ac:dyDescent="0.2">
      <c r="A33" s="469" t="s">
        <v>9061</v>
      </c>
      <c r="B33" s="192" t="s">
        <v>9062</v>
      </c>
      <c r="C33" s="253">
        <v>120614.05915374563</v>
      </c>
      <c r="D33" s="250"/>
      <c r="E33" s="250"/>
      <c r="F33" s="62">
        <v>0</v>
      </c>
      <c r="G33" s="62">
        <v>0</v>
      </c>
      <c r="H33" s="253">
        <f t="shared" si="2"/>
        <v>0</v>
      </c>
    </row>
    <row r="34" spans="1:8" x14ac:dyDescent="0.2">
      <c r="A34" s="469" t="s">
        <v>9063</v>
      </c>
      <c r="B34" s="192" t="s">
        <v>9064</v>
      </c>
      <c r="C34" s="253">
        <v>120614.05915374563</v>
      </c>
      <c r="D34" s="250"/>
      <c r="E34" s="250"/>
      <c r="F34" s="62">
        <v>0</v>
      </c>
      <c r="G34" s="62">
        <v>0</v>
      </c>
      <c r="H34" s="253">
        <f t="shared" si="2"/>
        <v>0</v>
      </c>
    </row>
    <row r="35" spans="1:8" x14ac:dyDescent="0.2">
      <c r="A35" s="469" t="s">
        <v>9065</v>
      </c>
      <c r="B35" s="192" t="s">
        <v>9066</v>
      </c>
      <c r="C35" s="253">
        <v>120614.05915374563</v>
      </c>
      <c r="D35" s="250"/>
      <c r="E35" s="250"/>
      <c r="F35" s="62">
        <v>0</v>
      </c>
      <c r="G35" s="62">
        <v>0</v>
      </c>
      <c r="H35" s="253">
        <f t="shared" si="2"/>
        <v>0</v>
      </c>
    </row>
    <row r="36" spans="1:8" x14ac:dyDescent="0.2">
      <c r="A36" s="469" t="s">
        <v>9067</v>
      </c>
      <c r="B36" s="192" t="s">
        <v>9068</v>
      </c>
      <c r="C36" s="253">
        <v>120614.05915374563</v>
      </c>
      <c r="D36" s="250"/>
      <c r="E36" s="250"/>
      <c r="F36" s="62">
        <v>0</v>
      </c>
      <c r="G36" s="62">
        <v>0</v>
      </c>
      <c r="H36" s="253">
        <f t="shared" si="2"/>
        <v>0</v>
      </c>
    </row>
    <row r="37" spans="1:8" x14ac:dyDescent="0.2">
      <c r="A37" s="469" t="s">
        <v>9069</v>
      </c>
      <c r="B37" s="192" t="s">
        <v>9070</v>
      </c>
      <c r="C37" s="253">
        <v>120614.05915374563</v>
      </c>
      <c r="D37" s="250"/>
      <c r="E37" s="250"/>
      <c r="F37" s="62">
        <v>0</v>
      </c>
      <c r="G37" s="62">
        <v>0</v>
      </c>
      <c r="H37" s="253">
        <f t="shared" si="2"/>
        <v>0</v>
      </c>
    </row>
    <row r="38" spans="1:8" x14ac:dyDescent="0.2">
      <c r="A38" s="469" t="s">
        <v>9071</v>
      </c>
      <c r="B38" s="192" t="s">
        <v>9072</v>
      </c>
      <c r="C38" s="253">
        <v>120614.05915374563</v>
      </c>
      <c r="D38" s="250"/>
      <c r="E38" s="250"/>
      <c r="F38" s="62">
        <v>0</v>
      </c>
      <c r="G38" s="62">
        <v>0</v>
      </c>
      <c r="H38" s="253">
        <f t="shared" si="2"/>
        <v>0</v>
      </c>
    </row>
    <row r="39" spans="1:8" x14ac:dyDescent="0.2">
      <c r="A39" s="469" t="s">
        <v>9073</v>
      </c>
      <c r="B39" s="192" t="s">
        <v>9074</v>
      </c>
      <c r="C39" s="253">
        <v>120614.05915374563</v>
      </c>
      <c r="D39" s="250"/>
      <c r="E39" s="250"/>
      <c r="F39" s="62">
        <v>0</v>
      </c>
      <c r="G39" s="62">
        <v>0</v>
      </c>
      <c r="H39" s="253">
        <f t="shared" si="2"/>
        <v>0</v>
      </c>
    </row>
    <row r="40" spans="1:8" x14ac:dyDescent="0.2">
      <c r="A40" s="469" t="s">
        <v>9075</v>
      </c>
      <c r="B40" s="192" t="s">
        <v>9076</v>
      </c>
      <c r="C40" s="253">
        <v>70559.224604938732</v>
      </c>
      <c r="D40" s="250"/>
      <c r="E40" s="250"/>
      <c r="F40" s="62">
        <v>0</v>
      </c>
      <c r="G40" s="62">
        <v>0</v>
      </c>
      <c r="H40" s="253">
        <f t="shared" si="2"/>
        <v>0</v>
      </c>
    </row>
    <row r="41" spans="1:8" ht="15" x14ac:dyDescent="0.25">
      <c r="A41" s="482" t="s">
        <v>9077</v>
      </c>
      <c r="B41" s="209" t="s">
        <v>9078</v>
      </c>
      <c r="C41" s="253"/>
      <c r="D41" s="250"/>
      <c r="E41" s="250"/>
      <c r="F41" s="63"/>
      <c r="G41" s="63"/>
      <c r="H41" s="250"/>
    </row>
    <row r="42" spans="1:8" x14ac:dyDescent="0.2">
      <c r="A42" s="469" t="s">
        <v>9079</v>
      </c>
      <c r="B42" s="192" t="s">
        <v>9080</v>
      </c>
      <c r="C42" s="253">
        <v>120614.05915374563</v>
      </c>
      <c r="D42" s="250"/>
      <c r="E42" s="250"/>
      <c r="F42" s="62">
        <v>0</v>
      </c>
      <c r="G42" s="62">
        <v>0</v>
      </c>
      <c r="H42" s="253">
        <f t="shared" ref="H42:H47" si="3">G42-F42</f>
        <v>0</v>
      </c>
    </row>
    <row r="43" spans="1:8" x14ac:dyDescent="0.2">
      <c r="A43" s="469" t="s">
        <v>9081</v>
      </c>
      <c r="B43" s="192" t="s">
        <v>9082</v>
      </c>
      <c r="C43" s="253">
        <v>120614.05915374563</v>
      </c>
      <c r="D43" s="250"/>
      <c r="E43" s="250"/>
      <c r="F43" s="62">
        <v>0</v>
      </c>
      <c r="G43" s="62">
        <v>0</v>
      </c>
      <c r="H43" s="253">
        <f t="shared" si="3"/>
        <v>0</v>
      </c>
    </row>
    <row r="44" spans="1:8" x14ac:dyDescent="0.2">
      <c r="A44" s="469" t="s">
        <v>9083</v>
      </c>
      <c r="B44" s="192" t="s">
        <v>9084</v>
      </c>
      <c r="C44" s="253">
        <v>120614.05915374563</v>
      </c>
      <c r="D44" s="250"/>
      <c r="E44" s="250"/>
      <c r="F44" s="62">
        <v>0</v>
      </c>
      <c r="G44" s="62">
        <v>0</v>
      </c>
      <c r="H44" s="253">
        <f t="shared" si="3"/>
        <v>0</v>
      </c>
    </row>
    <row r="45" spans="1:8" x14ac:dyDescent="0.2">
      <c r="A45" s="469" t="s">
        <v>9085</v>
      </c>
      <c r="B45" s="192" t="s">
        <v>9086</v>
      </c>
      <c r="C45" s="253">
        <v>120614.05915374563</v>
      </c>
      <c r="D45" s="250"/>
      <c r="E45" s="250"/>
      <c r="F45" s="62">
        <v>0</v>
      </c>
      <c r="G45" s="62">
        <v>0</v>
      </c>
      <c r="H45" s="253">
        <f t="shared" si="3"/>
        <v>0</v>
      </c>
    </row>
    <row r="46" spans="1:8" x14ac:dyDescent="0.2">
      <c r="A46" s="469" t="s">
        <v>9087</v>
      </c>
      <c r="B46" s="192" t="s">
        <v>9088</v>
      </c>
      <c r="C46" s="253">
        <v>120614.05915374563</v>
      </c>
      <c r="D46" s="250"/>
      <c r="E46" s="250"/>
      <c r="F46" s="62">
        <v>0</v>
      </c>
      <c r="G46" s="62">
        <v>0</v>
      </c>
      <c r="H46" s="253">
        <f t="shared" si="3"/>
        <v>0</v>
      </c>
    </row>
    <row r="47" spans="1:8" x14ac:dyDescent="0.2">
      <c r="A47" s="469" t="s">
        <v>9089</v>
      </c>
      <c r="B47" s="192" t="s">
        <v>9090</v>
      </c>
      <c r="C47" s="253">
        <v>77494.533006279657</v>
      </c>
      <c r="D47" s="250"/>
      <c r="E47" s="250"/>
      <c r="F47" s="62">
        <v>0</v>
      </c>
      <c r="G47" s="62">
        <v>0</v>
      </c>
      <c r="H47" s="253">
        <f t="shared" si="3"/>
        <v>0</v>
      </c>
    </row>
    <row r="48" spans="1:8" ht="15" x14ac:dyDescent="0.25">
      <c r="A48" s="482" t="s">
        <v>9091</v>
      </c>
      <c r="B48" s="209" t="s">
        <v>9092</v>
      </c>
      <c r="C48" s="253"/>
      <c r="D48" s="250"/>
      <c r="E48" s="250"/>
      <c r="F48" s="63"/>
      <c r="G48" s="63"/>
      <c r="H48" s="250"/>
    </row>
    <row r="49" spans="1:8" x14ac:dyDescent="0.2">
      <c r="A49" s="469" t="s">
        <v>9093</v>
      </c>
      <c r="B49" s="192" t="s">
        <v>9094</v>
      </c>
      <c r="C49" s="253">
        <v>67242.337978213734</v>
      </c>
      <c r="D49" s="250"/>
      <c r="E49" s="250"/>
      <c r="F49" s="62">
        <v>0</v>
      </c>
      <c r="G49" s="62">
        <v>0</v>
      </c>
      <c r="H49" s="253">
        <f t="shared" ref="H49:H54" si="4">G49-F49</f>
        <v>0</v>
      </c>
    </row>
    <row r="50" spans="1:8" x14ac:dyDescent="0.2">
      <c r="A50" s="469" t="s">
        <v>9095</v>
      </c>
      <c r="B50" s="192" t="s">
        <v>9096</v>
      </c>
      <c r="C50" s="253">
        <v>120614.05915374563</v>
      </c>
      <c r="D50" s="250"/>
      <c r="E50" s="250"/>
      <c r="F50" s="62">
        <v>0</v>
      </c>
      <c r="G50" s="62">
        <v>0</v>
      </c>
      <c r="H50" s="253">
        <f t="shared" si="4"/>
        <v>0</v>
      </c>
    </row>
    <row r="51" spans="1:8" x14ac:dyDescent="0.2">
      <c r="A51" s="469" t="s">
        <v>9097</v>
      </c>
      <c r="B51" s="192" t="s">
        <v>9098</v>
      </c>
      <c r="C51" s="253">
        <v>120614.05915374563</v>
      </c>
      <c r="D51" s="250"/>
      <c r="E51" s="250"/>
      <c r="F51" s="62">
        <v>0</v>
      </c>
      <c r="G51" s="62">
        <v>0</v>
      </c>
      <c r="H51" s="253">
        <f t="shared" si="4"/>
        <v>0</v>
      </c>
    </row>
    <row r="52" spans="1:8" x14ac:dyDescent="0.2">
      <c r="A52" s="469" t="s">
        <v>9099</v>
      </c>
      <c r="B52" s="192" t="s">
        <v>9100</v>
      </c>
      <c r="C52" s="253">
        <v>120614.05915374563</v>
      </c>
      <c r="D52" s="250"/>
      <c r="E52" s="250"/>
      <c r="F52" s="62">
        <v>0</v>
      </c>
      <c r="G52" s="62">
        <v>0</v>
      </c>
      <c r="H52" s="253">
        <f t="shared" si="4"/>
        <v>0</v>
      </c>
    </row>
    <row r="53" spans="1:8" x14ac:dyDescent="0.2">
      <c r="A53" s="469" t="s">
        <v>9101</v>
      </c>
      <c r="B53" s="192" t="s">
        <v>9102</v>
      </c>
      <c r="C53" s="253">
        <v>120614.05915374563</v>
      </c>
      <c r="D53" s="250"/>
      <c r="E53" s="250"/>
      <c r="F53" s="62">
        <v>0</v>
      </c>
      <c r="G53" s="62">
        <v>0</v>
      </c>
      <c r="H53" s="253">
        <f t="shared" si="4"/>
        <v>0</v>
      </c>
    </row>
    <row r="54" spans="1:8" x14ac:dyDescent="0.2">
      <c r="A54" s="469" t="s">
        <v>9103</v>
      </c>
      <c r="B54" s="192" t="s">
        <v>9104</v>
      </c>
      <c r="C54" s="253">
        <v>120614.05915374563</v>
      </c>
      <c r="D54" s="250"/>
      <c r="E54" s="250"/>
      <c r="F54" s="62">
        <v>0</v>
      </c>
      <c r="G54" s="62">
        <v>0</v>
      </c>
      <c r="H54" s="253">
        <f t="shared" si="4"/>
        <v>0</v>
      </c>
    </row>
    <row r="55" spans="1:8" ht="15" x14ac:dyDescent="0.25">
      <c r="A55" s="482" t="s">
        <v>9105</v>
      </c>
      <c r="B55" s="209" t="s">
        <v>9106</v>
      </c>
      <c r="C55" s="253"/>
      <c r="D55" s="250"/>
      <c r="E55" s="250"/>
      <c r="F55" s="62"/>
      <c r="G55" s="62"/>
      <c r="H55" s="253"/>
    </row>
    <row r="56" spans="1:8" x14ac:dyDescent="0.2">
      <c r="A56" s="469" t="s">
        <v>9107</v>
      </c>
      <c r="B56" s="192" t="s">
        <v>9108</v>
      </c>
      <c r="C56" s="253">
        <v>122724.80518893426</v>
      </c>
      <c r="D56" s="250"/>
      <c r="E56" s="250"/>
      <c r="F56" s="62">
        <v>0</v>
      </c>
      <c r="G56" s="62">
        <v>0</v>
      </c>
      <c r="H56" s="253">
        <f t="shared" ref="H56:H62" si="5">G56-F56</f>
        <v>0</v>
      </c>
    </row>
    <row r="57" spans="1:8" x14ac:dyDescent="0.2">
      <c r="A57" s="469" t="s">
        <v>9109</v>
      </c>
      <c r="B57" s="192" t="s">
        <v>9110</v>
      </c>
      <c r="C57" s="253">
        <v>120614.05915374563</v>
      </c>
      <c r="D57" s="250"/>
      <c r="E57" s="250"/>
      <c r="F57" s="62">
        <v>0</v>
      </c>
      <c r="G57" s="62">
        <v>0</v>
      </c>
      <c r="H57" s="253">
        <f t="shared" si="5"/>
        <v>0</v>
      </c>
    </row>
    <row r="58" spans="1:8" x14ac:dyDescent="0.2">
      <c r="A58" s="469" t="s">
        <v>9111</v>
      </c>
      <c r="B58" s="192" t="s">
        <v>9112</v>
      </c>
      <c r="C58" s="253">
        <v>120614.05915374563</v>
      </c>
      <c r="D58" s="250"/>
      <c r="E58" s="250"/>
      <c r="F58" s="62">
        <v>0</v>
      </c>
      <c r="G58" s="62">
        <v>0</v>
      </c>
      <c r="H58" s="253">
        <f t="shared" si="5"/>
        <v>0</v>
      </c>
    </row>
    <row r="59" spans="1:8" x14ac:dyDescent="0.2">
      <c r="A59" s="569" t="s">
        <v>9113</v>
      </c>
      <c r="B59" s="538" t="s">
        <v>9114</v>
      </c>
      <c r="C59" s="278">
        <v>120614.05915374563</v>
      </c>
      <c r="D59" s="250"/>
      <c r="E59" s="250"/>
      <c r="F59" s="62">
        <v>0</v>
      </c>
      <c r="G59" s="62">
        <v>0</v>
      </c>
      <c r="H59" s="253">
        <f t="shared" si="5"/>
        <v>0</v>
      </c>
    </row>
    <row r="60" spans="1:8" x14ac:dyDescent="0.2">
      <c r="A60" s="569" t="s">
        <v>9115</v>
      </c>
      <c r="B60" s="538" t="s">
        <v>9116</v>
      </c>
      <c r="C60" s="278">
        <v>120614.05915374563</v>
      </c>
      <c r="D60" s="250"/>
      <c r="E60" s="250"/>
      <c r="F60" s="62">
        <v>0</v>
      </c>
      <c r="G60" s="62">
        <v>0</v>
      </c>
      <c r="H60" s="253">
        <f t="shared" si="5"/>
        <v>0</v>
      </c>
    </row>
    <row r="61" spans="1:8" x14ac:dyDescent="0.2">
      <c r="A61" s="569" t="s">
        <v>9117</v>
      </c>
      <c r="B61" s="538" t="s">
        <v>9118</v>
      </c>
      <c r="C61" s="278">
        <v>120614.05915374563</v>
      </c>
      <c r="D61" s="250"/>
      <c r="E61" s="250"/>
      <c r="F61" s="62">
        <v>0</v>
      </c>
      <c r="G61" s="62">
        <v>0</v>
      </c>
      <c r="H61" s="253">
        <f t="shared" si="5"/>
        <v>0</v>
      </c>
    </row>
    <row r="62" spans="1:8" x14ac:dyDescent="0.2">
      <c r="A62" s="569" t="s">
        <v>9119</v>
      </c>
      <c r="B62" s="538" t="s">
        <v>9120</v>
      </c>
      <c r="C62" s="278">
        <v>120614.05915374563</v>
      </c>
      <c r="D62" s="250"/>
      <c r="E62" s="250"/>
      <c r="F62" s="62">
        <v>0</v>
      </c>
      <c r="G62" s="62">
        <v>0</v>
      </c>
      <c r="H62" s="253">
        <f t="shared" si="5"/>
        <v>0</v>
      </c>
    </row>
    <row r="63" spans="1:8" x14ac:dyDescent="0.2">
      <c r="A63" s="569" t="s">
        <v>9121</v>
      </c>
      <c r="B63" s="538" t="s">
        <v>9122</v>
      </c>
      <c r="C63" s="278">
        <v>120614.05915374563</v>
      </c>
      <c r="D63" s="250"/>
      <c r="E63" s="250"/>
      <c r="F63" s="62">
        <v>120614.06</v>
      </c>
      <c r="G63" s="62">
        <v>0</v>
      </c>
      <c r="H63" s="253">
        <f>G63+F63</f>
        <v>120614.06</v>
      </c>
    </row>
    <row r="64" spans="1:8" x14ac:dyDescent="0.2">
      <c r="A64" s="569" t="s">
        <v>9123</v>
      </c>
      <c r="B64" s="538" t="s">
        <v>9124</v>
      </c>
      <c r="C64" s="278">
        <v>120614.05915374563</v>
      </c>
      <c r="D64" s="250"/>
      <c r="E64" s="250"/>
      <c r="F64" s="62">
        <v>120614.06</v>
      </c>
      <c r="G64" s="62">
        <v>0</v>
      </c>
      <c r="H64" s="253">
        <f>G64+F64</f>
        <v>120614.06</v>
      </c>
    </row>
    <row r="65" spans="1:8" ht="15" x14ac:dyDescent="0.25">
      <c r="A65" s="57" t="s">
        <v>1330</v>
      </c>
      <c r="B65" s="6" t="s">
        <v>5567</v>
      </c>
      <c r="C65" s="253"/>
      <c r="D65" s="250"/>
      <c r="E65" s="250"/>
      <c r="F65" s="250"/>
      <c r="G65" s="250"/>
      <c r="H65" s="250"/>
    </row>
    <row r="66" spans="1:8" x14ac:dyDescent="0.2">
      <c r="A66" s="549" t="s">
        <v>5003</v>
      </c>
      <c r="B66" s="54" t="s">
        <v>8561</v>
      </c>
      <c r="C66" s="278">
        <v>24452.070125026046</v>
      </c>
      <c r="D66" s="250">
        <v>31</v>
      </c>
      <c r="E66" s="250"/>
      <c r="F66" s="62">
        <v>0</v>
      </c>
      <c r="G66" s="62">
        <v>0</v>
      </c>
      <c r="H66" s="253">
        <f t="shared" ref="H66:H69" si="6">G66-F66</f>
        <v>0</v>
      </c>
    </row>
    <row r="67" spans="1:8" x14ac:dyDescent="0.2">
      <c r="A67" s="549" t="s">
        <v>5004</v>
      </c>
      <c r="B67" s="54" t="s">
        <v>8563</v>
      </c>
      <c r="C67" s="278">
        <v>24452.070125026046</v>
      </c>
      <c r="D67" s="250">
        <v>31</v>
      </c>
      <c r="E67" s="250"/>
      <c r="F67" s="62">
        <v>0</v>
      </c>
      <c r="G67" s="62">
        <v>0</v>
      </c>
      <c r="H67" s="253">
        <f t="shared" si="6"/>
        <v>0</v>
      </c>
    </row>
    <row r="68" spans="1:8" x14ac:dyDescent="0.2">
      <c r="A68" s="549" t="s">
        <v>5005</v>
      </c>
      <c r="B68" s="54" t="s">
        <v>8851</v>
      </c>
      <c r="C68" s="278">
        <v>24452.070125026046</v>
      </c>
      <c r="D68" s="250">
        <v>31</v>
      </c>
      <c r="E68" s="250"/>
      <c r="F68" s="62">
        <v>0</v>
      </c>
      <c r="G68" s="62">
        <v>0</v>
      </c>
      <c r="H68" s="253">
        <f t="shared" si="6"/>
        <v>0</v>
      </c>
    </row>
    <row r="69" spans="1:8" x14ac:dyDescent="0.2">
      <c r="A69" s="549" t="s">
        <v>5006</v>
      </c>
      <c r="B69" s="54" t="s">
        <v>8852</v>
      </c>
      <c r="C69" s="278">
        <v>24452.070125026046</v>
      </c>
      <c r="D69" s="250">
        <v>31</v>
      </c>
      <c r="E69" s="250"/>
      <c r="F69" s="62">
        <v>0</v>
      </c>
      <c r="G69" s="62">
        <v>0</v>
      </c>
      <c r="H69" s="253">
        <f t="shared" si="6"/>
        <v>0</v>
      </c>
    </row>
    <row r="70" spans="1:8" x14ac:dyDescent="0.2">
      <c r="A70" s="549" t="s">
        <v>8853</v>
      </c>
      <c r="B70" s="54" t="s">
        <v>8854</v>
      </c>
      <c r="C70" s="278">
        <v>24452.070125026046</v>
      </c>
      <c r="D70" s="250">
        <v>32</v>
      </c>
      <c r="E70" s="250"/>
      <c r="F70" s="62">
        <v>0</v>
      </c>
      <c r="G70" s="62">
        <v>0</v>
      </c>
      <c r="H70" s="253">
        <f t="shared" ref="H70:H76" si="7">G70-F70</f>
        <v>0</v>
      </c>
    </row>
    <row r="71" spans="1:8" x14ac:dyDescent="0.2">
      <c r="A71" s="549" t="s">
        <v>8855</v>
      </c>
      <c r="B71" s="54" t="s">
        <v>8856</v>
      </c>
      <c r="C71" s="278">
        <v>24452.070125026046</v>
      </c>
      <c r="D71" s="250">
        <v>32</v>
      </c>
      <c r="E71" s="250"/>
      <c r="F71" s="62">
        <v>0</v>
      </c>
      <c r="G71" s="62">
        <v>0</v>
      </c>
      <c r="H71" s="253">
        <f t="shared" si="7"/>
        <v>0</v>
      </c>
    </row>
    <row r="72" spans="1:8" x14ac:dyDescent="0.2">
      <c r="A72" s="549" t="s">
        <v>8857</v>
      </c>
      <c r="B72" s="54" t="s">
        <v>8858</v>
      </c>
      <c r="C72" s="278">
        <v>24452.070125026046</v>
      </c>
      <c r="D72" s="250">
        <v>32</v>
      </c>
      <c r="E72" s="250"/>
      <c r="F72" s="62">
        <v>0</v>
      </c>
      <c r="G72" s="62">
        <v>0</v>
      </c>
      <c r="H72" s="253">
        <f t="shared" si="7"/>
        <v>0</v>
      </c>
    </row>
    <row r="73" spans="1:8" x14ac:dyDescent="0.2">
      <c r="A73" s="549" t="s">
        <v>8859</v>
      </c>
      <c r="B73" s="54" t="s">
        <v>8860</v>
      </c>
      <c r="C73" s="278">
        <v>24452.070125026046</v>
      </c>
      <c r="D73" s="250">
        <v>33</v>
      </c>
      <c r="E73" s="250"/>
      <c r="F73" s="62">
        <v>0</v>
      </c>
      <c r="G73" s="62">
        <v>0</v>
      </c>
      <c r="H73" s="253">
        <f t="shared" si="7"/>
        <v>0</v>
      </c>
    </row>
    <row r="74" spans="1:8" x14ac:dyDescent="0.2">
      <c r="A74" s="549" t="s">
        <v>8861</v>
      </c>
      <c r="B74" s="428" t="s">
        <v>8862</v>
      </c>
      <c r="C74" s="278">
        <v>24789.80211759291</v>
      </c>
      <c r="D74" s="250">
        <v>33</v>
      </c>
      <c r="E74" s="250"/>
      <c r="F74" s="62">
        <v>0</v>
      </c>
      <c r="G74" s="62">
        <v>0</v>
      </c>
      <c r="H74" s="253">
        <f t="shared" si="7"/>
        <v>0</v>
      </c>
    </row>
    <row r="75" spans="1:8" x14ac:dyDescent="0.2">
      <c r="A75" s="549" t="s">
        <v>8863</v>
      </c>
      <c r="B75" s="428" t="s">
        <v>8864</v>
      </c>
      <c r="C75" s="278">
        <v>24452.070125026046</v>
      </c>
      <c r="D75" s="250">
        <v>34</v>
      </c>
      <c r="E75" s="250"/>
      <c r="F75" s="62">
        <v>0</v>
      </c>
      <c r="G75" s="62">
        <v>0</v>
      </c>
      <c r="H75" s="253">
        <f t="shared" si="7"/>
        <v>0</v>
      </c>
    </row>
    <row r="76" spans="1:8" x14ac:dyDescent="0.2">
      <c r="A76" s="549" t="s">
        <v>8865</v>
      </c>
      <c r="B76" s="54" t="s">
        <v>8866</v>
      </c>
      <c r="C76" s="278">
        <v>28473.066344665858</v>
      </c>
      <c r="D76" s="250">
        <v>34</v>
      </c>
      <c r="E76" s="250"/>
      <c r="F76" s="62">
        <v>0</v>
      </c>
      <c r="G76" s="62">
        <v>0</v>
      </c>
      <c r="H76" s="253">
        <f t="shared" si="7"/>
        <v>0</v>
      </c>
    </row>
    <row r="77" spans="1:8" ht="15" x14ac:dyDescent="0.25">
      <c r="A77" s="19" t="s">
        <v>33</v>
      </c>
      <c r="B77" s="167" t="s">
        <v>5877</v>
      </c>
      <c r="C77" s="253"/>
      <c r="D77" s="250"/>
      <c r="E77" s="250"/>
      <c r="F77" s="62"/>
      <c r="G77" s="62"/>
      <c r="H77" s="253"/>
    </row>
    <row r="78" spans="1:8" ht="15" x14ac:dyDescent="0.2">
      <c r="A78" s="549" t="s">
        <v>34</v>
      </c>
      <c r="B78" s="54" t="s">
        <v>14571</v>
      </c>
      <c r="C78" s="300"/>
      <c r="D78" s="255"/>
      <c r="E78" s="255"/>
      <c r="F78" s="255"/>
      <c r="G78" s="255"/>
      <c r="H78" s="277"/>
    </row>
    <row r="79" spans="1:8" x14ac:dyDescent="0.2">
      <c r="A79" s="549" t="s">
        <v>14572</v>
      </c>
      <c r="B79" s="54" t="s">
        <v>14573</v>
      </c>
      <c r="C79" s="278">
        <v>7766.1653004269556</v>
      </c>
      <c r="D79" s="402">
        <v>24</v>
      </c>
      <c r="E79" s="250"/>
      <c r="F79" s="62">
        <v>0</v>
      </c>
      <c r="G79" s="62">
        <v>0</v>
      </c>
      <c r="H79" s="253">
        <f t="shared" ref="H79:H82" si="8">G79-F79</f>
        <v>0</v>
      </c>
    </row>
    <row r="80" spans="1:8" x14ac:dyDescent="0.2">
      <c r="A80" s="549" t="s">
        <v>14574</v>
      </c>
      <c r="B80" s="54" t="s">
        <v>14575</v>
      </c>
      <c r="C80" s="278">
        <v>7377.8570354056083</v>
      </c>
      <c r="D80" s="402">
        <v>24</v>
      </c>
      <c r="E80" s="255"/>
      <c r="F80" s="62">
        <v>0</v>
      </c>
      <c r="G80" s="62">
        <v>0</v>
      </c>
      <c r="H80" s="253">
        <f t="shared" si="8"/>
        <v>0</v>
      </c>
    </row>
    <row r="81" spans="1:8" x14ac:dyDescent="0.2">
      <c r="A81" s="549" t="s">
        <v>14576</v>
      </c>
      <c r="B81" s="54" t="s">
        <v>14577</v>
      </c>
      <c r="C81" s="278">
        <v>10096.014890555041</v>
      </c>
      <c r="D81" s="402">
        <v>24</v>
      </c>
      <c r="E81" s="255"/>
      <c r="F81" s="62">
        <v>0</v>
      </c>
      <c r="G81" s="62">
        <v>0</v>
      </c>
      <c r="H81" s="253">
        <f t="shared" si="8"/>
        <v>0</v>
      </c>
    </row>
    <row r="82" spans="1:8" x14ac:dyDescent="0.2">
      <c r="A82" s="549" t="s">
        <v>14578</v>
      </c>
      <c r="B82" s="54" t="s">
        <v>14579</v>
      </c>
      <c r="C82" s="278">
        <v>1553.2330600853911</v>
      </c>
      <c r="D82" s="402">
        <v>24</v>
      </c>
      <c r="E82" s="255"/>
      <c r="F82" s="62">
        <v>0</v>
      </c>
      <c r="G82" s="62">
        <v>0</v>
      </c>
      <c r="H82" s="253">
        <f t="shared" si="8"/>
        <v>0</v>
      </c>
    </row>
    <row r="83" spans="1:8" ht="15" x14ac:dyDescent="0.25">
      <c r="A83" s="522" t="s">
        <v>35</v>
      </c>
      <c r="B83" s="611" t="s">
        <v>14580</v>
      </c>
      <c r="C83" s="548"/>
      <c r="D83" s="402"/>
      <c r="E83" s="255"/>
      <c r="F83" s="647"/>
      <c r="G83" s="647"/>
      <c r="H83" s="277"/>
    </row>
    <row r="84" spans="1:8" ht="28.5" x14ac:dyDescent="0.2">
      <c r="A84" s="549"/>
      <c r="B84" s="529" t="s">
        <v>14581</v>
      </c>
      <c r="C84" s="278"/>
      <c r="D84" s="571">
        <v>36</v>
      </c>
      <c r="E84" s="255"/>
      <c r="F84" s="647"/>
      <c r="G84" s="647"/>
      <c r="H84" s="277"/>
    </row>
    <row r="85" spans="1:8" x14ac:dyDescent="0.2">
      <c r="A85" s="549" t="s">
        <v>37</v>
      </c>
      <c r="B85" s="529" t="s">
        <v>14582</v>
      </c>
      <c r="C85" s="278"/>
      <c r="D85" s="255"/>
      <c r="E85" s="255"/>
      <c r="F85" s="647"/>
      <c r="G85" s="647"/>
      <c r="H85" s="277"/>
    </row>
    <row r="86" spans="1:8" x14ac:dyDescent="0.2">
      <c r="A86" s="549" t="s">
        <v>14583</v>
      </c>
      <c r="B86" s="529" t="s">
        <v>14584</v>
      </c>
      <c r="C86" s="278">
        <v>223351.9589079638</v>
      </c>
      <c r="D86" s="255"/>
      <c r="E86" s="552"/>
      <c r="F86" s="62">
        <v>0</v>
      </c>
      <c r="G86" s="62">
        <v>0</v>
      </c>
      <c r="H86" s="253">
        <f t="shared" ref="H86:H88" si="9">G86-F86</f>
        <v>0</v>
      </c>
    </row>
    <row r="87" spans="1:8" x14ac:dyDescent="0.2">
      <c r="A87" s="549" t="s">
        <v>14585</v>
      </c>
      <c r="B87" s="529" t="s">
        <v>14586</v>
      </c>
      <c r="C87" s="278">
        <v>223351.9589079638</v>
      </c>
      <c r="D87" s="255"/>
      <c r="E87" s="552"/>
      <c r="F87" s="62">
        <v>0</v>
      </c>
      <c r="G87" s="62">
        <v>0</v>
      </c>
      <c r="H87" s="253">
        <f t="shared" si="9"/>
        <v>0</v>
      </c>
    </row>
    <row r="88" spans="1:8" x14ac:dyDescent="0.2">
      <c r="A88" s="549" t="s">
        <v>14587</v>
      </c>
      <c r="B88" s="529" t="s">
        <v>14588</v>
      </c>
      <c r="C88" s="278">
        <v>241716.40367329473</v>
      </c>
      <c r="D88" s="255"/>
      <c r="E88" s="552"/>
      <c r="F88" s="62">
        <v>0</v>
      </c>
      <c r="G88" s="62">
        <v>0</v>
      </c>
      <c r="H88" s="253">
        <f t="shared" si="9"/>
        <v>0</v>
      </c>
    </row>
    <row r="89" spans="1:8" x14ac:dyDescent="0.2">
      <c r="A89" s="549" t="s">
        <v>14589</v>
      </c>
      <c r="B89" s="529" t="s">
        <v>14590</v>
      </c>
      <c r="C89" s="278"/>
      <c r="D89" s="255"/>
      <c r="E89" s="552"/>
      <c r="F89" s="647"/>
      <c r="G89" s="647"/>
      <c r="H89" s="277"/>
    </row>
    <row r="90" spans="1:8" x14ac:dyDescent="0.2">
      <c r="A90" s="549" t="s">
        <v>14591</v>
      </c>
      <c r="B90" s="529" t="s">
        <v>14592</v>
      </c>
      <c r="C90" s="278">
        <v>223351.9589079638</v>
      </c>
      <c r="D90" s="255"/>
      <c r="E90" s="552"/>
      <c r="F90" s="62">
        <v>0</v>
      </c>
      <c r="G90" s="62">
        <v>0</v>
      </c>
      <c r="H90" s="253">
        <f t="shared" ref="H90:H92" si="10">G90-F90</f>
        <v>0</v>
      </c>
    </row>
    <row r="91" spans="1:8" x14ac:dyDescent="0.2">
      <c r="A91" s="549" t="s">
        <v>14593</v>
      </c>
      <c r="B91" s="529" t="s">
        <v>14594</v>
      </c>
      <c r="C91" s="278">
        <v>223351.9589079638</v>
      </c>
      <c r="D91" s="255"/>
      <c r="E91" s="552"/>
      <c r="F91" s="62">
        <v>0</v>
      </c>
      <c r="G91" s="62">
        <v>0</v>
      </c>
      <c r="H91" s="253">
        <f t="shared" si="10"/>
        <v>0</v>
      </c>
    </row>
    <row r="92" spans="1:8" x14ac:dyDescent="0.2">
      <c r="A92" s="549" t="s">
        <v>14595</v>
      </c>
      <c r="B92" s="529" t="s">
        <v>14596</v>
      </c>
      <c r="C92" s="278">
        <v>113218.44808220008</v>
      </c>
      <c r="D92" s="255"/>
      <c r="E92" s="552"/>
      <c r="F92" s="62">
        <v>0</v>
      </c>
      <c r="G92" s="62">
        <v>0</v>
      </c>
      <c r="H92" s="253">
        <f t="shared" si="10"/>
        <v>0</v>
      </c>
    </row>
    <row r="93" spans="1:8" ht="15" x14ac:dyDescent="0.25">
      <c r="A93" s="19" t="s">
        <v>36</v>
      </c>
      <c r="B93" s="12" t="s">
        <v>5546</v>
      </c>
      <c r="C93" s="278"/>
      <c r="D93" s="277"/>
      <c r="E93" s="277"/>
      <c r="F93" s="62"/>
      <c r="G93" s="62"/>
      <c r="H93" s="253"/>
    </row>
    <row r="94" spans="1:8" ht="28.5" x14ac:dyDescent="0.2">
      <c r="A94" s="549" t="s">
        <v>38</v>
      </c>
      <c r="B94" s="520" t="s">
        <v>8821</v>
      </c>
      <c r="C94" s="278">
        <v>64268.847884654329</v>
      </c>
      <c r="D94" s="277">
        <v>37</v>
      </c>
      <c r="E94" s="277"/>
      <c r="F94" s="62">
        <v>0</v>
      </c>
      <c r="G94" s="62">
        <v>0</v>
      </c>
      <c r="H94" s="253">
        <f t="shared" ref="H94:H98" si="11">G94-F94</f>
        <v>0</v>
      </c>
    </row>
    <row r="95" spans="1:8" ht="28.5" x14ac:dyDescent="0.2">
      <c r="A95" s="549" t="s">
        <v>39</v>
      </c>
      <c r="B95" s="520" t="s">
        <v>8822</v>
      </c>
      <c r="C95" s="278">
        <v>64268.847884654329</v>
      </c>
      <c r="D95" s="277">
        <v>37</v>
      </c>
      <c r="E95" s="277"/>
      <c r="F95" s="62">
        <v>0</v>
      </c>
      <c r="G95" s="62">
        <v>0</v>
      </c>
      <c r="H95" s="253">
        <f t="shared" si="11"/>
        <v>0</v>
      </c>
    </row>
    <row r="96" spans="1:8" ht="28.5" x14ac:dyDescent="0.2">
      <c r="A96" s="549" t="s">
        <v>40</v>
      </c>
      <c r="B96" s="520" t="s">
        <v>8823</v>
      </c>
      <c r="C96" s="278">
        <v>64268.847884654329</v>
      </c>
      <c r="D96" s="277">
        <v>37</v>
      </c>
      <c r="E96" s="277"/>
      <c r="F96" s="62">
        <v>0</v>
      </c>
      <c r="G96" s="62">
        <v>0</v>
      </c>
      <c r="H96" s="253">
        <f t="shared" si="11"/>
        <v>0</v>
      </c>
    </row>
    <row r="97" spans="1:8" ht="28.5" x14ac:dyDescent="0.2">
      <c r="A97" s="549" t="s">
        <v>41</v>
      </c>
      <c r="B97" s="520" t="s">
        <v>8824</v>
      </c>
      <c r="C97" s="278">
        <v>64268.847884654329</v>
      </c>
      <c r="D97" s="277">
        <v>37</v>
      </c>
      <c r="E97" s="277"/>
      <c r="F97" s="62">
        <v>0</v>
      </c>
      <c r="G97" s="62">
        <v>0</v>
      </c>
      <c r="H97" s="253">
        <f t="shared" si="11"/>
        <v>0</v>
      </c>
    </row>
    <row r="98" spans="1:8" ht="28.5" x14ac:dyDescent="0.2">
      <c r="A98" s="549" t="s">
        <v>5007</v>
      </c>
      <c r="B98" s="520" t="s">
        <v>8825</v>
      </c>
      <c r="C98" s="278">
        <v>32578.264605818589</v>
      </c>
      <c r="D98" s="277">
        <v>37</v>
      </c>
      <c r="E98" s="277"/>
      <c r="F98" s="253">
        <v>0</v>
      </c>
      <c r="G98" s="253">
        <v>0</v>
      </c>
      <c r="H98" s="253">
        <f t="shared" si="11"/>
        <v>0</v>
      </c>
    </row>
    <row r="99" spans="1:8" ht="28.5" x14ac:dyDescent="0.2">
      <c r="A99" s="549" t="s">
        <v>5008</v>
      </c>
      <c r="B99" s="520" t="s">
        <v>8826</v>
      </c>
      <c r="C99" s="278">
        <v>69553.161095426403</v>
      </c>
      <c r="D99" s="277">
        <v>38</v>
      </c>
      <c r="E99" s="277"/>
      <c r="F99" s="253">
        <v>0</v>
      </c>
      <c r="G99" s="253">
        <v>0</v>
      </c>
      <c r="H99" s="253">
        <f t="shared" ref="H99:H110" si="12">G99-F99</f>
        <v>0</v>
      </c>
    </row>
    <row r="100" spans="1:8" ht="28.5" x14ac:dyDescent="0.2">
      <c r="A100" s="549" t="s">
        <v>8827</v>
      </c>
      <c r="B100" s="520" t="s">
        <v>8828</v>
      </c>
      <c r="C100" s="278">
        <v>64268.847884654329</v>
      </c>
      <c r="D100" s="277">
        <v>38</v>
      </c>
      <c r="E100" s="277"/>
      <c r="F100" s="253">
        <v>0</v>
      </c>
      <c r="G100" s="253">
        <v>0</v>
      </c>
      <c r="H100" s="253">
        <f t="shared" si="12"/>
        <v>0</v>
      </c>
    </row>
    <row r="101" spans="1:8" ht="28.5" x14ac:dyDescent="0.2">
      <c r="A101" s="549" t="s">
        <v>8829</v>
      </c>
      <c r="B101" s="520" t="s">
        <v>8830</v>
      </c>
      <c r="C101" s="278">
        <v>64268.847884654329</v>
      </c>
      <c r="D101" s="277">
        <v>38</v>
      </c>
      <c r="E101" s="277"/>
      <c r="F101" s="253">
        <v>0</v>
      </c>
      <c r="G101" s="253">
        <v>0</v>
      </c>
      <c r="H101" s="253">
        <f t="shared" si="12"/>
        <v>0</v>
      </c>
    </row>
    <row r="102" spans="1:8" ht="28.5" x14ac:dyDescent="0.2">
      <c r="A102" s="549" t="s">
        <v>8831</v>
      </c>
      <c r="B102" s="520" t="s">
        <v>8832</v>
      </c>
      <c r="C102" s="278">
        <v>64268.847884654329</v>
      </c>
      <c r="D102" s="277">
        <v>38</v>
      </c>
      <c r="E102" s="277"/>
      <c r="F102" s="253">
        <v>0</v>
      </c>
      <c r="G102" s="253">
        <v>0</v>
      </c>
      <c r="H102" s="253">
        <f t="shared" si="12"/>
        <v>0</v>
      </c>
    </row>
    <row r="103" spans="1:8" ht="28.5" x14ac:dyDescent="0.2">
      <c r="A103" s="549" t="s">
        <v>8833</v>
      </c>
      <c r="B103" s="520" t="s">
        <v>8834</v>
      </c>
      <c r="C103" s="278">
        <v>64268.847884654329</v>
      </c>
      <c r="D103" s="277">
        <v>38</v>
      </c>
      <c r="E103" s="277"/>
      <c r="F103" s="253">
        <v>0</v>
      </c>
      <c r="G103" s="253">
        <v>0</v>
      </c>
      <c r="H103" s="253">
        <f t="shared" si="12"/>
        <v>0</v>
      </c>
    </row>
    <row r="104" spans="1:8" ht="28.5" x14ac:dyDescent="0.2">
      <c r="A104" s="549" t="s">
        <v>8835</v>
      </c>
      <c r="B104" s="520" t="s">
        <v>8836</v>
      </c>
      <c r="C104" s="278">
        <v>32578.264605818589</v>
      </c>
      <c r="D104" s="277">
        <v>38</v>
      </c>
      <c r="E104" s="277"/>
      <c r="F104" s="253">
        <v>0</v>
      </c>
      <c r="G104" s="253">
        <v>0</v>
      </c>
      <c r="H104" s="253">
        <f t="shared" si="12"/>
        <v>0</v>
      </c>
    </row>
    <row r="105" spans="1:8" ht="28.5" x14ac:dyDescent="0.2">
      <c r="A105" s="549" t="s">
        <v>8837</v>
      </c>
      <c r="B105" s="520" t="s">
        <v>8838</v>
      </c>
      <c r="C105" s="278">
        <v>69553.161095426403</v>
      </c>
      <c r="D105" s="277">
        <v>39</v>
      </c>
      <c r="E105" s="277"/>
      <c r="F105" s="253">
        <v>0</v>
      </c>
      <c r="G105" s="253">
        <v>0</v>
      </c>
      <c r="H105" s="253">
        <f t="shared" si="12"/>
        <v>0</v>
      </c>
    </row>
    <row r="106" spans="1:8" ht="28.5" x14ac:dyDescent="0.2">
      <c r="A106" s="549" t="s">
        <v>8839</v>
      </c>
      <c r="B106" s="520" t="s">
        <v>8840</v>
      </c>
      <c r="C106" s="278">
        <v>71414.075763773828</v>
      </c>
      <c r="D106" s="277">
        <v>39</v>
      </c>
      <c r="E106" s="277"/>
      <c r="F106" s="253">
        <v>0</v>
      </c>
      <c r="G106" s="253">
        <v>0</v>
      </c>
      <c r="H106" s="253">
        <f t="shared" si="12"/>
        <v>0</v>
      </c>
    </row>
    <row r="107" spans="1:8" ht="28.5" x14ac:dyDescent="0.2">
      <c r="A107" s="549" t="s">
        <v>8841</v>
      </c>
      <c r="B107" s="520" t="s">
        <v>8842</v>
      </c>
      <c r="C107" s="278">
        <v>71414.075763773828</v>
      </c>
      <c r="D107" s="277">
        <v>39</v>
      </c>
      <c r="E107" s="277"/>
      <c r="F107" s="253">
        <v>0</v>
      </c>
      <c r="G107" s="253">
        <v>0</v>
      </c>
      <c r="H107" s="253">
        <f t="shared" si="12"/>
        <v>0</v>
      </c>
    </row>
    <row r="108" spans="1:8" ht="28.5" x14ac:dyDescent="0.2">
      <c r="A108" s="549" t="s">
        <v>8843</v>
      </c>
      <c r="B108" s="520" t="s">
        <v>8844</v>
      </c>
      <c r="C108" s="278">
        <v>71414.075763773828</v>
      </c>
      <c r="D108" s="277">
        <v>39</v>
      </c>
      <c r="E108" s="277"/>
      <c r="F108" s="253">
        <v>0</v>
      </c>
      <c r="G108" s="253">
        <v>0</v>
      </c>
      <c r="H108" s="253">
        <f t="shared" si="12"/>
        <v>0</v>
      </c>
    </row>
    <row r="109" spans="1:8" ht="28.5" x14ac:dyDescent="0.2">
      <c r="A109" s="549" t="s">
        <v>8845</v>
      </c>
      <c r="B109" s="520" t="s">
        <v>8846</v>
      </c>
      <c r="C109" s="278">
        <v>71414.075763773828</v>
      </c>
      <c r="D109" s="277">
        <v>39</v>
      </c>
      <c r="E109" s="277"/>
      <c r="F109" s="253">
        <v>0</v>
      </c>
      <c r="G109" s="253">
        <v>0</v>
      </c>
      <c r="H109" s="253">
        <f t="shared" si="12"/>
        <v>0</v>
      </c>
    </row>
    <row r="110" spans="1:8" ht="28.5" x14ac:dyDescent="0.2">
      <c r="A110" s="549" t="s">
        <v>8847</v>
      </c>
      <c r="B110" s="520" t="s">
        <v>8848</v>
      </c>
      <c r="C110" s="278">
        <v>36200.223489111537</v>
      </c>
      <c r="D110" s="277">
        <v>39</v>
      </c>
      <c r="E110" s="277"/>
      <c r="F110" s="253">
        <v>0</v>
      </c>
      <c r="G110" s="253">
        <v>0</v>
      </c>
      <c r="H110" s="253">
        <f t="shared" si="12"/>
        <v>0</v>
      </c>
    </row>
    <row r="111" spans="1:8" ht="28.5" x14ac:dyDescent="0.2">
      <c r="A111" s="549" t="s">
        <v>8849</v>
      </c>
      <c r="B111" s="520" t="s">
        <v>8850</v>
      </c>
      <c r="C111" s="278">
        <v>77285.883901222929</v>
      </c>
      <c r="D111" s="250"/>
      <c r="E111" s="250"/>
      <c r="F111" s="253"/>
      <c r="G111" s="253"/>
      <c r="H111" s="253"/>
    </row>
    <row r="112" spans="1:8" ht="15" x14ac:dyDescent="0.25">
      <c r="A112" s="466" t="s">
        <v>7256</v>
      </c>
      <c r="B112" s="73" t="s">
        <v>7257</v>
      </c>
      <c r="C112" s="253"/>
      <c r="D112" s="277"/>
      <c r="E112" s="277"/>
      <c r="F112" s="62"/>
      <c r="G112" s="62"/>
      <c r="H112" s="253"/>
    </row>
    <row r="113" spans="1:8" ht="15" thickBot="1" x14ac:dyDescent="0.25">
      <c r="A113" s="483" t="s">
        <v>7258</v>
      </c>
      <c r="B113" s="31" t="s">
        <v>7259</v>
      </c>
      <c r="C113" s="253">
        <v>77961.195375925046</v>
      </c>
      <c r="D113" s="250"/>
      <c r="E113" s="250"/>
      <c r="F113" s="62">
        <v>0</v>
      </c>
      <c r="G113" s="62">
        <v>0</v>
      </c>
      <c r="H113" s="253">
        <f t="shared" ref="H113" si="13">G113-F113</f>
        <v>0</v>
      </c>
    </row>
    <row r="114" spans="1:8" ht="15" thickBot="1" x14ac:dyDescent="0.25">
      <c r="A114" s="158" t="s">
        <v>7260</v>
      </c>
      <c r="B114" s="31" t="s">
        <v>7261</v>
      </c>
      <c r="C114" s="253">
        <v>88702.010956238009</v>
      </c>
      <c r="D114" s="266"/>
      <c r="E114" s="266"/>
      <c r="F114" s="62">
        <v>0</v>
      </c>
      <c r="G114" s="62">
        <v>0</v>
      </c>
      <c r="H114" s="253">
        <f t="shared" ref="H114" si="14">G114-F114</f>
        <v>0</v>
      </c>
    </row>
    <row r="115" spans="1:8" ht="15.75" thickBot="1" x14ac:dyDescent="0.3">
      <c r="A115" s="512"/>
      <c r="B115" s="159" t="s">
        <v>5914</v>
      </c>
      <c r="C115" s="280">
        <f>SUM(C14:C114)</f>
        <v>7557533.901802442</v>
      </c>
      <c r="D115" s="273"/>
      <c r="E115" s="273"/>
      <c r="F115" s="280">
        <f>SUM(F14:F114)</f>
        <v>241228.12</v>
      </c>
      <c r="G115" s="280">
        <f>SUM(G14:G114)</f>
        <v>0</v>
      </c>
      <c r="H115" s="280">
        <f>SUM(H14:H114)</f>
        <v>241228.12</v>
      </c>
    </row>
    <row r="116" spans="1:8" ht="45" x14ac:dyDescent="0.25">
      <c r="A116" s="484" t="s">
        <v>5915</v>
      </c>
      <c r="B116" s="166" t="s">
        <v>7262</v>
      </c>
      <c r="C116" s="166"/>
      <c r="D116" s="457"/>
      <c r="E116" s="457"/>
      <c r="F116" s="457"/>
      <c r="G116" s="457"/>
      <c r="H116" s="458"/>
    </row>
    <row r="117" spans="1:8" ht="15" x14ac:dyDescent="0.25">
      <c r="A117" s="466" t="s">
        <v>170</v>
      </c>
      <c r="B117" s="204" t="s">
        <v>5936</v>
      </c>
      <c r="C117" s="490"/>
      <c r="D117" s="255"/>
      <c r="E117" s="255"/>
      <c r="F117" s="491"/>
      <c r="G117" s="491"/>
      <c r="H117" s="248"/>
    </row>
    <row r="118" spans="1:8" ht="15" x14ac:dyDescent="0.25">
      <c r="A118" s="450" t="s">
        <v>171</v>
      </c>
      <c r="B118" s="12" t="s">
        <v>5588</v>
      </c>
      <c r="C118" s="488"/>
      <c r="D118" s="63"/>
      <c r="E118" s="63"/>
      <c r="F118" s="489"/>
      <c r="G118" s="489"/>
      <c r="H118" s="489"/>
    </row>
    <row r="119" spans="1:8" x14ac:dyDescent="0.2">
      <c r="A119" s="549" t="s">
        <v>171</v>
      </c>
      <c r="B119" s="54" t="s">
        <v>8555</v>
      </c>
      <c r="C119" s="253"/>
      <c r="D119" s="33"/>
      <c r="E119" s="277"/>
      <c r="F119" s="62"/>
      <c r="G119" s="62"/>
      <c r="H119" s="253"/>
    </row>
    <row r="120" spans="1:8" ht="28.5" x14ac:dyDescent="0.2">
      <c r="A120" s="549" t="s">
        <v>5009</v>
      </c>
      <c r="B120" s="520" t="s">
        <v>14597</v>
      </c>
      <c r="C120" s="278">
        <v>65329.07371594564</v>
      </c>
      <c r="D120" s="402">
        <v>18</v>
      </c>
      <c r="E120" s="277"/>
      <c r="F120" s="62">
        <v>0</v>
      </c>
      <c r="G120" s="62">
        <v>0</v>
      </c>
      <c r="H120" s="253">
        <f t="shared" ref="H120:H123" si="15">G120-F120</f>
        <v>0</v>
      </c>
    </row>
    <row r="121" spans="1:8" ht="28.5" x14ac:dyDescent="0.2">
      <c r="A121" s="549" t="s">
        <v>5010</v>
      </c>
      <c r="B121" s="520" t="s">
        <v>14598</v>
      </c>
      <c r="C121" s="278">
        <v>65329.07371594564</v>
      </c>
      <c r="D121" s="402">
        <v>18</v>
      </c>
      <c r="E121" s="277"/>
      <c r="F121" s="62">
        <v>0</v>
      </c>
      <c r="G121" s="62">
        <v>0</v>
      </c>
      <c r="H121" s="253">
        <f t="shared" si="15"/>
        <v>0</v>
      </c>
    </row>
    <row r="122" spans="1:8" ht="28.5" x14ac:dyDescent="0.2">
      <c r="A122" s="549" t="s">
        <v>5011</v>
      </c>
      <c r="B122" s="520" t="s">
        <v>14599</v>
      </c>
      <c r="C122" s="278">
        <v>58383.54791476117</v>
      </c>
      <c r="D122" s="402">
        <v>19</v>
      </c>
      <c r="E122" s="277"/>
      <c r="F122" s="62">
        <v>0</v>
      </c>
      <c r="G122" s="62">
        <v>0</v>
      </c>
      <c r="H122" s="253">
        <f t="shared" si="15"/>
        <v>0</v>
      </c>
    </row>
    <row r="123" spans="1:8" ht="28.5" x14ac:dyDescent="0.2">
      <c r="A123" s="549" t="s">
        <v>5012</v>
      </c>
      <c r="B123" s="520" t="s">
        <v>14600</v>
      </c>
      <c r="C123" s="278">
        <v>5807.7546533475543</v>
      </c>
      <c r="D123" s="402">
        <v>19</v>
      </c>
      <c r="E123" s="277"/>
      <c r="F123" s="62">
        <v>0</v>
      </c>
      <c r="G123" s="62">
        <v>0</v>
      </c>
      <c r="H123" s="253">
        <f t="shared" si="15"/>
        <v>0</v>
      </c>
    </row>
    <row r="124" spans="1:8" ht="15" x14ac:dyDescent="0.25">
      <c r="A124" s="559" t="s">
        <v>172</v>
      </c>
      <c r="B124" s="560" t="s">
        <v>14601</v>
      </c>
      <c r="C124" s="278"/>
      <c r="D124" s="402"/>
      <c r="E124" s="277"/>
      <c r="F124" s="62"/>
      <c r="G124" s="62"/>
      <c r="H124" s="253"/>
    </row>
    <row r="125" spans="1:8" ht="28.5" x14ac:dyDescent="0.2">
      <c r="A125" s="549"/>
      <c r="B125" s="520" t="s">
        <v>14602</v>
      </c>
      <c r="C125" s="278"/>
      <c r="D125" s="402">
        <v>33</v>
      </c>
      <c r="E125" s="277"/>
      <c r="F125" s="62">
        <v>0</v>
      </c>
      <c r="G125" s="62">
        <v>0</v>
      </c>
      <c r="H125" s="253">
        <f t="shared" ref="H125" si="16">G125-F125</f>
        <v>0</v>
      </c>
    </row>
    <row r="126" spans="1:8" ht="15" x14ac:dyDescent="0.25">
      <c r="A126" s="559" t="s">
        <v>14603</v>
      </c>
      <c r="B126" s="519" t="s">
        <v>14604</v>
      </c>
      <c r="C126" s="278"/>
      <c r="D126" s="402"/>
      <c r="E126" s="277"/>
      <c r="F126" s="62"/>
      <c r="G126" s="62"/>
      <c r="H126" s="253"/>
    </row>
    <row r="127" spans="1:8" x14ac:dyDescent="0.2">
      <c r="A127" s="549" t="s">
        <v>14605</v>
      </c>
      <c r="B127" s="520" t="s">
        <v>14606</v>
      </c>
      <c r="C127" s="278">
        <v>38783.024298502984</v>
      </c>
      <c r="D127" s="402"/>
      <c r="E127" s="277"/>
      <c r="F127" s="62">
        <v>0</v>
      </c>
      <c r="G127" s="62">
        <v>0</v>
      </c>
      <c r="H127" s="253">
        <f t="shared" ref="H127:H135" si="17">G127-F127</f>
        <v>0</v>
      </c>
    </row>
    <row r="128" spans="1:8" x14ac:dyDescent="0.2">
      <c r="A128" s="549" t="s">
        <v>14607</v>
      </c>
      <c r="B128" s="520" t="s">
        <v>14608</v>
      </c>
      <c r="C128" s="278">
        <v>38783.024298502984</v>
      </c>
      <c r="D128" s="402"/>
      <c r="E128" s="277"/>
      <c r="F128" s="62">
        <v>0</v>
      </c>
      <c r="G128" s="62">
        <v>0</v>
      </c>
      <c r="H128" s="253">
        <f t="shared" si="17"/>
        <v>0</v>
      </c>
    </row>
    <row r="129" spans="1:8" x14ac:dyDescent="0.2">
      <c r="A129" s="549" t="s">
        <v>14609</v>
      </c>
      <c r="B129" s="520" t="s">
        <v>14610</v>
      </c>
      <c r="C129" s="278">
        <v>38783.024298502984</v>
      </c>
      <c r="D129" s="402"/>
      <c r="E129" s="277"/>
      <c r="F129" s="62">
        <v>0</v>
      </c>
      <c r="G129" s="62">
        <v>0</v>
      </c>
      <c r="H129" s="253">
        <f t="shared" si="17"/>
        <v>0</v>
      </c>
    </row>
    <row r="130" spans="1:8" x14ac:dyDescent="0.2">
      <c r="A130" s="549" t="s">
        <v>14611</v>
      </c>
      <c r="B130" s="520" t="s">
        <v>14612</v>
      </c>
      <c r="C130" s="278">
        <v>38783.024298502984</v>
      </c>
      <c r="D130" s="402"/>
      <c r="E130" s="277"/>
      <c r="F130" s="62">
        <v>0</v>
      </c>
      <c r="G130" s="62">
        <v>0</v>
      </c>
      <c r="H130" s="253">
        <f t="shared" si="17"/>
        <v>0</v>
      </c>
    </row>
    <row r="131" spans="1:8" x14ac:dyDescent="0.2">
      <c r="A131" s="549" t="s">
        <v>14613</v>
      </c>
      <c r="B131" s="520" t="s">
        <v>14614</v>
      </c>
      <c r="C131" s="278">
        <v>38783.024298502984</v>
      </c>
      <c r="D131" s="402"/>
      <c r="E131" s="277"/>
      <c r="F131" s="62">
        <v>0</v>
      </c>
      <c r="G131" s="62">
        <v>0</v>
      </c>
      <c r="H131" s="253">
        <f t="shared" si="17"/>
        <v>0</v>
      </c>
    </row>
    <row r="132" spans="1:8" x14ac:dyDescent="0.2">
      <c r="A132" s="549" t="s">
        <v>14615</v>
      </c>
      <c r="B132" s="520" t="s">
        <v>14616</v>
      </c>
      <c r="C132" s="278">
        <v>38783.024298502984</v>
      </c>
      <c r="D132" s="402"/>
      <c r="E132" s="277"/>
      <c r="F132" s="62">
        <v>0</v>
      </c>
      <c r="G132" s="62">
        <v>0</v>
      </c>
      <c r="H132" s="253">
        <f t="shared" si="17"/>
        <v>0</v>
      </c>
    </row>
    <row r="133" spans="1:8" x14ac:dyDescent="0.2">
      <c r="A133" s="549" t="s">
        <v>14617</v>
      </c>
      <c r="B133" s="520" t="s">
        <v>14618</v>
      </c>
      <c r="C133" s="278">
        <v>38783.024298502984</v>
      </c>
      <c r="D133" s="402"/>
      <c r="E133" s="277"/>
      <c r="F133" s="62">
        <v>0</v>
      </c>
      <c r="G133" s="62">
        <v>0</v>
      </c>
      <c r="H133" s="253">
        <f t="shared" si="17"/>
        <v>0</v>
      </c>
    </row>
    <row r="134" spans="1:8" x14ac:dyDescent="0.2">
      <c r="A134" s="549" t="s">
        <v>14619</v>
      </c>
      <c r="B134" s="520" t="s">
        <v>14620</v>
      </c>
      <c r="C134" s="278">
        <v>38783.024298502984</v>
      </c>
      <c r="D134" s="402"/>
      <c r="E134" s="277"/>
      <c r="F134" s="62">
        <v>0</v>
      </c>
      <c r="G134" s="62">
        <v>0</v>
      </c>
      <c r="H134" s="253">
        <f t="shared" si="17"/>
        <v>0</v>
      </c>
    </row>
    <row r="135" spans="1:8" x14ac:dyDescent="0.2">
      <c r="A135" s="549" t="s">
        <v>14621</v>
      </c>
      <c r="B135" s="520" t="s">
        <v>14622</v>
      </c>
      <c r="C135" s="278">
        <v>44697.435504024819</v>
      </c>
      <c r="D135" s="402"/>
      <c r="E135" s="277"/>
      <c r="F135" s="62">
        <v>0</v>
      </c>
      <c r="G135" s="62">
        <v>0</v>
      </c>
      <c r="H135" s="253">
        <f t="shared" si="17"/>
        <v>0</v>
      </c>
    </row>
    <row r="136" spans="1:8" ht="15" x14ac:dyDescent="0.25">
      <c r="A136" s="559" t="s">
        <v>14623</v>
      </c>
      <c r="B136" s="519" t="s">
        <v>14624</v>
      </c>
      <c r="C136" s="278"/>
      <c r="D136" s="402"/>
      <c r="E136" s="277"/>
      <c r="F136" s="62"/>
      <c r="G136" s="62"/>
      <c r="H136" s="253"/>
    </row>
    <row r="137" spans="1:8" x14ac:dyDescent="0.2">
      <c r="A137" s="549" t="s">
        <v>14625</v>
      </c>
      <c r="B137" s="520" t="s">
        <v>14626</v>
      </c>
      <c r="C137" s="278">
        <v>47315.289644173594</v>
      </c>
      <c r="D137" s="402"/>
      <c r="E137" s="277"/>
      <c r="F137" s="62">
        <v>0</v>
      </c>
      <c r="G137" s="62">
        <v>0</v>
      </c>
      <c r="H137" s="253">
        <f t="shared" ref="H137:H141" si="18">G137-F137</f>
        <v>0</v>
      </c>
    </row>
    <row r="138" spans="1:8" x14ac:dyDescent="0.2">
      <c r="A138" s="549" t="s">
        <v>14627</v>
      </c>
      <c r="B138" s="520" t="s">
        <v>14628</v>
      </c>
      <c r="C138" s="278">
        <v>38783.024298502984</v>
      </c>
      <c r="D138" s="402"/>
      <c r="E138" s="277"/>
      <c r="F138" s="62">
        <v>0</v>
      </c>
      <c r="G138" s="62">
        <v>0</v>
      </c>
      <c r="H138" s="253">
        <f t="shared" si="18"/>
        <v>0</v>
      </c>
    </row>
    <row r="139" spans="1:8" x14ac:dyDescent="0.2">
      <c r="A139" s="549" t="s">
        <v>14629</v>
      </c>
      <c r="B139" s="520" t="s">
        <v>14630</v>
      </c>
      <c r="C139" s="278">
        <v>38783.024298502984</v>
      </c>
      <c r="D139" s="402"/>
      <c r="E139" s="277"/>
      <c r="F139" s="62">
        <v>0</v>
      </c>
      <c r="G139" s="62">
        <v>0</v>
      </c>
      <c r="H139" s="253">
        <f t="shared" si="18"/>
        <v>0</v>
      </c>
    </row>
    <row r="140" spans="1:8" x14ac:dyDescent="0.2">
      <c r="A140" s="549" t="s">
        <v>14631</v>
      </c>
      <c r="B140" s="520" t="s">
        <v>14632</v>
      </c>
      <c r="C140" s="278">
        <v>38783.024298502984</v>
      </c>
      <c r="D140" s="402"/>
      <c r="E140" s="277"/>
      <c r="F140" s="62">
        <v>0</v>
      </c>
      <c r="G140" s="62">
        <v>0</v>
      </c>
      <c r="H140" s="253">
        <f t="shared" si="18"/>
        <v>0</v>
      </c>
    </row>
    <row r="141" spans="1:8" x14ac:dyDescent="0.2">
      <c r="A141" s="549" t="s">
        <v>14633</v>
      </c>
      <c r="B141" s="520" t="s">
        <v>14634</v>
      </c>
      <c r="C141" s="278">
        <v>38783.024298502984</v>
      </c>
      <c r="D141" s="402"/>
      <c r="E141" s="277"/>
      <c r="F141" s="62">
        <v>0</v>
      </c>
      <c r="G141" s="62">
        <v>0</v>
      </c>
      <c r="H141" s="253">
        <f t="shared" si="18"/>
        <v>0</v>
      </c>
    </row>
    <row r="142" spans="1:8" ht="15" x14ac:dyDescent="0.25">
      <c r="A142" s="559" t="s">
        <v>14635</v>
      </c>
      <c r="B142" s="519" t="s">
        <v>14636</v>
      </c>
      <c r="C142" s="278"/>
      <c r="D142" s="402"/>
      <c r="E142" s="277"/>
      <c r="F142" s="62"/>
      <c r="G142" s="62"/>
      <c r="H142" s="253"/>
    </row>
    <row r="143" spans="1:8" x14ac:dyDescent="0.2">
      <c r="A143" s="549" t="s">
        <v>14637</v>
      </c>
      <c r="B143" s="520" t="s">
        <v>14638</v>
      </c>
      <c r="C143" s="278">
        <v>34226.018943428615</v>
      </c>
      <c r="D143" s="402"/>
      <c r="E143" s="277"/>
      <c r="F143" s="62">
        <v>0</v>
      </c>
      <c r="G143" s="62">
        <v>0</v>
      </c>
      <c r="H143" s="253">
        <f t="shared" ref="H143:H149" si="19">G143-F143</f>
        <v>0</v>
      </c>
    </row>
    <row r="144" spans="1:8" x14ac:dyDescent="0.2">
      <c r="A144" s="549" t="s">
        <v>14639</v>
      </c>
      <c r="B144" s="520" t="s">
        <v>14640</v>
      </c>
      <c r="C144" s="278">
        <v>38783.024298502984</v>
      </c>
      <c r="D144" s="402"/>
      <c r="E144" s="277"/>
      <c r="F144" s="62">
        <v>0</v>
      </c>
      <c r="G144" s="62">
        <v>0</v>
      </c>
      <c r="H144" s="253">
        <f t="shared" si="19"/>
        <v>0</v>
      </c>
    </row>
    <row r="145" spans="1:8" x14ac:dyDescent="0.2">
      <c r="A145" s="549" t="s">
        <v>14641</v>
      </c>
      <c r="B145" s="520" t="s">
        <v>14642</v>
      </c>
      <c r="C145" s="278">
        <v>38783.024298502984</v>
      </c>
      <c r="D145" s="402"/>
      <c r="E145" s="277"/>
      <c r="F145" s="62">
        <v>0</v>
      </c>
      <c r="G145" s="62">
        <v>0</v>
      </c>
      <c r="H145" s="253">
        <f t="shared" si="19"/>
        <v>0</v>
      </c>
    </row>
    <row r="146" spans="1:8" x14ac:dyDescent="0.2">
      <c r="A146" s="549" t="s">
        <v>14643</v>
      </c>
      <c r="B146" s="520" t="s">
        <v>14644</v>
      </c>
      <c r="C146" s="278">
        <v>38783.024298502984</v>
      </c>
      <c r="D146" s="402"/>
      <c r="E146" s="277"/>
      <c r="F146" s="62">
        <v>0</v>
      </c>
      <c r="G146" s="62">
        <v>0</v>
      </c>
      <c r="H146" s="253">
        <f t="shared" si="19"/>
        <v>0</v>
      </c>
    </row>
    <row r="147" spans="1:8" x14ac:dyDescent="0.2">
      <c r="A147" s="549" t="s">
        <v>14645</v>
      </c>
      <c r="B147" s="520" t="s">
        <v>14646</v>
      </c>
      <c r="C147" s="278">
        <v>38783.024298502984</v>
      </c>
      <c r="D147" s="402"/>
      <c r="E147" s="277"/>
      <c r="F147" s="62">
        <v>0</v>
      </c>
      <c r="G147" s="62">
        <v>0</v>
      </c>
      <c r="H147" s="253">
        <f t="shared" si="19"/>
        <v>0</v>
      </c>
    </row>
    <row r="148" spans="1:8" x14ac:dyDescent="0.2">
      <c r="A148" s="549" t="s">
        <v>14647</v>
      </c>
      <c r="B148" s="520" t="s">
        <v>14648</v>
      </c>
      <c r="C148" s="278">
        <v>38783.024298502984</v>
      </c>
      <c r="D148" s="402"/>
      <c r="E148" s="277"/>
      <c r="F148" s="62">
        <v>0</v>
      </c>
      <c r="G148" s="62">
        <v>0</v>
      </c>
      <c r="H148" s="253">
        <f t="shared" si="19"/>
        <v>0</v>
      </c>
    </row>
    <row r="149" spans="1:8" x14ac:dyDescent="0.2">
      <c r="A149" s="549" t="s">
        <v>14649</v>
      </c>
      <c r="B149" s="520" t="s">
        <v>14650</v>
      </c>
      <c r="C149" s="278">
        <v>38783.024298502984</v>
      </c>
      <c r="D149" s="402"/>
      <c r="E149" s="277"/>
      <c r="F149" s="62">
        <v>0</v>
      </c>
      <c r="G149" s="62">
        <v>0</v>
      </c>
      <c r="H149" s="253">
        <f t="shared" si="19"/>
        <v>0</v>
      </c>
    </row>
    <row r="150" spans="1:8" ht="15" x14ac:dyDescent="0.25">
      <c r="A150" s="559" t="s">
        <v>14651</v>
      </c>
      <c r="B150" s="519" t="s">
        <v>14652</v>
      </c>
      <c r="C150" s="278"/>
      <c r="D150" s="402"/>
      <c r="E150" s="277"/>
      <c r="F150" s="62"/>
      <c r="G150" s="62"/>
      <c r="H150" s="253"/>
    </row>
    <row r="151" spans="1:8" x14ac:dyDescent="0.2">
      <c r="A151" s="549" t="s">
        <v>14653</v>
      </c>
      <c r="B151" s="520" t="s">
        <v>14654</v>
      </c>
      <c r="C151" s="278">
        <v>30929.461878055557</v>
      </c>
      <c r="D151" s="402"/>
      <c r="E151" s="277"/>
      <c r="F151" s="62">
        <v>0</v>
      </c>
      <c r="G151" s="62">
        <v>0</v>
      </c>
      <c r="H151" s="253">
        <f t="shared" ref="H151:H156" si="20">G151-F151</f>
        <v>0</v>
      </c>
    </row>
    <row r="152" spans="1:8" x14ac:dyDescent="0.2">
      <c r="A152" s="549" t="s">
        <v>14655</v>
      </c>
      <c r="B152" s="520" t="s">
        <v>14656</v>
      </c>
      <c r="C152" s="278">
        <v>38783.024298502984</v>
      </c>
      <c r="D152" s="402"/>
      <c r="E152" s="277"/>
      <c r="F152" s="62">
        <v>0</v>
      </c>
      <c r="G152" s="62">
        <v>0</v>
      </c>
      <c r="H152" s="253">
        <f t="shared" si="20"/>
        <v>0</v>
      </c>
    </row>
    <row r="153" spans="1:8" x14ac:dyDescent="0.2">
      <c r="A153" s="549" t="s">
        <v>14657</v>
      </c>
      <c r="B153" s="520" t="s">
        <v>14658</v>
      </c>
      <c r="C153" s="278">
        <v>38783.024298502984</v>
      </c>
      <c r="D153" s="402"/>
      <c r="E153" s="277"/>
      <c r="F153" s="62">
        <v>0</v>
      </c>
      <c r="G153" s="62">
        <v>0</v>
      </c>
      <c r="H153" s="253">
        <f t="shared" si="20"/>
        <v>0</v>
      </c>
    </row>
    <row r="154" spans="1:8" x14ac:dyDescent="0.2">
      <c r="A154" s="549" t="s">
        <v>14659</v>
      </c>
      <c r="B154" s="520" t="s">
        <v>14660</v>
      </c>
      <c r="C154" s="278">
        <v>38783.024298502984</v>
      </c>
      <c r="D154" s="402"/>
      <c r="E154" s="277"/>
      <c r="F154" s="62">
        <v>0</v>
      </c>
      <c r="G154" s="62">
        <v>0</v>
      </c>
      <c r="H154" s="253">
        <f t="shared" si="20"/>
        <v>0</v>
      </c>
    </row>
    <row r="155" spans="1:8" x14ac:dyDescent="0.2">
      <c r="A155" s="549" t="s">
        <v>14661</v>
      </c>
      <c r="B155" s="520" t="s">
        <v>14662</v>
      </c>
      <c r="C155" s="278">
        <v>38783.024298502984</v>
      </c>
      <c r="D155" s="402"/>
      <c r="E155" s="277"/>
      <c r="F155" s="62">
        <v>0</v>
      </c>
      <c r="G155" s="62">
        <v>0</v>
      </c>
      <c r="H155" s="253">
        <f t="shared" si="20"/>
        <v>0</v>
      </c>
    </row>
    <row r="156" spans="1:8" x14ac:dyDescent="0.2">
      <c r="A156" s="549" t="s">
        <v>14663</v>
      </c>
      <c r="B156" s="520" t="s">
        <v>14664</v>
      </c>
      <c r="C156" s="278">
        <v>38783.024298502984</v>
      </c>
      <c r="D156" s="402"/>
      <c r="E156" s="277"/>
      <c r="F156" s="62">
        <v>0</v>
      </c>
      <c r="G156" s="62">
        <v>0</v>
      </c>
      <c r="H156" s="253">
        <f t="shared" si="20"/>
        <v>0</v>
      </c>
    </row>
    <row r="157" spans="1:8" ht="15" x14ac:dyDescent="0.25">
      <c r="A157" s="559" t="s">
        <v>14665</v>
      </c>
      <c r="B157" s="519" t="s">
        <v>14666</v>
      </c>
      <c r="C157" s="278"/>
      <c r="D157" s="402"/>
      <c r="E157" s="277"/>
      <c r="F157" s="62"/>
      <c r="G157" s="62"/>
      <c r="H157" s="253"/>
    </row>
    <row r="158" spans="1:8" x14ac:dyDescent="0.2">
      <c r="A158" s="549" t="s">
        <v>14667</v>
      </c>
      <c r="B158" s="520" t="s">
        <v>14668</v>
      </c>
      <c r="C158" s="278">
        <v>27051.159448205479</v>
      </c>
      <c r="D158" s="402"/>
      <c r="E158" s="277"/>
      <c r="F158" s="62">
        <v>0</v>
      </c>
      <c r="G158" s="62">
        <v>0</v>
      </c>
      <c r="H158" s="253">
        <f t="shared" ref="H158:H164" si="21">G158-F158</f>
        <v>0</v>
      </c>
    </row>
    <row r="159" spans="1:8" x14ac:dyDescent="0.2">
      <c r="A159" s="549" t="s">
        <v>14669</v>
      </c>
      <c r="B159" s="520" t="s">
        <v>14670</v>
      </c>
      <c r="C159" s="278">
        <v>38783.024298502984</v>
      </c>
      <c r="D159" s="402"/>
      <c r="E159" s="277"/>
      <c r="F159" s="62">
        <v>0</v>
      </c>
      <c r="G159" s="62">
        <v>0</v>
      </c>
      <c r="H159" s="253">
        <f t="shared" si="21"/>
        <v>0</v>
      </c>
    </row>
    <row r="160" spans="1:8" x14ac:dyDescent="0.2">
      <c r="A160" s="549" t="s">
        <v>14671</v>
      </c>
      <c r="B160" s="520" t="s">
        <v>14672</v>
      </c>
      <c r="C160" s="278">
        <v>38783.024298502984</v>
      </c>
      <c r="D160" s="402"/>
      <c r="E160" s="277"/>
      <c r="F160" s="62">
        <v>0</v>
      </c>
      <c r="G160" s="62">
        <v>0</v>
      </c>
      <c r="H160" s="253">
        <f t="shared" si="21"/>
        <v>0</v>
      </c>
    </row>
    <row r="161" spans="1:8" x14ac:dyDescent="0.2">
      <c r="A161" s="549" t="s">
        <v>14673</v>
      </c>
      <c r="B161" s="520" t="s">
        <v>14674</v>
      </c>
      <c r="C161" s="278">
        <v>38783.024298502984</v>
      </c>
      <c r="D161" s="402"/>
      <c r="E161" s="277"/>
      <c r="F161" s="62">
        <v>0</v>
      </c>
      <c r="G161" s="62">
        <v>0</v>
      </c>
      <c r="H161" s="253">
        <f t="shared" si="21"/>
        <v>0</v>
      </c>
    </row>
    <row r="162" spans="1:8" x14ac:dyDescent="0.2">
      <c r="A162" s="549" t="s">
        <v>14675</v>
      </c>
      <c r="B162" s="520" t="s">
        <v>14676</v>
      </c>
      <c r="C162" s="278">
        <v>38783.024298502984</v>
      </c>
      <c r="D162" s="402"/>
      <c r="E162" s="277"/>
      <c r="F162" s="62">
        <v>0</v>
      </c>
      <c r="G162" s="62">
        <v>0</v>
      </c>
      <c r="H162" s="253">
        <f t="shared" si="21"/>
        <v>0</v>
      </c>
    </row>
    <row r="163" spans="1:8" x14ac:dyDescent="0.2">
      <c r="A163" s="549" t="s">
        <v>14677</v>
      </c>
      <c r="B163" s="520" t="s">
        <v>14678</v>
      </c>
      <c r="C163" s="278">
        <v>38783.024298502984</v>
      </c>
      <c r="D163" s="402"/>
      <c r="E163" s="277"/>
      <c r="F163" s="62">
        <v>0</v>
      </c>
      <c r="G163" s="62">
        <v>0</v>
      </c>
      <c r="H163" s="253">
        <f t="shared" si="21"/>
        <v>0</v>
      </c>
    </row>
    <row r="164" spans="1:8" x14ac:dyDescent="0.2">
      <c r="A164" s="549" t="s">
        <v>14679</v>
      </c>
      <c r="B164" s="520" t="s">
        <v>14680</v>
      </c>
      <c r="C164" s="278">
        <v>38783.024298502984</v>
      </c>
      <c r="D164" s="402"/>
      <c r="E164" s="277"/>
      <c r="F164" s="62">
        <v>0</v>
      </c>
      <c r="G164" s="62">
        <v>0</v>
      </c>
      <c r="H164" s="253">
        <f t="shared" si="21"/>
        <v>0</v>
      </c>
    </row>
    <row r="165" spans="1:8" ht="15" x14ac:dyDescent="0.25">
      <c r="A165" s="559" t="s">
        <v>14681</v>
      </c>
      <c r="B165" s="519" t="s">
        <v>14682</v>
      </c>
      <c r="C165" s="278"/>
      <c r="D165" s="402"/>
      <c r="E165" s="277"/>
      <c r="F165" s="62"/>
      <c r="G165" s="62"/>
      <c r="H165" s="253"/>
    </row>
    <row r="166" spans="1:8" x14ac:dyDescent="0.2">
      <c r="A166" s="549" t="s">
        <v>14683</v>
      </c>
      <c r="B166" s="520" t="s">
        <v>14684</v>
      </c>
      <c r="C166" s="278">
        <v>47897.035008650615</v>
      </c>
      <c r="D166" s="402"/>
      <c r="E166" s="277"/>
      <c r="F166" s="62">
        <v>0</v>
      </c>
      <c r="G166" s="62">
        <v>0</v>
      </c>
      <c r="H166" s="253">
        <f t="shared" ref="H166:H171" si="22">G166-F166</f>
        <v>0</v>
      </c>
    </row>
    <row r="167" spans="1:8" x14ac:dyDescent="0.2">
      <c r="A167" s="549" t="s">
        <v>14685</v>
      </c>
      <c r="B167" s="520" t="s">
        <v>14686</v>
      </c>
      <c r="C167" s="278">
        <v>38783.024298502984</v>
      </c>
      <c r="D167" s="402"/>
      <c r="E167" s="277"/>
      <c r="F167" s="62">
        <v>0</v>
      </c>
      <c r="G167" s="62">
        <v>0</v>
      </c>
      <c r="H167" s="253">
        <f t="shared" si="22"/>
        <v>0</v>
      </c>
    </row>
    <row r="168" spans="1:8" x14ac:dyDescent="0.2">
      <c r="A168" s="549" t="s">
        <v>14687</v>
      </c>
      <c r="B168" s="520" t="s">
        <v>14688</v>
      </c>
      <c r="C168" s="278">
        <v>38783.024298502984</v>
      </c>
      <c r="D168" s="402"/>
      <c r="E168" s="277"/>
      <c r="F168" s="62">
        <v>0</v>
      </c>
      <c r="G168" s="62">
        <v>0</v>
      </c>
      <c r="H168" s="253">
        <f t="shared" si="22"/>
        <v>0</v>
      </c>
    </row>
    <row r="169" spans="1:8" x14ac:dyDescent="0.2">
      <c r="A169" s="549" t="s">
        <v>14689</v>
      </c>
      <c r="B169" s="520" t="s">
        <v>14690</v>
      </c>
      <c r="C169" s="278">
        <v>38783.024298502984</v>
      </c>
      <c r="D169" s="402"/>
      <c r="E169" s="277"/>
      <c r="F169" s="62">
        <v>0</v>
      </c>
      <c r="G169" s="62">
        <v>0</v>
      </c>
      <c r="H169" s="253">
        <f t="shared" si="22"/>
        <v>0</v>
      </c>
    </row>
    <row r="170" spans="1:8" x14ac:dyDescent="0.2">
      <c r="A170" s="549" t="s">
        <v>14691</v>
      </c>
      <c r="B170" s="520" t="s">
        <v>14692</v>
      </c>
      <c r="C170" s="278">
        <v>38783.024298502984</v>
      </c>
      <c r="D170" s="402"/>
      <c r="E170" s="277"/>
      <c r="F170" s="62">
        <v>0</v>
      </c>
      <c r="G170" s="62">
        <v>0</v>
      </c>
      <c r="H170" s="253">
        <f t="shared" si="22"/>
        <v>0</v>
      </c>
    </row>
    <row r="171" spans="1:8" x14ac:dyDescent="0.2">
      <c r="A171" s="549" t="s">
        <v>14693</v>
      </c>
      <c r="B171" s="520" t="s">
        <v>14694</v>
      </c>
      <c r="C171" s="278">
        <v>38783.024298502984</v>
      </c>
      <c r="D171" s="402"/>
      <c r="E171" s="277"/>
      <c r="F171" s="62">
        <v>0</v>
      </c>
      <c r="G171" s="62">
        <v>0</v>
      </c>
      <c r="H171" s="253">
        <f t="shared" si="22"/>
        <v>0</v>
      </c>
    </row>
    <row r="172" spans="1:8" ht="15" x14ac:dyDescent="0.25">
      <c r="A172" s="559" t="s">
        <v>14695</v>
      </c>
      <c r="B172" s="519" t="s">
        <v>14696</v>
      </c>
      <c r="C172" s="278"/>
      <c r="D172" s="402"/>
      <c r="E172" s="277"/>
      <c r="F172" s="62"/>
      <c r="G172" s="62"/>
      <c r="H172" s="253"/>
    </row>
    <row r="173" spans="1:8" x14ac:dyDescent="0.2">
      <c r="A173" s="549" t="s">
        <v>14697</v>
      </c>
      <c r="B173" s="520" t="s">
        <v>14698</v>
      </c>
      <c r="C173" s="278">
        <v>15804.082401639922</v>
      </c>
      <c r="D173" s="402"/>
      <c r="E173" s="277"/>
      <c r="F173" s="62">
        <v>0</v>
      </c>
      <c r="G173" s="62">
        <v>0</v>
      </c>
      <c r="H173" s="253">
        <f t="shared" ref="H173:H178" si="23">G173-F173</f>
        <v>0</v>
      </c>
    </row>
    <row r="174" spans="1:8" x14ac:dyDescent="0.2">
      <c r="A174" s="549" t="s">
        <v>14699</v>
      </c>
      <c r="B174" s="520" t="s">
        <v>14700</v>
      </c>
      <c r="C174" s="278">
        <v>38783.024298502984</v>
      </c>
      <c r="D174" s="402"/>
      <c r="E174" s="277"/>
      <c r="F174" s="62">
        <v>0</v>
      </c>
      <c r="G174" s="62">
        <v>0</v>
      </c>
      <c r="H174" s="253">
        <f t="shared" si="23"/>
        <v>0</v>
      </c>
    </row>
    <row r="175" spans="1:8" x14ac:dyDescent="0.2">
      <c r="A175" s="549" t="s">
        <v>14701</v>
      </c>
      <c r="B175" s="520" t="s">
        <v>14702</v>
      </c>
      <c r="C175" s="278">
        <v>38783.024298502984</v>
      </c>
      <c r="D175" s="402"/>
      <c r="E175" s="277"/>
      <c r="F175" s="62">
        <v>0</v>
      </c>
      <c r="G175" s="62">
        <v>0</v>
      </c>
      <c r="H175" s="253">
        <f t="shared" si="23"/>
        <v>0</v>
      </c>
    </row>
    <row r="176" spans="1:8" x14ac:dyDescent="0.2">
      <c r="A176" s="549" t="s">
        <v>14703</v>
      </c>
      <c r="B176" s="520" t="s">
        <v>14704</v>
      </c>
      <c r="C176" s="278">
        <v>38783.024298502984</v>
      </c>
      <c r="D176" s="402"/>
      <c r="E176" s="277"/>
      <c r="F176" s="62">
        <v>0</v>
      </c>
      <c r="G176" s="62">
        <v>0</v>
      </c>
      <c r="H176" s="253">
        <f t="shared" si="23"/>
        <v>0</v>
      </c>
    </row>
    <row r="177" spans="1:8" x14ac:dyDescent="0.2">
      <c r="A177" s="549" t="s">
        <v>14705</v>
      </c>
      <c r="B177" s="520" t="s">
        <v>14706</v>
      </c>
      <c r="C177" s="278">
        <v>38783.024298502984</v>
      </c>
      <c r="D177" s="402"/>
      <c r="E177" s="277"/>
      <c r="F177" s="62">
        <v>0</v>
      </c>
      <c r="G177" s="62">
        <v>0</v>
      </c>
      <c r="H177" s="253">
        <f t="shared" si="23"/>
        <v>0</v>
      </c>
    </row>
    <row r="178" spans="1:8" x14ac:dyDescent="0.2">
      <c r="A178" s="549" t="s">
        <v>14707</v>
      </c>
      <c r="B178" s="520" t="s">
        <v>14708</v>
      </c>
      <c r="C178" s="278">
        <v>38783.024298502984</v>
      </c>
      <c r="D178" s="402"/>
      <c r="E178" s="277"/>
      <c r="F178" s="62">
        <v>0</v>
      </c>
      <c r="G178" s="62">
        <v>0</v>
      </c>
      <c r="H178" s="253">
        <f t="shared" si="23"/>
        <v>0</v>
      </c>
    </row>
    <row r="179" spans="1:8" ht="15" x14ac:dyDescent="0.25">
      <c r="A179" s="559" t="s">
        <v>14709</v>
      </c>
      <c r="B179" s="519" t="s">
        <v>14710</v>
      </c>
      <c r="C179" s="278"/>
      <c r="D179" s="402"/>
      <c r="E179" s="277"/>
      <c r="F179" s="62"/>
      <c r="G179" s="62"/>
      <c r="H179" s="253"/>
    </row>
    <row r="180" spans="1:8" x14ac:dyDescent="0.2">
      <c r="A180" s="549" t="s">
        <v>14711</v>
      </c>
      <c r="B180" s="520" t="s">
        <v>14712</v>
      </c>
      <c r="C180" s="278">
        <v>19488.469709997662</v>
      </c>
      <c r="D180" s="402"/>
      <c r="E180" s="277"/>
      <c r="F180" s="62">
        <v>0</v>
      </c>
      <c r="G180" s="62">
        <v>0</v>
      </c>
      <c r="H180" s="253">
        <f t="shared" ref="H180:H184" si="24">G180-F180</f>
        <v>0</v>
      </c>
    </row>
    <row r="181" spans="1:8" x14ac:dyDescent="0.2">
      <c r="A181" s="549" t="s">
        <v>14713</v>
      </c>
      <c r="B181" s="520" t="s">
        <v>14714</v>
      </c>
      <c r="C181" s="278">
        <v>38783.024298502984</v>
      </c>
      <c r="D181" s="402"/>
      <c r="E181" s="277"/>
      <c r="F181" s="62">
        <v>0</v>
      </c>
      <c r="G181" s="62">
        <v>0</v>
      </c>
      <c r="H181" s="253">
        <f t="shared" si="24"/>
        <v>0</v>
      </c>
    </row>
    <row r="182" spans="1:8" x14ac:dyDescent="0.2">
      <c r="A182" s="549" t="s">
        <v>14715</v>
      </c>
      <c r="B182" s="520" t="s">
        <v>14716</v>
      </c>
      <c r="C182" s="278">
        <v>38783.024298502984</v>
      </c>
      <c r="D182" s="402"/>
      <c r="E182" s="277"/>
      <c r="F182" s="62">
        <v>0</v>
      </c>
      <c r="G182" s="62">
        <v>0</v>
      </c>
      <c r="H182" s="253">
        <f t="shared" si="24"/>
        <v>0</v>
      </c>
    </row>
    <row r="183" spans="1:8" x14ac:dyDescent="0.2">
      <c r="A183" s="549" t="s">
        <v>14717</v>
      </c>
      <c r="B183" s="520" t="s">
        <v>14718</v>
      </c>
      <c r="C183" s="278">
        <v>38783.024298502984</v>
      </c>
      <c r="D183" s="402"/>
      <c r="E183" s="277"/>
      <c r="F183" s="62">
        <v>0</v>
      </c>
      <c r="G183" s="62">
        <v>0</v>
      </c>
      <c r="H183" s="253">
        <f t="shared" si="24"/>
        <v>0</v>
      </c>
    </row>
    <row r="184" spans="1:8" x14ac:dyDescent="0.2">
      <c r="A184" s="549" t="s">
        <v>14719</v>
      </c>
      <c r="B184" s="520" t="s">
        <v>14720</v>
      </c>
      <c r="C184" s="278">
        <v>38783.024298502984</v>
      </c>
      <c r="D184" s="402"/>
      <c r="E184" s="277"/>
      <c r="F184" s="62">
        <v>0</v>
      </c>
      <c r="G184" s="62">
        <v>0</v>
      </c>
      <c r="H184" s="253">
        <f t="shared" si="24"/>
        <v>0</v>
      </c>
    </row>
    <row r="185" spans="1:8" ht="15" x14ac:dyDescent="0.25">
      <c r="A185" s="559" t="s">
        <v>14721</v>
      </c>
      <c r="B185" s="519" t="s">
        <v>14722</v>
      </c>
      <c r="C185" s="278"/>
      <c r="D185" s="402"/>
      <c r="E185" s="277"/>
      <c r="F185" s="62"/>
      <c r="G185" s="62"/>
      <c r="H185" s="253"/>
    </row>
    <row r="186" spans="1:8" x14ac:dyDescent="0.2">
      <c r="A186" s="549" t="s">
        <v>14723</v>
      </c>
      <c r="B186" s="520" t="s">
        <v>14724</v>
      </c>
      <c r="C186" s="278">
        <v>29087.26822387724</v>
      </c>
      <c r="D186" s="402"/>
      <c r="E186" s="277"/>
      <c r="F186" s="62">
        <v>0</v>
      </c>
      <c r="G186" s="62">
        <v>0</v>
      </c>
      <c r="H186" s="253">
        <f t="shared" ref="H186:H191" si="25">G186-F186</f>
        <v>0</v>
      </c>
    </row>
    <row r="187" spans="1:8" x14ac:dyDescent="0.2">
      <c r="A187" s="549" t="s">
        <v>14725</v>
      </c>
      <c r="B187" s="520" t="s">
        <v>14726</v>
      </c>
      <c r="C187" s="278">
        <v>38783.024298502984</v>
      </c>
      <c r="D187" s="402"/>
      <c r="E187" s="277"/>
      <c r="F187" s="62">
        <v>0</v>
      </c>
      <c r="G187" s="62">
        <v>0</v>
      </c>
      <c r="H187" s="253">
        <f t="shared" si="25"/>
        <v>0</v>
      </c>
    </row>
    <row r="188" spans="1:8" x14ac:dyDescent="0.2">
      <c r="A188" s="549" t="s">
        <v>14727</v>
      </c>
      <c r="B188" s="520" t="s">
        <v>14728</v>
      </c>
      <c r="C188" s="278">
        <v>38783.024298502984</v>
      </c>
      <c r="D188" s="402"/>
      <c r="E188" s="277"/>
      <c r="F188" s="62">
        <v>0</v>
      </c>
      <c r="G188" s="62">
        <v>0</v>
      </c>
      <c r="H188" s="253">
        <f t="shared" si="25"/>
        <v>0</v>
      </c>
    </row>
    <row r="189" spans="1:8" x14ac:dyDescent="0.2">
      <c r="A189" s="549" t="s">
        <v>14729</v>
      </c>
      <c r="B189" s="520" t="s">
        <v>14730</v>
      </c>
      <c r="C189" s="278">
        <v>38783.024298502984</v>
      </c>
      <c r="D189" s="402"/>
      <c r="E189" s="277"/>
      <c r="F189" s="62">
        <v>0</v>
      </c>
      <c r="G189" s="62">
        <v>0</v>
      </c>
      <c r="H189" s="253">
        <f t="shared" si="25"/>
        <v>0</v>
      </c>
    </row>
    <row r="190" spans="1:8" x14ac:dyDescent="0.2">
      <c r="A190" s="549" t="s">
        <v>14731</v>
      </c>
      <c r="B190" s="520" t="s">
        <v>14732</v>
      </c>
      <c r="C190" s="278">
        <v>38783.024298502984</v>
      </c>
      <c r="D190" s="402"/>
      <c r="E190" s="277"/>
      <c r="F190" s="62">
        <v>0</v>
      </c>
      <c r="G190" s="62">
        <v>0</v>
      </c>
      <c r="H190" s="253">
        <f t="shared" si="25"/>
        <v>0</v>
      </c>
    </row>
    <row r="191" spans="1:8" x14ac:dyDescent="0.2">
      <c r="A191" s="549" t="s">
        <v>14733</v>
      </c>
      <c r="B191" s="520" t="s">
        <v>14734</v>
      </c>
      <c r="C191" s="278">
        <v>38783.024298502984</v>
      </c>
      <c r="D191" s="402"/>
      <c r="E191" s="277"/>
      <c r="F191" s="62">
        <v>0</v>
      </c>
      <c r="G191" s="62">
        <v>0</v>
      </c>
      <c r="H191" s="253">
        <f t="shared" si="25"/>
        <v>0</v>
      </c>
    </row>
    <row r="192" spans="1:8" ht="15" x14ac:dyDescent="0.25">
      <c r="A192" s="559" t="s">
        <v>14735</v>
      </c>
      <c r="B192" s="519" t="s">
        <v>14736</v>
      </c>
      <c r="C192" s="278"/>
      <c r="D192" s="402"/>
      <c r="E192" s="277"/>
      <c r="F192" s="62"/>
      <c r="G192" s="62"/>
      <c r="H192" s="253"/>
    </row>
    <row r="193" spans="1:8" x14ac:dyDescent="0.2">
      <c r="A193" s="549" t="s">
        <v>14737</v>
      </c>
      <c r="B193" s="520" t="s">
        <v>14738</v>
      </c>
      <c r="C193" s="278">
        <v>11828.822411043675</v>
      </c>
      <c r="D193" s="402"/>
      <c r="E193" s="277"/>
      <c r="F193" s="62">
        <v>0</v>
      </c>
      <c r="G193" s="62">
        <v>0</v>
      </c>
      <c r="H193" s="253">
        <f t="shared" ref="H193:H199" si="26">G193-F193</f>
        <v>0</v>
      </c>
    </row>
    <row r="194" spans="1:8" x14ac:dyDescent="0.2">
      <c r="A194" s="549" t="s">
        <v>14739</v>
      </c>
      <c r="B194" s="520" t="s">
        <v>14740</v>
      </c>
      <c r="C194" s="278">
        <v>38783.024298502984</v>
      </c>
      <c r="D194" s="402"/>
      <c r="E194" s="277"/>
      <c r="F194" s="62">
        <v>0</v>
      </c>
      <c r="G194" s="62">
        <v>0</v>
      </c>
      <c r="H194" s="253">
        <f t="shared" si="26"/>
        <v>0</v>
      </c>
    </row>
    <row r="195" spans="1:8" x14ac:dyDescent="0.2">
      <c r="A195" s="549" t="s">
        <v>14741</v>
      </c>
      <c r="B195" s="520" t="s">
        <v>14742</v>
      </c>
      <c r="C195" s="278">
        <v>38783.024298502984</v>
      </c>
      <c r="D195" s="402"/>
      <c r="E195" s="277"/>
      <c r="F195" s="62">
        <v>0</v>
      </c>
      <c r="G195" s="62">
        <v>0</v>
      </c>
      <c r="H195" s="253">
        <f t="shared" si="26"/>
        <v>0</v>
      </c>
    </row>
    <row r="196" spans="1:8" x14ac:dyDescent="0.2">
      <c r="A196" s="549" t="s">
        <v>14743</v>
      </c>
      <c r="B196" s="520" t="s">
        <v>14744</v>
      </c>
      <c r="C196" s="278">
        <v>38783.024298502984</v>
      </c>
      <c r="D196" s="402"/>
      <c r="E196" s="277"/>
      <c r="F196" s="62">
        <v>0</v>
      </c>
      <c r="G196" s="62">
        <v>0</v>
      </c>
      <c r="H196" s="253">
        <f t="shared" si="26"/>
        <v>0</v>
      </c>
    </row>
    <row r="197" spans="1:8" x14ac:dyDescent="0.2">
      <c r="A197" s="549" t="s">
        <v>14745</v>
      </c>
      <c r="B197" s="520" t="s">
        <v>14746</v>
      </c>
      <c r="C197" s="278">
        <v>38783.024298502984</v>
      </c>
      <c r="D197" s="402"/>
      <c r="E197" s="277"/>
      <c r="F197" s="62">
        <v>0</v>
      </c>
      <c r="G197" s="62">
        <v>0</v>
      </c>
      <c r="H197" s="253">
        <f t="shared" si="26"/>
        <v>0</v>
      </c>
    </row>
    <row r="198" spans="1:8" x14ac:dyDescent="0.2">
      <c r="A198" s="549" t="s">
        <v>14747</v>
      </c>
      <c r="B198" s="520" t="s">
        <v>14748</v>
      </c>
      <c r="C198" s="278">
        <v>38783.024298502984</v>
      </c>
      <c r="D198" s="402"/>
      <c r="E198" s="277"/>
      <c r="F198" s="62">
        <v>0</v>
      </c>
      <c r="G198" s="62">
        <v>0</v>
      </c>
      <c r="H198" s="253">
        <f t="shared" si="26"/>
        <v>0</v>
      </c>
    </row>
    <row r="199" spans="1:8" x14ac:dyDescent="0.2">
      <c r="A199" s="549" t="s">
        <v>14749</v>
      </c>
      <c r="B199" s="520" t="s">
        <v>14750</v>
      </c>
      <c r="C199" s="278">
        <v>38783.024298502984</v>
      </c>
      <c r="D199" s="402"/>
      <c r="E199" s="277"/>
      <c r="F199" s="62">
        <v>0</v>
      </c>
      <c r="G199" s="62">
        <v>0</v>
      </c>
      <c r="H199" s="253">
        <f t="shared" si="26"/>
        <v>0</v>
      </c>
    </row>
    <row r="200" spans="1:8" ht="15" x14ac:dyDescent="0.25">
      <c r="A200" s="559" t="s">
        <v>14751</v>
      </c>
      <c r="B200" s="519" t="s">
        <v>14752</v>
      </c>
      <c r="C200" s="278"/>
      <c r="D200" s="402"/>
      <c r="E200" s="277"/>
      <c r="F200" s="62"/>
      <c r="G200" s="62"/>
      <c r="H200" s="253"/>
    </row>
    <row r="201" spans="1:8" x14ac:dyDescent="0.2">
      <c r="A201" s="549" t="s">
        <v>14753</v>
      </c>
      <c r="B201" s="520" t="s">
        <v>14754</v>
      </c>
      <c r="C201" s="278">
        <v>19973.257513729608</v>
      </c>
      <c r="D201" s="402"/>
      <c r="E201" s="277"/>
      <c r="F201" s="62">
        <v>0</v>
      </c>
      <c r="G201" s="62">
        <v>0</v>
      </c>
      <c r="H201" s="253">
        <f t="shared" ref="H201:H205" si="27">G201-F201</f>
        <v>0</v>
      </c>
    </row>
    <row r="202" spans="1:8" x14ac:dyDescent="0.2">
      <c r="A202" s="549" t="s">
        <v>14755</v>
      </c>
      <c r="B202" s="520" t="s">
        <v>14756</v>
      </c>
      <c r="C202" s="278">
        <v>38783.024298502984</v>
      </c>
      <c r="D202" s="402"/>
      <c r="E202" s="277"/>
      <c r="F202" s="62">
        <v>0</v>
      </c>
      <c r="G202" s="62">
        <v>0</v>
      </c>
      <c r="H202" s="253">
        <f t="shared" si="27"/>
        <v>0</v>
      </c>
    </row>
    <row r="203" spans="1:8" x14ac:dyDescent="0.2">
      <c r="A203" s="549" t="s">
        <v>14757</v>
      </c>
      <c r="B203" s="520" t="s">
        <v>14758</v>
      </c>
      <c r="C203" s="278">
        <v>38783.024298502984</v>
      </c>
      <c r="D203" s="402"/>
      <c r="E203" s="277"/>
      <c r="F203" s="62">
        <v>0</v>
      </c>
      <c r="G203" s="62">
        <v>0</v>
      </c>
      <c r="H203" s="253">
        <f t="shared" si="27"/>
        <v>0</v>
      </c>
    </row>
    <row r="204" spans="1:8" x14ac:dyDescent="0.2">
      <c r="A204" s="549" t="s">
        <v>14759</v>
      </c>
      <c r="B204" s="520" t="s">
        <v>14760</v>
      </c>
      <c r="C204" s="278">
        <v>38783.024298502984</v>
      </c>
      <c r="D204" s="402"/>
      <c r="E204" s="277"/>
      <c r="F204" s="62">
        <v>0</v>
      </c>
      <c r="G204" s="62">
        <v>0</v>
      </c>
      <c r="H204" s="253">
        <f t="shared" si="27"/>
        <v>0</v>
      </c>
    </row>
    <row r="205" spans="1:8" x14ac:dyDescent="0.2">
      <c r="A205" s="549" t="s">
        <v>14761</v>
      </c>
      <c r="B205" s="520" t="s">
        <v>14762</v>
      </c>
      <c r="C205" s="278">
        <v>38783.024298502984</v>
      </c>
      <c r="D205" s="402"/>
      <c r="E205" s="277"/>
      <c r="F205" s="62">
        <v>0</v>
      </c>
      <c r="G205" s="62">
        <v>0</v>
      </c>
      <c r="H205" s="253">
        <f t="shared" si="27"/>
        <v>0</v>
      </c>
    </row>
    <row r="206" spans="1:8" ht="15" x14ac:dyDescent="0.25">
      <c r="A206" s="559" t="s">
        <v>1333</v>
      </c>
      <c r="B206" s="560" t="s">
        <v>14763</v>
      </c>
      <c r="C206" s="278"/>
      <c r="D206" s="402"/>
      <c r="E206" s="277"/>
      <c r="F206" s="62"/>
      <c r="G206" s="62"/>
      <c r="H206" s="253"/>
    </row>
    <row r="207" spans="1:8" x14ac:dyDescent="0.2">
      <c r="A207" s="549" t="s">
        <v>5013</v>
      </c>
      <c r="B207" s="54" t="s">
        <v>14764</v>
      </c>
      <c r="C207" s="278">
        <v>25920.591004310358</v>
      </c>
      <c r="D207" s="402">
        <v>34</v>
      </c>
      <c r="E207" s="277"/>
      <c r="F207" s="62">
        <v>0</v>
      </c>
      <c r="G207" s="62">
        <v>0</v>
      </c>
      <c r="H207" s="253">
        <f t="shared" ref="H207:H213" si="28">G207-F207</f>
        <v>0</v>
      </c>
    </row>
    <row r="208" spans="1:8" x14ac:dyDescent="0.2">
      <c r="A208" s="549" t="s">
        <v>5014</v>
      </c>
      <c r="B208" s="54" t="s">
        <v>14765</v>
      </c>
      <c r="C208" s="278">
        <v>25920.591004310358</v>
      </c>
      <c r="D208" s="402">
        <v>34</v>
      </c>
      <c r="E208" s="277"/>
      <c r="F208" s="62">
        <v>0</v>
      </c>
      <c r="G208" s="62">
        <v>0</v>
      </c>
      <c r="H208" s="253">
        <f t="shared" si="28"/>
        <v>0</v>
      </c>
    </row>
    <row r="209" spans="1:8" x14ac:dyDescent="0.2">
      <c r="A209" s="549" t="s">
        <v>5015</v>
      </c>
      <c r="B209" s="54" t="s">
        <v>14766</v>
      </c>
      <c r="C209" s="532">
        <v>25920.591004310358</v>
      </c>
      <c r="D209" s="402">
        <v>35</v>
      </c>
      <c r="E209" s="277"/>
      <c r="F209" s="62">
        <v>0</v>
      </c>
      <c r="G209" s="62">
        <v>0</v>
      </c>
      <c r="H209" s="253">
        <f t="shared" si="28"/>
        <v>0</v>
      </c>
    </row>
    <row r="210" spans="1:8" x14ac:dyDescent="0.2">
      <c r="A210" s="549" t="s">
        <v>5016</v>
      </c>
      <c r="B210" s="54" t="s">
        <v>14767</v>
      </c>
      <c r="C210" s="532">
        <v>25920.591004310358</v>
      </c>
      <c r="D210" s="402">
        <v>35</v>
      </c>
      <c r="E210" s="277"/>
      <c r="F210" s="62">
        <v>0</v>
      </c>
      <c r="G210" s="62">
        <v>0</v>
      </c>
      <c r="H210" s="253">
        <f t="shared" si="28"/>
        <v>0</v>
      </c>
    </row>
    <row r="211" spans="1:8" x14ac:dyDescent="0.2">
      <c r="A211" s="549" t="s">
        <v>5017</v>
      </c>
      <c r="B211" s="54" t="s">
        <v>14768</v>
      </c>
      <c r="C211" s="532">
        <v>25920.591004310358</v>
      </c>
      <c r="D211" s="402">
        <v>36</v>
      </c>
      <c r="E211" s="277"/>
      <c r="F211" s="62">
        <v>0</v>
      </c>
      <c r="G211" s="62">
        <v>0</v>
      </c>
      <c r="H211" s="253">
        <f t="shared" si="28"/>
        <v>0</v>
      </c>
    </row>
    <row r="212" spans="1:8" x14ac:dyDescent="0.2">
      <c r="A212" s="549" t="s">
        <v>5018</v>
      </c>
      <c r="B212" s="54" t="s">
        <v>14769</v>
      </c>
      <c r="C212" s="532">
        <v>20409.043897881838</v>
      </c>
      <c r="D212" s="402">
        <v>36</v>
      </c>
      <c r="E212" s="277"/>
      <c r="F212" s="62">
        <v>0</v>
      </c>
      <c r="G212" s="62">
        <v>0</v>
      </c>
      <c r="H212" s="253">
        <f t="shared" si="28"/>
        <v>0</v>
      </c>
    </row>
    <row r="213" spans="1:8" x14ac:dyDescent="0.2">
      <c r="A213" s="549" t="s">
        <v>5019</v>
      </c>
      <c r="B213" s="54" t="s">
        <v>14770</v>
      </c>
      <c r="C213" s="532">
        <v>4608.6810805663881</v>
      </c>
      <c r="D213" s="402">
        <v>37</v>
      </c>
      <c r="E213" s="277"/>
      <c r="F213" s="62">
        <v>0</v>
      </c>
      <c r="G213" s="62">
        <v>0</v>
      </c>
      <c r="H213" s="253">
        <f t="shared" si="28"/>
        <v>0</v>
      </c>
    </row>
    <row r="214" spans="1:8" ht="15" x14ac:dyDescent="0.25">
      <c r="A214" s="522" t="s">
        <v>173</v>
      </c>
      <c r="B214" s="400" t="s">
        <v>14771</v>
      </c>
      <c r="C214" s="490"/>
      <c r="D214" s="402"/>
      <c r="E214" s="277"/>
      <c r="F214" s="62"/>
      <c r="G214" s="62"/>
      <c r="H214" s="253"/>
    </row>
    <row r="215" spans="1:8" x14ac:dyDescent="0.2">
      <c r="A215" s="549" t="s">
        <v>174</v>
      </c>
      <c r="B215" s="520" t="s">
        <v>14772</v>
      </c>
      <c r="C215" s="278"/>
      <c r="D215" s="402"/>
      <c r="E215" s="277"/>
      <c r="F215" s="62"/>
      <c r="G215" s="62"/>
      <c r="H215" s="253"/>
    </row>
    <row r="216" spans="1:8" x14ac:dyDescent="0.2">
      <c r="A216" s="549" t="s">
        <v>14773</v>
      </c>
      <c r="B216" s="537" t="s">
        <v>14774</v>
      </c>
      <c r="C216" s="551">
        <v>3828.8685714285716</v>
      </c>
      <c r="D216" s="402">
        <v>25</v>
      </c>
      <c r="E216" s="277"/>
      <c r="F216" s="62">
        <v>0</v>
      </c>
      <c r="G216" s="62">
        <v>0</v>
      </c>
      <c r="H216" s="253">
        <f t="shared" ref="H216:H218" si="29">G216-F216</f>
        <v>0</v>
      </c>
    </row>
    <row r="217" spans="1:8" x14ac:dyDescent="0.2">
      <c r="A217" s="549" t="s">
        <v>14775</v>
      </c>
      <c r="B217" s="537" t="s">
        <v>14776</v>
      </c>
      <c r="C217" s="551">
        <v>15315.474285714286</v>
      </c>
      <c r="D217" s="402">
        <v>25</v>
      </c>
      <c r="E217" s="277"/>
      <c r="F217" s="62">
        <v>0</v>
      </c>
      <c r="G217" s="62">
        <v>0</v>
      </c>
      <c r="H217" s="253">
        <f t="shared" si="29"/>
        <v>0</v>
      </c>
    </row>
    <row r="218" spans="1:8" x14ac:dyDescent="0.2">
      <c r="A218" s="549" t="s">
        <v>14777</v>
      </c>
      <c r="B218" s="537" t="s">
        <v>14778</v>
      </c>
      <c r="C218" s="551">
        <v>7657.7371428571432</v>
      </c>
      <c r="D218" s="402">
        <v>25</v>
      </c>
      <c r="E218" s="277"/>
      <c r="F218" s="62">
        <v>0</v>
      </c>
      <c r="G218" s="62">
        <v>0</v>
      </c>
      <c r="H218" s="253">
        <f t="shared" si="29"/>
        <v>0</v>
      </c>
    </row>
    <row r="219" spans="1:8" ht="15" x14ac:dyDescent="0.25">
      <c r="A219" s="522" t="s">
        <v>175</v>
      </c>
      <c r="B219" s="528" t="s">
        <v>14580</v>
      </c>
      <c r="C219" s="401"/>
      <c r="D219" s="402"/>
      <c r="E219" s="277"/>
      <c r="F219" s="62"/>
      <c r="G219" s="62"/>
      <c r="H219" s="253"/>
    </row>
    <row r="220" spans="1:8" ht="28.5" x14ac:dyDescent="0.2">
      <c r="A220" s="549"/>
      <c r="B220" s="520" t="s">
        <v>14581</v>
      </c>
      <c r="C220" s="278"/>
      <c r="D220" s="402">
        <v>37</v>
      </c>
      <c r="E220" s="277"/>
      <c r="F220" s="62"/>
      <c r="G220" s="62"/>
      <c r="H220" s="253"/>
    </row>
    <row r="221" spans="1:8" x14ac:dyDescent="0.2">
      <c r="A221" s="549" t="s">
        <v>176</v>
      </c>
      <c r="B221" s="520" t="s">
        <v>14779</v>
      </c>
      <c r="C221" s="278"/>
      <c r="D221" s="402"/>
      <c r="E221" s="277"/>
      <c r="F221" s="62">
        <v>0</v>
      </c>
      <c r="G221" s="62">
        <v>0</v>
      </c>
      <c r="H221" s="253">
        <f t="shared" ref="H221:H223" si="30">G221-F221</f>
        <v>0</v>
      </c>
    </row>
    <row r="222" spans="1:8" x14ac:dyDescent="0.2">
      <c r="A222" s="549" t="s">
        <v>14780</v>
      </c>
      <c r="B222" s="520" t="s">
        <v>14781</v>
      </c>
      <c r="C222" s="278">
        <v>231185.00915345602</v>
      </c>
      <c r="D222" s="402"/>
      <c r="E222" s="277"/>
      <c r="F222" s="62">
        <v>0</v>
      </c>
      <c r="G222" s="62">
        <v>0</v>
      </c>
      <c r="H222" s="253">
        <f t="shared" si="30"/>
        <v>0</v>
      </c>
    </row>
    <row r="223" spans="1:8" x14ac:dyDescent="0.2">
      <c r="A223" s="549" t="s">
        <v>14782</v>
      </c>
      <c r="B223" s="520" t="s">
        <v>14783</v>
      </c>
      <c r="C223" s="278">
        <v>107659.15980261826</v>
      </c>
      <c r="D223" s="402"/>
      <c r="E223" s="277"/>
      <c r="F223" s="62">
        <v>0</v>
      </c>
      <c r="G223" s="62">
        <v>0</v>
      </c>
      <c r="H223" s="253">
        <f t="shared" si="30"/>
        <v>0</v>
      </c>
    </row>
    <row r="224" spans="1:8" x14ac:dyDescent="0.2">
      <c r="A224" s="549" t="s">
        <v>14784</v>
      </c>
      <c r="B224" s="520" t="s">
        <v>14785</v>
      </c>
      <c r="C224" s="278"/>
      <c r="D224" s="402"/>
      <c r="E224" s="277"/>
      <c r="F224" s="62"/>
      <c r="G224" s="62"/>
      <c r="H224" s="253"/>
    </row>
    <row r="225" spans="1:8" x14ac:dyDescent="0.2">
      <c r="A225" s="549" t="s">
        <v>14786</v>
      </c>
      <c r="B225" s="520" t="s">
        <v>14787</v>
      </c>
      <c r="C225" s="278">
        <v>231185.00915345683</v>
      </c>
      <c r="D225" s="402"/>
      <c r="E225" s="277"/>
      <c r="F225" s="62">
        <v>0</v>
      </c>
      <c r="G225" s="62">
        <v>0</v>
      </c>
      <c r="H225" s="253">
        <f t="shared" ref="H225:H226" si="31">G225-F225</f>
        <v>0</v>
      </c>
    </row>
    <row r="226" spans="1:8" x14ac:dyDescent="0.2">
      <c r="A226" s="549" t="s">
        <v>14788</v>
      </c>
      <c r="B226" s="520" t="s">
        <v>14789</v>
      </c>
      <c r="C226" s="278">
        <v>136144.85189046891</v>
      </c>
      <c r="D226" s="402"/>
      <c r="E226" s="277"/>
      <c r="F226" s="62">
        <v>0</v>
      </c>
      <c r="G226" s="62">
        <v>0</v>
      </c>
      <c r="H226" s="253">
        <f t="shared" si="31"/>
        <v>0</v>
      </c>
    </row>
    <row r="227" spans="1:8" ht="15" x14ac:dyDescent="0.25">
      <c r="A227" s="466" t="s">
        <v>177</v>
      </c>
      <c r="B227" s="12" t="s">
        <v>5937</v>
      </c>
      <c r="C227" s="253"/>
      <c r="D227" s="33"/>
      <c r="E227" s="277"/>
      <c r="F227" s="62">
        <v>0</v>
      </c>
      <c r="G227" s="62">
        <v>0</v>
      </c>
      <c r="H227" s="253">
        <f t="shared" ref="H227:H275" si="32">G227-F227</f>
        <v>0</v>
      </c>
    </row>
    <row r="228" spans="1:8" ht="28.5" x14ac:dyDescent="0.2">
      <c r="A228" s="450" t="s">
        <v>178</v>
      </c>
      <c r="B228" s="31" t="s">
        <v>5938</v>
      </c>
      <c r="C228" s="278">
        <v>68128.6562256084</v>
      </c>
      <c r="D228" s="33">
        <v>38</v>
      </c>
      <c r="E228" s="277"/>
      <c r="F228" s="62">
        <v>0</v>
      </c>
      <c r="G228" s="62">
        <v>0</v>
      </c>
      <c r="H228" s="253">
        <f t="shared" si="32"/>
        <v>0</v>
      </c>
    </row>
    <row r="229" spans="1:8" ht="28.5" x14ac:dyDescent="0.2">
      <c r="A229" s="450" t="s">
        <v>179</v>
      </c>
      <c r="B229" s="31" t="s">
        <v>5916</v>
      </c>
      <c r="C229" s="278">
        <v>68128.6562256084</v>
      </c>
      <c r="D229" s="33">
        <v>38</v>
      </c>
      <c r="E229" s="277"/>
      <c r="F229" s="62">
        <v>0</v>
      </c>
      <c r="G229" s="62">
        <v>0</v>
      </c>
      <c r="H229" s="253">
        <f t="shared" si="32"/>
        <v>0</v>
      </c>
    </row>
    <row r="230" spans="1:8" ht="28.5" x14ac:dyDescent="0.2">
      <c r="A230" s="450" t="s">
        <v>180</v>
      </c>
      <c r="B230" s="31" t="s">
        <v>5939</v>
      </c>
      <c r="C230" s="278">
        <v>40120.965651260783</v>
      </c>
      <c r="D230" s="33">
        <v>39</v>
      </c>
      <c r="E230" s="277"/>
      <c r="F230" s="62">
        <v>0</v>
      </c>
      <c r="G230" s="62">
        <v>0</v>
      </c>
      <c r="H230" s="253">
        <f t="shared" si="32"/>
        <v>0</v>
      </c>
    </row>
    <row r="231" spans="1:8" ht="28.5" x14ac:dyDescent="0.2">
      <c r="A231" s="450" t="s">
        <v>181</v>
      </c>
      <c r="B231" s="31" t="s">
        <v>5940</v>
      </c>
      <c r="C231" s="278">
        <v>26821.161897522419</v>
      </c>
      <c r="D231" s="33">
        <v>39</v>
      </c>
      <c r="E231" s="277"/>
      <c r="F231" s="62">
        <v>0</v>
      </c>
      <c r="G231" s="62">
        <v>0</v>
      </c>
      <c r="H231" s="253">
        <f t="shared" si="32"/>
        <v>0</v>
      </c>
    </row>
    <row r="232" spans="1:8" ht="28.5" x14ac:dyDescent="0.2">
      <c r="A232" s="450" t="s">
        <v>1334</v>
      </c>
      <c r="B232" s="31" t="s">
        <v>5884</v>
      </c>
      <c r="C232" s="278">
        <v>68128.6562256084</v>
      </c>
      <c r="D232" s="33">
        <v>40</v>
      </c>
      <c r="E232" s="277"/>
      <c r="F232" s="62">
        <v>0</v>
      </c>
      <c r="G232" s="62">
        <v>0</v>
      </c>
      <c r="H232" s="253">
        <f t="shared" si="32"/>
        <v>0</v>
      </c>
    </row>
    <row r="233" spans="1:8" ht="28.5" x14ac:dyDescent="0.2">
      <c r="A233" s="450" t="s">
        <v>1335</v>
      </c>
      <c r="B233" s="31" t="s">
        <v>5885</v>
      </c>
      <c r="C233" s="278">
        <v>68128.6562256084</v>
      </c>
      <c r="D233" s="33">
        <v>40</v>
      </c>
      <c r="E233" s="277"/>
      <c r="F233" s="62">
        <v>0</v>
      </c>
      <c r="G233" s="62">
        <v>0</v>
      </c>
      <c r="H233" s="253">
        <f t="shared" si="32"/>
        <v>0</v>
      </c>
    </row>
    <row r="234" spans="1:8" ht="28.5" x14ac:dyDescent="0.2">
      <c r="A234" s="450" t="s">
        <v>5020</v>
      </c>
      <c r="B234" s="31" t="s">
        <v>5941</v>
      </c>
      <c r="C234" s="278">
        <v>40120.965651260783</v>
      </c>
      <c r="D234" s="33">
        <v>41</v>
      </c>
      <c r="E234" s="277"/>
      <c r="F234" s="62">
        <v>0</v>
      </c>
      <c r="G234" s="62">
        <v>0</v>
      </c>
      <c r="H234" s="253">
        <f t="shared" si="32"/>
        <v>0</v>
      </c>
    </row>
    <row r="235" spans="1:8" ht="28.5" x14ac:dyDescent="0.2">
      <c r="A235" s="450" t="s">
        <v>5021</v>
      </c>
      <c r="B235" s="31" t="s">
        <v>5942</v>
      </c>
      <c r="C235" s="278">
        <v>26821.161897522419</v>
      </c>
      <c r="D235" s="33">
        <v>41</v>
      </c>
      <c r="E235" s="277"/>
      <c r="F235" s="62">
        <v>0</v>
      </c>
      <c r="G235" s="62">
        <v>0</v>
      </c>
      <c r="H235" s="253">
        <f t="shared" si="32"/>
        <v>0</v>
      </c>
    </row>
    <row r="236" spans="1:8" ht="28.5" x14ac:dyDescent="0.2">
      <c r="A236" s="450" t="s">
        <v>5022</v>
      </c>
      <c r="B236" s="31" t="s">
        <v>5943</v>
      </c>
      <c r="C236" s="551">
        <v>75703.004508842001</v>
      </c>
      <c r="D236" s="33">
        <v>42</v>
      </c>
      <c r="E236" s="277"/>
      <c r="F236" s="62">
        <v>0</v>
      </c>
      <c r="G236" s="62">
        <v>0</v>
      </c>
      <c r="H236" s="253">
        <f t="shared" si="32"/>
        <v>0</v>
      </c>
    </row>
    <row r="237" spans="1:8" ht="28.5" x14ac:dyDescent="0.2">
      <c r="A237" s="450" t="s">
        <v>5023</v>
      </c>
      <c r="B237" s="31" t="s">
        <v>5944</v>
      </c>
      <c r="C237" s="551">
        <v>75703.004508842001</v>
      </c>
      <c r="D237" s="33">
        <v>42</v>
      </c>
      <c r="E237" s="277"/>
      <c r="F237" s="62">
        <v>0</v>
      </c>
      <c r="G237" s="62">
        <v>0</v>
      </c>
      <c r="H237" s="253">
        <f t="shared" si="32"/>
        <v>0</v>
      </c>
    </row>
    <row r="238" spans="1:8" ht="28.5" x14ac:dyDescent="0.2">
      <c r="A238" s="450" t="s">
        <v>5024</v>
      </c>
      <c r="B238" s="31" t="s">
        <v>5945</v>
      </c>
      <c r="C238" s="551">
        <v>44581.499355257052</v>
      </c>
      <c r="D238" s="552"/>
      <c r="E238" s="277"/>
      <c r="F238" s="62"/>
      <c r="G238" s="62"/>
      <c r="H238" s="253"/>
    </row>
    <row r="239" spans="1:8" ht="28.5" x14ac:dyDescent="0.2">
      <c r="A239" s="450" t="s">
        <v>5025</v>
      </c>
      <c r="B239" s="31" t="s">
        <v>5946</v>
      </c>
      <c r="C239" s="551">
        <v>29803.061627058938</v>
      </c>
      <c r="D239" s="250"/>
      <c r="E239" s="277"/>
      <c r="F239" s="62"/>
      <c r="G239" s="62"/>
      <c r="H239" s="253"/>
    </row>
    <row r="240" spans="1:8" ht="15" x14ac:dyDescent="0.25">
      <c r="A240" s="448" t="s">
        <v>5922</v>
      </c>
      <c r="B240" s="12" t="s">
        <v>5947</v>
      </c>
      <c r="C240" s="269"/>
      <c r="D240" s="288"/>
      <c r="E240" s="277"/>
      <c r="F240" s="62"/>
      <c r="G240" s="62"/>
      <c r="H240" s="253"/>
    </row>
    <row r="241" spans="1:8" x14ac:dyDescent="0.2">
      <c r="A241" s="450"/>
      <c r="B241" s="43" t="s">
        <v>5489</v>
      </c>
      <c r="C241" s="253"/>
      <c r="D241" s="33"/>
      <c r="E241" s="277"/>
      <c r="F241" s="62"/>
      <c r="G241" s="62"/>
      <c r="H241" s="253"/>
    </row>
    <row r="242" spans="1:8" ht="15" x14ac:dyDescent="0.25">
      <c r="A242" s="450"/>
      <c r="B242" s="12" t="s">
        <v>5556</v>
      </c>
      <c r="C242" s="253"/>
      <c r="D242" s="33"/>
      <c r="E242" s="277"/>
      <c r="F242" s="62"/>
      <c r="G242" s="62"/>
      <c r="H242" s="253">
        <f t="shared" ref="H242" si="33">G242-F242</f>
        <v>0</v>
      </c>
    </row>
    <row r="243" spans="1:8" x14ac:dyDescent="0.2">
      <c r="A243" s="450" t="s">
        <v>5923</v>
      </c>
      <c r="B243" s="6" t="s">
        <v>2565</v>
      </c>
      <c r="C243" s="278">
        <v>23858.69</v>
      </c>
      <c r="D243" s="33">
        <v>18</v>
      </c>
      <c r="E243" s="277"/>
      <c r="F243" s="62">
        <v>0</v>
      </c>
      <c r="G243" s="62">
        <v>0</v>
      </c>
      <c r="H243" s="253">
        <f t="shared" si="32"/>
        <v>0</v>
      </c>
    </row>
    <row r="244" spans="1:8" x14ac:dyDescent="0.2">
      <c r="A244" s="450" t="s">
        <v>5924</v>
      </c>
      <c r="B244" s="6" t="s">
        <v>2566</v>
      </c>
      <c r="C244" s="278">
        <v>35136.74</v>
      </c>
      <c r="D244" s="33">
        <v>19</v>
      </c>
      <c r="E244" s="277"/>
      <c r="F244" s="62">
        <v>0</v>
      </c>
      <c r="G244" s="62">
        <v>0</v>
      </c>
      <c r="H244" s="253">
        <f t="shared" si="32"/>
        <v>0</v>
      </c>
    </row>
    <row r="245" spans="1:8" x14ac:dyDescent="0.2">
      <c r="A245" s="450" t="s">
        <v>5925</v>
      </c>
      <c r="B245" s="6" t="s">
        <v>2567</v>
      </c>
      <c r="C245" s="278">
        <v>35136.74</v>
      </c>
      <c r="D245" s="33">
        <v>20</v>
      </c>
      <c r="E245" s="277"/>
      <c r="F245" s="62">
        <v>0</v>
      </c>
      <c r="G245" s="62">
        <v>0</v>
      </c>
      <c r="H245" s="253">
        <f t="shared" si="32"/>
        <v>0</v>
      </c>
    </row>
    <row r="246" spans="1:8" x14ac:dyDescent="0.2">
      <c r="A246" s="450" t="s">
        <v>5926</v>
      </c>
      <c r="B246" s="6" t="s">
        <v>2568</v>
      </c>
      <c r="C246" s="278">
        <v>35136.74</v>
      </c>
      <c r="D246" s="33">
        <v>21</v>
      </c>
      <c r="E246" s="277"/>
      <c r="F246" s="62">
        <v>0</v>
      </c>
      <c r="G246" s="62">
        <v>0</v>
      </c>
      <c r="H246" s="253">
        <f t="shared" si="32"/>
        <v>0</v>
      </c>
    </row>
    <row r="247" spans="1:8" x14ac:dyDescent="0.2">
      <c r="A247" s="450" t="s">
        <v>5927</v>
      </c>
      <c r="B247" s="6" t="s">
        <v>2576</v>
      </c>
      <c r="C247" s="278">
        <v>23858.69</v>
      </c>
      <c r="D247" s="33">
        <v>22</v>
      </c>
      <c r="E247" s="277"/>
      <c r="F247" s="62">
        <v>0</v>
      </c>
      <c r="G247" s="62">
        <v>0</v>
      </c>
      <c r="H247" s="253">
        <f t="shared" si="32"/>
        <v>0</v>
      </c>
    </row>
    <row r="248" spans="1:8" ht="29.25" x14ac:dyDescent="0.2">
      <c r="A248" s="450"/>
      <c r="B248" s="167" t="s">
        <v>5557</v>
      </c>
      <c r="C248" s="253"/>
      <c r="D248" s="33"/>
      <c r="E248" s="277"/>
      <c r="F248" s="62"/>
      <c r="G248" s="62"/>
      <c r="H248" s="253"/>
    </row>
    <row r="249" spans="1:8" x14ac:dyDescent="0.2">
      <c r="A249" s="549" t="s">
        <v>5928</v>
      </c>
      <c r="B249" s="54" t="s">
        <v>2565</v>
      </c>
      <c r="C249" s="278">
        <v>48944.34</v>
      </c>
      <c r="D249" s="402">
        <v>20</v>
      </c>
      <c r="E249" s="277"/>
      <c r="F249" s="62">
        <v>0</v>
      </c>
      <c r="G249" s="62">
        <v>0</v>
      </c>
      <c r="H249" s="253">
        <f t="shared" si="32"/>
        <v>0</v>
      </c>
    </row>
    <row r="250" spans="1:8" x14ac:dyDescent="0.2">
      <c r="A250" s="549" t="s">
        <v>5929</v>
      </c>
      <c r="B250" s="54" t="s">
        <v>10073</v>
      </c>
      <c r="C250" s="278">
        <v>10098.131096888104</v>
      </c>
      <c r="D250" s="402">
        <v>20</v>
      </c>
      <c r="E250" s="277"/>
      <c r="F250" s="62">
        <v>0</v>
      </c>
      <c r="G250" s="62">
        <v>0</v>
      </c>
      <c r="H250" s="253">
        <f t="shared" si="32"/>
        <v>0</v>
      </c>
    </row>
    <row r="251" spans="1:8" x14ac:dyDescent="0.2">
      <c r="A251" s="549" t="s">
        <v>5930</v>
      </c>
      <c r="B251" s="54" t="s">
        <v>10074</v>
      </c>
      <c r="C251" s="278">
        <v>10098.131096888104</v>
      </c>
      <c r="D251" s="402">
        <v>20</v>
      </c>
      <c r="E251" s="277"/>
      <c r="F251" s="62">
        <v>0</v>
      </c>
      <c r="G251" s="62">
        <v>0</v>
      </c>
      <c r="H251" s="253">
        <f t="shared" si="32"/>
        <v>0</v>
      </c>
    </row>
    <row r="252" spans="1:8" x14ac:dyDescent="0.2">
      <c r="A252" s="549" t="s">
        <v>5931</v>
      </c>
      <c r="B252" s="54" t="s">
        <v>10075</v>
      </c>
      <c r="C252" s="278">
        <v>10098.131096888104</v>
      </c>
      <c r="D252" s="402">
        <v>20</v>
      </c>
      <c r="E252" s="277"/>
      <c r="F252" s="62">
        <v>0</v>
      </c>
      <c r="G252" s="62">
        <v>0</v>
      </c>
      <c r="H252" s="253">
        <f t="shared" si="32"/>
        <v>0</v>
      </c>
    </row>
    <row r="253" spans="1:8" x14ac:dyDescent="0.2">
      <c r="A253" s="549" t="s">
        <v>5932</v>
      </c>
      <c r="B253" s="54" t="s">
        <v>10076</v>
      </c>
      <c r="C253" s="278">
        <v>10098.131096888104</v>
      </c>
      <c r="D253" s="402">
        <v>21</v>
      </c>
      <c r="E253" s="277"/>
      <c r="F253" s="62">
        <v>0</v>
      </c>
      <c r="G253" s="62">
        <v>0</v>
      </c>
      <c r="H253" s="253">
        <f t="shared" si="32"/>
        <v>0</v>
      </c>
    </row>
    <row r="254" spans="1:8" x14ac:dyDescent="0.2">
      <c r="A254" s="549" t="s">
        <v>5933</v>
      </c>
      <c r="B254" s="54" t="s">
        <v>10077</v>
      </c>
      <c r="C254" s="278">
        <v>10098.131096888104</v>
      </c>
      <c r="D254" s="402">
        <v>21</v>
      </c>
      <c r="E254" s="277"/>
      <c r="F254" s="62">
        <v>0</v>
      </c>
      <c r="G254" s="62">
        <v>0</v>
      </c>
      <c r="H254" s="253">
        <f t="shared" ref="H254:H262" si="34">G254-F254</f>
        <v>0</v>
      </c>
    </row>
    <row r="255" spans="1:8" x14ac:dyDescent="0.2">
      <c r="A255" s="549" t="s">
        <v>5934</v>
      </c>
      <c r="B255" s="54" t="s">
        <v>10078</v>
      </c>
      <c r="C255" s="278">
        <v>10098.131096888104</v>
      </c>
      <c r="D255" s="402">
        <v>21</v>
      </c>
      <c r="E255" s="277"/>
      <c r="F255" s="62">
        <v>0</v>
      </c>
      <c r="G255" s="62">
        <v>0</v>
      </c>
      <c r="H255" s="253">
        <f t="shared" si="34"/>
        <v>0</v>
      </c>
    </row>
    <row r="256" spans="1:8" x14ac:dyDescent="0.2">
      <c r="A256" s="549" t="s">
        <v>5935</v>
      </c>
      <c r="B256" s="54" t="s">
        <v>10079</v>
      </c>
      <c r="C256" s="278">
        <v>10098.131096888104</v>
      </c>
      <c r="D256" s="402">
        <v>22</v>
      </c>
      <c r="E256" s="277"/>
      <c r="F256" s="62">
        <v>0</v>
      </c>
      <c r="G256" s="62">
        <v>0</v>
      </c>
      <c r="H256" s="253">
        <f t="shared" si="34"/>
        <v>0</v>
      </c>
    </row>
    <row r="257" spans="1:8" x14ac:dyDescent="0.2">
      <c r="A257" s="549" t="s">
        <v>7263</v>
      </c>
      <c r="B257" s="54" t="s">
        <v>10080</v>
      </c>
      <c r="C257" s="278">
        <v>3786.7991613330391</v>
      </c>
      <c r="D257" s="402">
        <v>22</v>
      </c>
      <c r="E257" s="277"/>
      <c r="F257" s="62">
        <v>0</v>
      </c>
      <c r="G257" s="62">
        <v>0</v>
      </c>
      <c r="H257" s="253">
        <f t="shared" si="34"/>
        <v>0</v>
      </c>
    </row>
    <row r="258" spans="1:8" x14ac:dyDescent="0.2">
      <c r="A258" s="549" t="s">
        <v>7264</v>
      </c>
      <c r="B258" s="54" t="s">
        <v>10081</v>
      </c>
      <c r="C258" s="278">
        <v>10098.131096888104</v>
      </c>
      <c r="D258" s="402">
        <v>23</v>
      </c>
      <c r="E258" s="277"/>
      <c r="F258" s="62">
        <v>0</v>
      </c>
      <c r="G258" s="62">
        <v>0</v>
      </c>
      <c r="H258" s="253">
        <f t="shared" si="34"/>
        <v>0</v>
      </c>
    </row>
    <row r="259" spans="1:8" x14ac:dyDescent="0.2">
      <c r="A259" s="549" t="s">
        <v>7265</v>
      </c>
      <c r="B259" s="54" t="s">
        <v>10082</v>
      </c>
      <c r="C259" s="278">
        <v>10098.131096888104</v>
      </c>
      <c r="D259" s="402">
        <v>23</v>
      </c>
      <c r="E259" s="277"/>
      <c r="F259" s="62">
        <v>0</v>
      </c>
      <c r="G259" s="62">
        <v>0</v>
      </c>
      <c r="H259" s="253">
        <f t="shared" si="34"/>
        <v>0</v>
      </c>
    </row>
    <row r="260" spans="1:8" x14ac:dyDescent="0.2">
      <c r="A260" s="549" t="s">
        <v>7266</v>
      </c>
      <c r="B260" s="54" t="s">
        <v>10083</v>
      </c>
      <c r="C260" s="278">
        <v>10098.131096888104</v>
      </c>
      <c r="D260" s="402">
        <v>23</v>
      </c>
      <c r="E260" s="277"/>
      <c r="F260" s="62">
        <v>0</v>
      </c>
      <c r="G260" s="62">
        <v>0</v>
      </c>
      <c r="H260" s="253">
        <f t="shared" si="34"/>
        <v>0</v>
      </c>
    </row>
    <row r="261" spans="1:8" x14ac:dyDescent="0.2">
      <c r="A261" s="549" t="s">
        <v>7267</v>
      </c>
      <c r="B261" s="54" t="s">
        <v>10084</v>
      </c>
      <c r="C261" s="278">
        <v>9618.4698697859203</v>
      </c>
      <c r="D261" s="402">
        <v>23</v>
      </c>
      <c r="E261" s="277"/>
      <c r="F261" s="62">
        <v>0</v>
      </c>
      <c r="G261" s="62">
        <v>0</v>
      </c>
      <c r="H261" s="253">
        <f t="shared" si="34"/>
        <v>0</v>
      </c>
    </row>
    <row r="262" spans="1:8" x14ac:dyDescent="0.2">
      <c r="A262" s="549" t="s">
        <v>7268</v>
      </c>
      <c r="B262" s="54" t="s">
        <v>2576</v>
      </c>
      <c r="C262" s="278">
        <v>48944.34</v>
      </c>
      <c r="D262" s="402">
        <v>24</v>
      </c>
      <c r="E262" s="277"/>
      <c r="F262" s="62">
        <v>0</v>
      </c>
      <c r="G262" s="62">
        <v>0</v>
      </c>
      <c r="H262" s="253">
        <f t="shared" si="34"/>
        <v>0</v>
      </c>
    </row>
    <row r="263" spans="1:8" ht="29.25" x14ac:dyDescent="0.2">
      <c r="A263" s="450"/>
      <c r="B263" s="167" t="s">
        <v>5897</v>
      </c>
      <c r="C263" s="253"/>
      <c r="D263" s="33"/>
      <c r="E263" s="277"/>
      <c r="F263" s="62"/>
      <c r="G263" s="62"/>
      <c r="H263" s="253"/>
    </row>
    <row r="264" spans="1:8" x14ac:dyDescent="0.2">
      <c r="A264" s="549" t="s">
        <v>5935</v>
      </c>
      <c r="B264" s="54" t="s">
        <v>2585</v>
      </c>
      <c r="C264" s="278">
        <v>141298.53</v>
      </c>
      <c r="D264" s="402">
        <v>23</v>
      </c>
      <c r="E264" s="277"/>
      <c r="F264" s="62">
        <v>0</v>
      </c>
      <c r="G264" s="62">
        <v>0</v>
      </c>
      <c r="H264" s="253">
        <f t="shared" si="32"/>
        <v>0</v>
      </c>
    </row>
    <row r="265" spans="1:8" x14ac:dyDescent="0.2">
      <c r="A265" s="549" t="s">
        <v>7263</v>
      </c>
      <c r="B265" s="54" t="s">
        <v>2586</v>
      </c>
      <c r="C265" s="278">
        <v>179834.49</v>
      </c>
      <c r="D265" s="402">
        <v>24</v>
      </c>
      <c r="E265" s="277"/>
      <c r="F265" s="62">
        <v>0</v>
      </c>
      <c r="G265" s="62">
        <v>0</v>
      </c>
      <c r="H265" s="253">
        <f t="shared" si="32"/>
        <v>0</v>
      </c>
    </row>
    <row r="266" spans="1:8" x14ac:dyDescent="0.2">
      <c r="A266" s="549" t="s">
        <v>7264</v>
      </c>
      <c r="B266" s="54" t="s">
        <v>2587</v>
      </c>
      <c r="C266" s="278">
        <v>179834.49</v>
      </c>
      <c r="D266" s="402">
        <v>25</v>
      </c>
      <c r="E266" s="277"/>
      <c r="F266" s="62">
        <v>0</v>
      </c>
      <c r="G266" s="62">
        <v>0</v>
      </c>
      <c r="H266" s="253">
        <f t="shared" ref="H266" si="35">G266-F266</f>
        <v>0</v>
      </c>
    </row>
    <row r="267" spans="1:8" x14ac:dyDescent="0.2">
      <c r="A267" s="549" t="s">
        <v>7265</v>
      </c>
      <c r="B267" s="54" t="s">
        <v>2853</v>
      </c>
      <c r="C267" s="278">
        <v>141298.53</v>
      </c>
      <c r="D267" s="402">
        <v>26</v>
      </c>
      <c r="E267" s="277"/>
      <c r="F267" s="62">
        <v>0</v>
      </c>
      <c r="G267" s="62">
        <v>0</v>
      </c>
      <c r="H267" s="253">
        <f t="shared" si="32"/>
        <v>0</v>
      </c>
    </row>
    <row r="268" spans="1:8" ht="30" x14ac:dyDescent="0.25">
      <c r="A268" s="553"/>
      <c r="B268" s="400" t="s">
        <v>8870</v>
      </c>
      <c r="C268" s="401"/>
      <c r="D268" s="556"/>
      <c r="E268" s="277"/>
      <c r="F268" s="62"/>
      <c r="G268" s="62"/>
      <c r="H268" s="253"/>
    </row>
    <row r="269" spans="1:8" x14ac:dyDescent="0.2">
      <c r="A269" s="549" t="s">
        <v>7266</v>
      </c>
      <c r="B269" s="54" t="s">
        <v>2585</v>
      </c>
      <c r="C269" s="278">
        <v>15699.84</v>
      </c>
      <c r="D269" s="402">
        <v>24</v>
      </c>
      <c r="E269" s="277"/>
      <c r="F269" s="62">
        <v>0</v>
      </c>
      <c r="G269" s="62">
        <v>0</v>
      </c>
      <c r="H269" s="253">
        <f t="shared" si="32"/>
        <v>0</v>
      </c>
    </row>
    <row r="270" spans="1:8" x14ac:dyDescent="0.2">
      <c r="A270" s="549" t="s">
        <v>7267</v>
      </c>
      <c r="B270" s="54" t="s">
        <v>2586</v>
      </c>
      <c r="C270" s="278">
        <v>19981.61</v>
      </c>
      <c r="D270" s="402">
        <v>25</v>
      </c>
      <c r="E270" s="277"/>
      <c r="F270" s="62">
        <v>0</v>
      </c>
      <c r="G270" s="62">
        <v>0</v>
      </c>
      <c r="H270" s="253">
        <f t="shared" si="32"/>
        <v>0</v>
      </c>
    </row>
    <row r="271" spans="1:8" x14ac:dyDescent="0.2">
      <c r="A271" s="549" t="s">
        <v>7268</v>
      </c>
      <c r="B271" s="54" t="s">
        <v>2587</v>
      </c>
      <c r="C271" s="278">
        <v>19981.61</v>
      </c>
      <c r="D271" s="402">
        <v>26</v>
      </c>
      <c r="E271" s="277"/>
      <c r="F271" s="62">
        <v>0</v>
      </c>
      <c r="G271" s="62">
        <v>0</v>
      </c>
      <c r="H271" s="253">
        <f t="shared" si="32"/>
        <v>0</v>
      </c>
    </row>
    <row r="272" spans="1:8" x14ac:dyDescent="0.2">
      <c r="A272" s="549" t="s">
        <v>7269</v>
      </c>
      <c r="B272" s="54" t="s">
        <v>2853</v>
      </c>
      <c r="C272" s="278">
        <v>15699.82</v>
      </c>
      <c r="D272" s="402">
        <v>27</v>
      </c>
      <c r="E272" s="277"/>
      <c r="F272" s="62">
        <v>0</v>
      </c>
      <c r="G272" s="62">
        <v>0</v>
      </c>
      <c r="H272" s="253">
        <f t="shared" si="32"/>
        <v>0</v>
      </c>
    </row>
    <row r="273" spans="1:8" ht="15" x14ac:dyDescent="0.25">
      <c r="A273" s="553"/>
      <c r="B273" s="528" t="s">
        <v>8871</v>
      </c>
      <c r="C273" s="401"/>
      <c r="D273" s="556"/>
      <c r="E273" s="277"/>
      <c r="F273" s="62">
        <v>0</v>
      </c>
      <c r="G273" s="62">
        <v>0</v>
      </c>
      <c r="H273" s="253">
        <f t="shared" si="32"/>
        <v>0</v>
      </c>
    </row>
    <row r="274" spans="1:8" x14ac:dyDescent="0.2">
      <c r="A274" s="549" t="s">
        <v>7270</v>
      </c>
      <c r="B274" s="54" t="s">
        <v>2677</v>
      </c>
      <c r="C274" s="278">
        <v>108241.11</v>
      </c>
      <c r="D274" s="402">
        <v>29</v>
      </c>
      <c r="E274" s="277"/>
      <c r="F274" s="62"/>
      <c r="G274" s="62"/>
      <c r="H274" s="253"/>
    </row>
    <row r="275" spans="1:8" x14ac:dyDescent="0.2">
      <c r="A275" s="549" t="s">
        <v>7271</v>
      </c>
      <c r="B275" s="54" t="s">
        <v>2678</v>
      </c>
      <c r="C275" s="278">
        <v>108241.11</v>
      </c>
      <c r="D275" s="402">
        <v>30</v>
      </c>
      <c r="E275" s="277"/>
      <c r="F275" s="62">
        <v>0</v>
      </c>
      <c r="G275" s="62">
        <v>0</v>
      </c>
      <c r="H275" s="253">
        <f t="shared" si="32"/>
        <v>0</v>
      </c>
    </row>
    <row r="276" spans="1:8" ht="29.25" x14ac:dyDescent="0.2">
      <c r="A276" s="553"/>
      <c r="B276" s="400" t="s">
        <v>8872</v>
      </c>
      <c r="C276" s="551"/>
      <c r="D276" s="557"/>
      <c r="E276" s="277"/>
      <c r="F276" s="253"/>
      <c r="G276" s="253"/>
      <c r="H276" s="253"/>
    </row>
    <row r="277" spans="1:8" x14ac:dyDescent="0.2">
      <c r="A277" s="549" t="s">
        <v>7272</v>
      </c>
      <c r="B277" s="554" t="s">
        <v>8873</v>
      </c>
      <c r="C277" s="278">
        <v>45200.480000000003</v>
      </c>
      <c r="D277" s="402">
        <v>30</v>
      </c>
      <c r="E277" s="421"/>
      <c r="F277" s="62">
        <v>0</v>
      </c>
      <c r="G277" s="62">
        <v>0</v>
      </c>
      <c r="H277" s="253">
        <f t="shared" ref="H277:H278" si="36">G277-F277</f>
        <v>0</v>
      </c>
    </row>
    <row r="278" spans="1:8" x14ac:dyDescent="0.2">
      <c r="A278" s="549" t="s">
        <v>7273</v>
      </c>
      <c r="B278" s="555" t="s">
        <v>8874</v>
      </c>
      <c r="C278" s="278">
        <v>79177.5</v>
      </c>
      <c r="D278" s="402">
        <v>30</v>
      </c>
      <c r="E278" s="250"/>
      <c r="F278" s="253">
        <v>0</v>
      </c>
      <c r="G278" s="253">
        <v>0</v>
      </c>
      <c r="H278" s="253">
        <f t="shared" si="36"/>
        <v>0</v>
      </c>
    </row>
    <row r="279" spans="1:8" ht="15.75" thickBot="1" x14ac:dyDescent="0.3">
      <c r="A279" s="512"/>
      <c r="B279" s="167"/>
      <c r="C279" s="471"/>
      <c r="D279" s="542"/>
      <c r="E279" s="271"/>
      <c r="F279" s="471"/>
      <c r="G279" s="471"/>
      <c r="H279" s="471"/>
    </row>
    <row r="280" spans="1:8" ht="15.75" thickBot="1" x14ac:dyDescent="0.3">
      <c r="A280" s="158"/>
      <c r="B280" s="159" t="s">
        <v>7274</v>
      </c>
      <c r="C280" s="280">
        <f>SUM(C119:C278)</f>
        <v>5712241.3800000073</v>
      </c>
      <c r="D280" s="281"/>
      <c r="E280" s="493"/>
      <c r="F280" s="280">
        <f>SUM(F119:F276)</f>
        <v>0</v>
      </c>
      <c r="G280" s="280">
        <f>SUM(G119:G276)</f>
        <v>0</v>
      </c>
      <c r="H280" s="280">
        <f>SUM(H119:H276)</f>
        <v>0</v>
      </c>
    </row>
    <row r="281" spans="1:8" ht="45" x14ac:dyDescent="0.25">
      <c r="A281" s="166" t="s">
        <v>7275</v>
      </c>
      <c r="B281" s="166" t="s">
        <v>7276</v>
      </c>
      <c r="C281" s="290"/>
      <c r="D281" s="291"/>
      <c r="E281" s="291"/>
      <c r="F281" s="291"/>
      <c r="G281" s="291"/>
      <c r="H281" s="292"/>
    </row>
    <row r="282" spans="1:8" x14ac:dyDescent="0.2">
      <c r="A282" s="558"/>
      <c r="B282" s="54" t="s">
        <v>8875</v>
      </c>
      <c r="C282" s="253"/>
      <c r="D282" s="33"/>
      <c r="E282" s="277"/>
      <c r="F282" s="62"/>
      <c r="G282" s="62"/>
      <c r="H282" s="253"/>
    </row>
    <row r="283" spans="1:8" ht="15" x14ac:dyDescent="0.25">
      <c r="A283" s="522" t="s">
        <v>182</v>
      </c>
      <c r="B283" s="528" t="s">
        <v>8758</v>
      </c>
      <c r="C283" s="253"/>
      <c r="D283" s="33"/>
      <c r="E283" s="250"/>
      <c r="F283" s="62"/>
      <c r="G283" s="62"/>
      <c r="H283" s="545"/>
    </row>
    <row r="284" spans="1:8" x14ac:dyDescent="0.2">
      <c r="A284" s="549" t="s">
        <v>183</v>
      </c>
      <c r="B284" s="54" t="s">
        <v>8555</v>
      </c>
      <c r="C284" s="253"/>
      <c r="D284" s="33"/>
      <c r="E284" s="250"/>
      <c r="F284" s="62"/>
      <c r="G284" s="62"/>
      <c r="H284" s="545"/>
    </row>
    <row r="285" spans="1:8" x14ac:dyDescent="0.2">
      <c r="A285" s="549" t="s">
        <v>8876</v>
      </c>
      <c r="B285" s="54" t="s">
        <v>8877</v>
      </c>
      <c r="C285" s="278">
        <v>30724.039391201881</v>
      </c>
      <c r="D285" s="402">
        <v>18</v>
      </c>
      <c r="E285" s="250"/>
      <c r="F285" s="253">
        <v>0</v>
      </c>
      <c r="G285" s="253">
        <v>0</v>
      </c>
      <c r="H285" s="253">
        <f t="shared" ref="H285" si="37">G285-F285</f>
        <v>0</v>
      </c>
    </row>
    <row r="286" spans="1:8" ht="15" x14ac:dyDescent="0.25">
      <c r="A286" s="559" t="s">
        <v>184</v>
      </c>
      <c r="B286" s="560" t="s">
        <v>6571</v>
      </c>
      <c r="C286" s="278"/>
      <c r="D286" s="402"/>
      <c r="E286" s="250"/>
      <c r="F286" s="62"/>
      <c r="G286" s="62"/>
      <c r="H286" s="545"/>
    </row>
    <row r="287" spans="1:8" ht="29.25" x14ac:dyDescent="0.2">
      <c r="A287" s="549"/>
      <c r="B287" s="561" t="s">
        <v>7255</v>
      </c>
      <c r="C287" s="278"/>
      <c r="D287" s="402">
        <v>33</v>
      </c>
      <c r="E287" s="250"/>
      <c r="F287" s="62"/>
      <c r="G287" s="62"/>
      <c r="H287" s="545"/>
    </row>
    <row r="288" spans="1:8" ht="15" x14ac:dyDescent="0.25">
      <c r="A288" s="559" t="s">
        <v>8878</v>
      </c>
      <c r="B288" s="562" t="s">
        <v>8879</v>
      </c>
      <c r="C288" s="278"/>
      <c r="D288" s="402"/>
      <c r="E288" s="250"/>
      <c r="F288" s="62"/>
      <c r="G288" s="62"/>
      <c r="H288" s="545"/>
    </row>
    <row r="289" spans="1:8" x14ac:dyDescent="0.2">
      <c r="A289" s="549" t="s">
        <v>8880</v>
      </c>
      <c r="B289" s="538" t="s">
        <v>8881</v>
      </c>
      <c r="C289" s="278">
        <v>38173.874280435877</v>
      </c>
      <c r="D289" s="402"/>
      <c r="E289" s="250"/>
      <c r="F289" s="253">
        <v>0</v>
      </c>
      <c r="G289" s="253">
        <v>0</v>
      </c>
      <c r="H289" s="253">
        <f t="shared" ref="H289:H299" si="38">G289-F289</f>
        <v>0</v>
      </c>
    </row>
    <row r="290" spans="1:8" x14ac:dyDescent="0.2">
      <c r="A290" s="549" t="s">
        <v>8882</v>
      </c>
      <c r="B290" s="538" t="s">
        <v>8883</v>
      </c>
      <c r="C290" s="278">
        <v>38173.874280435877</v>
      </c>
      <c r="D290" s="402"/>
      <c r="E290" s="250"/>
      <c r="F290" s="253">
        <v>0</v>
      </c>
      <c r="G290" s="253">
        <v>0</v>
      </c>
      <c r="H290" s="253">
        <f t="shared" si="38"/>
        <v>0</v>
      </c>
    </row>
    <row r="291" spans="1:8" x14ac:dyDescent="0.2">
      <c r="A291" s="549" t="s">
        <v>8884</v>
      </c>
      <c r="B291" s="538" t="s">
        <v>8885</v>
      </c>
      <c r="C291" s="278">
        <v>38173.874280435877</v>
      </c>
      <c r="D291" s="402"/>
      <c r="E291" s="250"/>
      <c r="F291" s="253">
        <v>0</v>
      </c>
      <c r="G291" s="253">
        <v>0</v>
      </c>
      <c r="H291" s="253">
        <f t="shared" si="38"/>
        <v>0</v>
      </c>
    </row>
    <row r="292" spans="1:8" x14ac:dyDescent="0.2">
      <c r="A292" s="549" t="s">
        <v>8886</v>
      </c>
      <c r="B292" s="538" t="s">
        <v>8887</v>
      </c>
      <c r="C292" s="278">
        <v>38173.874280435877</v>
      </c>
      <c r="D292" s="402"/>
      <c r="E292" s="250"/>
      <c r="F292" s="253">
        <v>0</v>
      </c>
      <c r="G292" s="253">
        <v>0</v>
      </c>
      <c r="H292" s="253">
        <f t="shared" si="38"/>
        <v>0</v>
      </c>
    </row>
    <row r="293" spans="1:8" x14ac:dyDescent="0.2">
      <c r="A293" s="549" t="s">
        <v>8888</v>
      </c>
      <c r="B293" s="538" t="s">
        <v>8889</v>
      </c>
      <c r="C293" s="278">
        <v>38173.874280435877</v>
      </c>
      <c r="D293" s="402"/>
      <c r="E293" s="250"/>
      <c r="F293" s="253">
        <v>0</v>
      </c>
      <c r="G293" s="253">
        <v>0</v>
      </c>
      <c r="H293" s="253">
        <f t="shared" si="38"/>
        <v>0</v>
      </c>
    </row>
    <row r="294" spans="1:8" x14ac:dyDescent="0.2">
      <c r="A294" s="549" t="s">
        <v>8890</v>
      </c>
      <c r="B294" s="538" t="s">
        <v>8891</v>
      </c>
      <c r="C294" s="278">
        <v>38173.874280435877</v>
      </c>
      <c r="D294" s="402"/>
      <c r="E294" s="250"/>
      <c r="F294" s="253">
        <v>0</v>
      </c>
      <c r="G294" s="253">
        <v>0</v>
      </c>
      <c r="H294" s="253">
        <f t="shared" si="38"/>
        <v>0</v>
      </c>
    </row>
    <row r="295" spans="1:8" x14ac:dyDescent="0.2">
      <c r="A295" s="549" t="s">
        <v>8892</v>
      </c>
      <c r="B295" s="538" t="s">
        <v>8893</v>
      </c>
      <c r="C295" s="278">
        <v>38173.874280435877</v>
      </c>
      <c r="D295" s="402"/>
      <c r="E295" s="250"/>
      <c r="F295" s="253">
        <v>0</v>
      </c>
      <c r="G295" s="253">
        <v>0</v>
      </c>
      <c r="H295" s="253">
        <f t="shared" si="38"/>
        <v>0</v>
      </c>
    </row>
    <row r="296" spans="1:8" x14ac:dyDescent="0.2">
      <c r="A296" s="549" t="s">
        <v>8894</v>
      </c>
      <c r="B296" s="538" t="s">
        <v>8895</v>
      </c>
      <c r="C296" s="278">
        <v>38173.874280435877</v>
      </c>
      <c r="D296" s="402"/>
      <c r="E296" s="250"/>
      <c r="F296" s="253">
        <v>0</v>
      </c>
      <c r="G296" s="253">
        <v>0</v>
      </c>
      <c r="H296" s="253">
        <f t="shared" si="38"/>
        <v>0</v>
      </c>
    </row>
    <row r="297" spans="1:8" x14ac:dyDescent="0.2">
      <c r="A297" s="549" t="s">
        <v>8896</v>
      </c>
      <c r="B297" s="538" t="s">
        <v>8897</v>
      </c>
      <c r="C297" s="278">
        <v>38173.874280435877</v>
      </c>
      <c r="D297" s="402"/>
      <c r="E297" s="250"/>
      <c r="F297" s="253">
        <v>0</v>
      </c>
      <c r="G297" s="253">
        <v>0</v>
      </c>
      <c r="H297" s="253">
        <f t="shared" si="38"/>
        <v>0</v>
      </c>
    </row>
    <row r="298" spans="1:8" x14ac:dyDescent="0.2">
      <c r="A298" s="549" t="s">
        <v>8898</v>
      </c>
      <c r="B298" s="538" t="s">
        <v>8899</v>
      </c>
      <c r="C298" s="278">
        <v>38173.874280435877</v>
      </c>
      <c r="D298" s="402"/>
      <c r="E298" s="250"/>
      <c r="F298" s="253">
        <v>0</v>
      </c>
      <c r="G298" s="253">
        <v>0</v>
      </c>
      <c r="H298" s="253">
        <f t="shared" si="38"/>
        <v>0</v>
      </c>
    </row>
    <row r="299" spans="1:8" x14ac:dyDescent="0.2">
      <c r="A299" s="549" t="s">
        <v>8900</v>
      </c>
      <c r="B299" s="538" t="s">
        <v>8901</v>
      </c>
      <c r="C299" s="278">
        <v>24717.583596581448</v>
      </c>
      <c r="D299" s="402"/>
      <c r="E299" s="250"/>
      <c r="F299" s="253">
        <v>0</v>
      </c>
      <c r="G299" s="253">
        <v>0</v>
      </c>
      <c r="H299" s="253">
        <f t="shared" si="38"/>
        <v>0</v>
      </c>
    </row>
    <row r="300" spans="1:8" ht="15" x14ac:dyDescent="0.25">
      <c r="A300" s="559" t="s">
        <v>1336</v>
      </c>
      <c r="B300" s="563" t="s">
        <v>6572</v>
      </c>
      <c r="C300" s="278"/>
      <c r="D300" s="402"/>
      <c r="E300" s="250"/>
      <c r="F300" s="62"/>
      <c r="G300" s="62"/>
      <c r="H300" s="545"/>
    </row>
    <row r="301" spans="1:8" x14ac:dyDescent="0.2">
      <c r="A301" s="549" t="s">
        <v>5026</v>
      </c>
      <c r="B301" s="531" t="s">
        <v>8902</v>
      </c>
      <c r="C301" s="278">
        <v>21051.779115649664</v>
      </c>
      <c r="D301" s="402">
        <v>34</v>
      </c>
      <c r="E301" s="250"/>
      <c r="F301" s="253">
        <v>0</v>
      </c>
      <c r="G301" s="253">
        <v>0</v>
      </c>
      <c r="H301" s="253">
        <f t="shared" ref="H301:H302" si="39">G301-F301</f>
        <v>0</v>
      </c>
    </row>
    <row r="302" spans="1:8" x14ac:dyDescent="0.2">
      <c r="A302" s="549" t="s">
        <v>5027</v>
      </c>
      <c r="B302" s="531" t="s">
        <v>8903</v>
      </c>
      <c r="C302" s="532">
        <v>3328.9525451954942</v>
      </c>
      <c r="D302" s="402">
        <v>34</v>
      </c>
      <c r="E302" s="250"/>
      <c r="F302" s="253">
        <v>0</v>
      </c>
      <c r="G302" s="253">
        <v>0</v>
      </c>
      <c r="H302" s="253">
        <f t="shared" si="39"/>
        <v>0</v>
      </c>
    </row>
    <row r="303" spans="1:8" ht="15" x14ac:dyDescent="0.25">
      <c r="A303" s="522" t="s">
        <v>185</v>
      </c>
      <c r="B303" s="400" t="s">
        <v>8595</v>
      </c>
      <c r="C303" s="401"/>
      <c r="D303" s="402"/>
      <c r="E303" s="250"/>
      <c r="F303" s="62"/>
      <c r="G303" s="62"/>
      <c r="H303" s="545"/>
    </row>
    <row r="304" spans="1:8" x14ac:dyDescent="0.2">
      <c r="A304" s="549" t="s">
        <v>186</v>
      </c>
      <c r="B304" s="520" t="s">
        <v>8596</v>
      </c>
      <c r="C304" s="278"/>
      <c r="D304" s="402">
        <v>32</v>
      </c>
      <c r="E304" s="250"/>
      <c r="F304" s="62"/>
      <c r="G304" s="62"/>
      <c r="H304" s="545"/>
    </row>
    <row r="305" spans="1:8" ht="142.5" x14ac:dyDescent="0.2">
      <c r="A305" s="549"/>
      <c r="B305" s="547" t="s">
        <v>14463</v>
      </c>
      <c r="C305" s="278"/>
      <c r="D305" s="402"/>
      <c r="E305" s="250"/>
      <c r="F305" s="62"/>
      <c r="G305" s="62"/>
      <c r="H305" s="545"/>
    </row>
    <row r="306" spans="1:8" ht="28.5" x14ac:dyDescent="0.2">
      <c r="A306" s="549" t="s">
        <v>8904</v>
      </c>
      <c r="B306" s="520" t="s">
        <v>8905</v>
      </c>
      <c r="C306" s="278"/>
      <c r="D306" s="402"/>
      <c r="E306" s="250"/>
      <c r="F306" s="62"/>
      <c r="G306" s="62"/>
      <c r="H306" s="545"/>
    </row>
    <row r="307" spans="1:8" ht="28.5" x14ac:dyDescent="0.2">
      <c r="A307" s="549" t="s">
        <v>8906</v>
      </c>
      <c r="B307" s="520" t="s">
        <v>14790</v>
      </c>
      <c r="C307" s="278">
        <v>14733.429656795106</v>
      </c>
      <c r="D307" s="402"/>
      <c r="E307" s="250"/>
      <c r="F307" s="253">
        <v>0</v>
      </c>
      <c r="G307" s="253">
        <v>0</v>
      </c>
      <c r="H307" s="253">
        <f t="shared" ref="H307:H310" si="40">G307-F307</f>
        <v>0</v>
      </c>
    </row>
    <row r="308" spans="1:8" ht="28.5" x14ac:dyDescent="0.2">
      <c r="A308" s="549" t="s">
        <v>8907</v>
      </c>
      <c r="B308" s="520" t="s">
        <v>14791</v>
      </c>
      <c r="C308" s="278">
        <v>920.83935354969412</v>
      </c>
      <c r="D308" s="402"/>
      <c r="E308" s="250"/>
      <c r="F308" s="253">
        <v>0</v>
      </c>
      <c r="G308" s="253">
        <v>0</v>
      </c>
      <c r="H308" s="253">
        <f t="shared" si="40"/>
        <v>0</v>
      </c>
    </row>
    <row r="309" spans="1:8" ht="28.5" x14ac:dyDescent="0.2">
      <c r="A309" s="549" t="s">
        <v>14792</v>
      </c>
      <c r="B309" s="520" t="s">
        <v>14793</v>
      </c>
      <c r="C309" s="278">
        <v>920.83935354969412</v>
      </c>
      <c r="D309" s="402"/>
      <c r="E309" s="250"/>
      <c r="F309" s="253">
        <v>0</v>
      </c>
      <c r="G309" s="253">
        <v>0</v>
      </c>
      <c r="H309" s="253">
        <f t="shared" si="40"/>
        <v>0</v>
      </c>
    </row>
    <row r="310" spans="1:8" ht="28.5" x14ac:dyDescent="0.2">
      <c r="A310" s="549" t="s">
        <v>14794</v>
      </c>
      <c r="B310" s="520" t="s">
        <v>14795</v>
      </c>
      <c r="C310" s="278">
        <v>1841.6787070993882</v>
      </c>
      <c r="D310" s="402"/>
      <c r="E310" s="250"/>
      <c r="F310" s="253">
        <v>0</v>
      </c>
      <c r="G310" s="253">
        <v>0</v>
      </c>
      <c r="H310" s="253">
        <f t="shared" si="40"/>
        <v>0</v>
      </c>
    </row>
    <row r="311" spans="1:8" ht="28.5" x14ac:dyDescent="0.2">
      <c r="A311" s="549" t="s">
        <v>8908</v>
      </c>
      <c r="B311" s="520" t="s">
        <v>8909</v>
      </c>
      <c r="C311" s="278"/>
      <c r="D311" s="402"/>
      <c r="E311" s="250"/>
      <c r="F311" s="253"/>
      <c r="G311" s="253"/>
      <c r="H311" s="253"/>
    </row>
    <row r="312" spans="1:8" ht="28.5" x14ac:dyDescent="0.2">
      <c r="A312" s="549" t="s">
        <v>8910</v>
      </c>
      <c r="B312" s="520" t="s">
        <v>14796</v>
      </c>
      <c r="C312" s="278">
        <v>23254.263141641612</v>
      </c>
      <c r="D312" s="402"/>
      <c r="E312" s="250"/>
      <c r="F312" s="253">
        <v>0</v>
      </c>
      <c r="G312" s="253">
        <v>0</v>
      </c>
      <c r="H312" s="253">
        <f t="shared" ref="H312:H315" si="41">G312-F312</f>
        <v>0</v>
      </c>
    </row>
    <row r="313" spans="1:8" ht="28.5" x14ac:dyDescent="0.2">
      <c r="A313" s="549" t="s">
        <v>8911</v>
      </c>
      <c r="B313" s="520" t="s">
        <v>14797</v>
      </c>
      <c r="C313" s="278">
        <v>1453.3914463526007</v>
      </c>
      <c r="D313" s="402"/>
      <c r="E313" s="250"/>
      <c r="F313" s="253">
        <v>0</v>
      </c>
      <c r="G313" s="253">
        <v>0</v>
      </c>
      <c r="H313" s="253">
        <f t="shared" si="41"/>
        <v>0</v>
      </c>
    </row>
    <row r="314" spans="1:8" ht="28.5" x14ac:dyDescent="0.2">
      <c r="A314" s="549" t="s">
        <v>14798</v>
      </c>
      <c r="B314" s="520" t="s">
        <v>14799</v>
      </c>
      <c r="C314" s="278">
        <v>1453.3914463526007</v>
      </c>
      <c r="D314" s="402"/>
      <c r="E314" s="250"/>
      <c r="F314" s="253">
        <v>0</v>
      </c>
      <c r="G314" s="253">
        <v>0</v>
      </c>
      <c r="H314" s="253">
        <f t="shared" si="41"/>
        <v>0</v>
      </c>
    </row>
    <row r="315" spans="1:8" ht="28.5" x14ac:dyDescent="0.2">
      <c r="A315" s="549" t="s">
        <v>14800</v>
      </c>
      <c r="B315" s="520" t="s">
        <v>14801</v>
      </c>
      <c r="C315" s="278">
        <v>2906.7828927052014</v>
      </c>
      <c r="D315" s="402"/>
      <c r="E315" s="250"/>
      <c r="F315" s="253">
        <v>0</v>
      </c>
      <c r="G315" s="253">
        <v>0</v>
      </c>
      <c r="H315" s="253">
        <f t="shared" si="41"/>
        <v>0</v>
      </c>
    </row>
    <row r="316" spans="1:8" ht="15" x14ac:dyDescent="0.25">
      <c r="A316" s="559" t="s">
        <v>7277</v>
      </c>
      <c r="B316" s="560" t="s">
        <v>14802</v>
      </c>
      <c r="C316" s="278"/>
      <c r="D316" s="402"/>
      <c r="E316" s="250"/>
      <c r="F316" s="62"/>
      <c r="G316" s="62"/>
      <c r="H316" s="247"/>
    </row>
    <row r="317" spans="1:8" x14ac:dyDescent="0.2">
      <c r="A317" s="549" t="s">
        <v>14803</v>
      </c>
      <c r="B317" s="530" t="s">
        <v>14804</v>
      </c>
      <c r="C317" s="551">
        <v>13738.432711538677</v>
      </c>
      <c r="D317" s="402">
        <v>32</v>
      </c>
      <c r="E317" s="250"/>
      <c r="F317" s="253">
        <v>0</v>
      </c>
      <c r="G317" s="253">
        <v>0</v>
      </c>
      <c r="H317" s="253">
        <f t="shared" ref="H317" si="42">G317-F317</f>
        <v>0</v>
      </c>
    </row>
    <row r="318" spans="1:8" ht="15" x14ac:dyDescent="0.25">
      <c r="A318" s="523" t="s">
        <v>187</v>
      </c>
      <c r="B318" s="528" t="s">
        <v>14580</v>
      </c>
      <c r="C318" s="401"/>
      <c r="D318" s="402"/>
      <c r="E318" s="250"/>
      <c r="F318" s="62"/>
      <c r="G318" s="62"/>
      <c r="H318" s="247"/>
    </row>
    <row r="319" spans="1:8" ht="28.5" x14ac:dyDescent="0.2">
      <c r="A319" s="549"/>
      <c r="B319" s="529" t="s">
        <v>14581</v>
      </c>
      <c r="C319" s="278"/>
      <c r="D319" s="402"/>
      <c r="E319" s="250"/>
      <c r="F319" s="62"/>
      <c r="G319" s="62"/>
      <c r="H319" s="247"/>
    </row>
    <row r="320" spans="1:8" x14ac:dyDescent="0.2">
      <c r="A320" s="549" t="s">
        <v>188</v>
      </c>
      <c r="B320" s="538" t="s">
        <v>14805</v>
      </c>
      <c r="C320" s="551">
        <v>15203.787401147876</v>
      </c>
      <c r="D320" s="402">
        <v>38</v>
      </c>
      <c r="E320" s="250"/>
      <c r="F320" s="253">
        <v>0</v>
      </c>
      <c r="G320" s="253">
        <v>0</v>
      </c>
      <c r="H320" s="253">
        <f t="shared" ref="H320:H321" si="43">G320-F320</f>
        <v>0</v>
      </c>
    </row>
    <row r="321" spans="1:8" x14ac:dyDescent="0.2">
      <c r="A321" s="549" t="s">
        <v>14806</v>
      </c>
      <c r="B321" s="538" t="s">
        <v>14807</v>
      </c>
      <c r="C321" s="551">
        <v>96146.39131825912</v>
      </c>
      <c r="D321" s="402">
        <v>38</v>
      </c>
      <c r="E321" s="250"/>
      <c r="F321" s="253">
        <v>0</v>
      </c>
      <c r="G321" s="253">
        <v>0</v>
      </c>
      <c r="H321" s="253">
        <f t="shared" si="43"/>
        <v>0</v>
      </c>
    </row>
    <row r="322" spans="1:8" ht="15" x14ac:dyDescent="0.25">
      <c r="A322" s="523" t="s">
        <v>189</v>
      </c>
      <c r="B322" s="528" t="s">
        <v>8678</v>
      </c>
      <c r="C322" s="401"/>
      <c r="D322" s="402"/>
      <c r="E322" s="250"/>
      <c r="F322" s="62"/>
      <c r="G322" s="62"/>
      <c r="H322" s="545"/>
    </row>
    <row r="323" spans="1:8" ht="28.5" x14ac:dyDescent="0.2">
      <c r="A323" s="549" t="s">
        <v>190</v>
      </c>
      <c r="B323" s="520" t="s">
        <v>8912</v>
      </c>
      <c r="C323" s="278">
        <v>27665.82959717522</v>
      </c>
      <c r="D323" s="402">
        <v>39</v>
      </c>
      <c r="E323" s="250"/>
      <c r="F323" s="253">
        <v>0</v>
      </c>
      <c r="G323" s="253">
        <v>0</v>
      </c>
      <c r="H323" s="253">
        <f t="shared" ref="H323:H328" si="44">G323-F323</f>
        <v>0</v>
      </c>
    </row>
    <row r="324" spans="1:8" ht="28.5" x14ac:dyDescent="0.2">
      <c r="A324" s="549" t="s">
        <v>191</v>
      </c>
      <c r="B324" s="520" t="s">
        <v>8680</v>
      </c>
      <c r="C324" s="278">
        <v>4374.8432541740112</v>
      </c>
      <c r="D324" s="402">
        <v>39</v>
      </c>
      <c r="E324" s="250"/>
      <c r="F324" s="253">
        <v>0</v>
      </c>
      <c r="G324" s="253">
        <v>0</v>
      </c>
      <c r="H324" s="253">
        <f t="shared" si="44"/>
        <v>0</v>
      </c>
    </row>
    <row r="325" spans="1:8" ht="28.5" x14ac:dyDescent="0.2">
      <c r="A325" s="549" t="s">
        <v>192</v>
      </c>
      <c r="B325" s="520" t="s">
        <v>8681</v>
      </c>
      <c r="C325" s="278">
        <v>27665.82959717522</v>
      </c>
      <c r="D325" s="402">
        <v>40</v>
      </c>
      <c r="E325" s="250"/>
      <c r="F325" s="253">
        <v>0</v>
      </c>
      <c r="G325" s="253">
        <v>0</v>
      </c>
      <c r="H325" s="253">
        <f t="shared" si="44"/>
        <v>0</v>
      </c>
    </row>
    <row r="326" spans="1:8" ht="28.5" x14ac:dyDescent="0.2">
      <c r="A326" s="549" t="s">
        <v>193</v>
      </c>
      <c r="B326" s="520" t="s">
        <v>8913</v>
      </c>
      <c r="C326" s="278">
        <v>4374.8432541740112</v>
      </c>
      <c r="D326" s="402">
        <v>40</v>
      </c>
      <c r="E326" s="250"/>
      <c r="F326" s="253">
        <v>0</v>
      </c>
      <c r="G326" s="253">
        <v>0</v>
      </c>
      <c r="H326" s="253">
        <f t="shared" si="44"/>
        <v>0</v>
      </c>
    </row>
    <row r="327" spans="1:8" ht="28.5" x14ac:dyDescent="0.2">
      <c r="A327" s="549" t="s">
        <v>1338</v>
      </c>
      <c r="B327" s="520" t="s">
        <v>8683</v>
      </c>
      <c r="C327" s="278">
        <v>30741.639182488321</v>
      </c>
      <c r="D327" s="557">
        <v>41</v>
      </c>
      <c r="E327" s="250"/>
      <c r="F327" s="253">
        <v>0</v>
      </c>
      <c r="G327" s="253">
        <v>0</v>
      </c>
      <c r="H327" s="253">
        <f t="shared" si="44"/>
        <v>0</v>
      </c>
    </row>
    <row r="328" spans="1:8" ht="29.25" thickBot="1" x14ac:dyDescent="0.25">
      <c r="A328" s="549" t="s">
        <v>1337</v>
      </c>
      <c r="B328" s="520" t="s">
        <v>8914</v>
      </c>
      <c r="C328" s="278">
        <v>4861.22609580059</v>
      </c>
      <c r="D328" s="557">
        <v>41</v>
      </c>
      <c r="E328" s="250"/>
      <c r="F328" s="253">
        <v>0</v>
      </c>
      <c r="G328" s="253">
        <v>0</v>
      </c>
      <c r="H328" s="253">
        <f t="shared" si="44"/>
        <v>0</v>
      </c>
    </row>
    <row r="329" spans="1:8" ht="15.75" thickBot="1" x14ac:dyDescent="0.3">
      <c r="A329" s="158"/>
      <c r="B329" s="159" t="s">
        <v>7278</v>
      </c>
      <c r="C329" s="280">
        <f>SUM(C282:C328)</f>
        <v>733818.53586296621</v>
      </c>
      <c r="D329" s="281"/>
      <c r="E329" s="282"/>
      <c r="F329" s="280">
        <f>SUM(F282:F328)</f>
        <v>0</v>
      </c>
      <c r="G329" s="280">
        <f>SUM(G282:G328)</f>
        <v>0</v>
      </c>
      <c r="H329" s="280">
        <f>SUM(H282:H328)</f>
        <v>0</v>
      </c>
    </row>
    <row r="330" spans="1:8" ht="45" x14ac:dyDescent="0.25">
      <c r="A330" s="170" t="s">
        <v>7279</v>
      </c>
      <c r="B330" s="166" t="s">
        <v>7280</v>
      </c>
      <c r="C330" s="286"/>
      <c r="D330" s="275"/>
      <c r="E330" s="275"/>
      <c r="F330" s="275"/>
      <c r="G330" s="275"/>
      <c r="H330" s="287"/>
    </row>
    <row r="331" spans="1:8" ht="15" x14ac:dyDescent="0.25">
      <c r="A331" s="451" t="s">
        <v>194</v>
      </c>
      <c r="B331" s="6" t="s">
        <v>5489</v>
      </c>
      <c r="C331" s="269"/>
      <c r="D331" s="269"/>
      <c r="E331" s="269"/>
      <c r="F331" s="269"/>
      <c r="G331" s="269"/>
      <c r="H331" s="288"/>
    </row>
    <row r="332" spans="1:8" ht="15" x14ac:dyDescent="0.25">
      <c r="A332" s="450"/>
      <c r="B332" s="41" t="s">
        <v>5950</v>
      </c>
      <c r="C332" s="253"/>
      <c r="D332" s="250"/>
      <c r="E332" s="250"/>
      <c r="F332" s="62"/>
      <c r="G332" s="62"/>
      <c r="H332" s="253"/>
    </row>
    <row r="333" spans="1:8" ht="15" x14ac:dyDescent="0.25">
      <c r="A333" s="450"/>
      <c r="B333" s="12" t="s">
        <v>5556</v>
      </c>
      <c r="C333" s="253"/>
      <c r="D333" s="250"/>
      <c r="E333" s="250"/>
      <c r="F333" s="62"/>
      <c r="G333" s="62"/>
      <c r="H333" s="253"/>
    </row>
    <row r="334" spans="1:8" x14ac:dyDescent="0.2">
      <c r="A334" s="450" t="s">
        <v>195</v>
      </c>
      <c r="B334" s="6" t="s">
        <v>2565</v>
      </c>
      <c r="C334" s="253">
        <v>53232.04</v>
      </c>
      <c r="D334" s="250">
        <v>19</v>
      </c>
      <c r="E334" s="250"/>
      <c r="F334" s="62">
        <v>0</v>
      </c>
      <c r="G334" s="62">
        <v>0</v>
      </c>
      <c r="H334" s="253">
        <f t="shared" ref="H334:H347" si="45">G334-F334</f>
        <v>0</v>
      </c>
    </row>
    <row r="335" spans="1:8" x14ac:dyDescent="0.2">
      <c r="A335" s="450" t="s">
        <v>196</v>
      </c>
      <c r="B335" s="6" t="s">
        <v>2566</v>
      </c>
      <c r="C335" s="253">
        <v>24602.54</v>
      </c>
      <c r="D335" s="250">
        <v>21</v>
      </c>
      <c r="E335" s="250"/>
      <c r="F335" s="62">
        <v>0</v>
      </c>
      <c r="G335" s="62">
        <v>0</v>
      </c>
      <c r="H335" s="253">
        <f t="shared" si="45"/>
        <v>0</v>
      </c>
    </row>
    <row r="336" spans="1:8" x14ac:dyDescent="0.2">
      <c r="A336" s="450" t="s">
        <v>1339</v>
      </c>
      <c r="B336" s="6" t="s">
        <v>2567</v>
      </c>
      <c r="C336" s="253">
        <v>24602.54</v>
      </c>
      <c r="D336" s="250">
        <v>22</v>
      </c>
      <c r="E336" s="250"/>
      <c r="F336" s="62">
        <v>0</v>
      </c>
      <c r="G336" s="62">
        <v>0</v>
      </c>
      <c r="H336" s="253">
        <f t="shared" si="45"/>
        <v>0</v>
      </c>
    </row>
    <row r="337" spans="1:8" x14ac:dyDescent="0.2">
      <c r="A337" s="450" t="s">
        <v>7281</v>
      </c>
      <c r="B337" s="6" t="s">
        <v>2568</v>
      </c>
      <c r="C337" s="253">
        <v>24602.54</v>
      </c>
      <c r="D337" s="250">
        <v>22</v>
      </c>
      <c r="E337" s="250"/>
      <c r="F337" s="62">
        <v>0</v>
      </c>
      <c r="G337" s="62">
        <v>0</v>
      </c>
      <c r="H337" s="253">
        <f t="shared" si="45"/>
        <v>0</v>
      </c>
    </row>
    <row r="338" spans="1:8" x14ac:dyDescent="0.2">
      <c r="A338" s="450" t="s">
        <v>7282</v>
      </c>
      <c r="B338" s="6" t="s">
        <v>2569</v>
      </c>
      <c r="C338" s="253">
        <v>24602.54</v>
      </c>
      <c r="D338" s="250">
        <v>23</v>
      </c>
      <c r="E338" s="250"/>
      <c r="F338" s="62">
        <v>0</v>
      </c>
      <c r="G338" s="62">
        <v>0</v>
      </c>
      <c r="H338" s="253">
        <f t="shared" si="45"/>
        <v>0</v>
      </c>
    </row>
    <row r="339" spans="1:8" x14ac:dyDescent="0.2">
      <c r="A339" s="450" t="s">
        <v>7283</v>
      </c>
      <c r="B339" s="6" t="s">
        <v>2570</v>
      </c>
      <c r="C339" s="253">
        <v>24602.54</v>
      </c>
      <c r="D339" s="250">
        <v>23</v>
      </c>
      <c r="E339" s="250"/>
      <c r="F339" s="62">
        <v>0</v>
      </c>
      <c r="G339" s="62">
        <v>0</v>
      </c>
      <c r="H339" s="253">
        <f t="shared" si="45"/>
        <v>0</v>
      </c>
    </row>
    <row r="340" spans="1:8" x14ac:dyDescent="0.2">
      <c r="A340" s="450" t="s">
        <v>7284</v>
      </c>
      <c r="B340" s="6" t="s">
        <v>2571</v>
      </c>
      <c r="C340" s="253">
        <v>24602.54</v>
      </c>
      <c r="D340" s="250">
        <v>24</v>
      </c>
      <c r="E340" s="250"/>
      <c r="F340" s="62">
        <v>0</v>
      </c>
      <c r="G340" s="62">
        <v>0</v>
      </c>
      <c r="H340" s="253">
        <f t="shared" si="45"/>
        <v>0</v>
      </c>
    </row>
    <row r="341" spans="1:8" x14ac:dyDescent="0.2">
      <c r="A341" s="450" t="s">
        <v>7285</v>
      </c>
      <c r="B341" s="6" t="s">
        <v>2572</v>
      </c>
      <c r="C341" s="253">
        <v>24602.54</v>
      </c>
      <c r="D341" s="250">
        <v>24</v>
      </c>
      <c r="E341" s="250"/>
      <c r="F341" s="62">
        <v>0</v>
      </c>
      <c r="G341" s="62">
        <v>0</v>
      </c>
      <c r="H341" s="253">
        <f t="shared" si="45"/>
        <v>0</v>
      </c>
    </row>
    <row r="342" spans="1:8" x14ac:dyDescent="0.2">
      <c r="A342" s="450" t="s">
        <v>7286</v>
      </c>
      <c r="B342" s="6" t="s">
        <v>2573</v>
      </c>
      <c r="C342" s="253">
        <v>24602.54</v>
      </c>
      <c r="D342" s="250">
        <v>25</v>
      </c>
      <c r="E342" s="250">
        <v>30</v>
      </c>
      <c r="F342" s="62">
        <v>0</v>
      </c>
      <c r="G342" s="62">
        <f>C342</f>
        <v>24602.54</v>
      </c>
      <c r="H342" s="253">
        <f t="shared" si="45"/>
        <v>24602.54</v>
      </c>
    </row>
    <row r="343" spans="1:8" x14ac:dyDescent="0.2">
      <c r="A343" s="450" t="s">
        <v>7287</v>
      </c>
      <c r="B343" s="6" t="s">
        <v>2574</v>
      </c>
      <c r="C343" s="253">
        <v>24602.54</v>
      </c>
      <c r="D343" s="250">
        <v>25</v>
      </c>
      <c r="E343" s="250"/>
      <c r="F343" s="62">
        <v>0</v>
      </c>
      <c r="G343" s="62">
        <v>0</v>
      </c>
      <c r="H343" s="253">
        <f t="shared" si="45"/>
        <v>0</v>
      </c>
    </row>
    <row r="344" spans="1:8" x14ac:dyDescent="0.2">
      <c r="A344" s="450" t="s">
        <v>7288</v>
      </c>
      <c r="B344" s="6" t="s">
        <v>2575</v>
      </c>
      <c r="C344" s="253">
        <v>24602.54</v>
      </c>
      <c r="D344" s="250">
        <v>26</v>
      </c>
      <c r="E344" s="250"/>
      <c r="F344" s="62">
        <v>0</v>
      </c>
      <c r="G344" s="62">
        <v>0</v>
      </c>
      <c r="H344" s="253">
        <f t="shared" si="45"/>
        <v>0</v>
      </c>
    </row>
    <row r="345" spans="1:8" x14ac:dyDescent="0.2">
      <c r="A345" s="450" t="s">
        <v>7289</v>
      </c>
      <c r="B345" s="6" t="s">
        <v>2662</v>
      </c>
      <c r="C345" s="253">
        <v>24602.54</v>
      </c>
      <c r="D345" s="250">
        <v>26</v>
      </c>
      <c r="E345" s="250"/>
      <c r="F345" s="62">
        <v>0</v>
      </c>
      <c r="G345" s="62">
        <v>0</v>
      </c>
      <c r="H345" s="253">
        <f t="shared" si="45"/>
        <v>0</v>
      </c>
    </row>
    <row r="346" spans="1:8" x14ac:dyDescent="0.2">
      <c r="A346" s="450" t="s">
        <v>7290</v>
      </c>
      <c r="B346" s="6" t="s">
        <v>2663</v>
      </c>
      <c r="C346" s="253">
        <v>24602.54</v>
      </c>
      <c r="D346" s="250">
        <v>27</v>
      </c>
      <c r="E346" s="250"/>
      <c r="F346" s="62">
        <v>0</v>
      </c>
      <c r="G346" s="62">
        <v>0</v>
      </c>
      <c r="H346" s="253">
        <f t="shared" si="45"/>
        <v>0</v>
      </c>
    </row>
    <row r="347" spans="1:8" x14ac:dyDescent="0.2">
      <c r="A347" s="450" t="s">
        <v>7291</v>
      </c>
      <c r="B347" s="6" t="s">
        <v>2576</v>
      </c>
      <c r="C347" s="253">
        <v>53232.04</v>
      </c>
      <c r="D347" s="250">
        <v>27</v>
      </c>
      <c r="E347" s="250"/>
      <c r="F347" s="62">
        <v>0</v>
      </c>
      <c r="G347" s="62">
        <v>0</v>
      </c>
      <c r="H347" s="253">
        <f t="shared" si="45"/>
        <v>0</v>
      </c>
    </row>
    <row r="348" spans="1:8" ht="30" x14ac:dyDescent="0.25">
      <c r="A348" s="451" t="s">
        <v>197</v>
      </c>
      <c r="B348" s="167" t="s">
        <v>5917</v>
      </c>
      <c r="C348" s="253"/>
      <c r="D348" s="250"/>
      <c r="E348" s="250"/>
      <c r="F348" s="62"/>
      <c r="G348" s="62"/>
      <c r="H348" s="253"/>
    </row>
    <row r="349" spans="1:8" x14ac:dyDescent="0.2">
      <c r="A349" s="450" t="s">
        <v>198</v>
      </c>
      <c r="B349" s="6" t="s">
        <v>2565</v>
      </c>
      <c r="C349" s="253">
        <v>58960.29</v>
      </c>
      <c r="D349" s="465">
        <v>20</v>
      </c>
      <c r="E349" s="250"/>
      <c r="F349" s="62">
        <v>0</v>
      </c>
      <c r="G349" s="62">
        <v>0</v>
      </c>
      <c r="H349" s="253">
        <f t="shared" ref="H349:H387" si="46">G349-F349</f>
        <v>0</v>
      </c>
    </row>
    <row r="350" spans="1:8" x14ac:dyDescent="0.2">
      <c r="A350" s="450" t="s">
        <v>5028</v>
      </c>
      <c r="B350" s="6" t="s">
        <v>10085</v>
      </c>
      <c r="C350" s="253">
        <v>10797.566454891999</v>
      </c>
      <c r="D350" s="465">
        <v>19</v>
      </c>
      <c r="E350" s="250"/>
      <c r="F350" s="62">
        <v>0</v>
      </c>
      <c r="G350" s="62">
        <v>0</v>
      </c>
      <c r="H350" s="253">
        <f t="shared" si="46"/>
        <v>0</v>
      </c>
    </row>
    <row r="351" spans="1:8" x14ac:dyDescent="0.2">
      <c r="A351" s="450" t="s">
        <v>7292</v>
      </c>
      <c r="B351" s="6" t="s">
        <v>10074</v>
      </c>
      <c r="C351" s="253">
        <v>7852.7756035578177</v>
      </c>
      <c r="D351" s="465">
        <v>19</v>
      </c>
      <c r="E351" s="250"/>
      <c r="F351" s="62">
        <v>0</v>
      </c>
      <c r="G351" s="62">
        <v>0</v>
      </c>
      <c r="H351" s="253">
        <f t="shared" si="46"/>
        <v>0</v>
      </c>
    </row>
    <row r="352" spans="1:8" x14ac:dyDescent="0.2">
      <c r="A352" s="450" t="s">
        <v>7293</v>
      </c>
      <c r="B352" s="6" t="s">
        <v>10075</v>
      </c>
      <c r="C352" s="253">
        <v>7852.7756035578177</v>
      </c>
      <c r="D352" s="465">
        <v>20</v>
      </c>
      <c r="E352" s="250"/>
      <c r="F352" s="62">
        <v>0</v>
      </c>
      <c r="G352" s="62">
        <v>0</v>
      </c>
      <c r="H352" s="253">
        <f t="shared" si="46"/>
        <v>0</v>
      </c>
    </row>
    <row r="353" spans="1:8" x14ac:dyDescent="0.2">
      <c r="A353" s="450" t="s">
        <v>7294</v>
      </c>
      <c r="B353" s="6" t="s">
        <v>10086</v>
      </c>
      <c r="C353" s="253">
        <v>4711.6653621346904</v>
      </c>
      <c r="D353" s="465">
        <v>20</v>
      </c>
      <c r="E353" s="250"/>
      <c r="F353" s="62">
        <v>0</v>
      </c>
      <c r="G353" s="62">
        <v>0</v>
      </c>
      <c r="H353" s="253">
        <f t="shared" si="46"/>
        <v>0</v>
      </c>
    </row>
    <row r="354" spans="1:8" x14ac:dyDescent="0.2">
      <c r="A354" s="450" t="s">
        <v>7295</v>
      </c>
      <c r="B354" s="6" t="s">
        <v>10087</v>
      </c>
      <c r="C354" s="253">
        <v>1963.1939008894544</v>
      </c>
      <c r="D354" s="465">
        <v>20</v>
      </c>
      <c r="E354" s="250"/>
      <c r="F354" s="62">
        <v>0</v>
      </c>
      <c r="G354" s="62">
        <v>0</v>
      </c>
      <c r="H354" s="253">
        <f t="shared" si="46"/>
        <v>0</v>
      </c>
    </row>
    <row r="355" spans="1:8" x14ac:dyDescent="0.2">
      <c r="A355" s="450" t="s">
        <v>7296</v>
      </c>
      <c r="B355" s="6" t="s">
        <v>10088</v>
      </c>
      <c r="C355" s="253">
        <v>8834.3725540025443</v>
      </c>
      <c r="D355" s="465">
        <v>20</v>
      </c>
      <c r="E355" s="250"/>
      <c r="F355" s="62">
        <v>0</v>
      </c>
      <c r="G355" s="62">
        <v>0</v>
      </c>
      <c r="H355" s="253">
        <f t="shared" si="46"/>
        <v>0</v>
      </c>
    </row>
    <row r="356" spans="1:8" x14ac:dyDescent="0.2">
      <c r="A356" s="450" t="s">
        <v>7297</v>
      </c>
      <c r="B356" s="6" t="s">
        <v>10077</v>
      </c>
      <c r="C356" s="253">
        <v>7852.7756035578177</v>
      </c>
      <c r="D356" s="465">
        <v>20</v>
      </c>
      <c r="E356" s="250"/>
      <c r="F356" s="62">
        <v>0</v>
      </c>
      <c r="G356" s="62">
        <v>0</v>
      </c>
      <c r="H356" s="253">
        <f t="shared" si="46"/>
        <v>0</v>
      </c>
    </row>
    <row r="357" spans="1:8" x14ac:dyDescent="0.2">
      <c r="A357" s="450" t="s">
        <v>7298</v>
      </c>
      <c r="B357" s="6" t="s">
        <v>10078</v>
      </c>
      <c r="C357" s="253">
        <v>7852.7756035578177</v>
      </c>
      <c r="D357" s="465">
        <v>20</v>
      </c>
      <c r="E357" s="250"/>
      <c r="F357" s="62">
        <v>0</v>
      </c>
      <c r="G357" s="62">
        <v>0</v>
      </c>
      <c r="H357" s="253">
        <f t="shared" si="46"/>
        <v>0</v>
      </c>
    </row>
    <row r="358" spans="1:8" x14ac:dyDescent="0.2">
      <c r="A358" s="450" t="s">
        <v>7299</v>
      </c>
      <c r="B358" s="6" t="s">
        <v>10079</v>
      </c>
      <c r="C358" s="253">
        <v>7852.7756035578177</v>
      </c>
      <c r="D358" s="465">
        <v>21</v>
      </c>
      <c r="E358" s="250"/>
      <c r="F358" s="62">
        <v>0</v>
      </c>
      <c r="G358" s="62">
        <v>0</v>
      </c>
      <c r="H358" s="253">
        <f t="shared" si="46"/>
        <v>0</v>
      </c>
    </row>
    <row r="359" spans="1:8" x14ac:dyDescent="0.2">
      <c r="A359" s="450" t="s">
        <v>7300</v>
      </c>
      <c r="B359" s="6" t="s">
        <v>10089</v>
      </c>
      <c r="C359" s="253">
        <v>7852.7756035578177</v>
      </c>
      <c r="D359" s="465">
        <v>21</v>
      </c>
      <c r="E359" s="250"/>
      <c r="F359" s="62">
        <v>0</v>
      </c>
      <c r="G359" s="62">
        <v>0</v>
      </c>
      <c r="H359" s="253">
        <f t="shared" si="46"/>
        <v>0</v>
      </c>
    </row>
    <row r="360" spans="1:8" x14ac:dyDescent="0.2">
      <c r="A360" s="450" t="s">
        <v>7301</v>
      </c>
      <c r="B360" s="6" t="s">
        <v>10090</v>
      </c>
      <c r="C360" s="253">
        <v>7852.7756035578177</v>
      </c>
      <c r="D360" s="465">
        <v>21</v>
      </c>
      <c r="E360" s="250"/>
      <c r="F360" s="62">
        <v>0</v>
      </c>
      <c r="G360" s="62">
        <v>0</v>
      </c>
      <c r="H360" s="253">
        <f t="shared" si="46"/>
        <v>0</v>
      </c>
    </row>
    <row r="361" spans="1:8" x14ac:dyDescent="0.2">
      <c r="A361" s="450" t="s">
        <v>7302</v>
      </c>
      <c r="B361" s="6" t="s">
        <v>10091</v>
      </c>
      <c r="C361" s="253">
        <v>4711.6653621346904</v>
      </c>
      <c r="D361" s="465">
        <v>21</v>
      </c>
      <c r="E361" s="250"/>
      <c r="F361" s="62">
        <v>0</v>
      </c>
      <c r="G361" s="62">
        <v>0</v>
      </c>
      <c r="H361" s="253">
        <f t="shared" si="46"/>
        <v>0</v>
      </c>
    </row>
    <row r="362" spans="1:8" x14ac:dyDescent="0.2">
      <c r="A362" s="450" t="s">
        <v>7303</v>
      </c>
      <c r="B362" s="6" t="s">
        <v>10092</v>
      </c>
      <c r="C362" s="253">
        <v>8834.3725540025443</v>
      </c>
      <c r="D362" s="465">
        <v>19</v>
      </c>
      <c r="E362" s="250"/>
      <c r="F362" s="62">
        <v>0</v>
      </c>
      <c r="G362" s="62">
        <v>0</v>
      </c>
      <c r="H362" s="253">
        <f t="shared" si="46"/>
        <v>0</v>
      </c>
    </row>
    <row r="363" spans="1:8" x14ac:dyDescent="0.2">
      <c r="A363" s="450" t="s">
        <v>7304</v>
      </c>
      <c r="B363" s="6" t="s">
        <v>10082</v>
      </c>
      <c r="C363" s="253">
        <v>7852.7756035578177</v>
      </c>
      <c r="D363" s="465">
        <v>19</v>
      </c>
      <c r="E363" s="250"/>
      <c r="F363" s="62">
        <v>0</v>
      </c>
      <c r="G363" s="62">
        <v>0</v>
      </c>
      <c r="H363" s="253">
        <f t="shared" si="46"/>
        <v>0</v>
      </c>
    </row>
    <row r="364" spans="1:8" x14ac:dyDescent="0.2">
      <c r="A364" s="450" t="s">
        <v>7305</v>
      </c>
      <c r="B364" s="6" t="s">
        <v>10083</v>
      </c>
      <c r="C364" s="253">
        <v>7852.7756035578177</v>
      </c>
      <c r="D364" s="465">
        <v>20</v>
      </c>
      <c r="E364" s="250"/>
      <c r="F364" s="62">
        <v>0</v>
      </c>
      <c r="G364" s="62">
        <v>0</v>
      </c>
      <c r="H364" s="253">
        <f t="shared" si="46"/>
        <v>0</v>
      </c>
    </row>
    <row r="365" spans="1:8" x14ac:dyDescent="0.2">
      <c r="A365" s="450" t="s">
        <v>7306</v>
      </c>
      <c r="B365" s="6" t="s">
        <v>10093</v>
      </c>
      <c r="C365" s="253">
        <v>7852.7756035578177</v>
      </c>
      <c r="D365" s="465">
        <v>20</v>
      </c>
      <c r="E365" s="250"/>
      <c r="F365" s="62">
        <v>0</v>
      </c>
      <c r="G365" s="62">
        <v>0</v>
      </c>
      <c r="H365" s="253">
        <f t="shared" si="46"/>
        <v>0</v>
      </c>
    </row>
    <row r="366" spans="1:8" x14ac:dyDescent="0.2">
      <c r="A366" s="450" t="s">
        <v>7307</v>
      </c>
      <c r="B366" s="6" t="s">
        <v>10094</v>
      </c>
      <c r="C366" s="253">
        <v>7852.7756035578177</v>
      </c>
      <c r="D366" s="465">
        <v>21</v>
      </c>
      <c r="E366" s="250"/>
      <c r="F366" s="62">
        <v>0</v>
      </c>
      <c r="G366" s="62">
        <v>0</v>
      </c>
      <c r="H366" s="253">
        <f t="shared" si="46"/>
        <v>0</v>
      </c>
    </row>
    <row r="367" spans="1:8" x14ac:dyDescent="0.2">
      <c r="A367" s="450" t="s">
        <v>7308</v>
      </c>
      <c r="B367" s="6" t="s">
        <v>10095</v>
      </c>
      <c r="C367" s="253">
        <v>7656.4562134688722</v>
      </c>
      <c r="D367" s="465">
        <v>21</v>
      </c>
      <c r="E367" s="250"/>
      <c r="F367" s="62">
        <v>0</v>
      </c>
      <c r="G367" s="62">
        <v>0</v>
      </c>
      <c r="H367" s="253">
        <f t="shared" si="46"/>
        <v>0</v>
      </c>
    </row>
    <row r="368" spans="1:8" x14ac:dyDescent="0.2">
      <c r="A368" s="450" t="s">
        <v>7309</v>
      </c>
      <c r="B368" s="6" t="s">
        <v>10359</v>
      </c>
      <c r="C368" s="253">
        <v>8834.3725540025443</v>
      </c>
      <c r="D368" s="465">
        <v>20</v>
      </c>
      <c r="E368" s="250"/>
      <c r="F368" s="62">
        <v>0</v>
      </c>
      <c r="G368" s="62">
        <v>0</v>
      </c>
      <c r="H368" s="253">
        <f t="shared" si="46"/>
        <v>0</v>
      </c>
    </row>
    <row r="369" spans="1:8" x14ac:dyDescent="0.2">
      <c r="A369" s="450" t="s">
        <v>7310</v>
      </c>
      <c r="B369" s="6" t="s">
        <v>10144</v>
      </c>
      <c r="C369" s="253">
        <v>7852.7756035578177</v>
      </c>
      <c r="D369" s="465">
        <v>20</v>
      </c>
      <c r="E369" s="250"/>
      <c r="F369" s="62">
        <v>0</v>
      </c>
      <c r="G369" s="62">
        <v>0</v>
      </c>
      <c r="H369" s="253">
        <f t="shared" si="46"/>
        <v>0</v>
      </c>
    </row>
    <row r="370" spans="1:8" x14ac:dyDescent="0.2">
      <c r="A370" s="450" t="s">
        <v>7311</v>
      </c>
      <c r="B370" s="6" t="s">
        <v>10145</v>
      </c>
      <c r="C370" s="253">
        <v>7852.7756035578177</v>
      </c>
      <c r="D370" s="465">
        <v>21</v>
      </c>
      <c r="E370" s="250"/>
      <c r="F370" s="62">
        <v>0</v>
      </c>
      <c r="G370" s="62">
        <v>0</v>
      </c>
      <c r="H370" s="253">
        <f t="shared" si="46"/>
        <v>0</v>
      </c>
    </row>
    <row r="371" spans="1:8" x14ac:dyDescent="0.2">
      <c r="A371" s="450" t="s">
        <v>7312</v>
      </c>
      <c r="B371" s="6" t="s">
        <v>10218</v>
      </c>
      <c r="C371" s="253">
        <v>7852.7756035578177</v>
      </c>
      <c r="D371" s="465">
        <v>21</v>
      </c>
      <c r="E371" s="250"/>
      <c r="F371" s="62">
        <v>0</v>
      </c>
      <c r="G371" s="62">
        <v>0</v>
      </c>
      <c r="H371" s="253">
        <f t="shared" si="46"/>
        <v>0</v>
      </c>
    </row>
    <row r="372" spans="1:8" x14ac:dyDescent="0.2">
      <c r="A372" s="450" t="s">
        <v>7313</v>
      </c>
      <c r="B372" s="6" t="s">
        <v>10219</v>
      </c>
      <c r="C372" s="253">
        <v>7852.7756035578177</v>
      </c>
      <c r="D372" s="465">
        <v>22</v>
      </c>
      <c r="E372" s="250"/>
      <c r="F372" s="62">
        <v>0</v>
      </c>
      <c r="G372" s="62">
        <v>0</v>
      </c>
      <c r="H372" s="253">
        <f t="shared" si="46"/>
        <v>0</v>
      </c>
    </row>
    <row r="373" spans="1:8" x14ac:dyDescent="0.2">
      <c r="A373" s="450" t="s">
        <v>7314</v>
      </c>
      <c r="B373" s="6" t="s">
        <v>11720</v>
      </c>
      <c r="C373" s="253">
        <v>5693.262312579418</v>
      </c>
      <c r="D373" s="465">
        <v>22</v>
      </c>
      <c r="E373" s="250"/>
      <c r="F373" s="62">
        <v>0</v>
      </c>
      <c r="G373" s="62">
        <v>0</v>
      </c>
      <c r="H373" s="253">
        <f t="shared" si="46"/>
        <v>0</v>
      </c>
    </row>
    <row r="374" spans="1:8" x14ac:dyDescent="0.2">
      <c r="A374" s="450" t="s">
        <v>7315</v>
      </c>
      <c r="B374" s="6" t="s">
        <v>10147</v>
      </c>
      <c r="C374" s="253">
        <v>8834.3725540025443</v>
      </c>
      <c r="D374" s="465">
        <v>21</v>
      </c>
      <c r="E374" s="250"/>
      <c r="F374" s="62">
        <v>0</v>
      </c>
      <c r="G374" s="62">
        <v>0</v>
      </c>
      <c r="H374" s="253">
        <f t="shared" si="46"/>
        <v>0</v>
      </c>
    </row>
    <row r="375" spans="1:8" x14ac:dyDescent="0.2">
      <c r="A375" s="450" t="s">
        <v>7316</v>
      </c>
      <c r="B375" s="6" t="s">
        <v>10148</v>
      </c>
      <c r="C375" s="253">
        <v>7852.7756035578177</v>
      </c>
      <c r="D375" s="465">
        <v>21</v>
      </c>
      <c r="E375" s="250"/>
      <c r="F375" s="62">
        <v>0</v>
      </c>
      <c r="G375" s="62">
        <v>0</v>
      </c>
      <c r="H375" s="253">
        <f t="shared" si="46"/>
        <v>0</v>
      </c>
    </row>
    <row r="376" spans="1:8" x14ac:dyDescent="0.2">
      <c r="A376" s="450" t="s">
        <v>7317</v>
      </c>
      <c r="B376" s="6" t="s">
        <v>10149</v>
      </c>
      <c r="C376" s="253">
        <v>7852.7756035578177</v>
      </c>
      <c r="D376" s="465">
        <v>22</v>
      </c>
      <c r="E376" s="250"/>
      <c r="F376" s="62">
        <v>0</v>
      </c>
      <c r="G376" s="62">
        <v>0</v>
      </c>
      <c r="H376" s="253">
        <f t="shared" si="46"/>
        <v>0</v>
      </c>
    </row>
    <row r="377" spans="1:8" x14ac:dyDescent="0.2">
      <c r="A377" s="450" t="s">
        <v>7318</v>
      </c>
      <c r="B377" s="6" t="s">
        <v>10150</v>
      </c>
      <c r="C377" s="253">
        <v>7852.7756035578177</v>
      </c>
      <c r="D377" s="465">
        <v>22</v>
      </c>
      <c r="E377" s="250"/>
      <c r="F377" s="62">
        <v>0</v>
      </c>
      <c r="G377" s="62">
        <v>0</v>
      </c>
      <c r="H377" s="253">
        <f t="shared" si="46"/>
        <v>0</v>
      </c>
    </row>
    <row r="378" spans="1:8" x14ac:dyDescent="0.2">
      <c r="A378" s="450" t="s">
        <v>7319</v>
      </c>
      <c r="B378" s="6" t="s">
        <v>10225</v>
      </c>
      <c r="C378" s="253">
        <v>7852.7756035578177</v>
      </c>
      <c r="D378" s="465">
        <v>22</v>
      </c>
      <c r="E378" s="250"/>
      <c r="F378" s="62">
        <v>0</v>
      </c>
      <c r="G378" s="62">
        <v>0</v>
      </c>
      <c r="H378" s="253">
        <f t="shared" si="46"/>
        <v>0</v>
      </c>
    </row>
    <row r="379" spans="1:8" x14ac:dyDescent="0.2">
      <c r="A379" s="450" t="s">
        <v>7320</v>
      </c>
      <c r="B379" s="6" t="s">
        <v>10226</v>
      </c>
      <c r="C379" s="253">
        <v>7852.7756035578177</v>
      </c>
      <c r="D379" s="465">
        <v>23</v>
      </c>
      <c r="E379" s="250"/>
      <c r="F379" s="62">
        <v>0</v>
      </c>
      <c r="G379" s="62">
        <v>0</v>
      </c>
      <c r="H379" s="253">
        <f t="shared" si="46"/>
        <v>0</v>
      </c>
    </row>
    <row r="380" spans="1:8" x14ac:dyDescent="0.2">
      <c r="A380" s="450" t="s">
        <v>7321</v>
      </c>
      <c r="B380" s="6" t="s">
        <v>11721</v>
      </c>
      <c r="C380" s="253">
        <v>5693.262312579418</v>
      </c>
      <c r="D380" s="465">
        <v>23</v>
      </c>
      <c r="E380" s="250"/>
      <c r="F380" s="62">
        <v>0</v>
      </c>
      <c r="G380" s="62">
        <v>0</v>
      </c>
      <c r="H380" s="253">
        <f t="shared" si="46"/>
        <v>0</v>
      </c>
    </row>
    <row r="381" spans="1:8" x14ac:dyDescent="0.2">
      <c r="A381" s="450" t="s">
        <v>7322</v>
      </c>
      <c r="B381" s="6" t="s">
        <v>10152</v>
      </c>
      <c r="C381" s="253">
        <v>8834.3725540025443</v>
      </c>
      <c r="D381" s="465">
        <v>23</v>
      </c>
      <c r="E381" s="250"/>
      <c r="F381" s="62">
        <v>0</v>
      </c>
      <c r="G381" s="62">
        <v>0</v>
      </c>
      <c r="H381" s="253">
        <f t="shared" si="46"/>
        <v>0</v>
      </c>
    </row>
    <row r="382" spans="1:8" x14ac:dyDescent="0.2">
      <c r="A382" s="450" t="s">
        <v>7323</v>
      </c>
      <c r="B382" s="6" t="s">
        <v>10153</v>
      </c>
      <c r="C382" s="253">
        <v>7852.7756035578177</v>
      </c>
      <c r="D382" s="465">
        <v>21</v>
      </c>
      <c r="E382" s="250"/>
      <c r="F382" s="62">
        <v>0</v>
      </c>
      <c r="G382" s="62">
        <v>0</v>
      </c>
      <c r="H382" s="253">
        <f t="shared" si="46"/>
        <v>0</v>
      </c>
    </row>
    <row r="383" spans="1:8" x14ac:dyDescent="0.2">
      <c r="A383" s="450" t="s">
        <v>7324</v>
      </c>
      <c r="B383" s="6" t="s">
        <v>10154</v>
      </c>
      <c r="C383" s="253">
        <v>7852.7756035578177</v>
      </c>
      <c r="D383" s="465">
        <v>21</v>
      </c>
      <c r="E383" s="250"/>
      <c r="F383" s="62">
        <v>0</v>
      </c>
      <c r="G383" s="62">
        <v>0</v>
      </c>
      <c r="H383" s="253">
        <f t="shared" si="46"/>
        <v>0</v>
      </c>
    </row>
    <row r="384" spans="1:8" x14ac:dyDescent="0.2">
      <c r="A384" s="450" t="s">
        <v>7325</v>
      </c>
      <c r="B384" s="6" t="s">
        <v>10155</v>
      </c>
      <c r="C384" s="253">
        <v>7852.7756035578177</v>
      </c>
      <c r="D384" s="465">
        <v>22</v>
      </c>
      <c r="E384" s="250"/>
      <c r="F384" s="62">
        <v>0</v>
      </c>
      <c r="G384" s="62">
        <v>0</v>
      </c>
      <c r="H384" s="253">
        <f t="shared" si="46"/>
        <v>0</v>
      </c>
    </row>
    <row r="385" spans="1:8" x14ac:dyDescent="0.2">
      <c r="A385" s="450" t="s">
        <v>7326</v>
      </c>
      <c r="B385" s="6" t="s">
        <v>10156</v>
      </c>
      <c r="C385" s="253">
        <v>7852.7756035578177</v>
      </c>
      <c r="D385" s="465">
        <v>22</v>
      </c>
      <c r="E385" s="250"/>
      <c r="F385" s="62">
        <v>0</v>
      </c>
      <c r="G385" s="62">
        <v>0</v>
      </c>
      <c r="H385" s="253">
        <f t="shared" si="46"/>
        <v>0</v>
      </c>
    </row>
    <row r="386" spans="1:8" x14ac:dyDescent="0.2">
      <c r="A386" s="450" t="s">
        <v>7327</v>
      </c>
      <c r="B386" s="6" t="s">
        <v>10234</v>
      </c>
      <c r="C386" s="253">
        <v>7852.7756035578177</v>
      </c>
      <c r="D386" s="465">
        <v>23</v>
      </c>
      <c r="E386" s="250"/>
      <c r="F386" s="62">
        <v>0</v>
      </c>
      <c r="G386" s="62">
        <v>0</v>
      </c>
      <c r="H386" s="253">
        <f t="shared" si="46"/>
        <v>0</v>
      </c>
    </row>
    <row r="387" spans="1:8" x14ac:dyDescent="0.2">
      <c r="A387" s="450" t="s">
        <v>7328</v>
      </c>
      <c r="B387" s="6" t="s">
        <v>10236</v>
      </c>
      <c r="C387" s="253">
        <v>7852.7756035578177</v>
      </c>
      <c r="D387" s="465">
        <v>23</v>
      </c>
      <c r="E387" s="250"/>
      <c r="F387" s="62">
        <v>0</v>
      </c>
      <c r="G387" s="62">
        <v>0</v>
      </c>
      <c r="H387" s="253">
        <f t="shared" si="46"/>
        <v>0</v>
      </c>
    </row>
    <row r="388" spans="1:8" ht="15" x14ac:dyDescent="0.2">
      <c r="A388" s="450" t="s">
        <v>10096</v>
      </c>
      <c r="B388" s="6" t="s">
        <v>11722</v>
      </c>
      <c r="C388" s="253">
        <v>8638.0531639136007</v>
      </c>
      <c r="D388" s="465">
        <v>24</v>
      </c>
      <c r="E388" s="269"/>
      <c r="F388" s="62">
        <v>0</v>
      </c>
      <c r="G388" s="62">
        <v>0</v>
      </c>
      <c r="H388" s="253">
        <f t="shared" ref="H388:H430" si="47">G388-F388</f>
        <v>0</v>
      </c>
    </row>
    <row r="389" spans="1:8" x14ac:dyDescent="0.2">
      <c r="A389" s="450" t="s">
        <v>7329</v>
      </c>
      <c r="B389" s="6" t="s">
        <v>11723</v>
      </c>
      <c r="C389" s="253">
        <v>10797.566454891999</v>
      </c>
      <c r="D389" s="465">
        <v>24</v>
      </c>
      <c r="E389" s="250"/>
      <c r="F389" s="62">
        <v>0</v>
      </c>
      <c r="G389" s="62">
        <v>0</v>
      </c>
      <c r="H389" s="253">
        <f t="shared" si="47"/>
        <v>0</v>
      </c>
    </row>
    <row r="390" spans="1:8" x14ac:dyDescent="0.2">
      <c r="A390" s="450" t="s">
        <v>10097</v>
      </c>
      <c r="B390" s="6" t="s">
        <v>10159</v>
      </c>
      <c r="C390" s="253">
        <v>7852.7756035578177</v>
      </c>
      <c r="D390" s="465">
        <v>22</v>
      </c>
      <c r="E390" s="250"/>
      <c r="F390" s="62">
        <v>0</v>
      </c>
      <c r="G390" s="62">
        <v>0</v>
      </c>
      <c r="H390" s="253">
        <f t="shared" si="47"/>
        <v>0</v>
      </c>
    </row>
    <row r="391" spans="1:8" x14ac:dyDescent="0.2">
      <c r="A391" s="450" t="s">
        <v>10098</v>
      </c>
      <c r="B391" s="6" t="s">
        <v>10161</v>
      </c>
      <c r="C391" s="253">
        <v>7852.7756035578177</v>
      </c>
      <c r="D391" s="465">
        <v>22</v>
      </c>
      <c r="E391" s="250"/>
      <c r="F391" s="62">
        <v>0</v>
      </c>
      <c r="G391" s="62">
        <v>0</v>
      </c>
      <c r="H391" s="253">
        <f t="shared" si="47"/>
        <v>0</v>
      </c>
    </row>
    <row r="392" spans="1:8" x14ac:dyDescent="0.2">
      <c r="A392" s="450" t="s">
        <v>10099</v>
      </c>
      <c r="B392" s="6" t="s">
        <v>10163</v>
      </c>
      <c r="C392" s="253">
        <v>7852.7756035578177</v>
      </c>
      <c r="D392" s="465">
        <v>23</v>
      </c>
      <c r="E392" s="250"/>
      <c r="F392" s="62">
        <v>0</v>
      </c>
      <c r="G392" s="62">
        <v>0</v>
      </c>
      <c r="H392" s="253">
        <f t="shared" si="47"/>
        <v>0</v>
      </c>
    </row>
    <row r="393" spans="1:8" x14ac:dyDescent="0.2">
      <c r="A393" s="450" t="s">
        <v>10100</v>
      </c>
      <c r="B393" s="6" t="s">
        <v>10165</v>
      </c>
      <c r="C393" s="253">
        <v>7852.7756035578177</v>
      </c>
      <c r="D393" s="465">
        <v>23</v>
      </c>
      <c r="E393" s="250"/>
      <c r="F393" s="62">
        <v>0</v>
      </c>
      <c r="G393" s="62">
        <v>0</v>
      </c>
      <c r="H393" s="253">
        <f t="shared" si="47"/>
        <v>0</v>
      </c>
    </row>
    <row r="394" spans="1:8" x14ac:dyDescent="0.2">
      <c r="A394" s="450" t="s">
        <v>10101</v>
      </c>
      <c r="B394" s="6" t="s">
        <v>10246</v>
      </c>
      <c r="C394" s="253">
        <v>7852.7756035578177</v>
      </c>
      <c r="D394" s="465">
        <v>24</v>
      </c>
      <c r="E394" s="250"/>
      <c r="F394" s="62">
        <v>0</v>
      </c>
      <c r="G394" s="62">
        <v>0</v>
      </c>
      <c r="H394" s="253">
        <f t="shared" si="47"/>
        <v>0</v>
      </c>
    </row>
    <row r="395" spans="1:8" x14ac:dyDescent="0.2">
      <c r="A395" s="450" t="s">
        <v>10102</v>
      </c>
      <c r="B395" s="6" t="s">
        <v>10248</v>
      </c>
      <c r="C395" s="253">
        <v>7852.7756035578177</v>
      </c>
      <c r="D395" s="465">
        <v>24</v>
      </c>
      <c r="E395" s="250"/>
      <c r="F395" s="62">
        <v>0</v>
      </c>
      <c r="G395" s="62">
        <v>0</v>
      </c>
      <c r="H395" s="253">
        <f t="shared" si="47"/>
        <v>0</v>
      </c>
    </row>
    <row r="396" spans="1:8" x14ac:dyDescent="0.2">
      <c r="A396" s="450" t="s">
        <v>10103</v>
      </c>
      <c r="B396" s="6" t="s">
        <v>11724</v>
      </c>
      <c r="C396" s="253">
        <v>6674.8592630241446</v>
      </c>
      <c r="D396" s="465">
        <v>25</v>
      </c>
      <c r="E396" s="250"/>
      <c r="F396" s="62">
        <v>0</v>
      </c>
      <c r="G396" s="62">
        <v>0</v>
      </c>
      <c r="H396" s="253">
        <f t="shared" si="47"/>
        <v>0</v>
      </c>
    </row>
    <row r="397" spans="1:8" x14ac:dyDescent="0.2">
      <c r="A397" s="450" t="s">
        <v>10104</v>
      </c>
      <c r="B397" s="6" t="s">
        <v>10169</v>
      </c>
      <c r="C397" s="253">
        <v>8834.3725540025443</v>
      </c>
      <c r="D397" s="465">
        <v>25</v>
      </c>
      <c r="E397" s="250"/>
      <c r="F397" s="62">
        <v>0</v>
      </c>
      <c r="G397" s="62">
        <v>0</v>
      </c>
      <c r="H397" s="253">
        <f t="shared" si="47"/>
        <v>0</v>
      </c>
    </row>
    <row r="398" spans="1:8" x14ac:dyDescent="0.2">
      <c r="A398" s="450" t="s">
        <v>10105</v>
      </c>
      <c r="B398" s="6" t="s">
        <v>10171</v>
      </c>
      <c r="C398" s="253">
        <v>7852.7756035578177</v>
      </c>
      <c r="D398" s="465">
        <v>23</v>
      </c>
      <c r="E398" s="250"/>
      <c r="F398" s="62">
        <v>0</v>
      </c>
      <c r="G398" s="62">
        <v>0</v>
      </c>
      <c r="H398" s="253">
        <f t="shared" si="47"/>
        <v>0</v>
      </c>
    </row>
    <row r="399" spans="1:8" x14ac:dyDescent="0.2">
      <c r="A399" s="450" t="s">
        <v>10106</v>
      </c>
      <c r="B399" s="6" t="s">
        <v>10173</v>
      </c>
      <c r="C399" s="253">
        <v>7852.7756035578177</v>
      </c>
      <c r="D399" s="465">
        <v>23</v>
      </c>
      <c r="E399" s="250"/>
      <c r="F399" s="62">
        <v>0</v>
      </c>
      <c r="G399" s="62">
        <v>0</v>
      </c>
      <c r="H399" s="253">
        <f t="shared" si="47"/>
        <v>0</v>
      </c>
    </row>
    <row r="400" spans="1:8" x14ac:dyDescent="0.2">
      <c r="A400" s="450" t="s">
        <v>10107</v>
      </c>
      <c r="B400" s="6" t="s">
        <v>10175</v>
      </c>
      <c r="C400" s="253">
        <v>7852.7756035578177</v>
      </c>
      <c r="D400" s="465">
        <v>24</v>
      </c>
      <c r="E400" s="250"/>
      <c r="F400" s="62">
        <v>0</v>
      </c>
      <c r="G400" s="62">
        <v>0</v>
      </c>
      <c r="H400" s="253">
        <f t="shared" si="47"/>
        <v>0</v>
      </c>
    </row>
    <row r="401" spans="1:8" x14ac:dyDescent="0.2">
      <c r="A401" s="450" t="s">
        <v>10108</v>
      </c>
      <c r="B401" s="6" t="s">
        <v>11725</v>
      </c>
      <c r="C401" s="253">
        <v>7852.7756035578177</v>
      </c>
      <c r="D401" s="465">
        <v>24</v>
      </c>
      <c r="E401" s="250"/>
      <c r="F401" s="62">
        <v>0</v>
      </c>
      <c r="G401" s="62">
        <v>0</v>
      </c>
      <c r="H401" s="253">
        <f t="shared" si="47"/>
        <v>0</v>
      </c>
    </row>
    <row r="402" spans="1:8" x14ac:dyDescent="0.2">
      <c r="A402" s="450" t="s">
        <v>10109</v>
      </c>
      <c r="B402" s="6" t="s">
        <v>11726</v>
      </c>
      <c r="C402" s="253">
        <v>7852.7756035578177</v>
      </c>
      <c r="D402" s="465">
        <v>25</v>
      </c>
      <c r="E402" s="250"/>
      <c r="F402" s="62">
        <v>0</v>
      </c>
      <c r="G402" s="62">
        <v>0</v>
      </c>
      <c r="H402" s="253">
        <f t="shared" si="47"/>
        <v>0</v>
      </c>
    </row>
    <row r="403" spans="1:8" x14ac:dyDescent="0.2">
      <c r="A403" s="450" t="s">
        <v>10110</v>
      </c>
      <c r="B403" s="6" t="s">
        <v>11727</v>
      </c>
      <c r="C403" s="253">
        <v>6674.8592630241446</v>
      </c>
      <c r="D403" s="465">
        <v>25</v>
      </c>
      <c r="E403" s="250"/>
      <c r="F403" s="62">
        <v>0</v>
      </c>
      <c r="G403" s="62">
        <v>0</v>
      </c>
      <c r="H403" s="253">
        <f t="shared" si="47"/>
        <v>0</v>
      </c>
    </row>
    <row r="404" spans="1:8" x14ac:dyDescent="0.2">
      <c r="A404" s="450" t="s">
        <v>10111</v>
      </c>
      <c r="B404" s="6" t="s">
        <v>10181</v>
      </c>
      <c r="C404" s="253">
        <v>8834.3725540025443</v>
      </c>
      <c r="D404" s="465">
        <v>25</v>
      </c>
      <c r="E404" s="250"/>
      <c r="F404" s="62">
        <v>0</v>
      </c>
      <c r="G404" s="62">
        <v>0</v>
      </c>
      <c r="H404" s="253">
        <f t="shared" si="47"/>
        <v>0</v>
      </c>
    </row>
    <row r="405" spans="1:8" x14ac:dyDescent="0.2">
      <c r="A405" s="450" t="s">
        <v>10112</v>
      </c>
      <c r="B405" s="6" t="s">
        <v>10183</v>
      </c>
      <c r="C405" s="253">
        <v>7852.7756035578177</v>
      </c>
      <c r="D405" s="465">
        <v>25</v>
      </c>
      <c r="E405" s="250"/>
      <c r="F405" s="62">
        <v>0</v>
      </c>
      <c r="G405" s="62">
        <v>0</v>
      </c>
      <c r="H405" s="253">
        <f t="shared" si="47"/>
        <v>0</v>
      </c>
    </row>
    <row r="406" spans="1:8" x14ac:dyDescent="0.2">
      <c r="A406" s="450" t="s">
        <v>10113</v>
      </c>
      <c r="B406" s="6" t="s">
        <v>10185</v>
      </c>
      <c r="C406" s="253">
        <v>7852.7756035578177</v>
      </c>
      <c r="D406" s="465">
        <v>25</v>
      </c>
      <c r="E406" s="250"/>
      <c r="F406" s="62">
        <v>0</v>
      </c>
      <c r="G406" s="62">
        <v>0</v>
      </c>
      <c r="H406" s="253">
        <f t="shared" si="47"/>
        <v>0</v>
      </c>
    </row>
    <row r="407" spans="1:8" x14ac:dyDescent="0.2">
      <c r="A407" s="450" t="s">
        <v>10114</v>
      </c>
      <c r="B407" s="6" t="s">
        <v>10187</v>
      </c>
      <c r="C407" s="253">
        <v>7852.7756035578177</v>
      </c>
      <c r="D407" s="465">
        <v>26</v>
      </c>
      <c r="E407" s="250"/>
      <c r="F407" s="62">
        <v>0</v>
      </c>
      <c r="G407" s="62">
        <v>0</v>
      </c>
      <c r="H407" s="253">
        <f t="shared" si="47"/>
        <v>0</v>
      </c>
    </row>
    <row r="408" spans="1:8" x14ac:dyDescent="0.2">
      <c r="A408" s="450" t="s">
        <v>10115</v>
      </c>
      <c r="B408" s="6" t="s">
        <v>10189</v>
      </c>
      <c r="C408" s="253">
        <v>7852.7756035578177</v>
      </c>
      <c r="D408" s="465">
        <v>26</v>
      </c>
      <c r="E408" s="250"/>
      <c r="F408" s="62">
        <v>0</v>
      </c>
      <c r="G408" s="62">
        <v>0</v>
      </c>
      <c r="H408" s="253">
        <f t="shared" si="47"/>
        <v>0</v>
      </c>
    </row>
    <row r="409" spans="1:8" x14ac:dyDescent="0.2">
      <c r="A409" s="450" t="s">
        <v>10116</v>
      </c>
      <c r="B409" s="6" t="s">
        <v>11728</v>
      </c>
      <c r="C409" s="253">
        <v>7852.7756035578177</v>
      </c>
      <c r="D409" s="465">
        <v>27</v>
      </c>
      <c r="E409" s="250"/>
      <c r="F409" s="62">
        <v>0</v>
      </c>
      <c r="G409" s="62">
        <v>0</v>
      </c>
      <c r="H409" s="253">
        <f t="shared" si="47"/>
        <v>0</v>
      </c>
    </row>
    <row r="410" spans="1:8" x14ac:dyDescent="0.2">
      <c r="A410" s="450" t="s">
        <v>10117</v>
      </c>
      <c r="B410" s="6" t="s">
        <v>11729</v>
      </c>
      <c r="C410" s="253">
        <v>7852.7756035578177</v>
      </c>
      <c r="D410" s="465">
        <v>27</v>
      </c>
      <c r="E410" s="250"/>
      <c r="F410" s="62">
        <v>0</v>
      </c>
      <c r="G410" s="62">
        <v>0</v>
      </c>
      <c r="H410" s="253">
        <f t="shared" si="47"/>
        <v>0</v>
      </c>
    </row>
    <row r="411" spans="1:8" x14ac:dyDescent="0.2">
      <c r="A411" s="450" t="s">
        <v>10118</v>
      </c>
      <c r="B411" s="6" t="s">
        <v>11730</v>
      </c>
      <c r="C411" s="253">
        <v>4711.6653621346904</v>
      </c>
      <c r="D411" s="465">
        <v>27</v>
      </c>
      <c r="E411" s="250"/>
      <c r="F411" s="62">
        <v>0</v>
      </c>
      <c r="G411" s="62">
        <v>0</v>
      </c>
      <c r="H411" s="253">
        <f t="shared" si="47"/>
        <v>0</v>
      </c>
    </row>
    <row r="412" spans="1:8" x14ac:dyDescent="0.2">
      <c r="A412" s="450" t="s">
        <v>10119</v>
      </c>
      <c r="B412" s="6" t="s">
        <v>10193</v>
      </c>
      <c r="C412" s="253">
        <v>8834.3725540025443</v>
      </c>
      <c r="D412" s="465">
        <v>24</v>
      </c>
      <c r="E412" s="250"/>
      <c r="F412" s="62">
        <v>0</v>
      </c>
      <c r="G412" s="62">
        <v>0</v>
      </c>
      <c r="H412" s="253">
        <f t="shared" si="47"/>
        <v>0</v>
      </c>
    </row>
    <row r="413" spans="1:8" x14ac:dyDescent="0.2">
      <c r="A413" s="450" t="s">
        <v>10120</v>
      </c>
      <c r="B413" s="6" t="s">
        <v>10195</v>
      </c>
      <c r="C413" s="253">
        <v>7852.7756035578177</v>
      </c>
      <c r="D413" s="465">
        <v>24</v>
      </c>
      <c r="E413" s="250"/>
      <c r="F413" s="62">
        <v>0</v>
      </c>
      <c r="G413" s="62">
        <v>0</v>
      </c>
      <c r="H413" s="253">
        <f t="shared" si="47"/>
        <v>0</v>
      </c>
    </row>
    <row r="414" spans="1:8" x14ac:dyDescent="0.2">
      <c r="A414" s="450" t="s">
        <v>10121</v>
      </c>
      <c r="B414" s="6" t="s">
        <v>10197</v>
      </c>
      <c r="C414" s="253">
        <v>7852.7756035578177</v>
      </c>
      <c r="D414" s="465">
        <v>25</v>
      </c>
      <c r="E414" s="250"/>
      <c r="F414" s="62">
        <v>0</v>
      </c>
      <c r="G414" s="62">
        <v>0</v>
      </c>
      <c r="H414" s="253">
        <f t="shared" si="47"/>
        <v>0</v>
      </c>
    </row>
    <row r="415" spans="1:8" x14ac:dyDescent="0.2">
      <c r="A415" s="450" t="s">
        <v>10122</v>
      </c>
      <c r="B415" s="6" t="s">
        <v>10199</v>
      </c>
      <c r="C415" s="253">
        <v>7852.7756035578177</v>
      </c>
      <c r="D415" s="465">
        <v>25</v>
      </c>
      <c r="E415" s="250"/>
      <c r="F415" s="62">
        <v>0</v>
      </c>
      <c r="G415" s="62">
        <v>0</v>
      </c>
      <c r="H415" s="253">
        <f t="shared" si="47"/>
        <v>0</v>
      </c>
    </row>
    <row r="416" spans="1:8" x14ac:dyDescent="0.2">
      <c r="A416" s="450" t="s">
        <v>10123</v>
      </c>
      <c r="B416" s="6" t="s">
        <v>10274</v>
      </c>
      <c r="C416" s="253">
        <v>7852.7756035578177</v>
      </c>
      <c r="D416" s="465">
        <v>26</v>
      </c>
      <c r="E416" s="250"/>
      <c r="F416" s="62">
        <v>0</v>
      </c>
      <c r="G416" s="62">
        <v>0</v>
      </c>
      <c r="H416" s="253">
        <f t="shared" si="47"/>
        <v>0</v>
      </c>
    </row>
    <row r="417" spans="1:8" x14ac:dyDescent="0.2">
      <c r="A417" s="450" t="s">
        <v>10124</v>
      </c>
      <c r="B417" s="6" t="s">
        <v>10276</v>
      </c>
      <c r="C417" s="253">
        <v>7852.7756035578177</v>
      </c>
      <c r="D417" s="465">
        <v>26</v>
      </c>
      <c r="E417" s="250"/>
      <c r="F417" s="62">
        <v>0</v>
      </c>
      <c r="G417" s="62">
        <v>0</v>
      </c>
      <c r="H417" s="253">
        <f t="shared" si="47"/>
        <v>0</v>
      </c>
    </row>
    <row r="418" spans="1:8" x14ac:dyDescent="0.2">
      <c r="A418" s="450" t="s">
        <v>10125</v>
      </c>
      <c r="B418" s="6" t="s">
        <v>11731</v>
      </c>
      <c r="C418" s="253">
        <v>7852.7756035578177</v>
      </c>
      <c r="D418" s="465">
        <v>27</v>
      </c>
      <c r="E418" s="250"/>
      <c r="F418" s="62">
        <v>0</v>
      </c>
      <c r="G418" s="62">
        <v>0</v>
      </c>
      <c r="H418" s="253">
        <f t="shared" si="47"/>
        <v>0</v>
      </c>
    </row>
    <row r="419" spans="1:8" x14ac:dyDescent="0.2">
      <c r="A419" s="450" t="s">
        <v>10126</v>
      </c>
      <c r="B419" s="6" t="s">
        <v>11732</v>
      </c>
      <c r="C419" s="253">
        <v>4711.6653621346904</v>
      </c>
      <c r="D419" s="465">
        <v>27</v>
      </c>
      <c r="E419" s="250"/>
      <c r="F419" s="62">
        <v>0</v>
      </c>
      <c r="G419" s="62">
        <v>0</v>
      </c>
      <c r="H419" s="253">
        <f t="shared" si="47"/>
        <v>0</v>
      </c>
    </row>
    <row r="420" spans="1:8" x14ac:dyDescent="0.2">
      <c r="A420" s="450" t="s">
        <v>10127</v>
      </c>
      <c r="B420" s="6" t="s">
        <v>10205</v>
      </c>
      <c r="C420" s="253">
        <v>8834.3725540025443</v>
      </c>
      <c r="D420" s="465">
        <v>25</v>
      </c>
      <c r="E420" s="250"/>
      <c r="F420" s="62">
        <v>0</v>
      </c>
      <c r="G420" s="62">
        <v>0</v>
      </c>
      <c r="H420" s="253">
        <f t="shared" si="47"/>
        <v>0</v>
      </c>
    </row>
    <row r="421" spans="1:8" x14ac:dyDescent="0.2">
      <c r="A421" s="450" t="s">
        <v>10128</v>
      </c>
      <c r="B421" s="6" t="s">
        <v>9780</v>
      </c>
      <c r="C421" s="253">
        <v>7852.7756035578177</v>
      </c>
      <c r="D421" s="465">
        <v>25</v>
      </c>
      <c r="E421" s="250"/>
      <c r="F421" s="62">
        <v>0</v>
      </c>
      <c r="G421" s="62">
        <v>0</v>
      </c>
      <c r="H421" s="253">
        <f t="shared" si="47"/>
        <v>0</v>
      </c>
    </row>
    <row r="422" spans="1:8" x14ac:dyDescent="0.2">
      <c r="A422" s="450" t="s">
        <v>10129</v>
      </c>
      <c r="B422" s="6" t="s">
        <v>9781</v>
      </c>
      <c r="C422" s="253">
        <v>7852.7756035578177</v>
      </c>
      <c r="D422" s="465">
        <v>26</v>
      </c>
      <c r="E422" s="250"/>
      <c r="F422" s="62">
        <v>0</v>
      </c>
      <c r="G422" s="62">
        <v>0</v>
      </c>
      <c r="H422" s="253">
        <f t="shared" si="47"/>
        <v>0</v>
      </c>
    </row>
    <row r="423" spans="1:8" x14ac:dyDescent="0.2">
      <c r="A423" s="450" t="s">
        <v>10130</v>
      </c>
      <c r="B423" s="6" t="s">
        <v>9782</v>
      </c>
      <c r="C423" s="253">
        <v>7852.7756035578177</v>
      </c>
      <c r="D423" s="465">
        <v>26</v>
      </c>
      <c r="E423" s="250"/>
      <c r="F423" s="62">
        <v>0</v>
      </c>
      <c r="G423" s="62">
        <v>0</v>
      </c>
      <c r="H423" s="253">
        <f t="shared" si="47"/>
        <v>0</v>
      </c>
    </row>
    <row r="424" spans="1:8" x14ac:dyDescent="0.2">
      <c r="A424" s="450" t="s">
        <v>10131</v>
      </c>
      <c r="B424" s="6" t="s">
        <v>9783</v>
      </c>
      <c r="C424" s="253">
        <v>7852.7756035578177</v>
      </c>
      <c r="D424" s="465">
        <v>27</v>
      </c>
      <c r="E424" s="250"/>
      <c r="F424" s="62">
        <v>0</v>
      </c>
      <c r="G424" s="62">
        <v>0</v>
      </c>
      <c r="H424" s="253">
        <f t="shared" si="47"/>
        <v>0</v>
      </c>
    </row>
    <row r="425" spans="1:8" x14ac:dyDescent="0.2">
      <c r="A425" s="450" t="s">
        <v>10132</v>
      </c>
      <c r="B425" s="6" t="s">
        <v>11733</v>
      </c>
      <c r="C425" s="253">
        <v>9619.6501143583282</v>
      </c>
      <c r="D425" s="465">
        <v>27</v>
      </c>
      <c r="E425" s="250"/>
      <c r="F425" s="62">
        <v>0</v>
      </c>
      <c r="G425" s="62">
        <v>0</v>
      </c>
      <c r="H425" s="253">
        <f t="shared" si="47"/>
        <v>0</v>
      </c>
    </row>
    <row r="426" spans="1:8" x14ac:dyDescent="0.2">
      <c r="A426" s="450" t="s">
        <v>10133</v>
      </c>
      <c r="B426" s="6" t="s">
        <v>11734</v>
      </c>
      <c r="C426" s="253">
        <v>8834.3725540025443</v>
      </c>
      <c r="D426" s="465">
        <v>26</v>
      </c>
      <c r="E426" s="250"/>
      <c r="F426" s="62">
        <v>0</v>
      </c>
      <c r="G426" s="62">
        <v>0</v>
      </c>
      <c r="H426" s="253">
        <f t="shared" si="47"/>
        <v>0</v>
      </c>
    </row>
    <row r="427" spans="1:8" x14ac:dyDescent="0.2">
      <c r="A427" s="450" t="s">
        <v>10134</v>
      </c>
      <c r="B427" s="6" t="s">
        <v>10290</v>
      </c>
      <c r="C427" s="253">
        <v>7852.7756035578177</v>
      </c>
      <c r="D427" s="465">
        <v>26</v>
      </c>
      <c r="E427" s="250"/>
      <c r="F427" s="62">
        <v>0</v>
      </c>
      <c r="G427" s="62">
        <v>0</v>
      </c>
      <c r="H427" s="253">
        <f t="shared" si="47"/>
        <v>0</v>
      </c>
    </row>
    <row r="428" spans="1:8" x14ac:dyDescent="0.2">
      <c r="A428" s="450" t="s">
        <v>10135</v>
      </c>
      <c r="B428" s="6" t="s">
        <v>10292</v>
      </c>
      <c r="C428" s="253">
        <v>7852.7756035578177</v>
      </c>
      <c r="D428" s="465">
        <v>27</v>
      </c>
      <c r="E428" s="250"/>
      <c r="F428" s="62">
        <v>0</v>
      </c>
      <c r="G428" s="62">
        <v>0</v>
      </c>
      <c r="H428" s="253">
        <f t="shared" si="47"/>
        <v>0</v>
      </c>
    </row>
    <row r="429" spans="1:8" x14ac:dyDescent="0.2">
      <c r="A429" s="450" t="s">
        <v>10136</v>
      </c>
      <c r="B429" s="6" t="s">
        <v>11735</v>
      </c>
      <c r="C429" s="253">
        <v>4711.6653621346904</v>
      </c>
      <c r="D429" s="465">
        <v>27</v>
      </c>
      <c r="E429" s="250"/>
      <c r="F429" s="62">
        <v>0</v>
      </c>
      <c r="G429" s="62">
        <v>0</v>
      </c>
      <c r="H429" s="253">
        <f t="shared" si="47"/>
        <v>0</v>
      </c>
    </row>
    <row r="430" spans="1:8" x14ac:dyDescent="0.2">
      <c r="A430" s="450" t="s">
        <v>10137</v>
      </c>
      <c r="B430" s="6" t="s">
        <v>2576</v>
      </c>
      <c r="C430" s="253">
        <v>58960.29</v>
      </c>
      <c r="D430" s="465">
        <v>27</v>
      </c>
      <c r="E430" s="250"/>
      <c r="F430" s="62">
        <v>0</v>
      </c>
      <c r="G430" s="62">
        <v>0</v>
      </c>
      <c r="H430" s="253">
        <f t="shared" si="47"/>
        <v>0</v>
      </c>
    </row>
    <row r="431" spans="1:8" ht="30" x14ac:dyDescent="0.25">
      <c r="A431" s="451" t="s">
        <v>199</v>
      </c>
      <c r="B431" s="167" t="s">
        <v>5918</v>
      </c>
      <c r="C431" s="253"/>
      <c r="D431" s="250"/>
      <c r="E431" s="250"/>
      <c r="F431" s="62"/>
      <c r="G431" s="62"/>
      <c r="H431" s="253"/>
    </row>
    <row r="432" spans="1:8" x14ac:dyDescent="0.2">
      <c r="A432" s="450" t="s">
        <v>200</v>
      </c>
      <c r="B432" s="6" t="s">
        <v>2585</v>
      </c>
      <c r="C432" s="253">
        <v>114506.77</v>
      </c>
      <c r="D432" s="33">
        <v>23</v>
      </c>
      <c r="E432" s="250"/>
      <c r="F432" s="62">
        <v>0</v>
      </c>
      <c r="G432" s="62">
        <v>0</v>
      </c>
      <c r="H432" s="253">
        <f t="shared" ref="H432:H442" si="48">G432-F432</f>
        <v>0</v>
      </c>
    </row>
    <row r="433" spans="1:8" x14ac:dyDescent="0.2">
      <c r="A433" s="450" t="s">
        <v>7330</v>
      </c>
      <c r="B433" s="6" t="s">
        <v>2586</v>
      </c>
      <c r="C433" s="253">
        <v>145735.88</v>
      </c>
      <c r="D433" s="33">
        <v>24</v>
      </c>
      <c r="E433" s="250"/>
      <c r="F433" s="62">
        <v>0</v>
      </c>
      <c r="G433" s="62">
        <v>0</v>
      </c>
      <c r="H433" s="253">
        <f t="shared" si="48"/>
        <v>0</v>
      </c>
    </row>
    <row r="434" spans="1:8" x14ac:dyDescent="0.2">
      <c r="A434" s="450" t="s">
        <v>7331</v>
      </c>
      <c r="B434" s="6" t="s">
        <v>2587</v>
      </c>
      <c r="C434" s="253">
        <v>145735.88</v>
      </c>
      <c r="D434" s="33">
        <v>25</v>
      </c>
      <c r="E434" s="250"/>
      <c r="F434" s="62">
        <v>0</v>
      </c>
      <c r="G434" s="62">
        <v>0</v>
      </c>
      <c r="H434" s="253">
        <f t="shared" si="48"/>
        <v>0</v>
      </c>
    </row>
    <row r="435" spans="1:8" x14ac:dyDescent="0.2">
      <c r="A435" s="450" t="s">
        <v>7332</v>
      </c>
      <c r="B435" s="6" t="s">
        <v>2588</v>
      </c>
      <c r="C435" s="253">
        <v>145735.88</v>
      </c>
      <c r="D435" s="33">
        <v>26</v>
      </c>
      <c r="E435" s="250"/>
      <c r="F435" s="62">
        <v>0</v>
      </c>
      <c r="G435" s="62">
        <v>0</v>
      </c>
      <c r="H435" s="253">
        <f t="shared" si="48"/>
        <v>0</v>
      </c>
    </row>
    <row r="436" spans="1:8" x14ac:dyDescent="0.2">
      <c r="A436" s="450" t="s">
        <v>7333</v>
      </c>
      <c r="B436" s="6" t="s">
        <v>2589</v>
      </c>
      <c r="C436" s="253">
        <v>145735.88</v>
      </c>
      <c r="D436" s="33">
        <v>27</v>
      </c>
      <c r="E436" s="250"/>
      <c r="F436" s="62">
        <v>0</v>
      </c>
      <c r="G436" s="62">
        <v>0</v>
      </c>
      <c r="H436" s="253">
        <f t="shared" si="48"/>
        <v>0</v>
      </c>
    </row>
    <row r="437" spans="1:8" x14ac:dyDescent="0.2">
      <c r="A437" s="450" t="s">
        <v>7334</v>
      </c>
      <c r="B437" s="6" t="s">
        <v>2590</v>
      </c>
      <c r="C437" s="253">
        <v>145735.88</v>
      </c>
      <c r="D437" s="33">
        <v>28</v>
      </c>
      <c r="E437" s="250"/>
      <c r="F437" s="62">
        <v>0</v>
      </c>
      <c r="G437" s="62">
        <v>0</v>
      </c>
      <c r="H437" s="253">
        <f t="shared" si="48"/>
        <v>0</v>
      </c>
    </row>
    <row r="438" spans="1:8" x14ac:dyDescent="0.2">
      <c r="A438" s="450" t="s">
        <v>7335</v>
      </c>
      <c r="B438" s="6" t="s">
        <v>2591</v>
      </c>
      <c r="C438" s="253">
        <v>145735.88</v>
      </c>
      <c r="D438" s="33">
        <v>29</v>
      </c>
      <c r="E438" s="250"/>
      <c r="F438" s="62">
        <v>0</v>
      </c>
      <c r="G438" s="62">
        <v>0</v>
      </c>
      <c r="H438" s="253">
        <f t="shared" si="48"/>
        <v>0</v>
      </c>
    </row>
    <row r="439" spans="1:8" x14ac:dyDescent="0.2">
      <c r="A439" s="450" t="s">
        <v>7336</v>
      </c>
      <c r="B439" s="6" t="s">
        <v>2592</v>
      </c>
      <c r="C439" s="253">
        <v>145735.88</v>
      </c>
      <c r="D439" s="33">
        <v>30</v>
      </c>
      <c r="E439" s="250"/>
      <c r="F439" s="62">
        <v>0</v>
      </c>
      <c r="G439" s="62">
        <v>0</v>
      </c>
      <c r="H439" s="253">
        <f t="shared" si="48"/>
        <v>0</v>
      </c>
    </row>
    <row r="440" spans="1:8" x14ac:dyDescent="0.2">
      <c r="A440" s="450" t="s">
        <v>7337</v>
      </c>
      <c r="B440" s="6" t="s">
        <v>2593</v>
      </c>
      <c r="C440" s="253">
        <v>145735.88</v>
      </c>
      <c r="D440" s="33">
        <v>32</v>
      </c>
      <c r="E440" s="250"/>
      <c r="F440" s="62">
        <v>0</v>
      </c>
      <c r="G440" s="62">
        <v>0</v>
      </c>
      <c r="H440" s="253">
        <f t="shared" si="48"/>
        <v>0</v>
      </c>
    </row>
    <row r="441" spans="1:8" x14ac:dyDescent="0.2">
      <c r="A441" s="450" t="s">
        <v>7338</v>
      </c>
      <c r="B441" s="6" t="s">
        <v>2594</v>
      </c>
      <c r="C441" s="253">
        <v>145735.88</v>
      </c>
      <c r="D441" s="33">
        <v>33</v>
      </c>
      <c r="E441" s="250"/>
      <c r="F441" s="62">
        <v>0</v>
      </c>
      <c r="G441" s="62">
        <v>0</v>
      </c>
      <c r="H441" s="253">
        <f t="shared" si="48"/>
        <v>0</v>
      </c>
    </row>
    <row r="442" spans="1:8" x14ac:dyDescent="0.2">
      <c r="A442" s="450" t="s">
        <v>7339</v>
      </c>
      <c r="B442" s="6" t="s">
        <v>2664</v>
      </c>
      <c r="C442" s="253">
        <v>145735.88</v>
      </c>
      <c r="D442" s="33">
        <v>34</v>
      </c>
      <c r="E442" s="250"/>
      <c r="F442" s="62">
        <v>0</v>
      </c>
      <c r="G442" s="62">
        <v>0</v>
      </c>
      <c r="H442" s="253">
        <f t="shared" si="48"/>
        <v>0</v>
      </c>
    </row>
    <row r="443" spans="1:8" ht="15" x14ac:dyDescent="0.2">
      <c r="A443" s="450" t="s">
        <v>7340</v>
      </c>
      <c r="B443" s="6" t="s">
        <v>2665</v>
      </c>
      <c r="C443" s="253">
        <v>145735.88</v>
      </c>
      <c r="D443" s="33">
        <v>35</v>
      </c>
      <c r="E443" s="269"/>
      <c r="F443" s="269"/>
      <c r="G443" s="269"/>
      <c r="H443" s="288"/>
    </row>
    <row r="444" spans="1:8" x14ac:dyDescent="0.2">
      <c r="A444" s="450" t="s">
        <v>7341</v>
      </c>
      <c r="B444" s="6" t="s">
        <v>2666</v>
      </c>
      <c r="C444" s="253">
        <v>114506.77</v>
      </c>
      <c r="D444" s="33">
        <v>36</v>
      </c>
      <c r="E444" s="250"/>
      <c r="F444" s="62">
        <v>0</v>
      </c>
      <c r="G444" s="62">
        <v>0</v>
      </c>
      <c r="H444" s="253">
        <f t="shared" ref="H444:H456" si="49">G444-F444</f>
        <v>0</v>
      </c>
    </row>
    <row r="445" spans="1:8" ht="30" x14ac:dyDescent="0.25">
      <c r="A445" s="451" t="s">
        <v>5029</v>
      </c>
      <c r="B445" s="167" t="s">
        <v>5559</v>
      </c>
      <c r="C445" s="269"/>
      <c r="D445" s="486"/>
      <c r="E445" s="250"/>
      <c r="F445" s="62"/>
      <c r="G445" s="62"/>
      <c r="H445" s="253"/>
    </row>
    <row r="446" spans="1:8" x14ac:dyDescent="0.2">
      <c r="A446" s="450" t="s">
        <v>5030</v>
      </c>
      <c r="B446" s="6" t="s">
        <v>2585</v>
      </c>
      <c r="C446" s="253">
        <v>12722.97</v>
      </c>
      <c r="D446" s="33">
        <v>23</v>
      </c>
      <c r="E446" s="250"/>
      <c r="F446" s="62">
        <v>0</v>
      </c>
      <c r="G446" s="62">
        <v>0</v>
      </c>
      <c r="H446" s="253">
        <f t="shared" si="49"/>
        <v>0</v>
      </c>
    </row>
    <row r="447" spans="1:8" x14ac:dyDescent="0.2">
      <c r="A447" s="450" t="s">
        <v>5031</v>
      </c>
      <c r="B447" s="6" t="s">
        <v>2586</v>
      </c>
      <c r="C447" s="253">
        <v>16192.88</v>
      </c>
      <c r="D447" s="33">
        <v>24</v>
      </c>
      <c r="E447" s="250"/>
      <c r="F447" s="62">
        <v>0</v>
      </c>
      <c r="G447" s="62">
        <v>0</v>
      </c>
      <c r="H447" s="253">
        <f t="shared" si="49"/>
        <v>0</v>
      </c>
    </row>
    <row r="448" spans="1:8" x14ac:dyDescent="0.2">
      <c r="A448" s="450" t="s">
        <v>5032</v>
      </c>
      <c r="B448" s="6" t="s">
        <v>2587</v>
      </c>
      <c r="C448" s="253">
        <v>16192.88</v>
      </c>
      <c r="D448" s="33">
        <v>25</v>
      </c>
      <c r="E448" s="250"/>
      <c r="F448" s="62">
        <v>0</v>
      </c>
      <c r="G448" s="62">
        <v>0</v>
      </c>
      <c r="H448" s="253">
        <f t="shared" si="49"/>
        <v>0</v>
      </c>
    </row>
    <row r="449" spans="1:8" x14ac:dyDescent="0.2">
      <c r="A449" s="450" t="s">
        <v>5033</v>
      </c>
      <c r="B449" s="6" t="s">
        <v>2588</v>
      </c>
      <c r="C449" s="253">
        <v>16192.88</v>
      </c>
      <c r="D449" s="33">
        <v>26</v>
      </c>
      <c r="E449" s="250"/>
      <c r="F449" s="62">
        <v>0</v>
      </c>
      <c r="G449" s="62">
        <v>0</v>
      </c>
      <c r="H449" s="253">
        <f t="shared" si="49"/>
        <v>0</v>
      </c>
    </row>
    <row r="450" spans="1:8" x14ac:dyDescent="0.2">
      <c r="A450" s="450" t="s">
        <v>5034</v>
      </c>
      <c r="B450" s="6" t="s">
        <v>2589</v>
      </c>
      <c r="C450" s="253">
        <v>16192.88</v>
      </c>
      <c r="D450" s="33">
        <v>27</v>
      </c>
      <c r="E450" s="250"/>
      <c r="F450" s="62">
        <v>0</v>
      </c>
      <c r="G450" s="62">
        <v>0</v>
      </c>
      <c r="H450" s="253">
        <f t="shared" si="49"/>
        <v>0</v>
      </c>
    </row>
    <row r="451" spans="1:8" x14ac:dyDescent="0.2">
      <c r="A451" s="450" t="s">
        <v>5035</v>
      </c>
      <c r="B451" s="6" t="s">
        <v>2590</v>
      </c>
      <c r="C451" s="253">
        <v>16192.88</v>
      </c>
      <c r="D451" s="33">
        <v>28</v>
      </c>
      <c r="E451" s="250"/>
      <c r="F451" s="62">
        <v>0</v>
      </c>
      <c r="G451" s="62">
        <v>0</v>
      </c>
      <c r="H451" s="253">
        <f t="shared" si="49"/>
        <v>0</v>
      </c>
    </row>
    <row r="452" spans="1:8" x14ac:dyDescent="0.2">
      <c r="A452" s="450" t="s">
        <v>7342</v>
      </c>
      <c r="B452" s="6" t="s">
        <v>2591</v>
      </c>
      <c r="C452" s="253">
        <v>16192.88</v>
      </c>
      <c r="D452" s="33">
        <v>29</v>
      </c>
      <c r="E452" s="250"/>
      <c r="F452" s="62">
        <v>0</v>
      </c>
      <c r="G452" s="62">
        <v>0</v>
      </c>
      <c r="H452" s="253">
        <f t="shared" si="49"/>
        <v>0</v>
      </c>
    </row>
    <row r="453" spans="1:8" x14ac:dyDescent="0.2">
      <c r="A453" s="450" t="s">
        <v>7343</v>
      </c>
      <c r="B453" s="6" t="s">
        <v>2592</v>
      </c>
      <c r="C453" s="253">
        <v>16192.88</v>
      </c>
      <c r="D453" s="33">
        <v>30</v>
      </c>
      <c r="E453" s="250"/>
      <c r="F453" s="62">
        <v>0</v>
      </c>
      <c r="G453" s="62">
        <v>0</v>
      </c>
      <c r="H453" s="253">
        <f t="shared" si="49"/>
        <v>0</v>
      </c>
    </row>
    <row r="454" spans="1:8" x14ac:dyDescent="0.2">
      <c r="A454" s="450" t="s">
        <v>7344</v>
      </c>
      <c r="B454" s="6" t="s">
        <v>2593</v>
      </c>
      <c r="C454" s="253">
        <v>16192.88</v>
      </c>
      <c r="D454" s="33">
        <v>32</v>
      </c>
      <c r="E454" s="250"/>
      <c r="F454" s="62">
        <v>0</v>
      </c>
      <c r="G454" s="62">
        <v>0</v>
      </c>
      <c r="H454" s="253">
        <f t="shared" si="49"/>
        <v>0</v>
      </c>
    </row>
    <row r="455" spans="1:8" x14ac:dyDescent="0.2">
      <c r="A455" s="450" t="s">
        <v>7345</v>
      </c>
      <c r="B455" s="6" t="s">
        <v>2594</v>
      </c>
      <c r="C455" s="253">
        <v>16192.88</v>
      </c>
      <c r="D455" s="33">
        <v>33</v>
      </c>
      <c r="E455" s="250"/>
      <c r="F455" s="62">
        <v>0</v>
      </c>
      <c r="G455" s="62">
        <v>0</v>
      </c>
      <c r="H455" s="253">
        <f t="shared" si="49"/>
        <v>0</v>
      </c>
    </row>
    <row r="456" spans="1:8" x14ac:dyDescent="0.2">
      <c r="A456" s="450" t="s">
        <v>7346</v>
      </c>
      <c r="B456" s="6" t="s">
        <v>2664</v>
      </c>
      <c r="C456" s="253">
        <v>16192.88</v>
      </c>
      <c r="D456" s="33">
        <v>34</v>
      </c>
      <c r="E456" s="250"/>
      <c r="F456" s="62">
        <v>0</v>
      </c>
      <c r="G456" s="62">
        <v>0</v>
      </c>
      <c r="H456" s="253">
        <f t="shared" si="49"/>
        <v>0</v>
      </c>
    </row>
    <row r="457" spans="1:8" ht="15" x14ac:dyDescent="0.2">
      <c r="A457" s="450" t="s">
        <v>7347</v>
      </c>
      <c r="B457" s="6" t="s">
        <v>2665</v>
      </c>
      <c r="C457" s="253">
        <v>16192.88</v>
      </c>
      <c r="D457" s="33">
        <v>35</v>
      </c>
      <c r="E457" s="269"/>
      <c r="F457" s="269"/>
      <c r="G457" s="269"/>
      <c r="H457" s="288"/>
    </row>
    <row r="458" spans="1:8" x14ac:dyDescent="0.2">
      <c r="A458" s="450" t="s">
        <v>7348</v>
      </c>
      <c r="B458" s="6" t="s">
        <v>2666</v>
      </c>
      <c r="C458" s="253">
        <v>12722.97</v>
      </c>
      <c r="D458" s="33">
        <v>36</v>
      </c>
      <c r="E458" s="250"/>
      <c r="F458" s="62">
        <v>0</v>
      </c>
      <c r="G458" s="62">
        <v>0</v>
      </c>
      <c r="H458" s="253">
        <f t="shared" ref="H458:H464" si="50">G458-F458</f>
        <v>0</v>
      </c>
    </row>
    <row r="459" spans="1:8" ht="15" x14ac:dyDescent="0.25">
      <c r="A459" s="451" t="s">
        <v>7349</v>
      </c>
      <c r="B459" s="12" t="s">
        <v>5560</v>
      </c>
      <c r="C459" s="269"/>
      <c r="D459" s="486"/>
      <c r="E459" s="250"/>
      <c r="F459" s="62"/>
      <c r="G459" s="62"/>
      <c r="H459" s="253"/>
    </row>
    <row r="460" spans="1:8" x14ac:dyDescent="0.2">
      <c r="A460" s="450" t="s">
        <v>7350</v>
      </c>
      <c r="B460" s="6" t="s">
        <v>2677</v>
      </c>
      <c r="C460" s="253">
        <v>54382.58</v>
      </c>
      <c r="D460" s="33">
        <v>37</v>
      </c>
      <c r="E460" s="250"/>
      <c r="F460" s="62">
        <v>0</v>
      </c>
      <c r="G460" s="62">
        <v>0</v>
      </c>
      <c r="H460" s="253">
        <f t="shared" si="50"/>
        <v>0</v>
      </c>
    </row>
    <row r="461" spans="1:8" x14ac:dyDescent="0.2">
      <c r="A461" s="450" t="s">
        <v>7351</v>
      </c>
      <c r="B461" s="6" t="s">
        <v>2678</v>
      </c>
      <c r="C461" s="253">
        <v>54382.58</v>
      </c>
      <c r="D461" s="33">
        <v>38</v>
      </c>
      <c r="E461" s="250"/>
      <c r="F461" s="62">
        <v>0</v>
      </c>
      <c r="G461" s="62">
        <v>0</v>
      </c>
      <c r="H461" s="253">
        <f t="shared" si="50"/>
        <v>0</v>
      </c>
    </row>
    <row r="462" spans="1:8" x14ac:dyDescent="0.2">
      <c r="A462" s="450" t="s">
        <v>7352</v>
      </c>
      <c r="B462" s="6" t="s">
        <v>1503</v>
      </c>
      <c r="C462" s="253">
        <v>54382.58</v>
      </c>
      <c r="D462" s="33">
        <v>38</v>
      </c>
      <c r="E462" s="250"/>
      <c r="F462" s="62">
        <v>0</v>
      </c>
      <c r="G462" s="62">
        <v>0</v>
      </c>
      <c r="H462" s="253">
        <f t="shared" si="50"/>
        <v>0</v>
      </c>
    </row>
    <row r="463" spans="1:8" x14ac:dyDescent="0.2">
      <c r="A463" s="450" t="s">
        <v>7353</v>
      </c>
      <c r="B463" s="6" t="s">
        <v>1585</v>
      </c>
      <c r="C463" s="253">
        <v>54382.58</v>
      </c>
      <c r="D463" s="33">
        <v>39</v>
      </c>
      <c r="E463" s="250"/>
      <c r="F463" s="62">
        <v>0</v>
      </c>
      <c r="G463" s="62">
        <v>0</v>
      </c>
      <c r="H463" s="253">
        <f t="shared" si="50"/>
        <v>0</v>
      </c>
    </row>
    <row r="464" spans="1:8" x14ac:dyDescent="0.2">
      <c r="A464" s="450" t="s">
        <v>7354</v>
      </c>
      <c r="B464" s="6" t="s">
        <v>2679</v>
      </c>
      <c r="C464" s="253">
        <v>54382.58</v>
      </c>
      <c r="D464" s="33">
        <v>39</v>
      </c>
      <c r="E464" s="250"/>
      <c r="F464" s="62">
        <v>0</v>
      </c>
      <c r="G464" s="62">
        <v>0</v>
      </c>
      <c r="H464" s="253">
        <f t="shared" si="50"/>
        <v>0</v>
      </c>
    </row>
    <row r="465" spans="1:8" ht="15" x14ac:dyDescent="0.2">
      <c r="A465" s="450" t="s">
        <v>7355</v>
      </c>
      <c r="B465" s="6" t="s">
        <v>2680</v>
      </c>
      <c r="C465" s="253">
        <v>54382.58</v>
      </c>
      <c r="D465" s="33">
        <v>40</v>
      </c>
      <c r="E465" s="269"/>
      <c r="F465" s="269"/>
      <c r="G465" s="269"/>
      <c r="H465" s="288"/>
    </row>
    <row r="466" spans="1:8" x14ac:dyDescent="0.2">
      <c r="A466" s="450" t="s">
        <v>7356</v>
      </c>
      <c r="B466" s="6" t="s">
        <v>2681</v>
      </c>
      <c r="C466" s="253">
        <v>56557.77</v>
      </c>
      <c r="D466" s="33">
        <v>40</v>
      </c>
      <c r="E466" s="250"/>
      <c r="F466" s="62">
        <v>0</v>
      </c>
      <c r="G466" s="62">
        <v>0</v>
      </c>
      <c r="H466" s="253">
        <f t="shared" ref="H466" si="51">G466-F466</f>
        <v>0</v>
      </c>
    </row>
    <row r="467" spans="1:8" ht="30" x14ac:dyDescent="0.25">
      <c r="A467" s="451" t="s">
        <v>7357</v>
      </c>
      <c r="B467" s="167" t="s">
        <v>5561</v>
      </c>
      <c r="C467" s="269"/>
      <c r="D467" s="487"/>
      <c r="E467" s="250"/>
      <c r="F467" s="62"/>
      <c r="G467" s="62"/>
      <c r="H467" s="253"/>
    </row>
    <row r="468" spans="1:8" ht="15" x14ac:dyDescent="0.2">
      <c r="A468" s="495" t="s">
        <v>7358</v>
      </c>
      <c r="B468" s="31" t="s">
        <v>5920</v>
      </c>
      <c r="C468" s="253">
        <v>132327.31</v>
      </c>
      <c r="D468" s="33">
        <v>39</v>
      </c>
      <c r="E468" s="288"/>
      <c r="F468" s="288"/>
      <c r="G468" s="288"/>
      <c r="H468" s="288"/>
    </row>
    <row r="469" spans="1:8" ht="15" x14ac:dyDescent="0.2">
      <c r="A469" s="495" t="s">
        <v>7359</v>
      </c>
      <c r="B469" s="6" t="s">
        <v>5921</v>
      </c>
      <c r="C469" s="253">
        <v>99730.53</v>
      </c>
      <c r="D469" s="33">
        <v>40</v>
      </c>
      <c r="E469" s="269"/>
      <c r="F469" s="269"/>
      <c r="G469" s="269"/>
      <c r="H469" s="288"/>
    </row>
    <row r="470" spans="1:8" ht="15" x14ac:dyDescent="0.25">
      <c r="A470" s="448"/>
      <c r="B470" s="38" t="s">
        <v>5951</v>
      </c>
      <c r="C470" s="269"/>
      <c r="D470" s="486"/>
      <c r="E470" s="250"/>
      <c r="F470" s="62"/>
      <c r="G470" s="62"/>
      <c r="H470" s="253"/>
    </row>
    <row r="471" spans="1:8" ht="15" x14ac:dyDescent="0.25">
      <c r="A471" s="451" t="s">
        <v>7360</v>
      </c>
      <c r="B471" s="12" t="s">
        <v>5556</v>
      </c>
      <c r="C471" s="269"/>
      <c r="D471" s="542"/>
      <c r="E471" s="250"/>
      <c r="F471" s="62"/>
      <c r="G471" s="62"/>
      <c r="H471" s="253"/>
    </row>
    <row r="472" spans="1:8" x14ac:dyDescent="0.2">
      <c r="A472" s="450" t="s">
        <v>7361</v>
      </c>
      <c r="B472" s="6" t="s">
        <v>2565</v>
      </c>
      <c r="C472" s="253">
        <v>49110.85</v>
      </c>
      <c r="D472" s="33">
        <v>19</v>
      </c>
      <c r="E472" s="250"/>
      <c r="F472" s="62">
        <v>0</v>
      </c>
      <c r="G472" s="62">
        <v>0</v>
      </c>
      <c r="H472" s="253">
        <f t="shared" ref="H472:H482" si="52">G472-F472</f>
        <v>0</v>
      </c>
    </row>
    <row r="473" spans="1:8" x14ac:dyDescent="0.2">
      <c r="A473" s="450" t="s">
        <v>7362</v>
      </c>
      <c r="B473" s="6" t="s">
        <v>2566</v>
      </c>
      <c r="C473" s="253">
        <v>23993.84</v>
      </c>
      <c r="D473" s="33">
        <v>21</v>
      </c>
      <c r="E473" s="250"/>
      <c r="F473" s="62">
        <v>0</v>
      </c>
      <c r="G473" s="62">
        <v>0</v>
      </c>
      <c r="H473" s="253">
        <f t="shared" si="52"/>
        <v>0</v>
      </c>
    </row>
    <row r="474" spans="1:8" x14ac:dyDescent="0.2">
      <c r="A474" s="450" t="s">
        <v>7363</v>
      </c>
      <c r="B474" s="6" t="s">
        <v>2567</v>
      </c>
      <c r="C474" s="253">
        <v>23993.84</v>
      </c>
      <c r="D474" s="33">
        <v>22</v>
      </c>
      <c r="E474" s="250"/>
      <c r="F474" s="62">
        <v>0</v>
      </c>
      <c r="G474" s="62">
        <v>0</v>
      </c>
      <c r="H474" s="253">
        <f t="shared" si="52"/>
        <v>0</v>
      </c>
    </row>
    <row r="475" spans="1:8" x14ac:dyDescent="0.2">
      <c r="A475" s="450" t="s">
        <v>7364</v>
      </c>
      <c r="B475" s="6" t="s">
        <v>2568</v>
      </c>
      <c r="C475" s="253">
        <v>23993.84</v>
      </c>
      <c r="D475" s="33">
        <v>23</v>
      </c>
      <c r="E475" s="250"/>
      <c r="F475" s="62">
        <v>0</v>
      </c>
      <c r="G475" s="62">
        <v>0</v>
      </c>
      <c r="H475" s="253">
        <f t="shared" si="52"/>
        <v>0</v>
      </c>
    </row>
    <row r="476" spans="1:8" x14ac:dyDescent="0.2">
      <c r="A476" s="450" t="s">
        <v>7365</v>
      </c>
      <c r="B476" s="6" t="s">
        <v>2569</v>
      </c>
      <c r="C476" s="253">
        <v>23993.84</v>
      </c>
      <c r="D476" s="33">
        <v>23</v>
      </c>
      <c r="E476" s="250"/>
      <c r="F476" s="62">
        <v>0</v>
      </c>
      <c r="G476" s="62">
        <v>0</v>
      </c>
      <c r="H476" s="253">
        <f t="shared" si="52"/>
        <v>0</v>
      </c>
    </row>
    <row r="477" spans="1:8" x14ac:dyDescent="0.2">
      <c r="A477" s="450" t="s">
        <v>7366</v>
      </c>
      <c r="B477" s="6" t="s">
        <v>2570</v>
      </c>
      <c r="C477" s="253">
        <v>23993.84</v>
      </c>
      <c r="D477" s="33">
        <v>24</v>
      </c>
      <c r="E477" s="250"/>
      <c r="F477" s="62">
        <v>0</v>
      </c>
      <c r="G477" s="62">
        <v>0</v>
      </c>
      <c r="H477" s="253">
        <f t="shared" si="52"/>
        <v>0</v>
      </c>
    </row>
    <row r="478" spans="1:8" x14ac:dyDescent="0.2">
      <c r="A478" s="450" t="s">
        <v>7367</v>
      </c>
      <c r="B478" s="6" t="s">
        <v>2571</v>
      </c>
      <c r="C478" s="253">
        <v>23993.84</v>
      </c>
      <c r="D478" s="33">
        <v>24</v>
      </c>
      <c r="E478" s="250"/>
      <c r="F478" s="62">
        <v>0</v>
      </c>
      <c r="G478" s="62">
        <v>0</v>
      </c>
      <c r="H478" s="253">
        <f t="shared" si="52"/>
        <v>0</v>
      </c>
    </row>
    <row r="479" spans="1:8" x14ac:dyDescent="0.2">
      <c r="A479" s="450" t="s">
        <v>7368</v>
      </c>
      <c r="B479" s="6" t="s">
        <v>2572</v>
      </c>
      <c r="C479" s="253">
        <v>23993.84</v>
      </c>
      <c r="D479" s="33">
        <v>25</v>
      </c>
      <c r="E479" s="250"/>
      <c r="F479" s="62">
        <v>0</v>
      </c>
      <c r="G479" s="62">
        <v>0</v>
      </c>
      <c r="H479" s="253">
        <f t="shared" si="52"/>
        <v>0</v>
      </c>
    </row>
    <row r="480" spans="1:8" x14ac:dyDescent="0.2">
      <c r="A480" s="450" t="s">
        <v>7369</v>
      </c>
      <c r="B480" s="6" t="s">
        <v>2573</v>
      </c>
      <c r="C480" s="253">
        <v>23993.84</v>
      </c>
      <c r="D480" s="33">
        <v>25</v>
      </c>
      <c r="E480" s="250"/>
      <c r="F480" s="62">
        <v>0</v>
      </c>
      <c r="G480" s="62">
        <v>0</v>
      </c>
      <c r="H480" s="253">
        <f t="shared" si="52"/>
        <v>0</v>
      </c>
    </row>
    <row r="481" spans="1:8" x14ac:dyDescent="0.2">
      <c r="A481" s="450" t="s">
        <v>7370</v>
      </c>
      <c r="B481" s="6" t="s">
        <v>2574</v>
      </c>
      <c r="C481" s="253">
        <v>23993.84</v>
      </c>
      <c r="D481" s="33">
        <v>26</v>
      </c>
      <c r="E481" s="250"/>
      <c r="F481" s="62">
        <v>0</v>
      </c>
      <c r="G481" s="62">
        <v>0</v>
      </c>
      <c r="H481" s="253">
        <f t="shared" si="52"/>
        <v>0</v>
      </c>
    </row>
    <row r="482" spans="1:8" x14ac:dyDescent="0.2">
      <c r="A482" s="450" t="s">
        <v>7371</v>
      </c>
      <c r="B482" s="6" t="s">
        <v>2575</v>
      </c>
      <c r="C482" s="253">
        <v>23993.84</v>
      </c>
      <c r="D482" s="33">
        <v>26</v>
      </c>
      <c r="E482" s="250"/>
      <c r="F482" s="62">
        <v>0</v>
      </c>
      <c r="G482" s="62">
        <v>0</v>
      </c>
      <c r="H482" s="253">
        <f t="shared" si="52"/>
        <v>0</v>
      </c>
    </row>
    <row r="483" spans="1:8" ht="15" x14ac:dyDescent="0.2">
      <c r="A483" s="450" t="s">
        <v>7372</v>
      </c>
      <c r="B483" s="6" t="s">
        <v>2662</v>
      </c>
      <c r="C483" s="253">
        <v>23993.84</v>
      </c>
      <c r="D483" s="33">
        <v>27</v>
      </c>
      <c r="E483" s="269"/>
      <c r="F483" s="269"/>
      <c r="G483" s="269"/>
      <c r="H483" s="288"/>
    </row>
    <row r="484" spans="1:8" x14ac:dyDescent="0.2">
      <c r="A484" s="450" t="s">
        <v>7373</v>
      </c>
      <c r="B484" s="6" t="s">
        <v>2576</v>
      </c>
      <c r="C484" s="253">
        <v>49110.85</v>
      </c>
      <c r="D484" s="33">
        <v>27</v>
      </c>
      <c r="E484" s="250"/>
      <c r="F484" s="62">
        <v>0</v>
      </c>
      <c r="G484" s="62">
        <v>0</v>
      </c>
      <c r="H484" s="253">
        <f t="shared" ref="H484:H514" si="53">G484-F484</f>
        <v>0</v>
      </c>
    </row>
    <row r="485" spans="1:8" ht="30" x14ac:dyDescent="0.25">
      <c r="A485" s="451" t="s">
        <v>7374</v>
      </c>
      <c r="B485" s="167" t="s">
        <v>5557</v>
      </c>
      <c r="C485" s="269"/>
      <c r="D485" s="269"/>
      <c r="E485" s="250"/>
      <c r="F485" s="62"/>
      <c r="G485" s="62"/>
      <c r="H485" s="253"/>
    </row>
    <row r="486" spans="1:8" x14ac:dyDescent="0.2">
      <c r="A486" s="450" t="s">
        <v>7375</v>
      </c>
      <c r="B486" s="6" t="s">
        <v>2565</v>
      </c>
      <c r="C486" s="253">
        <v>44297.31</v>
      </c>
      <c r="D486" s="33">
        <v>20</v>
      </c>
      <c r="E486" s="250"/>
      <c r="F486" s="62">
        <v>0</v>
      </c>
      <c r="G486" s="62">
        <v>0</v>
      </c>
      <c r="H486" s="253">
        <f t="shared" si="53"/>
        <v>0</v>
      </c>
    </row>
    <row r="487" spans="1:8" x14ac:dyDescent="0.2">
      <c r="A487" s="450" t="s">
        <v>7376</v>
      </c>
      <c r="B487" s="6" t="s">
        <v>10138</v>
      </c>
      <c r="C487" s="253">
        <v>9941.3027752293601</v>
      </c>
      <c r="D487" s="33">
        <v>21</v>
      </c>
      <c r="E487" s="250"/>
      <c r="F487" s="62">
        <v>0</v>
      </c>
      <c r="G487" s="62">
        <v>0</v>
      </c>
      <c r="H487" s="253">
        <f t="shared" si="53"/>
        <v>0</v>
      </c>
    </row>
    <row r="488" spans="1:8" x14ac:dyDescent="0.2">
      <c r="A488" s="450" t="s">
        <v>7377</v>
      </c>
      <c r="B488" s="6" t="s">
        <v>10074</v>
      </c>
      <c r="C488" s="253">
        <v>8836.7135779816526</v>
      </c>
      <c r="D488" s="33">
        <v>21</v>
      </c>
      <c r="E488" s="250"/>
      <c r="F488" s="62">
        <v>0</v>
      </c>
      <c r="G488" s="62">
        <v>0</v>
      </c>
      <c r="H488" s="253">
        <f t="shared" si="53"/>
        <v>0</v>
      </c>
    </row>
    <row r="489" spans="1:8" x14ac:dyDescent="0.2">
      <c r="A489" s="450" t="s">
        <v>7378</v>
      </c>
      <c r="B489" s="6" t="s">
        <v>10139</v>
      </c>
      <c r="C489" s="253">
        <v>10824.974133027525</v>
      </c>
      <c r="D489" s="33">
        <v>22</v>
      </c>
      <c r="E489" s="250"/>
      <c r="F489" s="62">
        <v>0</v>
      </c>
      <c r="G489" s="62">
        <v>0</v>
      </c>
      <c r="H489" s="253">
        <f t="shared" si="53"/>
        <v>0</v>
      </c>
    </row>
    <row r="490" spans="1:8" x14ac:dyDescent="0.2">
      <c r="A490" s="450" t="s">
        <v>7379</v>
      </c>
      <c r="B490" s="6" t="s">
        <v>10140</v>
      </c>
      <c r="C490" s="253">
        <v>2209.1783944954132</v>
      </c>
      <c r="D490" s="33">
        <v>22</v>
      </c>
      <c r="E490" s="250"/>
      <c r="F490" s="62">
        <v>0</v>
      </c>
      <c r="G490" s="62">
        <v>0</v>
      </c>
      <c r="H490" s="253">
        <f t="shared" si="53"/>
        <v>0</v>
      </c>
    </row>
    <row r="491" spans="1:8" x14ac:dyDescent="0.2">
      <c r="A491" s="450" t="s">
        <v>7380</v>
      </c>
      <c r="B491" s="6" t="s">
        <v>10088</v>
      </c>
      <c r="C491" s="253">
        <v>9941.3027752293601</v>
      </c>
      <c r="D491" s="33">
        <v>21</v>
      </c>
      <c r="E491" s="250"/>
      <c r="F491" s="62">
        <v>0</v>
      </c>
      <c r="G491" s="62">
        <v>0</v>
      </c>
      <c r="H491" s="253">
        <f t="shared" si="53"/>
        <v>0</v>
      </c>
    </row>
    <row r="492" spans="1:8" x14ac:dyDescent="0.2">
      <c r="A492" s="450" t="s">
        <v>7381</v>
      </c>
      <c r="B492" s="6" t="s">
        <v>10077</v>
      </c>
      <c r="C492" s="253">
        <v>8836.7135779816526</v>
      </c>
      <c r="D492" s="33">
        <v>21</v>
      </c>
      <c r="E492" s="250"/>
      <c r="F492" s="62">
        <v>0</v>
      </c>
      <c r="G492" s="62">
        <v>0</v>
      </c>
      <c r="H492" s="253">
        <f t="shared" si="53"/>
        <v>0</v>
      </c>
    </row>
    <row r="493" spans="1:8" x14ac:dyDescent="0.2">
      <c r="A493" s="450" t="s">
        <v>7382</v>
      </c>
      <c r="B493" s="6" t="s">
        <v>10078</v>
      </c>
      <c r="C493" s="253">
        <v>8836.7135779816526</v>
      </c>
      <c r="D493" s="33">
        <v>22</v>
      </c>
      <c r="E493" s="250"/>
      <c r="F493" s="62">
        <v>0</v>
      </c>
      <c r="G493" s="62">
        <v>0</v>
      </c>
      <c r="H493" s="253">
        <f t="shared" si="53"/>
        <v>0</v>
      </c>
    </row>
    <row r="494" spans="1:8" x14ac:dyDescent="0.2">
      <c r="A494" s="450" t="s">
        <v>7383</v>
      </c>
      <c r="B494" s="6" t="s">
        <v>10079</v>
      </c>
      <c r="C494" s="253">
        <v>8836.7135779816526</v>
      </c>
      <c r="D494" s="33">
        <v>22</v>
      </c>
      <c r="E494" s="250"/>
      <c r="F494" s="62">
        <v>0</v>
      </c>
      <c r="G494" s="62">
        <v>0</v>
      </c>
      <c r="H494" s="253">
        <f t="shared" si="53"/>
        <v>0</v>
      </c>
    </row>
    <row r="495" spans="1:8" x14ac:dyDescent="0.2">
      <c r="A495" s="450" t="s">
        <v>7384</v>
      </c>
      <c r="B495" s="6" t="s">
        <v>10089</v>
      </c>
      <c r="C495" s="253">
        <v>8836.7135779816526</v>
      </c>
      <c r="D495" s="33">
        <v>23</v>
      </c>
      <c r="E495" s="250"/>
      <c r="F495" s="62">
        <v>0</v>
      </c>
      <c r="G495" s="62">
        <v>0</v>
      </c>
      <c r="H495" s="253">
        <f t="shared" si="53"/>
        <v>0</v>
      </c>
    </row>
    <row r="496" spans="1:8" x14ac:dyDescent="0.2">
      <c r="A496" s="450" t="s">
        <v>7385</v>
      </c>
      <c r="B496" s="6" t="s">
        <v>10141</v>
      </c>
      <c r="C496" s="253">
        <v>12813.234688073397</v>
      </c>
      <c r="D496" s="33">
        <v>21</v>
      </c>
      <c r="E496" s="250"/>
      <c r="F496" s="62">
        <v>0</v>
      </c>
      <c r="G496" s="62">
        <v>0</v>
      </c>
      <c r="H496" s="253">
        <f t="shared" si="53"/>
        <v>0</v>
      </c>
    </row>
    <row r="497" spans="1:8" x14ac:dyDescent="0.2">
      <c r="A497" s="450" t="s">
        <v>7386</v>
      </c>
      <c r="B497" s="6" t="s">
        <v>10082</v>
      </c>
      <c r="C497" s="253">
        <v>8836.7135779816526</v>
      </c>
      <c r="D497" s="33">
        <v>21</v>
      </c>
      <c r="E497" s="250"/>
      <c r="F497" s="62">
        <v>0</v>
      </c>
      <c r="G497" s="62">
        <v>0</v>
      </c>
      <c r="H497" s="253">
        <f t="shared" si="53"/>
        <v>0</v>
      </c>
    </row>
    <row r="498" spans="1:8" x14ac:dyDescent="0.2">
      <c r="A498" s="450" t="s">
        <v>7387</v>
      </c>
      <c r="B498" s="6" t="s">
        <v>10083</v>
      </c>
      <c r="C498" s="253">
        <v>8836.7135779816526</v>
      </c>
      <c r="D498" s="33">
        <v>22</v>
      </c>
      <c r="E498" s="250"/>
      <c r="F498" s="62">
        <v>0</v>
      </c>
      <c r="G498" s="62">
        <v>0</v>
      </c>
      <c r="H498" s="253">
        <f t="shared" si="53"/>
        <v>0</v>
      </c>
    </row>
    <row r="499" spans="1:8" x14ac:dyDescent="0.2">
      <c r="A499" s="450" t="s">
        <v>7388</v>
      </c>
      <c r="B499" s="6" t="s">
        <v>10142</v>
      </c>
      <c r="C499" s="253">
        <v>6848.4530229357806</v>
      </c>
      <c r="D499" s="33">
        <v>22</v>
      </c>
      <c r="E499" s="250"/>
      <c r="F499" s="62">
        <v>0</v>
      </c>
      <c r="G499" s="62">
        <v>0</v>
      </c>
      <c r="H499" s="253">
        <f t="shared" si="53"/>
        <v>0</v>
      </c>
    </row>
    <row r="500" spans="1:8" x14ac:dyDescent="0.2">
      <c r="A500" s="450" t="s">
        <v>7389</v>
      </c>
      <c r="B500" s="6" t="s">
        <v>10143</v>
      </c>
      <c r="C500" s="253">
        <v>8394.8778990825704</v>
      </c>
      <c r="D500" s="33">
        <v>23</v>
      </c>
      <c r="E500" s="250"/>
      <c r="F500" s="62">
        <v>0</v>
      </c>
      <c r="G500" s="62">
        <v>0</v>
      </c>
      <c r="H500" s="253">
        <f t="shared" si="53"/>
        <v>0</v>
      </c>
    </row>
    <row r="501" spans="1:8" x14ac:dyDescent="0.2">
      <c r="A501" s="450" t="s">
        <v>7390</v>
      </c>
      <c r="B501" s="6" t="s">
        <v>10144</v>
      </c>
      <c r="C501" s="253">
        <v>8836.7135779816526</v>
      </c>
      <c r="D501" s="33">
        <v>23</v>
      </c>
      <c r="E501" s="250"/>
      <c r="F501" s="62">
        <v>0</v>
      </c>
      <c r="G501" s="62">
        <v>0</v>
      </c>
      <c r="H501" s="253">
        <f t="shared" si="53"/>
        <v>0</v>
      </c>
    </row>
    <row r="502" spans="1:8" x14ac:dyDescent="0.2">
      <c r="A502" s="450" t="s">
        <v>7391</v>
      </c>
      <c r="B502" s="6" t="s">
        <v>10145</v>
      </c>
      <c r="C502" s="253">
        <v>8836.7135779816526</v>
      </c>
      <c r="D502" s="33">
        <v>24</v>
      </c>
      <c r="E502" s="250"/>
      <c r="F502" s="62">
        <v>0</v>
      </c>
      <c r="G502" s="62">
        <v>0</v>
      </c>
      <c r="H502" s="253">
        <f t="shared" si="53"/>
        <v>0</v>
      </c>
    </row>
    <row r="503" spans="1:8" x14ac:dyDescent="0.2">
      <c r="A503" s="450" t="s">
        <v>7392</v>
      </c>
      <c r="B503" s="6" t="s">
        <v>10146</v>
      </c>
      <c r="C503" s="253">
        <v>9057.6314174311938</v>
      </c>
      <c r="D503" s="33">
        <v>24</v>
      </c>
      <c r="E503" s="250"/>
      <c r="F503" s="62">
        <v>0</v>
      </c>
      <c r="G503" s="62">
        <v>0</v>
      </c>
      <c r="H503" s="253">
        <f t="shared" si="53"/>
        <v>0</v>
      </c>
    </row>
    <row r="504" spans="1:8" x14ac:dyDescent="0.2">
      <c r="A504" s="450" t="s">
        <v>7393</v>
      </c>
      <c r="B504" s="6" t="s">
        <v>10147</v>
      </c>
      <c r="C504" s="253">
        <v>9941.3027752293601</v>
      </c>
      <c r="D504" s="33">
        <v>23</v>
      </c>
      <c r="E504" s="250"/>
      <c r="F504" s="62">
        <v>0</v>
      </c>
      <c r="G504" s="62">
        <v>0</v>
      </c>
      <c r="H504" s="253">
        <f t="shared" si="53"/>
        <v>0</v>
      </c>
    </row>
    <row r="505" spans="1:8" x14ac:dyDescent="0.2">
      <c r="A505" s="450" t="s">
        <v>7394</v>
      </c>
      <c r="B505" s="6" t="s">
        <v>10148</v>
      </c>
      <c r="C505" s="253">
        <v>8836.7135779816526</v>
      </c>
      <c r="D505" s="33">
        <v>23</v>
      </c>
      <c r="E505" s="250"/>
      <c r="F505" s="62">
        <v>0</v>
      </c>
      <c r="G505" s="62">
        <v>0</v>
      </c>
      <c r="H505" s="253">
        <f t="shared" si="53"/>
        <v>0</v>
      </c>
    </row>
    <row r="506" spans="1:8" x14ac:dyDescent="0.2">
      <c r="A506" s="450" t="s">
        <v>7395</v>
      </c>
      <c r="B506" s="6" t="s">
        <v>10149</v>
      </c>
      <c r="C506" s="253">
        <v>8836.7135779816526</v>
      </c>
      <c r="D506" s="33">
        <v>24</v>
      </c>
      <c r="E506" s="250"/>
      <c r="F506" s="62">
        <v>0</v>
      </c>
      <c r="G506" s="62">
        <v>0</v>
      </c>
      <c r="H506" s="253">
        <f t="shared" si="53"/>
        <v>0</v>
      </c>
    </row>
    <row r="507" spans="1:8" x14ac:dyDescent="0.2">
      <c r="A507" s="450" t="s">
        <v>7396</v>
      </c>
      <c r="B507" s="6" t="s">
        <v>10150</v>
      </c>
      <c r="C507" s="253">
        <v>8836.7135779816526</v>
      </c>
      <c r="D507" s="33">
        <v>24</v>
      </c>
      <c r="E507" s="250"/>
      <c r="F507" s="62">
        <v>0</v>
      </c>
      <c r="G507" s="62">
        <v>0</v>
      </c>
      <c r="H507" s="253">
        <f t="shared" si="53"/>
        <v>0</v>
      </c>
    </row>
    <row r="508" spans="1:8" x14ac:dyDescent="0.2">
      <c r="A508" s="450" t="s">
        <v>7397</v>
      </c>
      <c r="B508" s="6" t="s">
        <v>10151</v>
      </c>
      <c r="C508" s="253">
        <v>9720.384935779819</v>
      </c>
      <c r="D508" s="33">
        <v>25</v>
      </c>
      <c r="E508" s="250"/>
      <c r="F508" s="62">
        <v>0</v>
      </c>
      <c r="G508" s="62">
        <v>0</v>
      </c>
      <c r="H508" s="253">
        <f t="shared" si="53"/>
        <v>0</v>
      </c>
    </row>
    <row r="509" spans="1:8" x14ac:dyDescent="0.2">
      <c r="A509" s="450" t="s">
        <v>7398</v>
      </c>
      <c r="B509" s="6" t="s">
        <v>10152</v>
      </c>
      <c r="C509" s="253">
        <v>9941.3027752293601</v>
      </c>
      <c r="D509" s="33">
        <v>24</v>
      </c>
      <c r="E509" s="250"/>
      <c r="F509" s="62">
        <v>0</v>
      </c>
      <c r="G509" s="62">
        <v>0</v>
      </c>
      <c r="H509" s="253">
        <f t="shared" si="53"/>
        <v>0</v>
      </c>
    </row>
    <row r="510" spans="1:8" x14ac:dyDescent="0.2">
      <c r="A510" s="450" t="s">
        <v>7399</v>
      </c>
      <c r="B510" s="6" t="s">
        <v>10153</v>
      </c>
      <c r="C510" s="253">
        <v>8836.7135779816526</v>
      </c>
      <c r="D510" s="33">
        <v>24</v>
      </c>
      <c r="E510" s="250"/>
      <c r="F510" s="62">
        <v>0</v>
      </c>
      <c r="G510" s="62">
        <v>0</v>
      </c>
      <c r="H510" s="253">
        <f t="shared" si="53"/>
        <v>0</v>
      </c>
    </row>
    <row r="511" spans="1:8" x14ac:dyDescent="0.2">
      <c r="A511" s="450" t="s">
        <v>7400</v>
      </c>
      <c r="B511" s="6" t="s">
        <v>10154</v>
      </c>
      <c r="C511" s="253">
        <v>8836.7135779816526</v>
      </c>
      <c r="D511" s="33">
        <v>25</v>
      </c>
      <c r="E511" s="250"/>
      <c r="F511" s="62">
        <v>0</v>
      </c>
      <c r="G511" s="62">
        <v>0</v>
      </c>
      <c r="H511" s="253">
        <f t="shared" si="53"/>
        <v>0</v>
      </c>
    </row>
    <row r="512" spans="1:8" x14ac:dyDescent="0.2">
      <c r="A512" s="450" t="s">
        <v>7401</v>
      </c>
      <c r="B512" s="6" t="s">
        <v>10155</v>
      </c>
      <c r="C512" s="253">
        <v>8836.7135779816526</v>
      </c>
      <c r="D512" s="33">
        <v>25</v>
      </c>
      <c r="E512" s="250"/>
      <c r="F512" s="62">
        <v>0</v>
      </c>
      <c r="G512" s="62">
        <v>0</v>
      </c>
      <c r="H512" s="253">
        <f t="shared" si="53"/>
        <v>0</v>
      </c>
    </row>
    <row r="513" spans="1:8" x14ac:dyDescent="0.2">
      <c r="A513" s="450" t="s">
        <v>7402</v>
      </c>
      <c r="B513" s="6" t="s">
        <v>10156</v>
      </c>
      <c r="C513" s="253">
        <v>8836.7135779816526</v>
      </c>
      <c r="D513" s="33">
        <v>26</v>
      </c>
      <c r="E513" s="250"/>
      <c r="F513" s="62">
        <v>0</v>
      </c>
      <c r="G513" s="62">
        <v>0</v>
      </c>
      <c r="H513" s="253">
        <f t="shared" si="53"/>
        <v>0</v>
      </c>
    </row>
    <row r="514" spans="1:8" x14ac:dyDescent="0.2">
      <c r="A514" s="450" t="s">
        <v>7403</v>
      </c>
      <c r="B514" s="6" t="s">
        <v>10157</v>
      </c>
      <c r="C514" s="253">
        <v>6406.6173440366983</v>
      </c>
      <c r="D514" s="33">
        <v>26</v>
      </c>
      <c r="E514" s="250"/>
      <c r="F514" s="62">
        <v>0</v>
      </c>
      <c r="G514" s="62">
        <v>0</v>
      </c>
      <c r="H514" s="253">
        <f t="shared" si="53"/>
        <v>0</v>
      </c>
    </row>
    <row r="515" spans="1:8" x14ac:dyDescent="0.2">
      <c r="A515" s="450" t="s">
        <v>7404</v>
      </c>
      <c r="B515" s="6" t="s">
        <v>10158</v>
      </c>
      <c r="C515" s="253">
        <v>9941.3027752293601</v>
      </c>
      <c r="D515" s="33">
        <v>25</v>
      </c>
      <c r="E515" s="250"/>
      <c r="F515" s="62">
        <v>0</v>
      </c>
      <c r="G515" s="62">
        <v>0</v>
      </c>
      <c r="H515" s="253">
        <f t="shared" ref="H515:H543" si="54">G515-F515</f>
        <v>0</v>
      </c>
    </row>
    <row r="516" spans="1:8" x14ac:dyDescent="0.2">
      <c r="A516" s="450" t="s">
        <v>7405</v>
      </c>
      <c r="B516" s="6" t="s">
        <v>10159</v>
      </c>
      <c r="C516" s="253">
        <v>8836.7135779816526</v>
      </c>
      <c r="D516" s="33">
        <v>25</v>
      </c>
      <c r="E516" s="250"/>
      <c r="F516" s="62">
        <v>0</v>
      </c>
      <c r="G516" s="62">
        <v>0</v>
      </c>
      <c r="H516" s="253">
        <f t="shared" si="54"/>
        <v>0</v>
      </c>
    </row>
    <row r="517" spans="1:8" x14ac:dyDescent="0.2">
      <c r="A517" s="450" t="s">
        <v>10160</v>
      </c>
      <c r="B517" s="6" t="s">
        <v>10161</v>
      </c>
      <c r="C517" s="253">
        <v>8836.7135779816526</v>
      </c>
      <c r="D517" s="33">
        <v>26</v>
      </c>
      <c r="E517" s="250"/>
      <c r="F517" s="62">
        <v>0</v>
      </c>
      <c r="G517" s="62">
        <v>0</v>
      </c>
      <c r="H517" s="253">
        <f t="shared" si="54"/>
        <v>0</v>
      </c>
    </row>
    <row r="518" spans="1:8" x14ac:dyDescent="0.2">
      <c r="A518" s="450" t="s">
        <v>10162</v>
      </c>
      <c r="B518" s="6" t="s">
        <v>10163</v>
      </c>
      <c r="C518" s="253">
        <v>8836.7135779816526</v>
      </c>
      <c r="D518" s="33">
        <v>26</v>
      </c>
      <c r="E518" s="250"/>
      <c r="F518" s="62">
        <v>0</v>
      </c>
      <c r="G518" s="62">
        <v>0</v>
      </c>
      <c r="H518" s="253">
        <f t="shared" si="54"/>
        <v>0</v>
      </c>
    </row>
    <row r="519" spans="1:8" x14ac:dyDescent="0.2">
      <c r="A519" s="450" t="s">
        <v>10164</v>
      </c>
      <c r="B519" s="6" t="s">
        <v>10165</v>
      </c>
      <c r="C519" s="253">
        <v>8836.7135779816526</v>
      </c>
      <c r="D519" s="33">
        <v>27</v>
      </c>
      <c r="E519" s="250"/>
      <c r="F519" s="62">
        <v>0</v>
      </c>
      <c r="G519" s="62">
        <v>0</v>
      </c>
      <c r="H519" s="253">
        <f t="shared" si="54"/>
        <v>0</v>
      </c>
    </row>
    <row r="520" spans="1:8" x14ac:dyDescent="0.2">
      <c r="A520" s="450" t="s">
        <v>10166</v>
      </c>
      <c r="B520" s="6" t="s">
        <v>10167</v>
      </c>
      <c r="C520" s="253">
        <v>5302.0281467889918</v>
      </c>
      <c r="D520" s="33">
        <v>27</v>
      </c>
      <c r="E520" s="250"/>
      <c r="F520" s="62">
        <v>0</v>
      </c>
      <c r="G520" s="62">
        <v>0</v>
      </c>
      <c r="H520" s="253">
        <f t="shared" si="54"/>
        <v>0</v>
      </c>
    </row>
    <row r="521" spans="1:8" x14ac:dyDescent="0.2">
      <c r="A521" s="450" t="s">
        <v>10168</v>
      </c>
      <c r="B521" s="6" t="s">
        <v>10169</v>
      </c>
      <c r="C521" s="253">
        <v>9941.3027752293601</v>
      </c>
      <c r="D521" s="33">
        <v>26</v>
      </c>
      <c r="E521" s="250"/>
      <c r="F521" s="62">
        <v>0</v>
      </c>
      <c r="G521" s="62">
        <v>0</v>
      </c>
      <c r="H521" s="253">
        <f t="shared" si="54"/>
        <v>0</v>
      </c>
    </row>
    <row r="522" spans="1:8" x14ac:dyDescent="0.2">
      <c r="A522" s="450" t="s">
        <v>10170</v>
      </c>
      <c r="B522" s="6" t="s">
        <v>10171</v>
      </c>
      <c r="C522" s="253">
        <v>8836.7135779816526</v>
      </c>
      <c r="D522" s="33">
        <v>26</v>
      </c>
      <c r="E522" s="250"/>
      <c r="F522" s="62">
        <v>0</v>
      </c>
      <c r="G522" s="62">
        <v>0</v>
      </c>
      <c r="H522" s="253">
        <f t="shared" si="54"/>
        <v>0</v>
      </c>
    </row>
    <row r="523" spans="1:8" x14ac:dyDescent="0.2">
      <c r="A523" s="450" t="s">
        <v>10172</v>
      </c>
      <c r="B523" s="6" t="s">
        <v>10173</v>
      </c>
      <c r="C523" s="253">
        <v>8836.7135779816526</v>
      </c>
      <c r="D523" s="33">
        <v>27</v>
      </c>
      <c r="E523" s="250"/>
      <c r="F523" s="62">
        <v>0</v>
      </c>
      <c r="G523" s="62">
        <v>0</v>
      </c>
      <c r="H523" s="253">
        <f t="shared" si="54"/>
        <v>0</v>
      </c>
    </row>
    <row r="524" spans="1:8" x14ac:dyDescent="0.2">
      <c r="A524" s="450" t="s">
        <v>10174</v>
      </c>
      <c r="B524" s="6" t="s">
        <v>10175</v>
      </c>
      <c r="C524" s="253">
        <v>8836.7135779816526</v>
      </c>
      <c r="D524" s="33">
        <v>27</v>
      </c>
      <c r="E524" s="250"/>
      <c r="F524" s="62">
        <v>0</v>
      </c>
      <c r="G524" s="62">
        <v>0</v>
      </c>
      <c r="H524" s="253">
        <f t="shared" si="54"/>
        <v>0</v>
      </c>
    </row>
    <row r="525" spans="1:8" x14ac:dyDescent="0.2">
      <c r="A525" s="450" t="s">
        <v>10176</v>
      </c>
      <c r="B525" s="6" t="s">
        <v>10177</v>
      </c>
      <c r="C525" s="253">
        <v>6406.6173440366983</v>
      </c>
      <c r="D525" s="33">
        <v>28</v>
      </c>
      <c r="E525" s="250"/>
      <c r="F525" s="62">
        <v>0</v>
      </c>
      <c r="G525" s="62">
        <v>0</v>
      </c>
      <c r="H525" s="253">
        <f t="shared" si="54"/>
        <v>0</v>
      </c>
    </row>
    <row r="526" spans="1:8" x14ac:dyDescent="0.2">
      <c r="A526" s="450" t="s">
        <v>10178</v>
      </c>
      <c r="B526" s="6" t="s">
        <v>10179</v>
      </c>
      <c r="C526" s="253">
        <v>5522.9459862385329</v>
      </c>
      <c r="D526" s="33">
        <v>28</v>
      </c>
      <c r="E526" s="250"/>
      <c r="F526" s="62">
        <v>0</v>
      </c>
      <c r="G526" s="62">
        <v>0</v>
      </c>
      <c r="H526" s="253">
        <f t="shared" si="54"/>
        <v>0</v>
      </c>
    </row>
    <row r="527" spans="1:8" x14ac:dyDescent="0.2">
      <c r="A527" s="450" t="s">
        <v>10180</v>
      </c>
      <c r="B527" s="6" t="s">
        <v>10181</v>
      </c>
      <c r="C527" s="253">
        <v>9941.3027752293601</v>
      </c>
      <c r="D527" s="33">
        <v>27</v>
      </c>
      <c r="E527" s="250"/>
      <c r="F527" s="62">
        <v>0</v>
      </c>
      <c r="G527" s="62">
        <v>0</v>
      </c>
      <c r="H527" s="253">
        <f t="shared" si="54"/>
        <v>0</v>
      </c>
    </row>
    <row r="528" spans="1:8" x14ac:dyDescent="0.2">
      <c r="A528" s="450" t="s">
        <v>10182</v>
      </c>
      <c r="B528" s="6" t="s">
        <v>10183</v>
      </c>
      <c r="C528" s="253">
        <v>8836.7135779816526</v>
      </c>
      <c r="D528" s="33">
        <v>27</v>
      </c>
      <c r="E528" s="250"/>
      <c r="F528" s="62">
        <v>0</v>
      </c>
      <c r="G528" s="62">
        <v>0</v>
      </c>
      <c r="H528" s="253">
        <f t="shared" si="54"/>
        <v>0</v>
      </c>
    </row>
    <row r="529" spans="1:8" x14ac:dyDescent="0.2">
      <c r="A529" s="450" t="s">
        <v>10184</v>
      </c>
      <c r="B529" s="6" t="s">
        <v>10185</v>
      </c>
      <c r="C529" s="253">
        <v>8836.7135779816526</v>
      </c>
      <c r="D529" s="33">
        <v>28</v>
      </c>
      <c r="E529" s="250"/>
      <c r="F529" s="62">
        <v>0</v>
      </c>
      <c r="G529" s="62">
        <v>0</v>
      </c>
      <c r="H529" s="253">
        <f t="shared" si="54"/>
        <v>0</v>
      </c>
    </row>
    <row r="530" spans="1:8" x14ac:dyDescent="0.2">
      <c r="A530" s="450" t="s">
        <v>10186</v>
      </c>
      <c r="B530" s="6" t="s">
        <v>10187</v>
      </c>
      <c r="C530" s="253">
        <v>8836.7135779816526</v>
      </c>
      <c r="D530" s="33">
        <v>28</v>
      </c>
      <c r="E530" s="250"/>
      <c r="F530" s="62">
        <v>0</v>
      </c>
      <c r="G530" s="62">
        <v>0</v>
      </c>
      <c r="H530" s="253">
        <f t="shared" si="54"/>
        <v>0</v>
      </c>
    </row>
    <row r="531" spans="1:8" x14ac:dyDescent="0.2">
      <c r="A531" s="450" t="s">
        <v>10188</v>
      </c>
      <c r="B531" s="6" t="s">
        <v>10189</v>
      </c>
      <c r="C531" s="253">
        <v>8836.7135779816526</v>
      </c>
      <c r="D531" s="33">
        <v>29</v>
      </c>
      <c r="E531" s="250"/>
      <c r="F531" s="62">
        <v>0</v>
      </c>
      <c r="G531" s="62">
        <v>0</v>
      </c>
      <c r="H531" s="253">
        <f t="shared" si="54"/>
        <v>0</v>
      </c>
    </row>
    <row r="532" spans="1:8" x14ac:dyDescent="0.2">
      <c r="A532" s="450" t="s">
        <v>10190</v>
      </c>
      <c r="B532" s="6" t="s">
        <v>10191</v>
      </c>
      <c r="C532" s="253">
        <v>9720.384935779819</v>
      </c>
      <c r="D532" s="33">
        <v>29</v>
      </c>
      <c r="E532" s="250"/>
      <c r="F532" s="62">
        <v>0</v>
      </c>
      <c r="G532" s="62">
        <v>0</v>
      </c>
      <c r="H532" s="253">
        <f t="shared" si="54"/>
        <v>0</v>
      </c>
    </row>
    <row r="533" spans="1:8" x14ac:dyDescent="0.2">
      <c r="A533" s="450" t="s">
        <v>10192</v>
      </c>
      <c r="B533" s="6" t="s">
        <v>10193</v>
      </c>
      <c r="C533" s="253">
        <v>9941.3027752293601</v>
      </c>
      <c r="D533" s="33">
        <v>28</v>
      </c>
      <c r="E533" s="250"/>
      <c r="F533" s="62">
        <v>0</v>
      </c>
      <c r="G533" s="62">
        <v>0</v>
      </c>
      <c r="H533" s="253">
        <f t="shared" si="54"/>
        <v>0</v>
      </c>
    </row>
    <row r="534" spans="1:8" x14ac:dyDescent="0.2">
      <c r="A534" s="450" t="s">
        <v>10194</v>
      </c>
      <c r="B534" s="6" t="s">
        <v>10195</v>
      </c>
      <c r="C534" s="253">
        <v>8836.7135779816526</v>
      </c>
      <c r="D534" s="33">
        <v>28</v>
      </c>
      <c r="E534" s="250"/>
      <c r="F534" s="62">
        <v>0</v>
      </c>
      <c r="G534" s="62">
        <v>0</v>
      </c>
      <c r="H534" s="253">
        <f t="shared" si="54"/>
        <v>0</v>
      </c>
    </row>
    <row r="535" spans="1:8" x14ac:dyDescent="0.2">
      <c r="A535" s="450" t="s">
        <v>10196</v>
      </c>
      <c r="B535" s="6" t="s">
        <v>10197</v>
      </c>
      <c r="C535" s="253">
        <v>8836.7135779816526</v>
      </c>
      <c r="D535" s="33">
        <v>29</v>
      </c>
      <c r="E535" s="250"/>
      <c r="F535" s="62">
        <v>0</v>
      </c>
      <c r="G535" s="62">
        <v>0</v>
      </c>
      <c r="H535" s="253">
        <f t="shared" si="54"/>
        <v>0</v>
      </c>
    </row>
    <row r="536" spans="1:8" x14ac:dyDescent="0.2">
      <c r="A536" s="450" t="s">
        <v>10198</v>
      </c>
      <c r="B536" s="6" t="s">
        <v>10199</v>
      </c>
      <c r="C536" s="253">
        <v>8836.7135779816526</v>
      </c>
      <c r="D536" s="33">
        <v>29</v>
      </c>
      <c r="E536" s="250"/>
      <c r="F536" s="62">
        <v>0</v>
      </c>
      <c r="G536" s="62">
        <v>0</v>
      </c>
      <c r="H536" s="253">
        <f t="shared" si="54"/>
        <v>0</v>
      </c>
    </row>
    <row r="537" spans="1:8" x14ac:dyDescent="0.2">
      <c r="A537" s="450" t="s">
        <v>10200</v>
      </c>
      <c r="B537" s="6" t="s">
        <v>10201</v>
      </c>
      <c r="C537" s="253">
        <v>7511.2065412844049</v>
      </c>
      <c r="D537" s="33">
        <v>30</v>
      </c>
      <c r="E537" s="250"/>
      <c r="F537" s="62">
        <v>0</v>
      </c>
      <c r="G537" s="62">
        <v>0</v>
      </c>
      <c r="H537" s="253">
        <f t="shared" si="54"/>
        <v>0</v>
      </c>
    </row>
    <row r="538" spans="1:8" x14ac:dyDescent="0.2">
      <c r="A538" s="450" t="s">
        <v>10202</v>
      </c>
      <c r="B538" s="6" t="s">
        <v>10203</v>
      </c>
      <c r="C538" s="253">
        <v>5522.9459862385329</v>
      </c>
      <c r="D538" s="33">
        <v>30</v>
      </c>
      <c r="E538" s="250"/>
      <c r="F538" s="62">
        <v>0</v>
      </c>
      <c r="G538" s="62">
        <v>0</v>
      </c>
      <c r="H538" s="253">
        <f t="shared" si="54"/>
        <v>0</v>
      </c>
    </row>
    <row r="539" spans="1:8" x14ac:dyDescent="0.2">
      <c r="A539" s="450" t="s">
        <v>10204</v>
      </c>
      <c r="B539" s="6" t="s">
        <v>10205</v>
      </c>
      <c r="C539" s="253">
        <v>9941.3027752293601</v>
      </c>
      <c r="D539" s="33">
        <v>29</v>
      </c>
      <c r="E539" s="250"/>
      <c r="F539" s="62">
        <v>0</v>
      </c>
      <c r="G539" s="62">
        <v>0</v>
      </c>
      <c r="H539" s="253">
        <f t="shared" si="54"/>
        <v>0</v>
      </c>
    </row>
    <row r="540" spans="1:8" x14ac:dyDescent="0.2">
      <c r="A540" s="450" t="s">
        <v>10206</v>
      </c>
      <c r="B540" s="6" t="s">
        <v>9780</v>
      </c>
      <c r="C540" s="253">
        <v>8836.7135779816526</v>
      </c>
      <c r="D540" s="33">
        <v>29</v>
      </c>
      <c r="E540" s="250"/>
      <c r="F540" s="62">
        <v>0</v>
      </c>
      <c r="G540" s="62">
        <v>0</v>
      </c>
      <c r="H540" s="253">
        <f t="shared" si="54"/>
        <v>0</v>
      </c>
    </row>
    <row r="541" spans="1:8" x14ac:dyDescent="0.2">
      <c r="A541" s="450" t="s">
        <v>10207</v>
      </c>
      <c r="B541" s="6" t="s">
        <v>10208</v>
      </c>
      <c r="C541" s="253">
        <v>9720.384935779819</v>
      </c>
      <c r="D541" s="33">
        <v>30</v>
      </c>
      <c r="E541" s="250"/>
      <c r="F541" s="62">
        <v>0</v>
      </c>
      <c r="G541" s="62">
        <v>0</v>
      </c>
      <c r="H541" s="253">
        <f t="shared" si="54"/>
        <v>0</v>
      </c>
    </row>
    <row r="542" spans="1:8" x14ac:dyDescent="0.2">
      <c r="A542" s="450" t="s">
        <v>10209</v>
      </c>
      <c r="B542" s="6" t="s">
        <v>10210</v>
      </c>
      <c r="C542" s="253">
        <v>2209.1783944954132</v>
      </c>
      <c r="D542" s="33">
        <v>30</v>
      </c>
      <c r="E542" s="250"/>
      <c r="F542" s="62">
        <v>0</v>
      </c>
      <c r="G542" s="62">
        <v>0</v>
      </c>
      <c r="H542" s="253">
        <f t="shared" si="54"/>
        <v>0</v>
      </c>
    </row>
    <row r="543" spans="1:8" x14ac:dyDescent="0.2">
      <c r="A543" s="450" t="s">
        <v>10211</v>
      </c>
      <c r="B543" s="6" t="s">
        <v>2576</v>
      </c>
      <c r="C543" s="253">
        <v>44297.31</v>
      </c>
      <c r="D543" s="33">
        <v>30</v>
      </c>
      <c r="E543" s="250"/>
      <c r="F543" s="62">
        <v>0</v>
      </c>
      <c r="G543" s="62">
        <v>0</v>
      </c>
      <c r="H543" s="253">
        <f t="shared" si="54"/>
        <v>0</v>
      </c>
    </row>
    <row r="544" spans="1:8" ht="30" x14ac:dyDescent="0.25">
      <c r="A544" s="451" t="s">
        <v>7406</v>
      </c>
      <c r="B544" s="185" t="s">
        <v>5897</v>
      </c>
      <c r="C544" s="269"/>
      <c r="D544" s="487"/>
      <c r="E544" s="250"/>
      <c r="F544" s="62"/>
      <c r="G544" s="62"/>
      <c r="H544" s="253"/>
    </row>
    <row r="545" spans="1:8" x14ac:dyDescent="0.2">
      <c r="A545" s="450" t="s">
        <v>7407</v>
      </c>
      <c r="B545" s="6" t="s">
        <v>2585</v>
      </c>
      <c r="C545" s="253">
        <v>113717.91</v>
      </c>
      <c r="D545" s="33">
        <v>22</v>
      </c>
      <c r="E545" s="250"/>
      <c r="F545" s="62">
        <v>0</v>
      </c>
      <c r="G545" s="62">
        <v>0</v>
      </c>
      <c r="H545" s="253">
        <f t="shared" ref="H545:H554" si="55">G545-F545</f>
        <v>0</v>
      </c>
    </row>
    <row r="546" spans="1:8" x14ac:dyDescent="0.2">
      <c r="A546" s="450" t="s">
        <v>7408</v>
      </c>
      <c r="B546" s="6" t="s">
        <v>2586</v>
      </c>
      <c r="C546" s="253">
        <v>144731.89000000001</v>
      </c>
      <c r="D546" s="33">
        <v>24</v>
      </c>
      <c r="E546" s="250"/>
      <c r="F546" s="62">
        <v>0</v>
      </c>
      <c r="G546" s="62">
        <v>0</v>
      </c>
      <c r="H546" s="253">
        <f t="shared" si="55"/>
        <v>0</v>
      </c>
    </row>
    <row r="547" spans="1:8" x14ac:dyDescent="0.2">
      <c r="A547" s="450" t="s">
        <v>7409</v>
      </c>
      <c r="B547" s="6" t="s">
        <v>2587</v>
      </c>
      <c r="C547" s="253">
        <v>144731.89000000001</v>
      </c>
      <c r="D547" s="33">
        <v>26</v>
      </c>
      <c r="E547" s="250"/>
      <c r="F547" s="62">
        <v>0</v>
      </c>
      <c r="G547" s="62">
        <v>0</v>
      </c>
      <c r="H547" s="253">
        <f t="shared" si="55"/>
        <v>0</v>
      </c>
    </row>
    <row r="548" spans="1:8" x14ac:dyDescent="0.2">
      <c r="A548" s="450" t="s">
        <v>7410</v>
      </c>
      <c r="B548" s="6" t="s">
        <v>2588</v>
      </c>
      <c r="C548" s="253">
        <v>144731.89000000001</v>
      </c>
      <c r="D548" s="33">
        <v>28</v>
      </c>
      <c r="E548" s="250"/>
      <c r="F548" s="62">
        <v>0</v>
      </c>
      <c r="G548" s="62">
        <v>0</v>
      </c>
      <c r="H548" s="253">
        <f t="shared" si="55"/>
        <v>0</v>
      </c>
    </row>
    <row r="549" spans="1:8" x14ac:dyDescent="0.2">
      <c r="A549" s="450" t="s">
        <v>7411</v>
      </c>
      <c r="B549" s="6" t="s">
        <v>2589</v>
      </c>
      <c r="C549" s="253">
        <v>144731.89000000001</v>
      </c>
      <c r="D549" s="33">
        <v>29</v>
      </c>
      <c r="E549" s="250"/>
      <c r="F549" s="62">
        <v>0</v>
      </c>
      <c r="G549" s="62">
        <v>0</v>
      </c>
      <c r="H549" s="253">
        <f t="shared" si="55"/>
        <v>0</v>
      </c>
    </row>
    <row r="550" spans="1:8" x14ac:dyDescent="0.2">
      <c r="A550" s="450" t="s">
        <v>7412</v>
      </c>
      <c r="B550" s="6" t="s">
        <v>2590</v>
      </c>
      <c r="C550" s="253">
        <v>144731.89000000001</v>
      </c>
      <c r="D550" s="33">
        <v>30</v>
      </c>
      <c r="E550" s="250"/>
      <c r="F550" s="62">
        <v>0</v>
      </c>
      <c r="G550" s="62">
        <v>0</v>
      </c>
      <c r="H550" s="253">
        <f t="shared" si="55"/>
        <v>0</v>
      </c>
    </row>
    <row r="551" spans="1:8" x14ac:dyDescent="0.2">
      <c r="A551" s="450" t="s">
        <v>7413</v>
      </c>
      <c r="B551" s="6" t="s">
        <v>2591</v>
      </c>
      <c r="C551" s="253">
        <v>144731.89000000001</v>
      </c>
      <c r="D551" s="33">
        <v>31</v>
      </c>
      <c r="E551" s="250"/>
      <c r="F551" s="62">
        <v>0</v>
      </c>
      <c r="G551" s="62">
        <v>0</v>
      </c>
      <c r="H551" s="253">
        <f t="shared" si="55"/>
        <v>0</v>
      </c>
    </row>
    <row r="552" spans="1:8" x14ac:dyDescent="0.2">
      <c r="A552" s="450" t="s">
        <v>7414</v>
      </c>
      <c r="B552" s="6" t="s">
        <v>2592</v>
      </c>
      <c r="C552" s="253">
        <v>144731.89000000001</v>
      </c>
      <c r="D552" s="33">
        <v>32</v>
      </c>
      <c r="E552" s="250"/>
      <c r="F552" s="62">
        <v>0</v>
      </c>
      <c r="G552" s="62">
        <v>0</v>
      </c>
      <c r="H552" s="253">
        <f t="shared" si="55"/>
        <v>0</v>
      </c>
    </row>
    <row r="553" spans="1:8" x14ac:dyDescent="0.2">
      <c r="A553" s="450" t="s">
        <v>7415</v>
      </c>
      <c r="B553" s="6" t="s">
        <v>2593</v>
      </c>
      <c r="C553" s="253">
        <v>144731.89000000001</v>
      </c>
      <c r="D553" s="33">
        <v>33</v>
      </c>
      <c r="E553" s="250"/>
      <c r="F553" s="62">
        <v>0</v>
      </c>
      <c r="G553" s="62">
        <v>0</v>
      </c>
      <c r="H553" s="253">
        <f t="shared" si="55"/>
        <v>0</v>
      </c>
    </row>
    <row r="554" spans="1:8" x14ac:dyDescent="0.2">
      <c r="A554" s="450" t="s">
        <v>7416</v>
      </c>
      <c r="B554" s="6" t="s">
        <v>2594</v>
      </c>
      <c r="C554" s="253">
        <v>144731.89000000001</v>
      </c>
      <c r="D554" s="33">
        <v>34</v>
      </c>
      <c r="E554" s="250"/>
      <c r="F554" s="62">
        <v>0</v>
      </c>
      <c r="G554" s="62">
        <v>0</v>
      </c>
      <c r="H554" s="253">
        <f t="shared" si="55"/>
        <v>0</v>
      </c>
    </row>
    <row r="555" spans="1:8" ht="15" x14ac:dyDescent="0.2">
      <c r="A555" s="450" t="s">
        <v>7417</v>
      </c>
      <c r="B555" s="6" t="s">
        <v>2664</v>
      </c>
      <c r="C555" s="253">
        <v>144731.89000000001</v>
      </c>
      <c r="D555" s="33">
        <v>35</v>
      </c>
      <c r="E555" s="269"/>
      <c r="F555" s="269"/>
      <c r="G555" s="269"/>
      <c r="H555" s="288"/>
    </row>
    <row r="556" spans="1:8" x14ac:dyDescent="0.2">
      <c r="A556" s="450" t="s">
        <v>7418</v>
      </c>
      <c r="B556" s="6" t="s">
        <v>2683</v>
      </c>
      <c r="C556" s="253">
        <v>113717.91</v>
      </c>
      <c r="D556" s="33">
        <v>36</v>
      </c>
      <c r="E556" s="250"/>
      <c r="F556" s="62">
        <v>0</v>
      </c>
      <c r="G556" s="62">
        <v>0</v>
      </c>
      <c r="H556" s="253">
        <f t="shared" ref="H556:H567" si="56">G556-F556</f>
        <v>0</v>
      </c>
    </row>
    <row r="557" spans="1:8" ht="30" x14ac:dyDescent="0.25">
      <c r="A557" s="451" t="s">
        <v>7419</v>
      </c>
      <c r="B557" s="167" t="s">
        <v>5919</v>
      </c>
      <c r="C557" s="269"/>
      <c r="D557" s="486"/>
      <c r="E557" s="250"/>
      <c r="F557" s="62"/>
      <c r="G557" s="62"/>
      <c r="H557" s="253"/>
    </row>
    <row r="558" spans="1:8" x14ac:dyDescent="0.2">
      <c r="A558" s="450" t="s">
        <v>7420</v>
      </c>
      <c r="B558" s="6" t="s">
        <v>2585</v>
      </c>
      <c r="C558" s="253">
        <v>12635.32</v>
      </c>
      <c r="D558" s="33">
        <v>22</v>
      </c>
      <c r="E558" s="250"/>
      <c r="F558" s="62">
        <v>0</v>
      </c>
      <c r="G558" s="62">
        <v>0</v>
      </c>
      <c r="H558" s="253">
        <f t="shared" si="56"/>
        <v>0</v>
      </c>
    </row>
    <row r="559" spans="1:8" x14ac:dyDescent="0.2">
      <c r="A559" s="450" t="s">
        <v>7421</v>
      </c>
      <c r="B559" s="6" t="s">
        <v>2586</v>
      </c>
      <c r="C559" s="253">
        <v>16081.32</v>
      </c>
      <c r="D559" s="33">
        <v>24</v>
      </c>
      <c r="E559" s="250"/>
      <c r="F559" s="62">
        <v>0</v>
      </c>
      <c r="G559" s="62">
        <v>0</v>
      </c>
      <c r="H559" s="253">
        <f t="shared" si="56"/>
        <v>0</v>
      </c>
    </row>
    <row r="560" spans="1:8" x14ac:dyDescent="0.2">
      <c r="A560" s="450" t="s">
        <v>7422</v>
      </c>
      <c r="B560" s="6" t="s">
        <v>2587</v>
      </c>
      <c r="C560" s="253">
        <v>16081.32</v>
      </c>
      <c r="D560" s="33">
        <v>26</v>
      </c>
      <c r="E560" s="250"/>
      <c r="F560" s="62">
        <v>0</v>
      </c>
      <c r="G560" s="62">
        <v>0</v>
      </c>
      <c r="H560" s="253">
        <f t="shared" si="56"/>
        <v>0</v>
      </c>
    </row>
    <row r="561" spans="1:8" x14ac:dyDescent="0.2">
      <c r="A561" s="450" t="s">
        <v>7423</v>
      </c>
      <c r="B561" s="6" t="s">
        <v>2588</v>
      </c>
      <c r="C561" s="253">
        <v>16081.32</v>
      </c>
      <c r="D561" s="33">
        <v>28</v>
      </c>
      <c r="E561" s="250"/>
      <c r="F561" s="62">
        <v>0</v>
      </c>
      <c r="G561" s="62">
        <v>0</v>
      </c>
      <c r="H561" s="253">
        <f t="shared" si="56"/>
        <v>0</v>
      </c>
    </row>
    <row r="562" spans="1:8" x14ac:dyDescent="0.2">
      <c r="A562" s="450" t="s">
        <v>7424</v>
      </c>
      <c r="B562" s="6" t="s">
        <v>2589</v>
      </c>
      <c r="C562" s="253">
        <v>16081.32</v>
      </c>
      <c r="D562" s="33">
        <v>29</v>
      </c>
      <c r="E562" s="250"/>
      <c r="F562" s="62">
        <v>0</v>
      </c>
      <c r="G562" s="62">
        <v>0</v>
      </c>
      <c r="H562" s="253">
        <f t="shared" si="56"/>
        <v>0</v>
      </c>
    </row>
    <row r="563" spans="1:8" x14ac:dyDescent="0.2">
      <c r="A563" s="450" t="s">
        <v>7425</v>
      </c>
      <c r="B563" s="6" t="s">
        <v>2590</v>
      </c>
      <c r="C563" s="253">
        <v>16081.32</v>
      </c>
      <c r="D563" s="33">
        <v>30</v>
      </c>
      <c r="E563" s="250"/>
      <c r="F563" s="62">
        <v>0</v>
      </c>
      <c r="G563" s="62">
        <v>0</v>
      </c>
      <c r="H563" s="253">
        <f t="shared" si="56"/>
        <v>0</v>
      </c>
    </row>
    <row r="564" spans="1:8" x14ac:dyDescent="0.2">
      <c r="A564" s="450" t="s">
        <v>7426</v>
      </c>
      <c r="B564" s="6" t="s">
        <v>2591</v>
      </c>
      <c r="C564" s="253">
        <v>16081.32</v>
      </c>
      <c r="D564" s="33">
        <v>31</v>
      </c>
      <c r="E564" s="250"/>
      <c r="F564" s="62">
        <v>0</v>
      </c>
      <c r="G564" s="62">
        <v>0</v>
      </c>
      <c r="H564" s="253">
        <f t="shared" si="56"/>
        <v>0</v>
      </c>
    </row>
    <row r="565" spans="1:8" x14ac:dyDescent="0.2">
      <c r="A565" s="450" t="s">
        <v>7427</v>
      </c>
      <c r="B565" s="6" t="s">
        <v>2592</v>
      </c>
      <c r="C565" s="253">
        <v>16081.32</v>
      </c>
      <c r="D565" s="33">
        <v>32</v>
      </c>
      <c r="E565" s="250"/>
      <c r="F565" s="62">
        <v>0</v>
      </c>
      <c r="G565" s="62">
        <v>0</v>
      </c>
      <c r="H565" s="253">
        <f t="shared" si="56"/>
        <v>0</v>
      </c>
    </row>
    <row r="566" spans="1:8" x14ac:dyDescent="0.2">
      <c r="A566" s="450" t="s">
        <v>7428</v>
      </c>
      <c r="B566" s="6" t="s">
        <v>2593</v>
      </c>
      <c r="C566" s="253">
        <v>16081.32</v>
      </c>
      <c r="D566" s="33">
        <v>33</v>
      </c>
      <c r="E566" s="250"/>
      <c r="F566" s="62">
        <v>0</v>
      </c>
      <c r="G566" s="62">
        <v>0</v>
      </c>
      <c r="H566" s="253">
        <f t="shared" si="56"/>
        <v>0</v>
      </c>
    </row>
    <row r="567" spans="1:8" x14ac:dyDescent="0.2">
      <c r="A567" s="450" t="s">
        <v>7429</v>
      </c>
      <c r="B567" s="6" t="s">
        <v>2594</v>
      </c>
      <c r="C567" s="253">
        <v>16081.32</v>
      </c>
      <c r="D567" s="33">
        <v>34</v>
      </c>
      <c r="E567" s="250"/>
      <c r="F567" s="62">
        <v>0</v>
      </c>
      <c r="G567" s="62">
        <v>0</v>
      </c>
      <c r="H567" s="253">
        <f t="shared" si="56"/>
        <v>0</v>
      </c>
    </row>
    <row r="568" spans="1:8" ht="15" x14ac:dyDescent="0.2">
      <c r="A568" s="450" t="s">
        <v>7430</v>
      </c>
      <c r="B568" s="6" t="s">
        <v>2664</v>
      </c>
      <c r="C568" s="253">
        <v>16081.32</v>
      </c>
      <c r="D568" s="33">
        <v>35</v>
      </c>
      <c r="E568" s="269"/>
      <c r="F568" s="269"/>
      <c r="G568" s="269"/>
      <c r="H568" s="288"/>
    </row>
    <row r="569" spans="1:8" x14ac:dyDescent="0.2">
      <c r="A569" s="450" t="s">
        <v>7431</v>
      </c>
      <c r="B569" s="6" t="s">
        <v>2683</v>
      </c>
      <c r="C569" s="253">
        <v>12635.34</v>
      </c>
      <c r="D569" s="33">
        <v>36</v>
      </c>
      <c r="E569" s="250"/>
      <c r="F569" s="62">
        <v>0</v>
      </c>
      <c r="G569" s="62">
        <v>0</v>
      </c>
      <c r="H569" s="253">
        <f t="shared" ref="H569:H575" si="57">G569-F569</f>
        <v>0</v>
      </c>
    </row>
    <row r="570" spans="1:8" ht="15" x14ac:dyDescent="0.25">
      <c r="A570" s="451" t="s">
        <v>7432</v>
      </c>
      <c r="B570" s="12" t="s">
        <v>5560</v>
      </c>
      <c r="C570" s="269"/>
      <c r="D570" s="486"/>
      <c r="E570" s="250"/>
      <c r="F570" s="62"/>
      <c r="G570" s="62"/>
      <c r="H570" s="253"/>
    </row>
    <row r="571" spans="1:8" x14ac:dyDescent="0.2">
      <c r="A571" s="450" t="s">
        <v>7433</v>
      </c>
      <c r="B571" s="6" t="s">
        <v>2677</v>
      </c>
      <c r="C571" s="253">
        <v>51729.279999999999</v>
      </c>
      <c r="D571" s="33">
        <v>37</v>
      </c>
      <c r="E571" s="250"/>
      <c r="F571" s="62">
        <v>0</v>
      </c>
      <c r="G571" s="62">
        <v>0</v>
      </c>
      <c r="H571" s="253">
        <f t="shared" si="57"/>
        <v>0</v>
      </c>
    </row>
    <row r="572" spans="1:8" x14ac:dyDescent="0.2">
      <c r="A572" s="450" t="s">
        <v>7434</v>
      </c>
      <c r="B572" s="6" t="s">
        <v>2678</v>
      </c>
      <c r="C572" s="253">
        <v>51729.279999999999</v>
      </c>
      <c r="D572" s="33">
        <v>38</v>
      </c>
      <c r="E572" s="250"/>
      <c r="F572" s="62">
        <v>0</v>
      </c>
      <c r="G572" s="62">
        <v>0</v>
      </c>
      <c r="H572" s="253">
        <f t="shared" si="57"/>
        <v>0</v>
      </c>
    </row>
    <row r="573" spans="1:8" x14ac:dyDescent="0.2">
      <c r="A573" s="450" t="s">
        <v>7435</v>
      </c>
      <c r="B573" s="6" t="s">
        <v>1503</v>
      </c>
      <c r="C573" s="253">
        <v>51729.279999999999</v>
      </c>
      <c r="D573" s="33">
        <v>38</v>
      </c>
      <c r="E573" s="250"/>
      <c r="F573" s="62">
        <v>0</v>
      </c>
      <c r="G573" s="62">
        <v>0</v>
      </c>
      <c r="H573" s="253">
        <f t="shared" si="57"/>
        <v>0</v>
      </c>
    </row>
    <row r="574" spans="1:8" x14ac:dyDescent="0.2">
      <c r="A574" s="450" t="s">
        <v>7436</v>
      </c>
      <c r="B574" s="6" t="s">
        <v>1585</v>
      </c>
      <c r="C574" s="253">
        <v>51729.279999999999</v>
      </c>
      <c r="D574" s="33">
        <v>39</v>
      </c>
      <c r="E574" s="250"/>
      <c r="F574" s="62">
        <v>0</v>
      </c>
      <c r="G574" s="62">
        <v>0</v>
      </c>
      <c r="H574" s="253">
        <f t="shared" si="57"/>
        <v>0</v>
      </c>
    </row>
    <row r="575" spans="1:8" x14ac:dyDescent="0.2">
      <c r="A575" s="450" t="s">
        <v>7437</v>
      </c>
      <c r="B575" s="6" t="s">
        <v>2679</v>
      </c>
      <c r="C575" s="253">
        <v>51729.279999999999</v>
      </c>
      <c r="D575" s="33">
        <v>39</v>
      </c>
      <c r="E575" s="250"/>
      <c r="F575" s="62">
        <v>0</v>
      </c>
      <c r="G575" s="62">
        <v>0</v>
      </c>
      <c r="H575" s="253">
        <f t="shared" si="57"/>
        <v>0</v>
      </c>
    </row>
    <row r="576" spans="1:8" ht="15" x14ac:dyDescent="0.2">
      <c r="A576" s="450" t="s">
        <v>7438</v>
      </c>
      <c r="B576" s="6" t="s">
        <v>2680</v>
      </c>
      <c r="C576" s="253">
        <v>51729.279999999999</v>
      </c>
      <c r="D576" s="33">
        <v>40</v>
      </c>
      <c r="E576" s="269"/>
      <c r="F576" s="269"/>
      <c r="G576" s="269"/>
      <c r="H576" s="288"/>
    </row>
    <row r="577" spans="1:8" x14ac:dyDescent="0.2">
      <c r="A577" s="450" t="s">
        <v>7439</v>
      </c>
      <c r="B577" s="6" t="s">
        <v>2682</v>
      </c>
      <c r="C577" s="253">
        <v>24829.98</v>
      </c>
      <c r="D577" s="33">
        <v>40</v>
      </c>
      <c r="E577" s="277"/>
      <c r="F577" s="62">
        <v>0</v>
      </c>
      <c r="G577" s="62">
        <v>0</v>
      </c>
      <c r="H577" s="253">
        <f t="shared" ref="H577" si="58">G577-F577</f>
        <v>0</v>
      </c>
    </row>
    <row r="578" spans="1:8" ht="30" x14ac:dyDescent="0.25">
      <c r="A578" s="451" t="s">
        <v>7440</v>
      </c>
      <c r="B578" s="167" t="s">
        <v>5561</v>
      </c>
      <c r="C578" s="269"/>
      <c r="D578" s="486"/>
      <c r="E578" s="492"/>
      <c r="F578" s="62"/>
      <c r="G578" s="62"/>
      <c r="H578" s="62"/>
    </row>
    <row r="579" spans="1:8" x14ac:dyDescent="0.2">
      <c r="A579" s="450" t="s">
        <v>7441</v>
      </c>
      <c r="B579" s="31" t="s">
        <v>8915</v>
      </c>
      <c r="C579" s="253">
        <v>120961.77</v>
      </c>
      <c r="D579" s="487">
        <v>39</v>
      </c>
      <c r="E579" s="250"/>
      <c r="F579" s="62">
        <v>0</v>
      </c>
      <c r="G579" s="62">
        <v>0</v>
      </c>
      <c r="H579" s="253">
        <f t="shared" ref="H579:H580" si="59">G579-F579</f>
        <v>0</v>
      </c>
    </row>
    <row r="580" spans="1:8" ht="15" thickBot="1" x14ac:dyDescent="0.25">
      <c r="A580" s="450" t="s">
        <v>7442</v>
      </c>
      <c r="B580" s="6" t="s">
        <v>8916</v>
      </c>
      <c r="C580" s="253">
        <v>94041.42</v>
      </c>
      <c r="D580" s="487">
        <v>40</v>
      </c>
      <c r="E580" s="250"/>
      <c r="F580" s="62">
        <v>0</v>
      </c>
      <c r="G580" s="62">
        <v>0</v>
      </c>
      <c r="H580" s="253">
        <f t="shared" si="59"/>
        <v>0</v>
      </c>
    </row>
    <row r="581" spans="1:8" ht="15.75" thickBot="1" x14ac:dyDescent="0.3">
      <c r="A581" s="158"/>
      <c r="B581" s="159" t="s">
        <v>7443</v>
      </c>
      <c r="C581" s="280">
        <f>SUM(C332:C580)</f>
        <v>7131612.390000008</v>
      </c>
      <c r="D581" s="273"/>
      <c r="E581" s="273"/>
      <c r="F581" s="280">
        <f>SUM(F332:F580)</f>
        <v>0</v>
      </c>
      <c r="G581" s="280">
        <f>SUM(G332:G580)</f>
        <v>24602.54</v>
      </c>
      <c r="H581" s="280">
        <f>SUM(H332:H580)</f>
        <v>24602.54</v>
      </c>
    </row>
    <row r="582" spans="1:8" ht="45" x14ac:dyDescent="0.25">
      <c r="A582" s="166" t="s">
        <v>5949</v>
      </c>
      <c r="B582" s="166" t="s">
        <v>7444</v>
      </c>
      <c r="C582" s="290"/>
      <c r="D582" s="291"/>
      <c r="E582" s="291"/>
      <c r="F582" s="291"/>
      <c r="G582" s="291"/>
      <c r="H582" s="292"/>
    </row>
    <row r="583" spans="1:8" x14ac:dyDescent="0.2">
      <c r="A583" s="448"/>
      <c r="B583" s="6" t="s">
        <v>8917</v>
      </c>
      <c r="C583" s="253"/>
      <c r="D583" s="250"/>
      <c r="E583" s="250"/>
      <c r="F583" s="63"/>
      <c r="G583" s="63"/>
      <c r="H583" s="250"/>
    </row>
    <row r="584" spans="1:8" ht="15" x14ac:dyDescent="0.25">
      <c r="A584" s="451" t="s">
        <v>201</v>
      </c>
      <c r="B584" s="12" t="s">
        <v>8758</v>
      </c>
      <c r="C584" s="253"/>
      <c r="D584" s="250"/>
      <c r="E584" s="250"/>
      <c r="F584" s="63"/>
      <c r="G584" s="63"/>
      <c r="H584" s="250"/>
    </row>
    <row r="585" spans="1:8" x14ac:dyDescent="0.2">
      <c r="A585" s="450" t="s">
        <v>202</v>
      </c>
      <c r="B585" s="6" t="s">
        <v>8555</v>
      </c>
      <c r="C585" s="253"/>
      <c r="D585" s="250"/>
      <c r="E585" s="250"/>
      <c r="F585" s="63"/>
      <c r="G585" s="63"/>
      <c r="H585" s="250"/>
    </row>
    <row r="586" spans="1:8" x14ac:dyDescent="0.2">
      <c r="A586" s="450" t="s">
        <v>7445</v>
      </c>
      <c r="B586" s="54" t="s">
        <v>8428</v>
      </c>
      <c r="C586" s="278">
        <v>56929.901921190823</v>
      </c>
      <c r="D586" s="33">
        <v>17</v>
      </c>
      <c r="E586" s="250"/>
      <c r="F586" s="62">
        <v>0</v>
      </c>
      <c r="G586" s="62">
        <v>0</v>
      </c>
      <c r="H586" s="253">
        <f t="shared" ref="H586:H588" si="60">G586-F586</f>
        <v>0</v>
      </c>
    </row>
    <row r="587" spans="1:8" x14ac:dyDescent="0.2">
      <c r="A587" s="450" t="s">
        <v>7446</v>
      </c>
      <c r="B587" s="54" t="s">
        <v>8429</v>
      </c>
      <c r="C587" s="278">
        <v>56929.901921190823</v>
      </c>
      <c r="D587" s="33">
        <v>18</v>
      </c>
      <c r="E587" s="250"/>
      <c r="F587" s="62">
        <v>0</v>
      </c>
      <c r="G587" s="62">
        <v>0</v>
      </c>
      <c r="H587" s="253">
        <f t="shared" si="60"/>
        <v>0</v>
      </c>
    </row>
    <row r="588" spans="1:8" x14ac:dyDescent="0.2">
      <c r="A588" s="450" t="s">
        <v>7447</v>
      </c>
      <c r="B588" s="54" t="s">
        <v>8918</v>
      </c>
      <c r="C588" s="278">
        <v>19243.900886616313</v>
      </c>
      <c r="D588" s="33">
        <v>18</v>
      </c>
      <c r="E588" s="250"/>
      <c r="F588" s="62">
        <v>0</v>
      </c>
      <c r="G588" s="62">
        <v>0</v>
      </c>
      <c r="H588" s="253">
        <f t="shared" si="60"/>
        <v>0</v>
      </c>
    </row>
    <row r="589" spans="1:8" ht="15" x14ac:dyDescent="0.25">
      <c r="A589" s="485" t="s">
        <v>203</v>
      </c>
      <c r="B589" s="11" t="s">
        <v>6571</v>
      </c>
      <c r="C589" s="253"/>
      <c r="D589" s="33"/>
      <c r="E589" s="250"/>
      <c r="F589" s="63"/>
      <c r="G589" s="63"/>
      <c r="H589" s="250"/>
    </row>
    <row r="590" spans="1:8" ht="29.25" x14ac:dyDescent="0.2">
      <c r="A590" s="450"/>
      <c r="B590" s="209" t="s">
        <v>7255</v>
      </c>
      <c r="C590" s="253"/>
      <c r="D590" s="33">
        <v>32</v>
      </c>
      <c r="E590" s="250"/>
      <c r="F590" s="63"/>
      <c r="G590" s="63"/>
      <c r="H590" s="250"/>
    </row>
    <row r="591" spans="1:8" ht="15" x14ac:dyDescent="0.25">
      <c r="A591" s="485" t="s">
        <v>8919</v>
      </c>
      <c r="B591" s="208" t="s">
        <v>8920</v>
      </c>
      <c r="C591" s="247"/>
      <c r="D591" s="33"/>
      <c r="E591" s="250"/>
      <c r="F591" s="63"/>
      <c r="G591" s="63"/>
      <c r="H591" s="250"/>
    </row>
    <row r="592" spans="1:8" x14ac:dyDescent="0.2">
      <c r="A592" s="450" t="s">
        <v>8921</v>
      </c>
      <c r="B592" s="192" t="s">
        <v>8922</v>
      </c>
      <c r="C592" s="247">
        <v>62989.207153040283</v>
      </c>
      <c r="D592" s="33"/>
      <c r="E592" s="250"/>
      <c r="F592" s="62">
        <v>0</v>
      </c>
      <c r="G592" s="62">
        <v>0</v>
      </c>
      <c r="H592" s="253">
        <f t="shared" ref="H592:H601" si="61">G592-F592</f>
        <v>0</v>
      </c>
    </row>
    <row r="593" spans="1:8" x14ac:dyDescent="0.2">
      <c r="A593" s="450" t="s">
        <v>8923</v>
      </c>
      <c r="B593" s="192" t="s">
        <v>8924</v>
      </c>
      <c r="C593" s="247">
        <v>62989.207153040283</v>
      </c>
      <c r="D593" s="33"/>
      <c r="E593" s="250"/>
      <c r="F593" s="62">
        <v>0</v>
      </c>
      <c r="G593" s="62">
        <v>0</v>
      </c>
      <c r="H593" s="253">
        <f t="shared" si="61"/>
        <v>0</v>
      </c>
    </row>
    <row r="594" spans="1:8" x14ac:dyDescent="0.2">
      <c r="A594" s="450" t="s">
        <v>8925</v>
      </c>
      <c r="B594" s="192" t="s">
        <v>8926</v>
      </c>
      <c r="C594" s="247">
        <v>62989.207153040283</v>
      </c>
      <c r="D594" s="33"/>
      <c r="E594" s="250"/>
      <c r="F594" s="62">
        <v>0</v>
      </c>
      <c r="G594" s="62">
        <v>0</v>
      </c>
      <c r="H594" s="253">
        <f t="shared" si="61"/>
        <v>0</v>
      </c>
    </row>
    <row r="595" spans="1:8" x14ac:dyDescent="0.2">
      <c r="A595" s="450" t="s">
        <v>8927</v>
      </c>
      <c r="B595" s="192" t="s">
        <v>8928</v>
      </c>
      <c r="C595" s="247">
        <v>62989.207153040283</v>
      </c>
      <c r="D595" s="33"/>
      <c r="E595" s="250"/>
      <c r="F595" s="62">
        <v>0</v>
      </c>
      <c r="G595" s="62">
        <v>0</v>
      </c>
      <c r="H595" s="253">
        <f t="shared" si="61"/>
        <v>0</v>
      </c>
    </row>
    <row r="596" spans="1:8" x14ac:dyDescent="0.2">
      <c r="A596" s="450" t="s">
        <v>8929</v>
      </c>
      <c r="B596" s="192" t="s">
        <v>8930</v>
      </c>
      <c r="C596" s="247">
        <v>62989.207153040283</v>
      </c>
      <c r="D596" s="33"/>
      <c r="E596" s="250"/>
      <c r="F596" s="62">
        <v>0</v>
      </c>
      <c r="G596" s="62">
        <v>0</v>
      </c>
      <c r="H596" s="253">
        <f t="shared" si="61"/>
        <v>0</v>
      </c>
    </row>
    <row r="597" spans="1:8" x14ac:dyDescent="0.2">
      <c r="A597" s="450" t="s">
        <v>8931</v>
      </c>
      <c r="B597" s="192" t="s">
        <v>8932</v>
      </c>
      <c r="C597" s="247">
        <v>62989.207153040283</v>
      </c>
      <c r="D597" s="33"/>
      <c r="E597" s="250"/>
      <c r="F597" s="62">
        <v>0</v>
      </c>
      <c r="G597" s="62">
        <v>0</v>
      </c>
      <c r="H597" s="253">
        <f t="shared" si="61"/>
        <v>0</v>
      </c>
    </row>
    <row r="598" spans="1:8" x14ac:dyDescent="0.2">
      <c r="A598" s="450" t="s">
        <v>8933</v>
      </c>
      <c r="B598" s="192" t="s">
        <v>8934</v>
      </c>
      <c r="C598" s="247">
        <v>62989.207153040283</v>
      </c>
      <c r="D598" s="33"/>
      <c r="E598" s="250"/>
      <c r="F598" s="62">
        <v>0</v>
      </c>
      <c r="G598" s="62">
        <v>0</v>
      </c>
      <c r="H598" s="253">
        <f t="shared" si="61"/>
        <v>0</v>
      </c>
    </row>
    <row r="599" spans="1:8" x14ac:dyDescent="0.2">
      <c r="A599" s="450" t="s">
        <v>8935</v>
      </c>
      <c r="B599" s="192" t="s">
        <v>8936</v>
      </c>
      <c r="C599" s="247">
        <v>62989.207153040283</v>
      </c>
      <c r="D599" s="33"/>
      <c r="E599" s="250"/>
      <c r="F599" s="62">
        <v>0</v>
      </c>
      <c r="G599" s="62">
        <v>0</v>
      </c>
      <c r="H599" s="253">
        <f t="shared" si="61"/>
        <v>0</v>
      </c>
    </row>
    <row r="600" spans="1:8" x14ac:dyDescent="0.2">
      <c r="A600" s="450" t="s">
        <v>8937</v>
      </c>
      <c r="B600" s="192" t="s">
        <v>8938</v>
      </c>
      <c r="C600" s="247">
        <v>62989.207153040283</v>
      </c>
      <c r="D600" s="33"/>
      <c r="E600" s="250"/>
      <c r="F600" s="62">
        <v>0</v>
      </c>
      <c r="G600" s="62">
        <v>0</v>
      </c>
      <c r="H600" s="253">
        <f t="shared" si="61"/>
        <v>0</v>
      </c>
    </row>
    <row r="601" spans="1:8" x14ac:dyDescent="0.2">
      <c r="A601" s="450" t="s">
        <v>8939</v>
      </c>
      <c r="B601" s="192" t="s">
        <v>8940</v>
      </c>
      <c r="C601" s="247">
        <v>57950.070580796273</v>
      </c>
      <c r="D601" s="33"/>
      <c r="E601" s="250"/>
      <c r="F601" s="62">
        <v>0</v>
      </c>
      <c r="G601" s="62">
        <v>0</v>
      </c>
      <c r="H601" s="253">
        <f t="shared" si="61"/>
        <v>0</v>
      </c>
    </row>
    <row r="602" spans="1:8" ht="30" x14ac:dyDescent="0.25">
      <c r="A602" s="485" t="s">
        <v>8941</v>
      </c>
      <c r="B602" s="208" t="s">
        <v>8942</v>
      </c>
      <c r="C602" s="247"/>
      <c r="D602" s="33"/>
      <c r="E602" s="250"/>
      <c r="F602" s="63"/>
      <c r="G602" s="63"/>
      <c r="H602" s="250"/>
    </row>
    <row r="603" spans="1:8" x14ac:dyDescent="0.2">
      <c r="A603" s="450" t="s">
        <v>8943</v>
      </c>
      <c r="B603" s="192" t="s">
        <v>8944</v>
      </c>
      <c r="C603" s="247">
        <v>62989.207153040283</v>
      </c>
      <c r="D603" s="33"/>
      <c r="E603" s="250"/>
      <c r="F603" s="62">
        <v>0</v>
      </c>
      <c r="G603" s="62">
        <v>0</v>
      </c>
      <c r="H603" s="253">
        <f t="shared" ref="H603:H614" si="62">G603-F603</f>
        <v>0</v>
      </c>
    </row>
    <row r="604" spans="1:8" x14ac:dyDescent="0.2">
      <c r="A604" s="450" t="s">
        <v>8945</v>
      </c>
      <c r="B604" s="192" t="s">
        <v>8946</v>
      </c>
      <c r="C604" s="247">
        <v>62989.207153040283</v>
      </c>
      <c r="D604" s="33"/>
      <c r="E604" s="250"/>
      <c r="F604" s="62">
        <v>0</v>
      </c>
      <c r="G604" s="62">
        <v>0</v>
      </c>
      <c r="H604" s="253">
        <f t="shared" si="62"/>
        <v>0</v>
      </c>
    </row>
    <row r="605" spans="1:8" x14ac:dyDescent="0.2">
      <c r="A605" s="450" t="s">
        <v>8947</v>
      </c>
      <c r="B605" s="192" t="s">
        <v>8948</v>
      </c>
      <c r="C605" s="247">
        <v>62989.207153040283</v>
      </c>
      <c r="D605" s="33"/>
      <c r="E605" s="250"/>
      <c r="F605" s="62">
        <v>0</v>
      </c>
      <c r="G605" s="62">
        <v>0</v>
      </c>
      <c r="H605" s="253">
        <f t="shared" si="62"/>
        <v>0</v>
      </c>
    </row>
    <row r="606" spans="1:8" x14ac:dyDescent="0.2">
      <c r="A606" s="450" t="s">
        <v>8949</v>
      </c>
      <c r="B606" s="192" t="s">
        <v>8950</v>
      </c>
      <c r="C606" s="247">
        <v>62989.207153040283</v>
      </c>
      <c r="D606" s="33"/>
      <c r="E606" s="250"/>
      <c r="F606" s="62">
        <v>0</v>
      </c>
      <c r="G606" s="62">
        <v>0</v>
      </c>
      <c r="H606" s="253">
        <f t="shared" si="62"/>
        <v>0</v>
      </c>
    </row>
    <row r="607" spans="1:8" x14ac:dyDescent="0.2">
      <c r="A607" s="450" t="s">
        <v>8951</v>
      </c>
      <c r="B607" s="192" t="s">
        <v>8952</v>
      </c>
      <c r="C607" s="247">
        <v>62989.207153040283</v>
      </c>
      <c r="D607" s="33"/>
      <c r="E607" s="250"/>
      <c r="F607" s="62">
        <v>0</v>
      </c>
      <c r="G607" s="62">
        <v>0</v>
      </c>
      <c r="H607" s="253">
        <f t="shared" si="62"/>
        <v>0</v>
      </c>
    </row>
    <row r="608" spans="1:8" x14ac:dyDescent="0.2">
      <c r="A608" s="450" t="s">
        <v>8953</v>
      </c>
      <c r="B608" s="192" t="s">
        <v>8954</v>
      </c>
      <c r="C608" s="247">
        <v>62989.207153040283</v>
      </c>
      <c r="D608" s="33"/>
      <c r="E608" s="250"/>
      <c r="F608" s="62">
        <v>0</v>
      </c>
      <c r="G608" s="62">
        <v>0</v>
      </c>
      <c r="H608" s="253">
        <f t="shared" si="62"/>
        <v>0</v>
      </c>
    </row>
    <row r="609" spans="1:8" x14ac:dyDescent="0.2">
      <c r="A609" s="450" t="s">
        <v>8955</v>
      </c>
      <c r="B609" s="192" t="s">
        <v>8956</v>
      </c>
      <c r="C609" s="247">
        <v>62989.207153040283</v>
      </c>
      <c r="D609" s="33"/>
      <c r="E609" s="250"/>
      <c r="F609" s="62">
        <v>0</v>
      </c>
      <c r="G609" s="62">
        <v>0</v>
      </c>
      <c r="H609" s="253">
        <f t="shared" si="62"/>
        <v>0</v>
      </c>
    </row>
    <row r="610" spans="1:8" x14ac:dyDescent="0.2">
      <c r="A610" s="450" t="s">
        <v>8957</v>
      </c>
      <c r="B610" s="192" t="s">
        <v>8958</v>
      </c>
      <c r="C610" s="247">
        <v>62989.207153040283</v>
      </c>
      <c r="D610" s="33"/>
      <c r="E610" s="250"/>
      <c r="F610" s="62">
        <v>0</v>
      </c>
      <c r="G610" s="62">
        <v>0</v>
      </c>
      <c r="H610" s="253">
        <f t="shared" si="62"/>
        <v>0</v>
      </c>
    </row>
    <row r="611" spans="1:8" x14ac:dyDescent="0.2">
      <c r="A611" s="450" t="s">
        <v>8959</v>
      </c>
      <c r="B611" s="192" t="s">
        <v>8960</v>
      </c>
      <c r="C611" s="247">
        <v>62989.207153040283</v>
      </c>
      <c r="D611" s="33"/>
      <c r="E611" s="250"/>
      <c r="F611" s="62">
        <v>0</v>
      </c>
      <c r="G611" s="62">
        <v>0</v>
      </c>
      <c r="H611" s="253">
        <f t="shared" si="62"/>
        <v>0</v>
      </c>
    </row>
    <row r="612" spans="1:8" x14ac:dyDescent="0.2">
      <c r="A612" s="450" t="s">
        <v>8961</v>
      </c>
      <c r="B612" s="192" t="s">
        <v>8962</v>
      </c>
      <c r="C612" s="247">
        <v>62989.207153040283</v>
      </c>
      <c r="D612" s="33"/>
      <c r="E612" s="250"/>
      <c r="F612" s="62">
        <v>0</v>
      </c>
      <c r="G612" s="62">
        <v>0</v>
      </c>
      <c r="H612" s="253">
        <f t="shared" si="62"/>
        <v>0</v>
      </c>
    </row>
    <row r="613" spans="1:8" x14ac:dyDescent="0.2">
      <c r="A613" s="450" t="s">
        <v>8963</v>
      </c>
      <c r="B613" s="192" t="s">
        <v>8964</v>
      </c>
      <c r="C613" s="247">
        <v>62989.207153040283</v>
      </c>
      <c r="D613" s="33"/>
      <c r="E613" s="250"/>
      <c r="F613" s="62">
        <v>0</v>
      </c>
      <c r="G613" s="62">
        <v>0</v>
      </c>
      <c r="H613" s="253">
        <f t="shared" si="62"/>
        <v>0</v>
      </c>
    </row>
    <row r="614" spans="1:8" x14ac:dyDescent="0.2">
      <c r="A614" s="450" t="s">
        <v>8965</v>
      </c>
      <c r="B614" s="192" t="s">
        <v>8966</v>
      </c>
      <c r="C614" s="247">
        <v>67240.978635870211</v>
      </c>
      <c r="D614" s="33"/>
      <c r="E614" s="250"/>
      <c r="F614" s="62">
        <v>0</v>
      </c>
      <c r="G614" s="62">
        <v>0</v>
      </c>
      <c r="H614" s="253">
        <f t="shared" si="62"/>
        <v>0</v>
      </c>
    </row>
    <row r="615" spans="1:8" ht="15" x14ac:dyDescent="0.25">
      <c r="A615" s="485" t="s">
        <v>8967</v>
      </c>
      <c r="B615" s="208" t="s">
        <v>8968</v>
      </c>
      <c r="C615" s="247"/>
      <c r="D615" s="33"/>
      <c r="E615" s="250"/>
      <c r="F615" s="63"/>
      <c r="G615" s="63"/>
      <c r="H615" s="250"/>
    </row>
    <row r="616" spans="1:8" x14ac:dyDescent="0.2">
      <c r="A616" s="450" t="s">
        <v>8969</v>
      </c>
      <c r="B616" s="192" t="s">
        <v>8970</v>
      </c>
      <c r="C616" s="247">
        <v>62989.207153040283</v>
      </c>
      <c r="D616" s="33"/>
      <c r="E616" s="250"/>
      <c r="F616" s="62">
        <v>0</v>
      </c>
      <c r="G616" s="62">
        <v>0</v>
      </c>
      <c r="H616" s="253">
        <f t="shared" ref="H616:H621" si="63">G616-F616</f>
        <v>0</v>
      </c>
    </row>
    <row r="617" spans="1:8" x14ac:dyDescent="0.2">
      <c r="A617" s="450" t="s">
        <v>8971</v>
      </c>
      <c r="B617" s="192" t="s">
        <v>8972</v>
      </c>
      <c r="C617" s="247">
        <v>62989.207153040283</v>
      </c>
      <c r="D617" s="33"/>
      <c r="E617" s="250"/>
      <c r="F617" s="62">
        <v>0</v>
      </c>
      <c r="G617" s="62">
        <v>0</v>
      </c>
      <c r="H617" s="253">
        <f t="shared" si="63"/>
        <v>0</v>
      </c>
    </row>
    <row r="618" spans="1:8" x14ac:dyDescent="0.2">
      <c r="A618" s="450" t="s">
        <v>8973</v>
      </c>
      <c r="B618" s="192" t="s">
        <v>8974</v>
      </c>
      <c r="C618" s="247">
        <v>62989.207153040283</v>
      </c>
      <c r="D618" s="33"/>
      <c r="E618" s="250"/>
      <c r="F618" s="62">
        <v>0</v>
      </c>
      <c r="G618" s="62">
        <v>0</v>
      </c>
      <c r="H618" s="253">
        <f t="shared" si="63"/>
        <v>0</v>
      </c>
    </row>
    <row r="619" spans="1:8" x14ac:dyDescent="0.2">
      <c r="A619" s="450" t="s">
        <v>8975</v>
      </c>
      <c r="B619" s="192" t="s">
        <v>8976</v>
      </c>
      <c r="C619" s="247">
        <v>62989.207153040283</v>
      </c>
      <c r="D619" s="33"/>
      <c r="E619" s="250"/>
      <c r="F619" s="62">
        <v>0</v>
      </c>
      <c r="G619" s="62">
        <v>0</v>
      </c>
      <c r="H619" s="253">
        <f t="shared" si="63"/>
        <v>0</v>
      </c>
    </row>
    <row r="620" spans="1:8" x14ac:dyDescent="0.2">
      <c r="A620" s="450" t="s">
        <v>8977</v>
      </c>
      <c r="B620" s="192" t="s">
        <v>8978</v>
      </c>
      <c r="C620" s="247">
        <v>62989.207153040283</v>
      </c>
      <c r="D620" s="33"/>
      <c r="E620" s="250"/>
      <c r="F620" s="62">
        <v>0</v>
      </c>
      <c r="G620" s="62">
        <v>0</v>
      </c>
      <c r="H620" s="253">
        <f t="shared" si="63"/>
        <v>0</v>
      </c>
    </row>
    <row r="621" spans="1:8" x14ac:dyDescent="0.2">
      <c r="A621" s="450" t="s">
        <v>8979</v>
      </c>
      <c r="B621" s="538" t="s">
        <v>8980</v>
      </c>
      <c r="C621" s="532">
        <v>60942.057920566542</v>
      </c>
      <c r="D621" s="402"/>
      <c r="E621" s="250"/>
      <c r="F621" s="62">
        <v>0</v>
      </c>
      <c r="G621" s="62">
        <v>0</v>
      </c>
      <c r="H621" s="253">
        <f t="shared" si="63"/>
        <v>0</v>
      </c>
    </row>
    <row r="622" spans="1:8" ht="15" x14ac:dyDescent="0.25">
      <c r="A622" s="485" t="s">
        <v>624</v>
      </c>
      <c r="B622" s="560" t="s">
        <v>6572</v>
      </c>
      <c r="C622" s="532"/>
      <c r="D622" s="402"/>
      <c r="E622" s="250"/>
      <c r="F622" s="63"/>
      <c r="G622" s="63"/>
      <c r="H622" s="250"/>
    </row>
    <row r="623" spans="1:8" x14ac:dyDescent="0.2">
      <c r="A623" s="450" t="s">
        <v>7448</v>
      </c>
      <c r="B623" s="54" t="s">
        <v>8561</v>
      </c>
      <c r="C623" s="532">
        <v>22588.055070566661</v>
      </c>
      <c r="D623" s="402">
        <v>33</v>
      </c>
      <c r="E623" s="250"/>
      <c r="F623" s="62">
        <v>0</v>
      </c>
      <c r="G623" s="62">
        <v>0</v>
      </c>
      <c r="H623" s="253">
        <f t="shared" ref="H623:H628" si="64">G623-F623</f>
        <v>0</v>
      </c>
    </row>
    <row r="624" spans="1:8" x14ac:dyDescent="0.2">
      <c r="A624" s="450" t="s">
        <v>7449</v>
      </c>
      <c r="B624" s="54" t="s">
        <v>8563</v>
      </c>
      <c r="C624" s="532">
        <v>22588.055070566661</v>
      </c>
      <c r="D624" s="402">
        <v>34</v>
      </c>
      <c r="E624" s="250"/>
      <c r="F624" s="62">
        <v>0</v>
      </c>
      <c r="G624" s="62">
        <v>0</v>
      </c>
      <c r="H624" s="253">
        <f t="shared" si="64"/>
        <v>0</v>
      </c>
    </row>
    <row r="625" spans="1:8" x14ac:dyDescent="0.2">
      <c r="A625" s="450" t="s">
        <v>7450</v>
      </c>
      <c r="B625" s="54" t="s">
        <v>8867</v>
      </c>
      <c r="C625" s="532">
        <v>22588.055070566661</v>
      </c>
      <c r="D625" s="402">
        <v>35</v>
      </c>
      <c r="E625" s="250"/>
      <c r="F625" s="62">
        <v>0</v>
      </c>
      <c r="G625" s="62">
        <v>0</v>
      </c>
      <c r="H625" s="253">
        <f t="shared" si="64"/>
        <v>0</v>
      </c>
    </row>
    <row r="626" spans="1:8" x14ac:dyDescent="0.2">
      <c r="A626" s="450" t="s">
        <v>7451</v>
      </c>
      <c r="B626" s="54" t="s">
        <v>8981</v>
      </c>
      <c r="C626" s="532">
        <v>22588.055070566661</v>
      </c>
      <c r="D626" s="402">
        <v>36</v>
      </c>
      <c r="E626" s="250"/>
      <c r="F626" s="62">
        <v>0</v>
      </c>
      <c r="G626" s="62">
        <v>0</v>
      </c>
      <c r="H626" s="253">
        <f t="shared" si="64"/>
        <v>0</v>
      </c>
    </row>
    <row r="627" spans="1:8" x14ac:dyDescent="0.2">
      <c r="A627" s="450" t="s">
        <v>7452</v>
      </c>
      <c r="B627" s="54" t="s">
        <v>8982</v>
      </c>
      <c r="C627" s="532">
        <v>8947.8514312137122</v>
      </c>
      <c r="D627" s="402">
        <v>37</v>
      </c>
      <c r="E627" s="250"/>
      <c r="F627" s="62">
        <v>0</v>
      </c>
      <c r="G627" s="62">
        <v>0</v>
      </c>
      <c r="H627" s="253">
        <f t="shared" si="64"/>
        <v>0</v>
      </c>
    </row>
    <row r="628" spans="1:8" x14ac:dyDescent="0.2">
      <c r="A628" s="450" t="s">
        <v>7453</v>
      </c>
      <c r="B628" s="54" t="s">
        <v>8983</v>
      </c>
      <c r="C628" s="532">
        <v>6322.9387275733097</v>
      </c>
      <c r="D628" s="402">
        <v>37</v>
      </c>
      <c r="E628" s="250"/>
      <c r="F628" s="62">
        <v>0</v>
      </c>
      <c r="G628" s="62">
        <v>0</v>
      </c>
      <c r="H628" s="253">
        <f t="shared" si="64"/>
        <v>0</v>
      </c>
    </row>
    <row r="629" spans="1:8" ht="15" x14ac:dyDescent="0.25">
      <c r="A629" s="451" t="s">
        <v>204</v>
      </c>
      <c r="B629" s="400" t="s">
        <v>8984</v>
      </c>
      <c r="C629" s="401"/>
      <c r="D629" s="402"/>
      <c r="E629" s="250"/>
      <c r="F629" s="63"/>
      <c r="G629" s="63"/>
      <c r="H629" s="250"/>
    </row>
    <row r="630" spans="1:8" x14ac:dyDescent="0.2">
      <c r="A630" s="450" t="s">
        <v>205</v>
      </c>
      <c r="B630" s="520" t="s">
        <v>8596</v>
      </c>
      <c r="C630" s="278"/>
      <c r="D630" s="402">
        <v>29</v>
      </c>
      <c r="E630" s="250"/>
      <c r="F630" s="63"/>
      <c r="G630" s="63"/>
      <c r="H630" s="250"/>
    </row>
    <row r="631" spans="1:8" ht="142.5" x14ac:dyDescent="0.2">
      <c r="A631" s="450"/>
      <c r="B631" s="547" t="s">
        <v>14463</v>
      </c>
      <c r="C631" s="278"/>
      <c r="D631" s="402"/>
      <c r="E631" s="250"/>
      <c r="F631" s="63"/>
      <c r="G631" s="63"/>
      <c r="H631" s="250"/>
    </row>
    <row r="632" spans="1:8" ht="30" x14ac:dyDescent="0.25">
      <c r="A632" s="485" t="s">
        <v>8985</v>
      </c>
      <c r="B632" s="519" t="s">
        <v>8986</v>
      </c>
      <c r="C632" s="278"/>
      <c r="D632" s="402"/>
      <c r="E632" s="250"/>
      <c r="F632" s="63"/>
      <c r="G632" s="63"/>
      <c r="H632" s="250"/>
    </row>
    <row r="633" spans="1:8" ht="28.5" x14ac:dyDescent="0.2">
      <c r="A633" s="450" t="s">
        <v>8987</v>
      </c>
      <c r="B633" s="520" t="s">
        <v>14059</v>
      </c>
      <c r="C633" s="278">
        <v>124034.04885016455</v>
      </c>
      <c r="D633" s="402"/>
      <c r="E633" s="250"/>
      <c r="F633" s="62">
        <v>0</v>
      </c>
      <c r="G633" s="62">
        <v>0</v>
      </c>
      <c r="H633" s="253">
        <f t="shared" ref="H633:H636" si="65">G633-F633</f>
        <v>0</v>
      </c>
    </row>
    <row r="634" spans="1:8" ht="28.5" x14ac:dyDescent="0.2">
      <c r="A634" s="450" t="s">
        <v>8988</v>
      </c>
      <c r="B634" s="520" t="s">
        <v>14060</v>
      </c>
      <c r="C634" s="278">
        <v>7752.1280531352841</v>
      </c>
      <c r="D634" s="402"/>
      <c r="E634" s="250"/>
      <c r="F634" s="62">
        <v>0</v>
      </c>
      <c r="G634" s="62">
        <v>0</v>
      </c>
      <c r="H634" s="253">
        <f t="shared" si="65"/>
        <v>0</v>
      </c>
    </row>
    <row r="635" spans="1:8" ht="28.5" x14ac:dyDescent="0.2">
      <c r="A635" s="450" t="s">
        <v>9006</v>
      </c>
      <c r="B635" s="520" t="s">
        <v>14061</v>
      </c>
      <c r="C635" s="278">
        <v>7752.1280531352841</v>
      </c>
      <c r="D635" s="402"/>
      <c r="E635" s="250"/>
      <c r="F635" s="62">
        <v>0</v>
      </c>
      <c r="G635" s="62">
        <v>0</v>
      </c>
      <c r="H635" s="253">
        <f t="shared" si="65"/>
        <v>0</v>
      </c>
    </row>
    <row r="636" spans="1:8" ht="28.5" x14ac:dyDescent="0.2">
      <c r="A636" s="450" t="s">
        <v>9008</v>
      </c>
      <c r="B636" s="520" t="s">
        <v>14808</v>
      </c>
      <c r="C636" s="278">
        <v>15504.256106270568</v>
      </c>
      <c r="D636" s="402"/>
      <c r="E636" s="250"/>
      <c r="F636" s="62">
        <v>0</v>
      </c>
      <c r="G636" s="62">
        <v>0</v>
      </c>
      <c r="H636" s="253">
        <f t="shared" si="65"/>
        <v>0</v>
      </c>
    </row>
    <row r="637" spans="1:8" ht="30" x14ac:dyDescent="0.25">
      <c r="A637" s="485" t="s">
        <v>8989</v>
      </c>
      <c r="B637" s="519" t="s">
        <v>8990</v>
      </c>
      <c r="C637" s="278"/>
      <c r="D637" s="402"/>
      <c r="E637" s="250"/>
      <c r="F637" s="62"/>
      <c r="G637" s="62"/>
      <c r="H637" s="253"/>
    </row>
    <row r="638" spans="1:8" ht="28.5" x14ac:dyDescent="0.2">
      <c r="A638" s="450" t="s">
        <v>8991</v>
      </c>
      <c r="B638" s="520" t="s">
        <v>14809</v>
      </c>
      <c r="C638" s="278">
        <v>62017.024425082273</v>
      </c>
      <c r="D638" s="402"/>
      <c r="E638" s="250"/>
      <c r="F638" s="62">
        <v>0</v>
      </c>
      <c r="G638" s="62">
        <v>0</v>
      </c>
      <c r="H638" s="253">
        <f t="shared" ref="H638:H641" si="66">G638-F638</f>
        <v>0</v>
      </c>
    </row>
    <row r="639" spans="1:8" ht="28.5" x14ac:dyDescent="0.2">
      <c r="A639" s="450" t="s">
        <v>8992</v>
      </c>
      <c r="B639" s="520" t="s">
        <v>14062</v>
      </c>
      <c r="C639" s="278">
        <v>3876.064026567642</v>
      </c>
      <c r="D639" s="402"/>
      <c r="E639" s="250"/>
      <c r="F639" s="62">
        <v>0</v>
      </c>
      <c r="G639" s="62">
        <v>0</v>
      </c>
      <c r="H639" s="253">
        <f t="shared" si="66"/>
        <v>0</v>
      </c>
    </row>
    <row r="640" spans="1:8" ht="28.5" x14ac:dyDescent="0.2">
      <c r="A640" s="450" t="s">
        <v>14063</v>
      </c>
      <c r="B640" s="520" t="s">
        <v>14064</v>
      </c>
      <c r="C640" s="278">
        <v>3876.064026567642</v>
      </c>
      <c r="D640" s="402"/>
      <c r="E640" s="250"/>
      <c r="F640" s="62">
        <v>0</v>
      </c>
      <c r="G640" s="62">
        <v>0</v>
      </c>
      <c r="H640" s="253">
        <f t="shared" si="66"/>
        <v>0</v>
      </c>
    </row>
    <row r="641" spans="1:8" ht="28.5" x14ac:dyDescent="0.2">
      <c r="A641" s="450" t="s">
        <v>14810</v>
      </c>
      <c r="B641" s="520" t="s">
        <v>14811</v>
      </c>
      <c r="C641" s="278">
        <v>7752.1280531352841</v>
      </c>
      <c r="D641" s="402"/>
      <c r="E641" s="250"/>
      <c r="F641" s="62">
        <v>0</v>
      </c>
      <c r="G641" s="62">
        <v>0</v>
      </c>
      <c r="H641" s="253">
        <f t="shared" si="66"/>
        <v>0</v>
      </c>
    </row>
    <row r="642" spans="1:8" ht="30" x14ac:dyDescent="0.25">
      <c r="A642" s="485" t="s">
        <v>8993</v>
      </c>
      <c r="B642" s="519" t="s">
        <v>8994</v>
      </c>
      <c r="C642" s="278"/>
      <c r="D642" s="402"/>
      <c r="E642" s="250"/>
      <c r="F642" s="62"/>
      <c r="G642" s="62"/>
      <c r="H642" s="253"/>
    </row>
    <row r="643" spans="1:8" ht="28.5" x14ac:dyDescent="0.2">
      <c r="A643" s="450" t="s">
        <v>8995</v>
      </c>
      <c r="B643" s="520" t="s">
        <v>14812</v>
      </c>
      <c r="C643" s="278">
        <v>93025.536637623401</v>
      </c>
      <c r="D643" s="402"/>
      <c r="E643" s="250">
        <v>29</v>
      </c>
      <c r="F643" s="62">
        <f>C643</f>
        <v>93025.536637623401</v>
      </c>
      <c r="G643" s="62">
        <v>0</v>
      </c>
      <c r="H643" s="253">
        <f>G643+F643</f>
        <v>93025.536637623401</v>
      </c>
    </row>
    <row r="644" spans="1:8" ht="28.5" x14ac:dyDescent="0.2">
      <c r="A644" s="450" t="s">
        <v>8996</v>
      </c>
      <c r="B644" s="520" t="s">
        <v>14065</v>
      </c>
      <c r="C644" s="278">
        <v>5814.0960398514635</v>
      </c>
      <c r="D644" s="402"/>
      <c r="E644" s="250"/>
      <c r="F644" s="62">
        <v>0</v>
      </c>
      <c r="G644" s="62">
        <v>0</v>
      </c>
      <c r="H644" s="253">
        <f t="shared" ref="H644:H646" si="67">G644-F644</f>
        <v>0</v>
      </c>
    </row>
    <row r="645" spans="1:8" ht="28.5" x14ac:dyDescent="0.2">
      <c r="A645" s="450" t="s">
        <v>14066</v>
      </c>
      <c r="B645" s="520" t="s">
        <v>14067</v>
      </c>
      <c r="C645" s="278">
        <v>5814.0960398514635</v>
      </c>
      <c r="D645" s="402"/>
      <c r="E645" s="250"/>
      <c r="F645" s="62">
        <v>0</v>
      </c>
      <c r="G645" s="62">
        <v>0</v>
      </c>
      <c r="H645" s="253">
        <f t="shared" si="67"/>
        <v>0</v>
      </c>
    </row>
    <row r="646" spans="1:8" ht="28.5" x14ac:dyDescent="0.2">
      <c r="A646" s="450" t="s">
        <v>14813</v>
      </c>
      <c r="B646" s="520" t="s">
        <v>14814</v>
      </c>
      <c r="C646" s="278">
        <v>11628.192079702925</v>
      </c>
      <c r="D646" s="402"/>
      <c r="E646" s="250"/>
      <c r="F646" s="62">
        <v>0</v>
      </c>
      <c r="G646" s="62">
        <v>0</v>
      </c>
      <c r="H646" s="253">
        <f t="shared" si="67"/>
        <v>0</v>
      </c>
    </row>
    <row r="647" spans="1:8" ht="30" x14ac:dyDescent="0.25">
      <c r="A647" s="485" t="s">
        <v>8997</v>
      </c>
      <c r="B647" s="519" t="s">
        <v>8998</v>
      </c>
      <c r="C647" s="278"/>
      <c r="D647" s="402"/>
      <c r="E647" s="250"/>
      <c r="F647" s="62"/>
      <c r="G647" s="62"/>
      <c r="H647" s="253"/>
    </row>
    <row r="648" spans="1:8" ht="28.5" x14ac:dyDescent="0.2">
      <c r="A648" s="450" t="s">
        <v>8999</v>
      </c>
      <c r="B648" s="520" t="s">
        <v>14815</v>
      </c>
      <c r="C648" s="278">
        <v>93025.536637623416</v>
      </c>
      <c r="D648" s="402"/>
      <c r="E648" s="250"/>
      <c r="F648" s="62">
        <v>0</v>
      </c>
      <c r="G648" s="62">
        <v>0</v>
      </c>
      <c r="H648" s="253">
        <f t="shared" ref="H648:H651" si="68">G648-F648</f>
        <v>0</v>
      </c>
    </row>
    <row r="649" spans="1:8" ht="28.5" x14ac:dyDescent="0.2">
      <c r="A649" s="450" t="s">
        <v>9000</v>
      </c>
      <c r="B649" s="520" t="s">
        <v>14068</v>
      </c>
      <c r="C649" s="278">
        <v>5814.0960398514635</v>
      </c>
      <c r="D649" s="402"/>
      <c r="E649" s="250"/>
      <c r="F649" s="62">
        <v>0</v>
      </c>
      <c r="G649" s="62">
        <v>0</v>
      </c>
      <c r="H649" s="253">
        <f t="shared" si="68"/>
        <v>0</v>
      </c>
    </row>
    <row r="650" spans="1:8" ht="28.5" x14ac:dyDescent="0.2">
      <c r="A650" s="450" t="s">
        <v>14069</v>
      </c>
      <c r="B650" s="520" t="s">
        <v>14070</v>
      </c>
      <c r="C650" s="278">
        <v>5814.0960398514635</v>
      </c>
      <c r="D650" s="402"/>
      <c r="E650" s="250"/>
      <c r="F650" s="62">
        <v>0</v>
      </c>
      <c r="G650" s="62">
        <v>0</v>
      </c>
      <c r="H650" s="253">
        <f t="shared" si="68"/>
        <v>0</v>
      </c>
    </row>
    <row r="651" spans="1:8" ht="28.5" x14ac:dyDescent="0.2">
      <c r="A651" s="450" t="s">
        <v>14816</v>
      </c>
      <c r="B651" s="520" t="s">
        <v>14817</v>
      </c>
      <c r="C651" s="278">
        <v>11628.192079702927</v>
      </c>
      <c r="D651" s="402"/>
      <c r="E651" s="250"/>
      <c r="F651" s="62">
        <v>0</v>
      </c>
      <c r="G651" s="62">
        <v>0</v>
      </c>
      <c r="H651" s="253">
        <f t="shared" si="68"/>
        <v>0</v>
      </c>
    </row>
    <row r="652" spans="1:8" ht="15" x14ac:dyDescent="0.25">
      <c r="A652" s="485" t="s">
        <v>206</v>
      </c>
      <c r="B652" s="519" t="s">
        <v>14818</v>
      </c>
      <c r="C652" s="278"/>
      <c r="D652" s="402"/>
      <c r="E652" s="250"/>
      <c r="F652" s="62"/>
      <c r="G652" s="62"/>
      <c r="H652" s="253"/>
    </row>
    <row r="653" spans="1:8" ht="42.75" x14ac:dyDescent="0.2">
      <c r="A653" s="450"/>
      <c r="B653" s="520" t="s">
        <v>9002</v>
      </c>
      <c r="C653" s="278"/>
      <c r="D653" s="402"/>
      <c r="E653" s="250"/>
      <c r="F653" s="62"/>
      <c r="G653" s="62"/>
      <c r="H653" s="253"/>
    </row>
    <row r="654" spans="1:8" ht="28.5" x14ac:dyDescent="0.2">
      <c r="A654" s="516" t="s">
        <v>8985</v>
      </c>
      <c r="B654" s="31" t="s">
        <v>9003</v>
      </c>
      <c r="C654" s="253"/>
      <c r="D654" s="33"/>
      <c r="E654" s="250"/>
      <c r="F654" s="62"/>
      <c r="G654" s="62"/>
      <c r="H654" s="253"/>
    </row>
    <row r="655" spans="1:8" x14ac:dyDescent="0.2">
      <c r="A655" s="450" t="s">
        <v>8987</v>
      </c>
      <c r="B655" s="31" t="s">
        <v>9004</v>
      </c>
      <c r="C655" s="253">
        <v>66905.668951200292</v>
      </c>
      <c r="D655" s="33"/>
      <c r="E655" s="250"/>
      <c r="F655" s="62">
        <v>0</v>
      </c>
      <c r="G655" s="62">
        <v>0</v>
      </c>
      <c r="H655" s="253">
        <f t="shared" ref="H655:H662" si="69">G655-F655</f>
        <v>0</v>
      </c>
    </row>
    <row r="656" spans="1:8" x14ac:dyDescent="0.2">
      <c r="A656" s="450" t="s">
        <v>8988</v>
      </c>
      <c r="B656" s="31" t="s">
        <v>9005</v>
      </c>
      <c r="C656" s="253">
        <v>66905.668951200292</v>
      </c>
      <c r="D656" s="33"/>
      <c r="E656" s="250"/>
      <c r="F656" s="62">
        <v>0</v>
      </c>
      <c r="G656" s="62">
        <v>0</v>
      </c>
      <c r="H656" s="253">
        <f t="shared" si="69"/>
        <v>0</v>
      </c>
    </row>
    <row r="657" spans="1:8" x14ac:dyDescent="0.2">
      <c r="A657" s="450" t="s">
        <v>9006</v>
      </c>
      <c r="B657" s="31" t="s">
        <v>9007</v>
      </c>
      <c r="C657" s="253">
        <v>66905.668951200292</v>
      </c>
      <c r="D657" s="33"/>
      <c r="E657" s="250"/>
      <c r="F657" s="62">
        <v>0</v>
      </c>
      <c r="G657" s="62">
        <v>0</v>
      </c>
      <c r="H657" s="253">
        <f t="shared" si="69"/>
        <v>0</v>
      </c>
    </row>
    <row r="658" spans="1:8" x14ac:dyDescent="0.2">
      <c r="A658" s="450" t="s">
        <v>9008</v>
      </c>
      <c r="B658" s="31" t="s">
        <v>9009</v>
      </c>
      <c r="C658" s="253">
        <v>66905.668951200292</v>
      </c>
      <c r="D658" s="33"/>
      <c r="E658" s="250"/>
      <c r="F658" s="62">
        <v>0</v>
      </c>
      <c r="G658" s="62">
        <v>0</v>
      </c>
      <c r="H658" s="253">
        <f t="shared" si="69"/>
        <v>0</v>
      </c>
    </row>
    <row r="659" spans="1:8" x14ac:dyDescent="0.2">
      <c r="A659" s="450" t="s">
        <v>9010</v>
      </c>
      <c r="B659" s="31" t="s">
        <v>9011</v>
      </c>
      <c r="C659" s="253">
        <v>66905.668951200292</v>
      </c>
      <c r="D659" s="33"/>
      <c r="E659" s="250"/>
      <c r="F659" s="62">
        <v>0</v>
      </c>
      <c r="G659" s="62">
        <v>0</v>
      </c>
      <c r="H659" s="253">
        <f t="shared" si="69"/>
        <v>0</v>
      </c>
    </row>
    <row r="660" spans="1:8" x14ac:dyDescent="0.2">
      <c r="A660" s="450" t="s">
        <v>9012</v>
      </c>
      <c r="B660" s="31" t="s">
        <v>9013</v>
      </c>
      <c r="C660" s="253">
        <v>66905.668951200292</v>
      </c>
      <c r="D660" s="33"/>
      <c r="E660" s="250"/>
      <c r="F660" s="62">
        <v>0</v>
      </c>
      <c r="G660" s="62">
        <v>0</v>
      </c>
      <c r="H660" s="253">
        <f t="shared" si="69"/>
        <v>0</v>
      </c>
    </row>
    <row r="661" spans="1:8" x14ac:dyDescent="0.2">
      <c r="A661" s="450" t="s">
        <v>9014</v>
      </c>
      <c r="B661" s="31" t="s">
        <v>9015</v>
      </c>
      <c r="C661" s="253">
        <v>66905.668951200292</v>
      </c>
      <c r="D661" s="33"/>
      <c r="E661" s="250"/>
      <c r="F661" s="62">
        <v>0</v>
      </c>
      <c r="G661" s="62">
        <v>0</v>
      </c>
      <c r="H661" s="253">
        <f t="shared" si="69"/>
        <v>0</v>
      </c>
    </row>
    <row r="662" spans="1:8" x14ac:dyDescent="0.2">
      <c r="A662" s="450" t="s">
        <v>9016</v>
      </c>
      <c r="B662" s="31" t="s">
        <v>9017</v>
      </c>
      <c r="C662" s="253">
        <v>7433.9632168000317</v>
      </c>
      <c r="D662" s="33"/>
      <c r="E662" s="250"/>
      <c r="F662" s="62">
        <v>0</v>
      </c>
      <c r="G662" s="62">
        <v>0</v>
      </c>
      <c r="H662" s="253">
        <f t="shared" si="69"/>
        <v>0</v>
      </c>
    </row>
    <row r="663" spans="1:8" ht="15" x14ac:dyDescent="0.25">
      <c r="A663" s="485" t="s">
        <v>625</v>
      </c>
      <c r="B663" s="11" t="s">
        <v>5953</v>
      </c>
      <c r="C663" s="253"/>
      <c r="D663" s="33"/>
      <c r="E663" s="250"/>
      <c r="F663" s="62"/>
      <c r="G663" s="62"/>
      <c r="H663" s="253"/>
    </row>
    <row r="664" spans="1:8" x14ac:dyDescent="0.2">
      <c r="A664" s="450" t="s">
        <v>14819</v>
      </c>
      <c r="B664" s="2" t="s">
        <v>14820</v>
      </c>
      <c r="C664" s="267">
        <v>11092.2636961389</v>
      </c>
      <c r="D664" s="33">
        <v>31</v>
      </c>
      <c r="E664" s="250"/>
      <c r="F664" s="62">
        <v>0</v>
      </c>
      <c r="G664" s="62">
        <v>0</v>
      </c>
      <c r="H664" s="253">
        <f t="shared" ref="H664" si="70">G664-F664</f>
        <v>0</v>
      </c>
    </row>
    <row r="665" spans="1:8" ht="15" x14ac:dyDescent="0.25">
      <c r="A665" s="451" t="s">
        <v>207</v>
      </c>
      <c r="B665" s="12" t="s">
        <v>14580</v>
      </c>
      <c r="C665" s="269"/>
      <c r="D665" s="33"/>
      <c r="E665" s="250"/>
      <c r="F665" s="62"/>
      <c r="G665" s="62"/>
      <c r="H665" s="253"/>
    </row>
    <row r="666" spans="1:8" ht="28.5" x14ac:dyDescent="0.2">
      <c r="A666" s="450"/>
      <c r="B666" s="31" t="s">
        <v>14581</v>
      </c>
      <c r="C666" s="253"/>
      <c r="D666" s="33">
        <v>38</v>
      </c>
      <c r="E666" s="250"/>
      <c r="F666" s="62"/>
      <c r="G666" s="62"/>
      <c r="H666" s="253"/>
    </row>
    <row r="667" spans="1:8" x14ac:dyDescent="0.2">
      <c r="A667" s="450" t="s">
        <v>208</v>
      </c>
      <c r="B667" s="182" t="s">
        <v>14821</v>
      </c>
      <c r="C667" s="267">
        <v>235203.27381112883</v>
      </c>
      <c r="D667" s="33"/>
      <c r="E667" s="250"/>
      <c r="F667" s="62">
        <v>0</v>
      </c>
      <c r="G667" s="62">
        <v>0</v>
      </c>
      <c r="H667" s="253">
        <f t="shared" ref="H667:H668" si="71">G667-F667</f>
        <v>0</v>
      </c>
    </row>
    <row r="668" spans="1:8" x14ac:dyDescent="0.2">
      <c r="A668" s="450" t="s">
        <v>14822</v>
      </c>
      <c r="B668" s="182" t="s">
        <v>14823</v>
      </c>
      <c r="C668" s="267">
        <v>247191.61291499517</v>
      </c>
      <c r="D668" s="33"/>
      <c r="E668" s="250"/>
      <c r="F668" s="62">
        <v>0</v>
      </c>
      <c r="G668" s="62">
        <v>0</v>
      </c>
      <c r="H668" s="253">
        <f t="shared" si="71"/>
        <v>0</v>
      </c>
    </row>
    <row r="669" spans="1:8" ht="15" x14ac:dyDescent="0.25">
      <c r="A669" s="451" t="s">
        <v>209</v>
      </c>
      <c r="B669" s="12" t="s">
        <v>8678</v>
      </c>
      <c r="C669" s="269"/>
      <c r="D669" s="33"/>
      <c r="E669" s="250"/>
      <c r="F669" s="63"/>
      <c r="G669" s="63"/>
      <c r="H669" s="250"/>
    </row>
    <row r="670" spans="1:8" ht="28.5" x14ac:dyDescent="0.2">
      <c r="A670" s="549" t="s">
        <v>210</v>
      </c>
      <c r="B670" s="520" t="s">
        <v>9019</v>
      </c>
      <c r="C670" s="253">
        <v>59369.547446561839</v>
      </c>
      <c r="D670" s="33">
        <v>37</v>
      </c>
      <c r="E670" s="250"/>
      <c r="F670" s="62">
        <v>0</v>
      </c>
      <c r="G670" s="62">
        <v>0</v>
      </c>
      <c r="H670" s="253">
        <f t="shared" ref="H670:H681" si="72">G670-F670</f>
        <v>0</v>
      </c>
    </row>
    <row r="671" spans="1:8" ht="28.5" x14ac:dyDescent="0.2">
      <c r="A671" s="549" t="s">
        <v>211</v>
      </c>
      <c r="B671" s="520" t="s">
        <v>9020</v>
      </c>
      <c r="C671" s="253">
        <v>59369.547446561839</v>
      </c>
      <c r="D671" s="33">
        <v>37</v>
      </c>
      <c r="E671" s="250"/>
      <c r="F671" s="62">
        <v>0</v>
      </c>
      <c r="G671" s="62">
        <v>0</v>
      </c>
      <c r="H671" s="253">
        <f t="shared" si="72"/>
        <v>0</v>
      </c>
    </row>
    <row r="672" spans="1:8" ht="28.5" x14ac:dyDescent="0.2">
      <c r="A672" s="549" t="s">
        <v>2667</v>
      </c>
      <c r="B672" s="520" t="s">
        <v>9021</v>
      </c>
      <c r="C672" s="253">
        <v>11759.088784550717</v>
      </c>
      <c r="D672" s="33">
        <v>38</v>
      </c>
      <c r="E672" s="250"/>
      <c r="F672" s="62">
        <v>0</v>
      </c>
      <c r="G672" s="62">
        <v>0</v>
      </c>
      <c r="H672" s="253">
        <f t="shared" si="72"/>
        <v>0</v>
      </c>
    </row>
    <row r="673" spans="1:8" ht="28.5" x14ac:dyDescent="0.2">
      <c r="A673" s="549" t="s">
        <v>2668</v>
      </c>
      <c r="B673" s="520" t="s">
        <v>9022</v>
      </c>
      <c r="C673" s="253">
        <v>8309.4805997156946</v>
      </c>
      <c r="D673" s="33">
        <v>38</v>
      </c>
      <c r="E673" s="250"/>
      <c r="F673" s="62">
        <v>0</v>
      </c>
      <c r="G673" s="62">
        <v>0</v>
      </c>
      <c r="H673" s="253">
        <f t="shared" si="72"/>
        <v>0</v>
      </c>
    </row>
    <row r="674" spans="1:8" ht="28.5" x14ac:dyDescent="0.2">
      <c r="A674" s="549" t="s">
        <v>2669</v>
      </c>
      <c r="B674" s="520" t="s">
        <v>9023</v>
      </c>
      <c r="C674" s="253">
        <v>59369.547446561839</v>
      </c>
      <c r="D674" s="487">
        <v>39</v>
      </c>
      <c r="E674" s="250"/>
      <c r="F674" s="62">
        <v>0</v>
      </c>
      <c r="G674" s="62">
        <v>0</v>
      </c>
      <c r="H674" s="253">
        <f t="shared" si="72"/>
        <v>0</v>
      </c>
    </row>
    <row r="675" spans="1:8" ht="28.5" x14ac:dyDescent="0.2">
      <c r="A675" s="549" t="s">
        <v>2670</v>
      </c>
      <c r="B675" s="520" t="s">
        <v>9024</v>
      </c>
      <c r="C675" s="253">
        <v>59369.547446561839</v>
      </c>
      <c r="D675" s="487">
        <v>39</v>
      </c>
      <c r="E675" s="250"/>
      <c r="F675" s="62">
        <v>0</v>
      </c>
      <c r="G675" s="62">
        <v>0</v>
      </c>
      <c r="H675" s="253">
        <f t="shared" si="72"/>
        <v>0</v>
      </c>
    </row>
    <row r="676" spans="1:8" ht="28.5" x14ac:dyDescent="0.2">
      <c r="A676" s="549" t="s">
        <v>2671</v>
      </c>
      <c r="B676" s="520" t="s">
        <v>9025</v>
      </c>
      <c r="C676" s="253">
        <v>11759.088784550717</v>
      </c>
      <c r="D676" s="487">
        <v>40</v>
      </c>
      <c r="E676" s="250"/>
      <c r="F676" s="62">
        <v>0</v>
      </c>
      <c r="G676" s="62">
        <v>0</v>
      </c>
      <c r="H676" s="253">
        <f t="shared" si="72"/>
        <v>0</v>
      </c>
    </row>
    <row r="677" spans="1:8" ht="28.5" x14ac:dyDescent="0.2">
      <c r="A677" s="549" t="s">
        <v>2672</v>
      </c>
      <c r="B677" s="520" t="s">
        <v>9026</v>
      </c>
      <c r="C677" s="253">
        <v>8309.4805997156946</v>
      </c>
      <c r="D677" s="487">
        <v>40</v>
      </c>
      <c r="E677" s="250"/>
      <c r="F677" s="62">
        <v>0</v>
      </c>
      <c r="G677" s="62">
        <v>0</v>
      </c>
      <c r="H677" s="253">
        <f t="shared" si="72"/>
        <v>0</v>
      </c>
    </row>
    <row r="678" spans="1:8" ht="28.5" x14ac:dyDescent="0.2">
      <c r="A678" s="549" t="s">
        <v>2673</v>
      </c>
      <c r="B678" s="520" t="s">
        <v>9027</v>
      </c>
      <c r="C678" s="253">
        <v>65970.086451483527</v>
      </c>
      <c r="D678" s="487">
        <v>41</v>
      </c>
      <c r="E678" s="250"/>
      <c r="F678" s="62">
        <v>0</v>
      </c>
      <c r="G678" s="62">
        <v>0</v>
      </c>
      <c r="H678" s="253">
        <f t="shared" si="72"/>
        <v>0</v>
      </c>
    </row>
    <row r="679" spans="1:8" ht="28.5" x14ac:dyDescent="0.2">
      <c r="A679" s="549" t="s">
        <v>2674</v>
      </c>
      <c r="B679" s="520" t="s">
        <v>9028</v>
      </c>
      <c r="C679" s="253">
        <v>65970.086451483527</v>
      </c>
      <c r="D679" s="487">
        <v>41</v>
      </c>
      <c r="E679" s="250"/>
      <c r="F679" s="62">
        <v>0</v>
      </c>
      <c r="G679" s="62">
        <v>0</v>
      </c>
      <c r="H679" s="253">
        <f t="shared" si="72"/>
        <v>0</v>
      </c>
    </row>
    <row r="680" spans="1:8" ht="28.5" x14ac:dyDescent="0.2">
      <c r="A680" s="549" t="s">
        <v>2675</v>
      </c>
      <c r="B680" s="520" t="s">
        <v>9029</v>
      </c>
      <c r="C680" s="253">
        <v>13066.431143099535</v>
      </c>
      <c r="D680" s="487">
        <v>42</v>
      </c>
      <c r="E680" s="250"/>
      <c r="F680" s="62">
        <v>0</v>
      </c>
      <c r="G680" s="62">
        <v>0</v>
      </c>
      <c r="H680" s="253">
        <f t="shared" si="72"/>
        <v>0</v>
      </c>
    </row>
    <row r="681" spans="1:8" ht="28.5" x14ac:dyDescent="0.2">
      <c r="A681" s="549" t="s">
        <v>2676</v>
      </c>
      <c r="B681" s="520" t="s">
        <v>9030</v>
      </c>
      <c r="C681" s="253">
        <v>9233.3052399225362</v>
      </c>
      <c r="D681" s="487">
        <v>42</v>
      </c>
      <c r="E681" s="250"/>
      <c r="F681" s="62">
        <v>0</v>
      </c>
      <c r="G681" s="62">
        <v>0</v>
      </c>
      <c r="H681" s="253">
        <f t="shared" si="72"/>
        <v>0</v>
      </c>
    </row>
    <row r="682" spans="1:8" ht="15" x14ac:dyDescent="0.25">
      <c r="A682" s="522" t="s">
        <v>212</v>
      </c>
      <c r="B682" s="519" t="s">
        <v>7257</v>
      </c>
      <c r="C682" s="253"/>
      <c r="D682" s="250"/>
      <c r="E682" s="250"/>
      <c r="F682" s="63"/>
      <c r="G682" s="63"/>
      <c r="H682" s="250"/>
    </row>
    <row r="683" spans="1:8" ht="15" thickBot="1" x14ac:dyDescent="0.25">
      <c r="A683" s="483" t="s">
        <v>213</v>
      </c>
      <c r="B683" s="31" t="s">
        <v>7454</v>
      </c>
      <c r="C683" s="253">
        <v>9702.1023924768124</v>
      </c>
      <c r="D683" s="250"/>
      <c r="E683" s="250"/>
      <c r="F683" s="62">
        <v>0</v>
      </c>
      <c r="G683" s="62">
        <v>0</v>
      </c>
      <c r="H683" s="253">
        <f t="shared" ref="H683" si="73">G683-F683</f>
        <v>0</v>
      </c>
    </row>
    <row r="684" spans="1:8" ht="15.75" thickBot="1" x14ac:dyDescent="0.3">
      <c r="A684" s="158"/>
      <c r="B684" s="159" t="s">
        <v>5952</v>
      </c>
      <c r="C684" s="280">
        <f>SUM(C586:C683)</f>
        <v>3875535.8208521209</v>
      </c>
      <c r="D684" s="494"/>
      <c r="E684" s="496"/>
      <c r="F684" s="280">
        <f>SUM(F586:F683)</f>
        <v>93025.536637623401</v>
      </c>
      <c r="G684" s="280">
        <f>SUM(G586:G683)</f>
        <v>0</v>
      </c>
      <c r="H684" s="280">
        <f>SUM(H586:H683)</f>
        <v>93025.536637623401</v>
      </c>
    </row>
    <row r="685" spans="1:8" ht="45" x14ac:dyDescent="0.25">
      <c r="A685" s="170" t="s">
        <v>7455</v>
      </c>
      <c r="B685" s="166" t="s">
        <v>7456</v>
      </c>
      <c r="C685" s="286"/>
      <c r="D685" s="275"/>
      <c r="E685" s="275"/>
      <c r="F685" s="275"/>
      <c r="G685" s="275"/>
      <c r="H685" s="287"/>
    </row>
    <row r="686" spans="1:8" ht="15" x14ac:dyDescent="0.2">
      <c r="A686" s="448"/>
      <c r="B686" s="6" t="s">
        <v>8875</v>
      </c>
      <c r="C686" s="269"/>
      <c r="D686" s="269"/>
      <c r="E686" s="269"/>
      <c r="F686" s="269"/>
      <c r="G686" s="269"/>
      <c r="H686" s="288"/>
    </row>
    <row r="687" spans="1:8" ht="15" x14ac:dyDescent="0.25">
      <c r="A687" s="448"/>
      <c r="B687" s="41" t="s">
        <v>5954</v>
      </c>
      <c r="C687" s="253"/>
      <c r="D687" s="250"/>
      <c r="E687" s="250"/>
      <c r="F687" s="62"/>
      <c r="G687" s="62"/>
      <c r="H687" s="253"/>
    </row>
    <row r="688" spans="1:8" ht="15" x14ac:dyDescent="0.25">
      <c r="A688" s="451" t="s">
        <v>214</v>
      </c>
      <c r="B688" s="12" t="s">
        <v>9031</v>
      </c>
      <c r="C688" s="253"/>
      <c r="D688" s="250"/>
      <c r="E688" s="250"/>
      <c r="F688" s="62"/>
      <c r="G688" s="62"/>
      <c r="H688" s="253"/>
    </row>
    <row r="689" spans="1:8" x14ac:dyDescent="0.2">
      <c r="A689" s="450" t="s">
        <v>215</v>
      </c>
      <c r="B689" s="6" t="s">
        <v>2565</v>
      </c>
      <c r="C689" s="253">
        <v>45097.22</v>
      </c>
      <c r="D689" s="465">
        <v>19</v>
      </c>
      <c r="E689" s="250">
        <v>29</v>
      </c>
      <c r="F689" s="62">
        <f>C689</f>
        <v>45097.22</v>
      </c>
      <c r="G689" s="253">
        <v>0</v>
      </c>
      <c r="H689" s="253">
        <f>G689+F689</f>
        <v>45097.22</v>
      </c>
    </row>
    <row r="690" spans="1:8" x14ac:dyDescent="0.2">
      <c r="A690" s="450" t="s">
        <v>216</v>
      </c>
      <c r="B690" s="6" t="s">
        <v>2566</v>
      </c>
      <c r="C690" s="253">
        <v>23341.94</v>
      </c>
      <c r="D690" s="465">
        <v>20</v>
      </c>
      <c r="E690" s="250">
        <v>30</v>
      </c>
      <c r="F690" s="62">
        <v>0</v>
      </c>
      <c r="G690" s="62">
        <f t="shared" ref="G690:G695" si="74">C690</f>
        <v>23341.94</v>
      </c>
      <c r="H690" s="253">
        <f t="shared" ref="H690:H702" si="75">G690-F690</f>
        <v>23341.94</v>
      </c>
    </row>
    <row r="691" spans="1:8" x14ac:dyDescent="0.2">
      <c r="A691" s="450" t="s">
        <v>1340</v>
      </c>
      <c r="B691" s="6" t="s">
        <v>2567</v>
      </c>
      <c r="C691" s="253">
        <v>23341.94</v>
      </c>
      <c r="D691" s="465">
        <v>21</v>
      </c>
      <c r="E691" s="250">
        <v>30</v>
      </c>
      <c r="F691" s="62">
        <v>0</v>
      </c>
      <c r="G691" s="62">
        <f t="shared" si="74"/>
        <v>23341.94</v>
      </c>
      <c r="H691" s="253">
        <f t="shared" si="75"/>
        <v>23341.94</v>
      </c>
    </row>
    <row r="692" spans="1:8" x14ac:dyDescent="0.2">
      <c r="A692" s="450" t="s">
        <v>7457</v>
      </c>
      <c r="B692" s="6" t="s">
        <v>2568</v>
      </c>
      <c r="C692" s="253">
        <v>23341.94</v>
      </c>
      <c r="D692" s="465">
        <v>21</v>
      </c>
      <c r="E692" s="250">
        <v>30</v>
      </c>
      <c r="F692" s="62">
        <v>0</v>
      </c>
      <c r="G692" s="62">
        <f t="shared" si="74"/>
        <v>23341.94</v>
      </c>
      <c r="H692" s="253">
        <f t="shared" si="75"/>
        <v>23341.94</v>
      </c>
    </row>
    <row r="693" spans="1:8" x14ac:dyDescent="0.2">
      <c r="A693" s="450" t="s">
        <v>7458</v>
      </c>
      <c r="B693" s="6" t="s">
        <v>2569</v>
      </c>
      <c r="C693" s="253">
        <v>23341.94</v>
      </c>
      <c r="D693" s="465">
        <v>21</v>
      </c>
      <c r="E693" s="250">
        <v>30</v>
      </c>
      <c r="F693" s="62">
        <v>0</v>
      </c>
      <c r="G693" s="62">
        <f t="shared" si="74"/>
        <v>23341.94</v>
      </c>
      <c r="H693" s="253">
        <f t="shared" si="75"/>
        <v>23341.94</v>
      </c>
    </row>
    <row r="694" spans="1:8" x14ac:dyDescent="0.2">
      <c r="A694" s="450" t="s">
        <v>7459</v>
      </c>
      <c r="B694" s="6" t="s">
        <v>2570</v>
      </c>
      <c r="C694" s="253">
        <v>23341.94</v>
      </c>
      <c r="D694" s="465">
        <v>22</v>
      </c>
      <c r="E694" s="250">
        <v>30</v>
      </c>
      <c r="F694" s="62">
        <v>0</v>
      </c>
      <c r="G694" s="62">
        <f t="shared" si="74"/>
        <v>23341.94</v>
      </c>
      <c r="H694" s="253">
        <f t="shared" si="75"/>
        <v>23341.94</v>
      </c>
    </row>
    <row r="695" spans="1:8" x14ac:dyDescent="0.2">
      <c r="A695" s="450" t="s">
        <v>7460</v>
      </c>
      <c r="B695" s="6" t="s">
        <v>2571</v>
      </c>
      <c r="C695" s="253">
        <v>23341.94</v>
      </c>
      <c r="D695" s="465">
        <v>22</v>
      </c>
      <c r="E695" s="250">
        <v>30</v>
      </c>
      <c r="F695" s="62">
        <v>0</v>
      </c>
      <c r="G695" s="62">
        <f t="shared" si="74"/>
        <v>23341.94</v>
      </c>
      <c r="H695" s="253">
        <f t="shared" si="75"/>
        <v>23341.94</v>
      </c>
    </row>
    <row r="696" spans="1:8" x14ac:dyDescent="0.2">
      <c r="A696" s="450" t="s">
        <v>7461</v>
      </c>
      <c r="B696" s="6" t="s">
        <v>2572</v>
      </c>
      <c r="C696" s="253">
        <v>23341.94</v>
      </c>
      <c r="D696" s="465">
        <v>22</v>
      </c>
      <c r="E696" s="250"/>
      <c r="F696" s="62">
        <v>0</v>
      </c>
      <c r="G696" s="62">
        <v>0</v>
      </c>
      <c r="H696" s="253">
        <f t="shared" si="75"/>
        <v>0</v>
      </c>
    </row>
    <row r="697" spans="1:8" x14ac:dyDescent="0.2">
      <c r="A697" s="450" t="s">
        <v>7462</v>
      </c>
      <c r="B697" s="6" t="s">
        <v>2573</v>
      </c>
      <c r="C697" s="253">
        <v>23341.94</v>
      </c>
      <c r="D697" s="465">
        <v>23</v>
      </c>
      <c r="E697" s="250"/>
      <c r="F697" s="62">
        <v>0</v>
      </c>
      <c r="G697" s="62">
        <v>0</v>
      </c>
      <c r="H697" s="253">
        <f t="shared" si="75"/>
        <v>0</v>
      </c>
    </row>
    <row r="698" spans="1:8" x14ac:dyDescent="0.2">
      <c r="A698" s="450" t="s">
        <v>7463</v>
      </c>
      <c r="B698" s="6" t="s">
        <v>2574</v>
      </c>
      <c r="C698" s="253">
        <v>23341.94</v>
      </c>
      <c r="D698" s="465">
        <v>23</v>
      </c>
      <c r="E698" s="250"/>
      <c r="F698" s="62">
        <v>0</v>
      </c>
      <c r="G698" s="62">
        <v>0</v>
      </c>
      <c r="H698" s="253">
        <f t="shared" si="75"/>
        <v>0</v>
      </c>
    </row>
    <row r="699" spans="1:8" x14ac:dyDescent="0.2">
      <c r="A699" s="450" t="s">
        <v>7464</v>
      </c>
      <c r="B699" s="6" t="s">
        <v>2575</v>
      </c>
      <c r="C699" s="253">
        <v>23341.94</v>
      </c>
      <c r="D699" s="465">
        <v>23</v>
      </c>
      <c r="E699" s="250"/>
      <c r="F699" s="62">
        <v>0</v>
      </c>
      <c r="G699" s="62">
        <v>0</v>
      </c>
      <c r="H699" s="253">
        <f t="shared" si="75"/>
        <v>0</v>
      </c>
    </row>
    <row r="700" spans="1:8" x14ac:dyDescent="0.2">
      <c r="A700" s="450" t="s">
        <v>7465</v>
      </c>
      <c r="B700" s="6" t="s">
        <v>2662</v>
      </c>
      <c r="C700" s="253">
        <v>23341.94</v>
      </c>
      <c r="D700" s="465">
        <v>24</v>
      </c>
      <c r="E700" s="250"/>
      <c r="F700" s="62">
        <v>0</v>
      </c>
      <c r="G700" s="62">
        <v>0</v>
      </c>
      <c r="H700" s="253">
        <f t="shared" si="75"/>
        <v>0</v>
      </c>
    </row>
    <row r="701" spans="1:8" ht="15" x14ac:dyDescent="0.2">
      <c r="A701" s="450" t="s">
        <v>7466</v>
      </c>
      <c r="B701" s="6" t="s">
        <v>2663</v>
      </c>
      <c r="C701" s="253">
        <v>23341.94</v>
      </c>
      <c r="D701" s="465">
        <v>24</v>
      </c>
      <c r="E701" s="269"/>
      <c r="F701" s="62">
        <v>0</v>
      </c>
      <c r="G701" s="62">
        <v>0</v>
      </c>
      <c r="H701" s="253">
        <f t="shared" si="75"/>
        <v>0</v>
      </c>
    </row>
    <row r="702" spans="1:8" x14ac:dyDescent="0.2">
      <c r="A702" s="450" t="s">
        <v>7467</v>
      </c>
      <c r="B702" s="6" t="s">
        <v>2576</v>
      </c>
      <c r="C702" s="253">
        <v>45097.22</v>
      </c>
      <c r="D702" s="465">
        <v>24</v>
      </c>
      <c r="E702" s="250"/>
      <c r="F702" s="62">
        <v>0</v>
      </c>
      <c r="G702" s="62">
        <v>0</v>
      </c>
      <c r="H702" s="253">
        <f t="shared" si="75"/>
        <v>0</v>
      </c>
    </row>
    <row r="703" spans="1:8" ht="30" x14ac:dyDescent="0.25">
      <c r="A703" s="451" t="s">
        <v>217</v>
      </c>
      <c r="B703" s="167" t="s">
        <v>9032</v>
      </c>
      <c r="C703" s="269"/>
      <c r="D703" s="565"/>
      <c r="E703" s="250"/>
      <c r="F703" s="62"/>
      <c r="G703" s="62"/>
      <c r="H703" s="253"/>
    </row>
    <row r="704" spans="1:8" x14ac:dyDescent="0.2">
      <c r="A704" s="450" t="s">
        <v>218</v>
      </c>
      <c r="B704" s="6" t="s">
        <v>2565</v>
      </c>
      <c r="C704" s="253">
        <v>58960.29</v>
      </c>
      <c r="D704" s="465">
        <v>20</v>
      </c>
      <c r="E704" s="250"/>
      <c r="F704" s="62">
        <v>0</v>
      </c>
      <c r="G704" s="62">
        <v>0</v>
      </c>
      <c r="H704" s="253">
        <f t="shared" ref="H704:H741" si="76">G704-F704</f>
        <v>0</v>
      </c>
    </row>
    <row r="705" spans="1:8" x14ac:dyDescent="0.2">
      <c r="A705" s="450" t="s">
        <v>219</v>
      </c>
      <c r="B705" s="6" t="s">
        <v>10085</v>
      </c>
      <c r="C705" s="253">
        <v>10121.203461789681</v>
      </c>
      <c r="D705" s="465">
        <v>21</v>
      </c>
      <c r="E705" s="250"/>
      <c r="F705" s="62">
        <v>0</v>
      </c>
      <c r="G705" s="62">
        <v>0</v>
      </c>
      <c r="H705" s="253">
        <f t="shared" si="76"/>
        <v>0</v>
      </c>
    </row>
    <row r="706" spans="1:8" x14ac:dyDescent="0.2">
      <c r="A706" s="450" t="s">
        <v>1341</v>
      </c>
      <c r="B706" s="6" t="s">
        <v>10074</v>
      </c>
      <c r="C706" s="253">
        <v>7360.875244937949</v>
      </c>
      <c r="D706" s="465">
        <v>21</v>
      </c>
      <c r="E706" s="250"/>
      <c r="F706" s="62">
        <v>0</v>
      </c>
      <c r="G706" s="62">
        <v>0</v>
      </c>
      <c r="H706" s="253">
        <f t="shared" si="76"/>
        <v>0</v>
      </c>
    </row>
    <row r="707" spans="1:8" x14ac:dyDescent="0.2">
      <c r="A707" s="450" t="s">
        <v>7468</v>
      </c>
      <c r="B707" s="6" t="s">
        <v>10075</v>
      </c>
      <c r="C707" s="253">
        <v>7360.875244937949</v>
      </c>
      <c r="D707" s="465">
        <v>21</v>
      </c>
      <c r="E707" s="250"/>
      <c r="F707" s="62">
        <v>0</v>
      </c>
      <c r="G707" s="62">
        <v>0</v>
      </c>
      <c r="H707" s="253">
        <f t="shared" si="76"/>
        <v>0</v>
      </c>
    </row>
    <row r="708" spans="1:8" x14ac:dyDescent="0.2">
      <c r="A708" s="450" t="s">
        <v>7469</v>
      </c>
      <c r="B708" s="6" t="s">
        <v>10212</v>
      </c>
      <c r="C708" s="253">
        <v>6440.7658393207057</v>
      </c>
      <c r="D708" s="465">
        <v>22</v>
      </c>
      <c r="E708" s="250"/>
      <c r="F708" s="62">
        <v>0</v>
      </c>
      <c r="G708" s="62">
        <v>0</v>
      </c>
      <c r="H708" s="253">
        <f t="shared" si="76"/>
        <v>0</v>
      </c>
    </row>
    <row r="709" spans="1:8" x14ac:dyDescent="0.2">
      <c r="A709" s="450" t="s">
        <v>7470</v>
      </c>
      <c r="B709" s="6" t="s">
        <v>10087</v>
      </c>
      <c r="C709" s="253">
        <v>1840.2188112344872</v>
      </c>
      <c r="D709" s="465">
        <v>22</v>
      </c>
      <c r="E709" s="250"/>
      <c r="F709" s="62">
        <v>0</v>
      </c>
      <c r="G709" s="62">
        <v>0</v>
      </c>
      <c r="H709" s="253">
        <f t="shared" si="76"/>
        <v>0</v>
      </c>
    </row>
    <row r="710" spans="1:8" x14ac:dyDescent="0.2">
      <c r="A710" s="450" t="s">
        <v>7471</v>
      </c>
      <c r="B710" s="6" t="s">
        <v>10213</v>
      </c>
      <c r="C710" s="253">
        <v>7176.8533638145</v>
      </c>
      <c r="D710" s="465">
        <v>21</v>
      </c>
      <c r="E710" s="250"/>
      <c r="F710" s="62">
        <v>0</v>
      </c>
      <c r="G710" s="62">
        <v>0</v>
      </c>
      <c r="H710" s="253">
        <f t="shared" si="76"/>
        <v>0</v>
      </c>
    </row>
    <row r="711" spans="1:8" x14ac:dyDescent="0.2">
      <c r="A711" s="450" t="s">
        <v>7472</v>
      </c>
      <c r="B711" s="6" t="s">
        <v>10077</v>
      </c>
      <c r="C711" s="253">
        <v>7360.875244937949</v>
      </c>
      <c r="D711" s="465">
        <v>21</v>
      </c>
      <c r="E711" s="250"/>
      <c r="F711" s="62">
        <v>0</v>
      </c>
      <c r="G711" s="62">
        <v>0</v>
      </c>
      <c r="H711" s="253">
        <f t="shared" si="76"/>
        <v>0</v>
      </c>
    </row>
    <row r="712" spans="1:8" x14ac:dyDescent="0.2">
      <c r="A712" s="450" t="s">
        <v>7473</v>
      </c>
      <c r="B712" s="6" t="s">
        <v>10078</v>
      </c>
      <c r="C712" s="253">
        <v>7360.875244937949</v>
      </c>
      <c r="D712" s="465">
        <v>21</v>
      </c>
      <c r="E712" s="250"/>
      <c r="F712" s="62">
        <v>0</v>
      </c>
      <c r="G712" s="62">
        <v>0</v>
      </c>
      <c r="H712" s="253">
        <f t="shared" si="76"/>
        <v>0</v>
      </c>
    </row>
    <row r="713" spans="1:8" x14ac:dyDescent="0.2">
      <c r="A713" s="450" t="s">
        <v>7474</v>
      </c>
      <c r="B713" s="6" t="s">
        <v>10079</v>
      </c>
      <c r="C713" s="253">
        <v>7360.875244937949</v>
      </c>
      <c r="D713" s="465">
        <v>21</v>
      </c>
      <c r="E713" s="250"/>
      <c r="F713" s="62">
        <v>0</v>
      </c>
      <c r="G713" s="62">
        <v>0</v>
      </c>
      <c r="H713" s="253">
        <f t="shared" si="76"/>
        <v>0</v>
      </c>
    </row>
    <row r="714" spans="1:8" x14ac:dyDescent="0.2">
      <c r="A714" s="450" t="s">
        <v>7475</v>
      </c>
      <c r="B714" s="6" t="s">
        <v>10089</v>
      </c>
      <c r="C714" s="253">
        <v>7360.875244937949</v>
      </c>
      <c r="D714" s="465">
        <v>22</v>
      </c>
      <c r="E714" s="250"/>
      <c r="F714" s="62">
        <v>0</v>
      </c>
      <c r="G714" s="62">
        <v>0</v>
      </c>
      <c r="H714" s="253">
        <f t="shared" si="76"/>
        <v>0</v>
      </c>
    </row>
    <row r="715" spans="1:8" x14ac:dyDescent="0.2">
      <c r="A715" s="450" t="s">
        <v>7476</v>
      </c>
      <c r="B715" s="6" t="s">
        <v>10090</v>
      </c>
      <c r="C715" s="253">
        <v>7360.875244937949</v>
      </c>
      <c r="D715" s="465">
        <v>22</v>
      </c>
      <c r="E715" s="250"/>
      <c r="F715" s="62">
        <v>0</v>
      </c>
      <c r="G715" s="62">
        <v>0</v>
      </c>
      <c r="H715" s="253">
        <f t="shared" si="76"/>
        <v>0</v>
      </c>
    </row>
    <row r="716" spans="1:8" x14ac:dyDescent="0.2">
      <c r="A716" s="450" t="s">
        <v>7477</v>
      </c>
      <c r="B716" s="6" t="s">
        <v>10214</v>
      </c>
      <c r="C716" s="253">
        <v>6624.7877204441538</v>
      </c>
      <c r="D716" s="465">
        <v>22</v>
      </c>
      <c r="E716" s="250"/>
      <c r="F716" s="62">
        <v>0</v>
      </c>
      <c r="G716" s="62">
        <v>0</v>
      </c>
      <c r="H716" s="253">
        <f t="shared" si="76"/>
        <v>0</v>
      </c>
    </row>
    <row r="717" spans="1:8" x14ac:dyDescent="0.2">
      <c r="A717" s="450" t="s">
        <v>7478</v>
      </c>
      <c r="B717" s="6" t="s">
        <v>10215</v>
      </c>
      <c r="C717" s="253">
        <v>9753.1596995427826</v>
      </c>
      <c r="D717" s="465">
        <v>21</v>
      </c>
      <c r="E717" s="250"/>
      <c r="F717" s="62">
        <v>0</v>
      </c>
      <c r="G717" s="62">
        <v>0</v>
      </c>
      <c r="H717" s="253">
        <f t="shared" si="76"/>
        <v>0</v>
      </c>
    </row>
    <row r="718" spans="1:8" x14ac:dyDescent="0.2">
      <c r="A718" s="450" t="s">
        <v>7479</v>
      </c>
      <c r="B718" s="6" t="s">
        <v>10082</v>
      </c>
      <c r="C718" s="253">
        <v>7360.875244937949</v>
      </c>
      <c r="D718" s="465">
        <v>21</v>
      </c>
      <c r="E718" s="250"/>
      <c r="F718" s="62">
        <v>0</v>
      </c>
      <c r="G718" s="62">
        <v>0</v>
      </c>
      <c r="H718" s="253">
        <f t="shared" si="76"/>
        <v>0</v>
      </c>
    </row>
    <row r="719" spans="1:8" x14ac:dyDescent="0.2">
      <c r="A719" s="450" t="s">
        <v>7480</v>
      </c>
      <c r="B719" s="6" t="s">
        <v>10083</v>
      </c>
      <c r="C719" s="253">
        <v>7360.875244937949</v>
      </c>
      <c r="D719" s="465">
        <v>22</v>
      </c>
      <c r="E719" s="250"/>
      <c r="F719" s="62">
        <v>0</v>
      </c>
      <c r="G719" s="62">
        <v>0</v>
      </c>
      <c r="H719" s="253">
        <f t="shared" si="76"/>
        <v>0</v>
      </c>
    </row>
    <row r="720" spans="1:8" x14ac:dyDescent="0.2">
      <c r="A720" s="450" t="s">
        <v>7481</v>
      </c>
      <c r="B720" s="6" t="s">
        <v>10093</v>
      </c>
      <c r="C720" s="253">
        <v>7360.875244937949</v>
      </c>
      <c r="D720" s="465">
        <v>22</v>
      </c>
      <c r="E720" s="250"/>
      <c r="F720" s="62">
        <v>0</v>
      </c>
      <c r="G720" s="62">
        <v>0</v>
      </c>
      <c r="H720" s="253">
        <f t="shared" si="76"/>
        <v>0</v>
      </c>
    </row>
    <row r="721" spans="1:8" x14ac:dyDescent="0.2">
      <c r="A721" s="450" t="s">
        <v>7482</v>
      </c>
      <c r="B721" s="6" t="s">
        <v>10216</v>
      </c>
      <c r="C721" s="253">
        <v>7360.875244937949</v>
      </c>
      <c r="D721" s="465">
        <v>23</v>
      </c>
      <c r="E721" s="250"/>
      <c r="F721" s="62">
        <v>0</v>
      </c>
      <c r="G721" s="62">
        <v>0</v>
      </c>
      <c r="H721" s="253">
        <f t="shared" si="76"/>
        <v>0</v>
      </c>
    </row>
    <row r="722" spans="1:8" x14ac:dyDescent="0.2">
      <c r="A722" s="450" t="s">
        <v>7483</v>
      </c>
      <c r="B722" s="6" t="s">
        <v>10095</v>
      </c>
      <c r="C722" s="253">
        <v>7176.8533638145</v>
      </c>
      <c r="D722" s="465">
        <v>23</v>
      </c>
      <c r="E722" s="250"/>
      <c r="F722" s="62">
        <v>0</v>
      </c>
      <c r="G722" s="62">
        <v>0</v>
      </c>
      <c r="H722" s="253">
        <f t="shared" si="76"/>
        <v>0</v>
      </c>
    </row>
    <row r="723" spans="1:8" x14ac:dyDescent="0.2">
      <c r="A723" s="450" t="s">
        <v>7484</v>
      </c>
      <c r="B723" s="6" t="s">
        <v>10217</v>
      </c>
      <c r="C723" s="253">
        <v>9753.1596995427826</v>
      </c>
      <c r="D723" s="465">
        <v>23</v>
      </c>
      <c r="E723" s="250"/>
      <c r="F723" s="62">
        <v>0</v>
      </c>
      <c r="G723" s="62">
        <v>0</v>
      </c>
      <c r="H723" s="253">
        <f t="shared" si="76"/>
        <v>0</v>
      </c>
    </row>
    <row r="724" spans="1:8" x14ac:dyDescent="0.2">
      <c r="A724" s="450" t="s">
        <v>7485</v>
      </c>
      <c r="B724" s="6" t="s">
        <v>10144</v>
      </c>
      <c r="C724" s="253">
        <v>7360.875244937949</v>
      </c>
      <c r="D724" s="465">
        <v>23</v>
      </c>
      <c r="E724" s="250"/>
      <c r="F724" s="62">
        <v>0</v>
      </c>
      <c r="G724" s="62">
        <v>0</v>
      </c>
      <c r="H724" s="253">
        <f t="shared" si="76"/>
        <v>0</v>
      </c>
    </row>
    <row r="725" spans="1:8" x14ac:dyDescent="0.2">
      <c r="A725" s="450" t="s">
        <v>7486</v>
      </c>
      <c r="B725" s="6" t="s">
        <v>10145</v>
      </c>
      <c r="C725" s="253">
        <v>7360.875244937949</v>
      </c>
      <c r="D725" s="465">
        <v>23</v>
      </c>
      <c r="E725" s="250"/>
      <c r="F725" s="62">
        <v>0</v>
      </c>
      <c r="G725" s="62">
        <v>0</v>
      </c>
      <c r="H725" s="253">
        <f t="shared" si="76"/>
        <v>0</v>
      </c>
    </row>
    <row r="726" spans="1:8" x14ac:dyDescent="0.2">
      <c r="A726" s="450" t="s">
        <v>7487</v>
      </c>
      <c r="B726" s="6" t="s">
        <v>10218</v>
      </c>
      <c r="C726" s="253">
        <v>7360.875244937949</v>
      </c>
      <c r="D726" s="465">
        <v>24</v>
      </c>
      <c r="E726" s="250"/>
      <c r="F726" s="62">
        <v>0</v>
      </c>
      <c r="G726" s="62">
        <v>0</v>
      </c>
      <c r="H726" s="253">
        <f t="shared" si="76"/>
        <v>0</v>
      </c>
    </row>
    <row r="727" spans="1:8" x14ac:dyDescent="0.2">
      <c r="A727" s="450" t="s">
        <v>7488</v>
      </c>
      <c r="B727" s="6" t="s">
        <v>10219</v>
      </c>
      <c r="C727" s="253">
        <v>7360.875244937949</v>
      </c>
      <c r="D727" s="465">
        <v>24</v>
      </c>
      <c r="E727" s="250"/>
      <c r="F727" s="62">
        <v>0</v>
      </c>
      <c r="G727" s="62">
        <v>0</v>
      </c>
      <c r="H727" s="253">
        <f t="shared" si="76"/>
        <v>0</v>
      </c>
    </row>
    <row r="728" spans="1:8" x14ac:dyDescent="0.2">
      <c r="A728" s="450" t="s">
        <v>7489</v>
      </c>
      <c r="B728" s="6" t="s">
        <v>10220</v>
      </c>
      <c r="C728" s="253">
        <v>7360.875244937949</v>
      </c>
      <c r="D728" s="465">
        <v>25</v>
      </c>
      <c r="E728" s="250"/>
      <c r="F728" s="62">
        <v>0</v>
      </c>
      <c r="G728" s="62">
        <v>0</v>
      </c>
      <c r="H728" s="253">
        <f t="shared" si="76"/>
        <v>0</v>
      </c>
    </row>
    <row r="729" spans="1:8" x14ac:dyDescent="0.2">
      <c r="A729" s="450" t="s">
        <v>7490</v>
      </c>
      <c r="B729" s="6" t="s">
        <v>10221</v>
      </c>
      <c r="C729" s="253">
        <v>7360.875244937949</v>
      </c>
      <c r="D729" s="465">
        <v>25</v>
      </c>
      <c r="E729" s="250"/>
      <c r="F729" s="62">
        <v>0</v>
      </c>
      <c r="G729" s="62">
        <v>0</v>
      </c>
      <c r="H729" s="253">
        <f t="shared" si="76"/>
        <v>0</v>
      </c>
    </row>
    <row r="730" spans="1:8" x14ac:dyDescent="0.2">
      <c r="A730" s="450" t="s">
        <v>7491</v>
      </c>
      <c r="B730" s="6" t="s">
        <v>10222</v>
      </c>
      <c r="C730" s="253">
        <v>7360.875244937949</v>
      </c>
      <c r="D730" s="465">
        <v>26</v>
      </c>
      <c r="E730" s="250"/>
      <c r="F730" s="62">
        <v>0</v>
      </c>
      <c r="G730" s="62">
        <v>0</v>
      </c>
      <c r="H730" s="253">
        <f t="shared" si="76"/>
        <v>0</v>
      </c>
    </row>
    <row r="731" spans="1:8" x14ac:dyDescent="0.2">
      <c r="A731" s="450" t="s">
        <v>7492</v>
      </c>
      <c r="B731" s="6" t="s">
        <v>10223</v>
      </c>
      <c r="C731" s="253">
        <v>3680.4376224689745</v>
      </c>
      <c r="D731" s="465">
        <v>26</v>
      </c>
      <c r="E731" s="250"/>
      <c r="F731" s="62">
        <v>0</v>
      </c>
      <c r="G731" s="62">
        <v>0</v>
      </c>
      <c r="H731" s="253">
        <f t="shared" si="76"/>
        <v>0</v>
      </c>
    </row>
    <row r="732" spans="1:8" x14ac:dyDescent="0.2">
      <c r="A732" s="450" t="s">
        <v>7493</v>
      </c>
      <c r="B732" s="6" t="s">
        <v>10224</v>
      </c>
      <c r="C732" s="253">
        <v>7176.8533638145</v>
      </c>
      <c r="D732" s="465">
        <v>24</v>
      </c>
      <c r="E732" s="250"/>
      <c r="F732" s="62">
        <v>0</v>
      </c>
      <c r="G732" s="62">
        <v>0</v>
      </c>
      <c r="H732" s="253">
        <f t="shared" si="76"/>
        <v>0</v>
      </c>
    </row>
    <row r="733" spans="1:8" x14ac:dyDescent="0.2">
      <c r="A733" s="450" t="s">
        <v>7494</v>
      </c>
      <c r="B733" s="6" t="s">
        <v>10148</v>
      </c>
      <c r="C733" s="253">
        <v>7360.875244937949</v>
      </c>
      <c r="D733" s="465">
        <v>24</v>
      </c>
      <c r="E733" s="250"/>
      <c r="F733" s="62">
        <v>0</v>
      </c>
      <c r="G733" s="62">
        <v>0</v>
      </c>
      <c r="H733" s="253">
        <f t="shared" si="76"/>
        <v>0</v>
      </c>
    </row>
    <row r="734" spans="1:8" x14ac:dyDescent="0.2">
      <c r="A734" s="450" t="s">
        <v>7495</v>
      </c>
      <c r="B734" s="6" t="s">
        <v>10149</v>
      </c>
      <c r="C734" s="253">
        <v>7360.875244937949</v>
      </c>
      <c r="D734" s="465">
        <v>25</v>
      </c>
      <c r="E734" s="250"/>
      <c r="F734" s="62">
        <v>0</v>
      </c>
      <c r="G734" s="62">
        <v>0</v>
      </c>
      <c r="H734" s="253">
        <f t="shared" si="76"/>
        <v>0</v>
      </c>
    </row>
    <row r="735" spans="1:8" x14ac:dyDescent="0.2">
      <c r="A735" s="450" t="s">
        <v>7496</v>
      </c>
      <c r="B735" s="6" t="s">
        <v>10150</v>
      </c>
      <c r="C735" s="253">
        <v>7360.875244937949</v>
      </c>
      <c r="D735" s="465">
        <v>25</v>
      </c>
      <c r="E735" s="250"/>
      <c r="F735" s="62">
        <v>0</v>
      </c>
      <c r="G735" s="62">
        <v>0</v>
      </c>
      <c r="H735" s="253">
        <f t="shared" si="76"/>
        <v>0</v>
      </c>
    </row>
    <row r="736" spans="1:8" x14ac:dyDescent="0.2">
      <c r="A736" s="450" t="s">
        <v>7497</v>
      </c>
      <c r="B736" s="6" t="s">
        <v>10225</v>
      </c>
      <c r="C736" s="253">
        <v>7360.875244937949</v>
      </c>
      <c r="D736" s="465">
        <v>26</v>
      </c>
      <c r="E736" s="250"/>
      <c r="F736" s="62">
        <v>0</v>
      </c>
      <c r="G736" s="62">
        <v>0</v>
      </c>
      <c r="H736" s="253">
        <f t="shared" si="76"/>
        <v>0</v>
      </c>
    </row>
    <row r="737" spans="1:8" x14ac:dyDescent="0.2">
      <c r="A737" s="450" t="s">
        <v>7498</v>
      </c>
      <c r="B737" s="6" t="s">
        <v>10226</v>
      </c>
      <c r="C737" s="253">
        <v>7360.875244937949</v>
      </c>
      <c r="D737" s="465">
        <v>26</v>
      </c>
      <c r="E737" s="250"/>
      <c r="F737" s="62">
        <v>0</v>
      </c>
      <c r="G737" s="62">
        <v>0</v>
      </c>
      <c r="H737" s="253">
        <f t="shared" si="76"/>
        <v>0</v>
      </c>
    </row>
    <row r="738" spans="1:8" x14ac:dyDescent="0.2">
      <c r="A738" s="450" t="s">
        <v>7499</v>
      </c>
      <c r="B738" s="6" t="s">
        <v>10227</v>
      </c>
      <c r="C738" s="253">
        <v>7360.875244937949</v>
      </c>
      <c r="D738" s="465">
        <v>27</v>
      </c>
      <c r="E738" s="250"/>
      <c r="F738" s="62">
        <v>0</v>
      </c>
      <c r="G738" s="62">
        <v>0</v>
      </c>
      <c r="H738" s="253">
        <f t="shared" si="76"/>
        <v>0</v>
      </c>
    </row>
    <row r="739" spans="1:8" x14ac:dyDescent="0.2">
      <c r="A739" s="450" t="s">
        <v>7500</v>
      </c>
      <c r="B739" s="6" t="s">
        <v>10228</v>
      </c>
      <c r="C739" s="253">
        <v>3864.4595035924235</v>
      </c>
      <c r="D739" s="465">
        <v>27</v>
      </c>
      <c r="E739" s="250"/>
      <c r="F739" s="62">
        <v>0</v>
      </c>
      <c r="G739" s="62">
        <v>0</v>
      </c>
      <c r="H739" s="253">
        <f t="shared" si="76"/>
        <v>0</v>
      </c>
    </row>
    <row r="740" spans="1:8" ht="15" x14ac:dyDescent="0.2">
      <c r="A740" s="450" t="s">
        <v>7501</v>
      </c>
      <c r="B740" s="6" t="s">
        <v>10229</v>
      </c>
      <c r="C740" s="253">
        <v>9753.1596995427826</v>
      </c>
      <c r="D740" s="465">
        <v>24</v>
      </c>
      <c r="E740" s="269"/>
      <c r="F740" s="62">
        <v>0</v>
      </c>
      <c r="G740" s="62">
        <v>0</v>
      </c>
      <c r="H740" s="253">
        <f t="shared" si="76"/>
        <v>0</v>
      </c>
    </row>
    <row r="741" spans="1:8" x14ac:dyDescent="0.2">
      <c r="A741" s="450" t="s">
        <v>7502</v>
      </c>
      <c r="B741" s="6" t="s">
        <v>10153</v>
      </c>
      <c r="C741" s="253">
        <v>7360.875244937949</v>
      </c>
      <c r="D741" s="465">
        <v>24</v>
      </c>
      <c r="E741" s="250"/>
      <c r="F741" s="62">
        <v>0</v>
      </c>
      <c r="G741" s="62">
        <v>0</v>
      </c>
      <c r="H741" s="253">
        <f t="shared" si="76"/>
        <v>0</v>
      </c>
    </row>
    <row r="742" spans="1:8" x14ac:dyDescent="0.2">
      <c r="A742" s="450" t="s">
        <v>10230</v>
      </c>
      <c r="B742" s="6" t="s">
        <v>10154</v>
      </c>
      <c r="C742" s="253">
        <v>7360.875244937949</v>
      </c>
      <c r="D742" s="465">
        <v>25</v>
      </c>
      <c r="E742" s="250"/>
      <c r="F742" s="62">
        <v>0</v>
      </c>
      <c r="G742" s="62">
        <v>0</v>
      </c>
      <c r="H742" s="253">
        <f t="shared" ref="H742:H785" si="77">G742-F742</f>
        <v>0</v>
      </c>
    </row>
    <row r="743" spans="1:8" x14ac:dyDescent="0.2">
      <c r="A743" s="450" t="s">
        <v>10231</v>
      </c>
      <c r="B743" s="6" t="s">
        <v>10155</v>
      </c>
      <c r="C743" s="253">
        <v>7360.875244937949</v>
      </c>
      <c r="D743" s="465">
        <v>25</v>
      </c>
      <c r="E743" s="250"/>
      <c r="F743" s="62">
        <v>0</v>
      </c>
      <c r="G743" s="62">
        <v>0</v>
      </c>
      <c r="H743" s="253">
        <f t="shared" si="77"/>
        <v>0</v>
      </c>
    </row>
    <row r="744" spans="1:8" x14ac:dyDescent="0.2">
      <c r="A744" s="450" t="s">
        <v>10232</v>
      </c>
      <c r="B744" s="6" t="s">
        <v>10156</v>
      </c>
      <c r="C744" s="253">
        <v>7360.875244937949</v>
      </c>
      <c r="D744" s="465">
        <v>26</v>
      </c>
      <c r="E744" s="250"/>
      <c r="F744" s="62">
        <v>0</v>
      </c>
      <c r="G744" s="62">
        <v>0</v>
      </c>
      <c r="H744" s="253">
        <f t="shared" si="77"/>
        <v>0</v>
      </c>
    </row>
    <row r="745" spans="1:8" x14ac:dyDescent="0.2">
      <c r="A745" s="450" t="s">
        <v>10233</v>
      </c>
      <c r="B745" s="6" t="s">
        <v>10234</v>
      </c>
      <c r="C745" s="253">
        <v>7360.875244937949</v>
      </c>
      <c r="D745" s="465">
        <v>26</v>
      </c>
      <c r="E745" s="250"/>
      <c r="F745" s="62">
        <v>0</v>
      </c>
      <c r="G745" s="62">
        <v>0</v>
      </c>
      <c r="H745" s="253">
        <f t="shared" si="77"/>
        <v>0</v>
      </c>
    </row>
    <row r="746" spans="1:8" x14ac:dyDescent="0.2">
      <c r="A746" s="450" t="s">
        <v>10235</v>
      </c>
      <c r="B746" s="6" t="s">
        <v>10236</v>
      </c>
      <c r="C746" s="253">
        <v>7360.875244937949</v>
      </c>
      <c r="D746" s="465">
        <v>27</v>
      </c>
      <c r="E746" s="250"/>
      <c r="F746" s="62">
        <v>0</v>
      </c>
      <c r="G746" s="62">
        <v>0</v>
      </c>
      <c r="H746" s="253">
        <f t="shared" si="77"/>
        <v>0</v>
      </c>
    </row>
    <row r="747" spans="1:8" x14ac:dyDescent="0.2">
      <c r="A747" s="450" t="s">
        <v>10237</v>
      </c>
      <c r="B747" s="6" t="s">
        <v>10238</v>
      </c>
      <c r="C747" s="253">
        <v>4232.5032658393202</v>
      </c>
      <c r="D747" s="465">
        <v>27</v>
      </c>
      <c r="E747" s="250"/>
      <c r="F747" s="62">
        <v>0</v>
      </c>
      <c r="G747" s="62">
        <v>0</v>
      </c>
      <c r="H747" s="253">
        <f t="shared" si="77"/>
        <v>0</v>
      </c>
    </row>
    <row r="748" spans="1:8" x14ac:dyDescent="0.2">
      <c r="A748" s="450" t="s">
        <v>10239</v>
      </c>
      <c r="B748" s="6" t="s">
        <v>10240</v>
      </c>
      <c r="C748" s="253">
        <v>9753.1596995427826</v>
      </c>
      <c r="D748" s="465">
        <v>24</v>
      </c>
      <c r="E748" s="250"/>
      <c r="F748" s="62">
        <v>0</v>
      </c>
      <c r="G748" s="62">
        <v>0</v>
      </c>
      <c r="H748" s="253">
        <f t="shared" si="77"/>
        <v>0</v>
      </c>
    </row>
    <row r="749" spans="1:8" x14ac:dyDescent="0.2">
      <c r="A749" s="450" t="s">
        <v>10241</v>
      </c>
      <c r="B749" s="6" t="s">
        <v>10159</v>
      </c>
      <c r="C749" s="253">
        <v>7360.875244937949</v>
      </c>
      <c r="D749" s="465">
        <v>24</v>
      </c>
      <c r="E749" s="250"/>
      <c r="F749" s="62">
        <v>0</v>
      </c>
      <c r="G749" s="62">
        <v>0</v>
      </c>
      <c r="H749" s="253">
        <f t="shared" si="77"/>
        <v>0</v>
      </c>
    </row>
    <row r="750" spans="1:8" x14ac:dyDescent="0.2">
      <c r="A750" s="450" t="s">
        <v>10242</v>
      </c>
      <c r="B750" s="6" t="s">
        <v>10161</v>
      </c>
      <c r="C750" s="253">
        <v>7360.875244937949</v>
      </c>
      <c r="D750" s="465">
        <v>25</v>
      </c>
      <c r="E750" s="250"/>
      <c r="F750" s="62">
        <v>0</v>
      </c>
      <c r="G750" s="62">
        <v>0</v>
      </c>
      <c r="H750" s="253">
        <f t="shared" si="77"/>
        <v>0</v>
      </c>
    </row>
    <row r="751" spans="1:8" x14ac:dyDescent="0.2">
      <c r="A751" s="450" t="s">
        <v>10243</v>
      </c>
      <c r="B751" s="6" t="s">
        <v>10163</v>
      </c>
      <c r="C751" s="253">
        <v>7360.875244937949</v>
      </c>
      <c r="D751" s="465">
        <v>25</v>
      </c>
      <c r="E751" s="250"/>
      <c r="F751" s="62">
        <v>0</v>
      </c>
      <c r="G751" s="62">
        <v>0</v>
      </c>
      <c r="H751" s="253">
        <f t="shared" si="77"/>
        <v>0</v>
      </c>
    </row>
    <row r="752" spans="1:8" x14ac:dyDescent="0.2">
      <c r="A752" s="450" t="s">
        <v>10244</v>
      </c>
      <c r="B752" s="6" t="s">
        <v>10165</v>
      </c>
      <c r="C752" s="253">
        <v>7360.875244937949</v>
      </c>
      <c r="D752" s="465">
        <v>26</v>
      </c>
      <c r="E752" s="250"/>
      <c r="F752" s="62">
        <v>0</v>
      </c>
      <c r="G752" s="62">
        <v>0</v>
      </c>
      <c r="H752" s="253">
        <f t="shared" si="77"/>
        <v>0</v>
      </c>
    </row>
    <row r="753" spans="1:8" x14ac:dyDescent="0.2">
      <c r="A753" s="450" t="s">
        <v>10245</v>
      </c>
      <c r="B753" s="6" t="s">
        <v>10246</v>
      </c>
      <c r="C753" s="253">
        <v>7360.875244937949</v>
      </c>
      <c r="D753" s="465">
        <v>26</v>
      </c>
      <c r="E753" s="250"/>
      <c r="F753" s="62">
        <v>0</v>
      </c>
      <c r="G753" s="62">
        <v>0</v>
      </c>
      <c r="H753" s="253">
        <f t="shared" si="77"/>
        <v>0</v>
      </c>
    </row>
    <row r="754" spans="1:8" x14ac:dyDescent="0.2">
      <c r="A754" s="450" t="s">
        <v>10247</v>
      </c>
      <c r="B754" s="6" t="s">
        <v>10248</v>
      </c>
      <c r="C754" s="253">
        <v>7360.875244937949</v>
      </c>
      <c r="D754" s="465">
        <v>27</v>
      </c>
      <c r="E754" s="250"/>
      <c r="F754" s="62">
        <v>0</v>
      </c>
      <c r="G754" s="62">
        <v>0</v>
      </c>
      <c r="H754" s="253">
        <f t="shared" si="77"/>
        <v>0</v>
      </c>
    </row>
    <row r="755" spans="1:8" x14ac:dyDescent="0.2">
      <c r="A755" s="450" t="s">
        <v>10249</v>
      </c>
      <c r="B755" s="6" t="s">
        <v>10250</v>
      </c>
      <c r="C755" s="253">
        <v>3864.4595035924235</v>
      </c>
      <c r="D755" s="465">
        <v>27</v>
      </c>
      <c r="E755" s="250"/>
      <c r="F755" s="62">
        <v>0</v>
      </c>
      <c r="G755" s="62">
        <v>0</v>
      </c>
      <c r="H755" s="253">
        <f t="shared" si="77"/>
        <v>0</v>
      </c>
    </row>
    <row r="756" spans="1:8" x14ac:dyDescent="0.2">
      <c r="A756" s="450" t="s">
        <v>10251</v>
      </c>
      <c r="B756" s="6" t="s">
        <v>10252</v>
      </c>
      <c r="C756" s="253">
        <v>4600.5470280862182</v>
      </c>
      <c r="D756" s="465">
        <v>27</v>
      </c>
      <c r="E756" s="250"/>
      <c r="F756" s="62">
        <v>0</v>
      </c>
      <c r="G756" s="62">
        <v>0</v>
      </c>
      <c r="H756" s="253">
        <f t="shared" si="77"/>
        <v>0</v>
      </c>
    </row>
    <row r="757" spans="1:8" x14ac:dyDescent="0.2">
      <c r="A757" s="450" t="s">
        <v>10253</v>
      </c>
      <c r="B757" s="6" t="s">
        <v>10254</v>
      </c>
      <c r="C757" s="253">
        <v>7176.8533638145</v>
      </c>
      <c r="D757" s="465">
        <v>27</v>
      </c>
      <c r="E757" s="250"/>
      <c r="F757" s="62">
        <v>0</v>
      </c>
      <c r="G757" s="62">
        <v>0</v>
      </c>
      <c r="H757" s="253">
        <f t="shared" si="77"/>
        <v>0</v>
      </c>
    </row>
    <row r="758" spans="1:8" x14ac:dyDescent="0.2">
      <c r="A758" s="450" t="s">
        <v>10255</v>
      </c>
      <c r="B758" s="6" t="s">
        <v>10171</v>
      </c>
      <c r="C758" s="253">
        <v>7360.875244937949</v>
      </c>
      <c r="D758" s="465">
        <v>27</v>
      </c>
      <c r="E758" s="250"/>
      <c r="F758" s="62">
        <v>0</v>
      </c>
      <c r="G758" s="62">
        <v>0</v>
      </c>
      <c r="H758" s="253">
        <f t="shared" si="77"/>
        <v>0</v>
      </c>
    </row>
    <row r="759" spans="1:8" x14ac:dyDescent="0.2">
      <c r="A759" s="450" t="s">
        <v>10256</v>
      </c>
      <c r="B759" s="6" t="s">
        <v>10173</v>
      </c>
      <c r="C759" s="253">
        <v>7360.875244937949</v>
      </c>
      <c r="D759" s="465">
        <v>27</v>
      </c>
      <c r="E759" s="250"/>
      <c r="F759" s="62">
        <v>0</v>
      </c>
      <c r="G759" s="62">
        <v>0</v>
      </c>
      <c r="H759" s="253">
        <f t="shared" si="77"/>
        <v>0</v>
      </c>
    </row>
    <row r="760" spans="1:8" x14ac:dyDescent="0.2">
      <c r="A760" s="450" t="s">
        <v>10257</v>
      </c>
      <c r="B760" s="6" t="s">
        <v>10175</v>
      </c>
      <c r="C760" s="253">
        <v>7360.875244937949</v>
      </c>
      <c r="D760" s="465">
        <v>28</v>
      </c>
      <c r="E760" s="250"/>
      <c r="F760" s="62">
        <v>0</v>
      </c>
      <c r="G760" s="62">
        <v>0</v>
      </c>
      <c r="H760" s="253">
        <f t="shared" si="77"/>
        <v>0</v>
      </c>
    </row>
    <row r="761" spans="1:8" x14ac:dyDescent="0.2">
      <c r="A761" s="450" t="s">
        <v>10258</v>
      </c>
      <c r="B761" s="6" t="s">
        <v>10259</v>
      </c>
      <c r="C761" s="253">
        <v>4600.5470280862182</v>
      </c>
      <c r="D761" s="465">
        <v>28</v>
      </c>
      <c r="E761" s="250"/>
      <c r="F761" s="62">
        <v>0</v>
      </c>
      <c r="G761" s="62">
        <v>0</v>
      </c>
      <c r="H761" s="253">
        <f t="shared" si="77"/>
        <v>0</v>
      </c>
    </row>
    <row r="762" spans="1:8" x14ac:dyDescent="0.2">
      <c r="A762" s="450" t="s">
        <v>10260</v>
      </c>
      <c r="B762" s="6" t="s">
        <v>10261</v>
      </c>
      <c r="C762" s="253">
        <v>9753.1596995427826</v>
      </c>
      <c r="D762" s="465">
        <v>28</v>
      </c>
      <c r="E762" s="250"/>
      <c r="F762" s="62">
        <v>0</v>
      </c>
      <c r="G762" s="62">
        <v>0</v>
      </c>
      <c r="H762" s="253">
        <f t="shared" si="77"/>
        <v>0</v>
      </c>
    </row>
    <row r="763" spans="1:8" x14ac:dyDescent="0.2">
      <c r="A763" s="450" t="s">
        <v>10262</v>
      </c>
      <c r="B763" s="6" t="s">
        <v>10183</v>
      </c>
      <c r="C763" s="253">
        <v>7360.875244937949</v>
      </c>
      <c r="D763" s="465">
        <v>28</v>
      </c>
      <c r="E763" s="250"/>
      <c r="F763" s="62">
        <v>0</v>
      </c>
      <c r="G763" s="62">
        <v>0</v>
      </c>
      <c r="H763" s="253">
        <f t="shared" si="77"/>
        <v>0</v>
      </c>
    </row>
    <row r="764" spans="1:8" x14ac:dyDescent="0.2">
      <c r="A764" s="450" t="s">
        <v>10263</v>
      </c>
      <c r="B764" s="6" t="s">
        <v>10185</v>
      </c>
      <c r="C764" s="253">
        <v>7360.875244937949</v>
      </c>
      <c r="D764" s="465">
        <v>29</v>
      </c>
      <c r="E764" s="250"/>
      <c r="F764" s="62">
        <v>0</v>
      </c>
      <c r="G764" s="62">
        <v>0</v>
      </c>
      <c r="H764" s="253">
        <f t="shared" si="77"/>
        <v>0</v>
      </c>
    </row>
    <row r="765" spans="1:8" x14ac:dyDescent="0.2">
      <c r="A765" s="450" t="s">
        <v>10264</v>
      </c>
      <c r="B765" s="6" t="s">
        <v>10265</v>
      </c>
      <c r="C765" s="253">
        <v>4784.5689092096673</v>
      </c>
      <c r="D765" s="465">
        <v>29</v>
      </c>
      <c r="E765" s="250"/>
      <c r="F765" s="62">
        <v>0</v>
      </c>
      <c r="G765" s="62">
        <v>0</v>
      </c>
      <c r="H765" s="253">
        <f t="shared" si="77"/>
        <v>0</v>
      </c>
    </row>
    <row r="766" spans="1:8" x14ac:dyDescent="0.2">
      <c r="A766" s="450" t="s">
        <v>10266</v>
      </c>
      <c r="B766" s="6" t="s">
        <v>10267</v>
      </c>
      <c r="C766" s="253">
        <v>4600.5470280862182</v>
      </c>
      <c r="D766" s="465">
        <v>29</v>
      </c>
      <c r="E766" s="250"/>
      <c r="F766" s="62">
        <v>0</v>
      </c>
      <c r="G766" s="62">
        <v>0</v>
      </c>
      <c r="H766" s="253">
        <f t="shared" si="77"/>
        <v>0</v>
      </c>
    </row>
    <row r="767" spans="1:8" x14ac:dyDescent="0.2">
      <c r="A767" s="450" t="s">
        <v>10268</v>
      </c>
      <c r="B767" s="6" t="s">
        <v>10269</v>
      </c>
      <c r="C767" s="253">
        <v>7176.8533638145</v>
      </c>
      <c r="D767" s="465">
        <v>29</v>
      </c>
      <c r="E767" s="250"/>
      <c r="F767" s="62">
        <v>0</v>
      </c>
      <c r="G767" s="62">
        <v>0</v>
      </c>
      <c r="H767" s="253">
        <f t="shared" si="77"/>
        <v>0</v>
      </c>
    </row>
    <row r="768" spans="1:8" x14ac:dyDescent="0.2">
      <c r="A768" s="450" t="s">
        <v>10270</v>
      </c>
      <c r="B768" s="6" t="s">
        <v>10195</v>
      </c>
      <c r="C768" s="253">
        <v>7360.875244937949</v>
      </c>
      <c r="D768" s="465">
        <v>29</v>
      </c>
      <c r="E768" s="250"/>
      <c r="F768" s="62">
        <v>0</v>
      </c>
      <c r="G768" s="62">
        <v>0</v>
      </c>
      <c r="H768" s="253">
        <f t="shared" si="77"/>
        <v>0</v>
      </c>
    </row>
    <row r="769" spans="1:8" x14ac:dyDescent="0.2">
      <c r="A769" s="450" t="s">
        <v>10271</v>
      </c>
      <c r="B769" s="6" t="s">
        <v>10197</v>
      </c>
      <c r="C769" s="253">
        <v>7360.875244937949</v>
      </c>
      <c r="D769" s="465">
        <v>29</v>
      </c>
      <c r="E769" s="250"/>
      <c r="F769" s="62">
        <v>0</v>
      </c>
      <c r="G769" s="62">
        <v>0</v>
      </c>
      <c r="H769" s="253">
        <f t="shared" si="77"/>
        <v>0</v>
      </c>
    </row>
    <row r="770" spans="1:8" x14ac:dyDescent="0.2">
      <c r="A770" s="450" t="s">
        <v>10272</v>
      </c>
      <c r="B770" s="6" t="s">
        <v>10199</v>
      </c>
      <c r="C770" s="253">
        <v>7360.875244937949</v>
      </c>
      <c r="D770" s="465">
        <v>30</v>
      </c>
      <c r="E770" s="250"/>
      <c r="F770" s="62">
        <v>0</v>
      </c>
      <c r="G770" s="62">
        <v>0</v>
      </c>
      <c r="H770" s="253">
        <f t="shared" si="77"/>
        <v>0</v>
      </c>
    </row>
    <row r="771" spans="1:8" x14ac:dyDescent="0.2">
      <c r="A771" s="450" t="s">
        <v>10273</v>
      </c>
      <c r="B771" s="6" t="s">
        <v>10274</v>
      </c>
      <c r="C771" s="253">
        <v>7360.875244937949</v>
      </c>
      <c r="D771" s="465">
        <v>30</v>
      </c>
      <c r="E771" s="250"/>
      <c r="F771" s="62">
        <v>0</v>
      </c>
      <c r="G771" s="62">
        <v>0</v>
      </c>
      <c r="H771" s="253">
        <f t="shared" si="77"/>
        <v>0</v>
      </c>
    </row>
    <row r="772" spans="1:8" x14ac:dyDescent="0.2">
      <c r="A772" s="450" t="s">
        <v>10275</v>
      </c>
      <c r="B772" s="6" t="s">
        <v>10276</v>
      </c>
      <c r="C772" s="253">
        <v>7360.875244937949</v>
      </c>
      <c r="D772" s="465">
        <v>30</v>
      </c>
      <c r="E772" s="250"/>
      <c r="F772" s="62">
        <v>0</v>
      </c>
      <c r="G772" s="62">
        <v>0</v>
      </c>
      <c r="H772" s="253">
        <f t="shared" si="77"/>
        <v>0</v>
      </c>
    </row>
    <row r="773" spans="1:8" x14ac:dyDescent="0.2">
      <c r="A773" s="450" t="s">
        <v>10277</v>
      </c>
      <c r="B773" s="6" t="s">
        <v>10278</v>
      </c>
      <c r="C773" s="253">
        <v>8280.9846505551923</v>
      </c>
      <c r="D773" s="465">
        <v>30</v>
      </c>
      <c r="E773" s="250"/>
      <c r="F773" s="62">
        <v>0</v>
      </c>
      <c r="G773" s="62">
        <v>0</v>
      </c>
      <c r="H773" s="253">
        <f t="shared" si="77"/>
        <v>0</v>
      </c>
    </row>
    <row r="774" spans="1:8" x14ac:dyDescent="0.2">
      <c r="A774" s="450" t="s">
        <v>10279</v>
      </c>
      <c r="B774" s="6" t="s">
        <v>10280</v>
      </c>
      <c r="C774" s="253">
        <v>7176.8533638145</v>
      </c>
      <c r="D774" s="465">
        <v>28</v>
      </c>
      <c r="E774" s="250"/>
      <c r="F774" s="62">
        <v>0</v>
      </c>
      <c r="G774" s="62">
        <v>0</v>
      </c>
      <c r="H774" s="253">
        <f t="shared" si="77"/>
        <v>0</v>
      </c>
    </row>
    <row r="775" spans="1:8" x14ac:dyDescent="0.2">
      <c r="A775" s="450" t="s">
        <v>10281</v>
      </c>
      <c r="B775" s="6" t="s">
        <v>9780</v>
      </c>
      <c r="C775" s="253">
        <v>7360.875244937949</v>
      </c>
      <c r="D775" s="465">
        <v>28</v>
      </c>
      <c r="E775" s="250"/>
      <c r="F775" s="62">
        <v>0</v>
      </c>
      <c r="G775" s="62">
        <v>0</v>
      </c>
      <c r="H775" s="253">
        <f t="shared" si="77"/>
        <v>0</v>
      </c>
    </row>
    <row r="776" spans="1:8" x14ac:dyDescent="0.2">
      <c r="A776" s="450" t="s">
        <v>10282</v>
      </c>
      <c r="B776" s="6" t="s">
        <v>9781</v>
      </c>
      <c r="C776" s="253">
        <v>7360.875244937949</v>
      </c>
      <c r="D776" s="465">
        <v>29</v>
      </c>
      <c r="E776" s="250"/>
      <c r="F776" s="62">
        <v>0</v>
      </c>
      <c r="G776" s="62">
        <v>0</v>
      </c>
      <c r="H776" s="253">
        <f t="shared" si="77"/>
        <v>0</v>
      </c>
    </row>
    <row r="777" spans="1:8" x14ac:dyDescent="0.2">
      <c r="A777" s="450" t="s">
        <v>10283</v>
      </c>
      <c r="B777" s="6" t="s">
        <v>9782</v>
      </c>
      <c r="C777" s="253">
        <v>7360.875244937949</v>
      </c>
      <c r="D777" s="465">
        <v>29</v>
      </c>
      <c r="E777" s="250"/>
      <c r="F777" s="62">
        <v>0</v>
      </c>
      <c r="G777" s="62">
        <v>0</v>
      </c>
      <c r="H777" s="253">
        <f t="shared" si="77"/>
        <v>0</v>
      </c>
    </row>
    <row r="778" spans="1:8" x14ac:dyDescent="0.2">
      <c r="A778" s="450" t="s">
        <v>10284</v>
      </c>
      <c r="B778" s="6" t="s">
        <v>9783</v>
      </c>
      <c r="C778" s="253">
        <v>7360.875244937949</v>
      </c>
      <c r="D778" s="465">
        <v>30</v>
      </c>
      <c r="E778" s="250"/>
      <c r="F778" s="62">
        <v>0</v>
      </c>
      <c r="G778" s="62">
        <v>0</v>
      </c>
      <c r="H778" s="253">
        <f t="shared" si="77"/>
        <v>0</v>
      </c>
    </row>
    <row r="779" spans="1:8" x14ac:dyDescent="0.2">
      <c r="A779" s="450" t="s">
        <v>10285</v>
      </c>
      <c r="B779" s="6" t="s">
        <v>10286</v>
      </c>
      <c r="C779" s="253">
        <v>7360.875244937949</v>
      </c>
      <c r="D779" s="465">
        <v>30</v>
      </c>
      <c r="E779" s="250"/>
      <c r="F779" s="62">
        <v>0</v>
      </c>
      <c r="G779" s="62">
        <v>0</v>
      </c>
      <c r="H779" s="253">
        <f t="shared" si="77"/>
        <v>0</v>
      </c>
    </row>
    <row r="780" spans="1:8" x14ac:dyDescent="0.2">
      <c r="A780" s="450" t="s">
        <v>10287</v>
      </c>
      <c r="B780" s="6" t="s">
        <v>10288</v>
      </c>
      <c r="C780" s="253">
        <v>7176.8533638145</v>
      </c>
      <c r="D780" s="465">
        <v>29</v>
      </c>
      <c r="E780" s="250"/>
      <c r="F780" s="62">
        <v>0</v>
      </c>
      <c r="G780" s="62">
        <v>0</v>
      </c>
      <c r="H780" s="253">
        <f t="shared" si="77"/>
        <v>0</v>
      </c>
    </row>
    <row r="781" spans="1:8" x14ac:dyDescent="0.2">
      <c r="A781" s="450" t="s">
        <v>10289</v>
      </c>
      <c r="B781" s="6" t="s">
        <v>10290</v>
      </c>
      <c r="C781" s="253">
        <v>7360.875244937949</v>
      </c>
      <c r="D781" s="465">
        <v>29</v>
      </c>
      <c r="E781" s="250"/>
      <c r="F781" s="62">
        <v>0</v>
      </c>
      <c r="G781" s="62">
        <v>0</v>
      </c>
      <c r="H781" s="253">
        <f t="shared" si="77"/>
        <v>0</v>
      </c>
    </row>
    <row r="782" spans="1:8" x14ac:dyDescent="0.2">
      <c r="A782" s="450" t="s">
        <v>10291</v>
      </c>
      <c r="B782" s="6" t="s">
        <v>10292</v>
      </c>
      <c r="C782" s="253">
        <v>7360.875244937949</v>
      </c>
      <c r="D782" s="465">
        <v>30</v>
      </c>
      <c r="E782" s="250"/>
      <c r="F782" s="62">
        <v>0</v>
      </c>
      <c r="G782" s="62">
        <v>0</v>
      </c>
      <c r="H782" s="253">
        <f t="shared" si="77"/>
        <v>0</v>
      </c>
    </row>
    <row r="783" spans="1:8" x14ac:dyDescent="0.2">
      <c r="A783" s="450" t="s">
        <v>10293</v>
      </c>
      <c r="B783" s="6" t="s">
        <v>10294</v>
      </c>
      <c r="C783" s="253">
        <v>4968.5907903331163</v>
      </c>
      <c r="D783" s="465">
        <v>30</v>
      </c>
      <c r="E783" s="250"/>
      <c r="F783" s="62">
        <v>0</v>
      </c>
      <c r="G783" s="62">
        <v>0</v>
      </c>
      <c r="H783" s="253">
        <f t="shared" si="77"/>
        <v>0</v>
      </c>
    </row>
    <row r="784" spans="1:8" x14ac:dyDescent="0.2">
      <c r="A784" s="450" t="s">
        <v>10295</v>
      </c>
      <c r="B784" s="6" t="s">
        <v>10296</v>
      </c>
      <c r="C784" s="253">
        <v>1840.2188112344872</v>
      </c>
      <c r="D784" s="465">
        <v>30</v>
      </c>
      <c r="E784" s="250"/>
      <c r="F784" s="62">
        <v>0</v>
      </c>
      <c r="G784" s="62">
        <v>0</v>
      </c>
      <c r="H784" s="253">
        <f t="shared" si="77"/>
        <v>0</v>
      </c>
    </row>
    <row r="785" spans="1:8" x14ac:dyDescent="0.2">
      <c r="A785" s="450" t="s">
        <v>10297</v>
      </c>
      <c r="B785" s="6" t="s">
        <v>2576</v>
      </c>
      <c r="C785" s="253">
        <v>58960.29</v>
      </c>
      <c r="D785" s="465">
        <v>29</v>
      </c>
      <c r="E785" s="250"/>
      <c r="F785" s="62">
        <v>0</v>
      </c>
      <c r="G785" s="62">
        <v>0</v>
      </c>
      <c r="H785" s="253">
        <f t="shared" si="77"/>
        <v>0</v>
      </c>
    </row>
    <row r="786" spans="1:8" ht="30" x14ac:dyDescent="0.25">
      <c r="A786" s="451" t="s">
        <v>220</v>
      </c>
      <c r="B786" s="167" t="s">
        <v>9033</v>
      </c>
      <c r="C786" s="269"/>
      <c r="D786" s="565"/>
      <c r="E786" s="250"/>
      <c r="F786" s="62"/>
      <c r="G786" s="62"/>
      <c r="H786" s="253"/>
    </row>
    <row r="787" spans="1:8" x14ac:dyDescent="0.2">
      <c r="A787" s="450" t="s">
        <v>221</v>
      </c>
      <c r="B787" s="6" t="s">
        <v>2585</v>
      </c>
      <c r="C787" s="253">
        <v>114506.77</v>
      </c>
      <c r="D787" s="465">
        <v>24</v>
      </c>
      <c r="E787" s="250"/>
      <c r="F787" s="62">
        <v>0</v>
      </c>
      <c r="G787" s="62">
        <v>0</v>
      </c>
      <c r="H787" s="253">
        <f t="shared" ref="H787:H799" si="78">G787-F787</f>
        <v>0</v>
      </c>
    </row>
    <row r="788" spans="1:8" x14ac:dyDescent="0.2">
      <c r="A788" s="450" t="s">
        <v>7503</v>
      </c>
      <c r="B788" s="6" t="s">
        <v>2586</v>
      </c>
      <c r="C788" s="253">
        <v>145735.88</v>
      </c>
      <c r="D788" s="465">
        <v>25</v>
      </c>
      <c r="E788" s="250"/>
      <c r="F788" s="62">
        <v>0</v>
      </c>
      <c r="G788" s="62">
        <v>0</v>
      </c>
      <c r="H788" s="253">
        <f t="shared" si="78"/>
        <v>0</v>
      </c>
    </row>
    <row r="789" spans="1:8" x14ac:dyDescent="0.2">
      <c r="A789" s="450" t="s">
        <v>7504</v>
      </c>
      <c r="B789" s="6" t="s">
        <v>2587</v>
      </c>
      <c r="C789" s="253">
        <v>145735.88</v>
      </c>
      <c r="D789" s="465">
        <v>26</v>
      </c>
      <c r="E789" s="250"/>
      <c r="F789" s="62">
        <v>0</v>
      </c>
      <c r="G789" s="62">
        <v>0</v>
      </c>
      <c r="H789" s="253">
        <f t="shared" si="78"/>
        <v>0</v>
      </c>
    </row>
    <row r="790" spans="1:8" x14ac:dyDescent="0.2">
      <c r="A790" s="450" t="s">
        <v>7505</v>
      </c>
      <c r="B790" s="6" t="s">
        <v>2588</v>
      </c>
      <c r="C790" s="253">
        <v>145735.88</v>
      </c>
      <c r="D790" s="465">
        <v>27</v>
      </c>
      <c r="E790" s="250"/>
      <c r="F790" s="62">
        <v>0</v>
      </c>
      <c r="G790" s="62">
        <v>0</v>
      </c>
      <c r="H790" s="253">
        <f t="shared" si="78"/>
        <v>0</v>
      </c>
    </row>
    <row r="791" spans="1:8" x14ac:dyDescent="0.2">
      <c r="A791" s="450" t="s">
        <v>7506</v>
      </c>
      <c r="B791" s="6" t="s">
        <v>2589</v>
      </c>
      <c r="C791" s="253">
        <v>145735.88</v>
      </c>
      <c r="D791" s="465">
        <v>28</v>
      </c>
      <c r="E791" s="250"/>
      <c r="F791" s="62">
        <v>0</v>
      </c>
      <c r="G791" s="62">
        <v>0</v>
      </c>
      <c r="H791" s="253">
        <f t="shared" si="78"/>
        <v>0</v>
      </c>
    </row>
    <row r="792" spans="1:8" x14ac:dyDescent="0.2">
      <c r="A792" s="450" t="s">
        <v>7507</v>
      </c>
      <c r="B792" s="6" t="s">
        <v>2590</v>
      </c>
      <c r="C792" s="253">
        <v>145735.88</v>
      </c>
      <c r="D792" s="465">
        <v>29</v>
      </c>
      <c r="E792" s="250"/>
      <c r="F792" s="62">
        <v>0</v>
      </c>
      <c r="G792" s="62">
        <v>0</v>
      </c>
      <c r="H792" s="253">
        <f t="shared" si="78"/>
        <v>0</v>
      </c>
    </row>
    <row r="793" spans="1:8" x14ac:dyDescent="0.2">
      <c r="A793" s="450" t="s">
        <v>7508</v>
      </c>
      <c r="B793" s="6" t="s">
        <v>2591</v>
      </c>
      <c r="C793" s="253">
        <v>145735.88</v>
      </c>
      <c r="D793" s="465">
        <v>30</v>
      </c>
      <c r="E793" s="250"/>
      <c r="F793" s="62">
        <v>0</v>
      </c>
      <c r="G793" s="62">
        <v>0</v>
      </c>
      <c r="H793" s="253">
        <f t="shared" si="78"/>
        <v>0</v>
      </c>
    </row>
    <row r="794" spans="1:8" x14ac:dyDescent="0.2">
      <c r="A794" s="450" t="s">
        <v>7509</v>
      </c>
      <c r="B794" s="6" t="s">
        <v>2592</v>
      </c>
      <c r="C794" s="253">
        <v>145735.88</v>
      </c>
      <c r="D794" s="465">
        <v>31</v>
      </c>
      <c r="E794" s="250"/>
      <c r="F794" s="62">
        <v>0</v>
      </c>
      <c r="G794" s="62">
        <v>0</v>
      </c>
      <c r="H794" s="253">
        <f t="shared" si="78"/>
        <v>0</v>
      </c>
    </row>
    <row r="795" spans="1:8" x14ac:dyDescent="0.2">
      <c r="A795" s="450" t="s">
        <v>7510</v>
      </c>
      <c r="B795" s="6" t="s">
        <v>2593</v>
      </c>
      <c r="C795" s="253">
        <v>145735.88</v>
      </c>
      <c r="D795" s="465">
        <v>32</v>
      </c>
      <c r="E795" s="250"/>
      <c r="F795" s="62">
        <v>0</v>
      </c>
      <c r="G795" s="62">
        <v>0</v>
      </c>
      <c r="H795" s="253">
        <f t="shared" si="78"/>
        <v>0</v>
      </c>
    </row>
    <row r="796" spans="1:8" x14ac:dyDescent="0.2">
      <c r="A796" s="450" t="s">
        <v>7511</v>
      </c>
      <c r="B796" s="6" t="s">
        <v>2594</v>
      </c>
      <c r="C796" s="253">
        <v>145735.88</v>
      </c>
      <c r="D796" s="465">
        <v>33</v>
      </c>
      <c r="E796" s="250"/>
      <c r="F796" s="62">
        <v>0</v>
      </c>
      <c r="G796" s="62">
        <v>0</v>
      </c>
      <c r="H796" s="253">
        <f t="shared" si="78"/>
        <v>0</v>
      </c>
    </row>
    <row r="797" spans="1:8" x14ac:dyDescent="0.2">
      <c r="A797" s="450" t="s">
        <v>7512</v>
      </c>
      <c r="B797" s="6" t="s">
        <v>2664</v>
      </c>
      <c r="C797" s="253">
        <v>145735.88</v>
      </c>
      <c r="D797" s="465">
        <v>34</v>
      </c>
      <c r="E797" s="250"/>
      <c r="F797" s="62">
        <v>0</v>
      </c>
      <c r="G797" s="62">
        <v>0</v>
      </c>
      <c r="H797" s="253">
        <f t="shared" si="78"/>
        <v>0</v>
      </c>
    </row>
    <row r="798" spans="1:8" ht="15" x14ac:dyDescent="0.2">
      <c r="A798" s="450" t="s">
        <v>7513</v>
      </c>
      <c r="B798" s="6" t="s">
        <v>2665</v>
      </c>
      <c r="C798" s="253">
        <v>145735.88</v>
      </c>
      <c r="D798" s="465">
        <v>35</v>
      </c>
      <c r="E798" s="269"/>
      <c r="F798" s="62">
        <v>0</v>
      </c>
      <c r="G798" s="62">
        <v>0</v>
      </c>
      <c r="H798" s="253">
        <f t="shared" si="78"/>
        <v>0</v>
      </c>
    </row>
    <row r="799" spans="1:8" x14ac:dyDescent="0.2">
      <c r="A799" s="450" t="s">
        <v>7514</v>
      </c>
      <c r="B799" s="6" t="s">
        <v>2666</v>
      </c>
      <c r="C799" s="253">
        <v>114506.77</v>
      </c>
      <c r="D799" s="465">
        <v>36</v>
      </c>
      <c r="E799" s="250"/>
      <c r="F799" s="62">
        <v>0</v>
      </c>
      <c r="G799" s="62">
        <v>0</v>
      </c>
      <c r="H799" s="253">
        <f t="shared" si="78"/>
        <v>0</v>
      </c>
    </row>
    <row r="800" spans="1:8" ht="30" x14ac:dyDescent="0.25">
      <c r="A800" s="451" t="s">
        <v>222</v>
      </c>
      <c r="B800" s="167" t="s">
        <v>8870</v>
      </c>
      <c r="C800" s="269"/>
      <c r="D800" s="565"/>
      <c r="E800" s="250"/>
      <c r="F800" s="62"/>
      <c r="G800" s="62"/>
      <c r="H800" s="253"/>
    </row>
    <row r="801" spans="1:8" x14ac:dyDescent="0.2">
      <c r="A801" s="450" t="s">
        <v>223</v>
      </c>
      <c r="B801" s="6" t="s">
        <v>2585</v>
      </c>
      <c r="C801" s="253">
        <v>12722.97</v>
      </c>
      <c r="D801" s="465">
        <v>24</v>
      </c>
      <c r="E801" s="250"/>
      <c r="F801" s="62">
        <v>0</v>
      </c>
      <c r="G801" s="62">
        <v>0</v>
      </c>
      <c r="H801" s="253">
        <f t="shared" ref="H801:H813" si="79">G801-F801</f>
        <v>0</v>
      </c>
    </row>
    <row r="802" spans="1:8" x14ac:dyDescent="0.2">
      <c r="A802" s="450" t="s">
        <v>224</v>
      </c>
      <c r="B802" s="6" t="s">
        <v>2586</v>
      </c>
      <c r="C802" s="253">
        <v>16192.88</v>
      </c>
      <c r="D802" s="465">
        <v>25</v>
      </c>
      <c r="E802" s="250"/>
      <c r="F802" s="62">
        <v>0</v>
      </c>
      <c r="G802" s="62">
        <v>0</v>
      </c>
      <c r="H802" s="253">
        <f t="shared" si="79"/>
        <v>0</v>
      </c>
    </row>
    <row r="803" spans="1:8" x14ac:dyDescent="0.2">
      <c r="A803" s="450" t="s">
        <v>225</v>
      </c>
      <c r="B803" s="6" t="s">
        <v>2587</v>
      </c>
      <c r="C803" s="253">
        <v>16192.88</v>
      </c>
      <c r="D803" s="465">
        <v>26</v>
      </c>
      <c r="E803" s="250"/>
      <c r="F803" s="62">
        <v>0</v>
      </c>
      <c r="G803" s="62">
        <v>0</v>
      </c>
      <c r="H803" s="253">
        <f t="shared" si="79"/>
        <v>0</v>
      </c>
    </row>
    <row r="804" spans="1:8" x14ac:dyDescent="0.2">
      <c r="A804" s="450" t="s">
        <v>226</v>
      </c>
      <c r="B804" s="6" t="s">
        <v>2588</v>
      </c>
      <c r="C804" s="253">
        <v>16192.88</v>
      </c>
      <c r="D804" s="465">
        <v>27</v>
      </c>
      <c r="E804" s="250"/>
      <c r="F804" s="62">
        <v>0</v>
      </c>
      <c r="G804" s="62">
        <v>0</v>
      </c>
      <c r="H804" s="253">
        <f t="shared" si="79"/>
        <v>0</v>
      </c>
    </row>
    <row r="805" spans="1:8" x14ac:dyDescent="0.2">
      <c r="A805" s="450" t="s">
        <v>5036</v>
      </c>
      <c r="B805" s="6" t="s">
        <v>2589</v>
      </c>
      <c r="C805" s="253">
        <v>16192.88</v>
      </c>
      <c r="D805" s="465">
        <v>28</v>
      </c>
      <c r="E805" s="250"/>
      <c r="F805" s="62">
        <v>0</v>
      </c>
      <c r="G805" s="62">
        <v>0</v>
      </c>
      <c r="H805" s="253">
        <f t="shared" si="79"/>
        <v>0</v>
      </c>
    </row>
    <row r="806" spans="1:8" x14ac:dyDescent="0.2">
      <c r="A806" s="450" t="s">
        <v>5037</v>
      </c>
      <c r="B806" s="6" t="s">
        <v>2590</v>
      </c>
      <c r="C806" s="253">
        <v>16192.88</v>
      </c>
      <c r="D806" s="465">
        <v>29</v>
      </c>
      <c r="E806" s="250"/>
      <c r="F806" s="62">
        <v>0</v>
      </c>
      <c r="G806" s="62">
        <v>0</v>
      </c>
      <c r="H806" s="253">
        <f t="shared" si="79"/>
        <v>0</v>
      </c>
    </row>
    <row r="807" spans="1:8" x14ac:dyDescent="0.2">
      <c r="A807" s="450" t="s">
        <v>5038</v>
      </c>
      <c r="B807" s="6" t="s">
        <v>2591</v>
      </c>
      <c r="C807" s="253">
        <v>16192.88</v>
      </c>
      <c r="D807" s="465">
        <v>30</v>
      </c>
      <c r="E807" s="250"/>
      <c r="F807" s="62">
        <v>0</v>
      </c>
      <c r="G807" s="62">
        <v>0</v>
      </c>
      <c r="H807" s="253">
        <f t="shared" si="79"/>
        <v>0</v>
      </c>
    </row>
    <row r="808" spans="1:8" x14ac:dyDescent="0.2">
      <c r="A808" s="450" t="s">
        <v>5039</v>
      </c>
      <c r="B808" s="6" t="s">
        <v>2592</v>
      </c>
      <c r="C808" s="253">
        <v>16192.88</v>
      </c>
      <c r="D808" s="465">
        <v>31</v>
      </c>
      <c r="E808" s="250"/>
      <c r="F808" s="62">
        <v>0</v>
      </c>
      <c r="G808" s="62">
        <v>0</v>
      </c>
      <c r="H808" s="253">
        <f t="shared" si="79"/>
        <v>0</v>
      </c>
    </row>
    <row r="809" spans="1:8" x14ac:dyDescent="0.2">
      <c r="A809" s="450" t="s">
        <v>5040</v>
      </c>
      <c r="B809" s="6" t="s">
        <v>2593</v>
      </c>
      <c r="C809" s="253">
        <v>16192.88</v>
      </c>
      <c r="D809" s="465">
        <v>32</v>
      </c>
      <c r="E809" s="250"/>
      <c r="F809" s="62">
        <v>0</v>
      </c>
      <c r="G809" s="62">
        <v>0</v>
      </c>
      <c r="H809" s="253">
        <f t="shared" si="79"/>
        <v>0</v>
      </c>
    </row>
    <row r="810" spans="1:8" x14ac:dyDescent="0.2">
      <c r="A810" s="450" t="s">
        <v>5041</v>
      </c>
      <c r="B810" s="6" t="s">
        <v>2594</v>
      </c>
      <c r="C810" s="253">
        <v>16192.88</v>
      </c>
      <c r="D810" s="465">
        <v>33</v>
      </c>
      <c r="E810" s="250"/>
      <c r="F810" s="62">
        <v>0</v>
      </c>
      <c r="G810" s="62">
        <v>0</v>
      </c>
      <c r="H810" s="253">
        <f t="shared" si="79"/>
        <v>0</v>
      </c>
    </row>
    <row r="811" spans="1:8" x14ac:dyDescent="0.2">
      <c r="A811" s="450" t="s">
        <v>5042</v>
      </c>
      <c r="B811" s="6" t="s">
        <v>2664</v>
      </c>
      <c r="C811" s="253">
        <v>16192.88</v>
      </c>
      <c r="D811" s="465">
        <v>34</v>
      </c>
      <c r="E811" s="250"/>
      <c r="F811" s="62">
        <v>0</v>
      </c>
      <c r="G811" s="62">
        <v>0</v>
      </c>
      <c r="H811" s="253">
        <f t="shared" si="79"/>
        <v>0</v>
      </c>
    </row>
    <row r="812" spans="1:8" ht="15" x14ac:dyDescent="0.2">
      <c r="A812" s="450" t="s">
        <v>5043</v>
      </c>
      <c r="B812" s="6" t="s">
        <v>2665</v>
      </c>
      <c r="C812" s="253">
        <v>16192.88</v>
      </c>
      <c r="D812" s="465">
        <v>35</v>
      </c>
      <c r="E812" s="269"/>
      <c r="F812" s="62">
        <v>0</v>
      </c>
      <c r="G812" s="62">
        <v>0</v>
      </c>
      <c r="H812" s="253">
        <f t="shared" si="79"/>
        <v>0</v>
      </c>
    </row>
    <row r="813" spans="1:8" x14ac:dyDescent="0.2">
      <c r="A813" s="450" t="s">
        <v>7515</v>
      </c>
      <c r="B813" s="6" t="s">
        <v>2666</v>
      </c>
      <c r="C813" s="253">
        <v>12722.97</v>
      </c>
      <c r="D813" s="465">
        <v>36</v>
      </c>
      <c r="E813" s="250"/>
      <c r="F813" s="62">
        <v>0</v>
      </c>
      <c r="G813" s="62">
        <v>0</v>
      </c>
      <c r="H813" s="253">
        <f t="shared" si="79"/>
        <v>0</v>
      </c>
    </row>
    <row r="814" spans="1:8" ht="15" x14ac:dyDescent="0.25">
      <c r="A814" s="451" t="s">
        <v>7516</v>
      </c>
      <c r="B814" s="12" t="s">
        <v>8871</v>
      </c>
      <c r="C814" s="269"/>
      <c r="D814" s="565"/>
      <c r="E814" s="250"/>
      <c r="F814" s="62"/>
      <c r="G814" s="62"/>
      <c r="H814" s="253"/>
    </row>
    <row r="815" spans="1:8" x14ac:dyDescent="0.2">
      <c r="A815" s="450" t="s">
        <v>7517</v>
      </c>
      <c r="B815" s="6" t="s">
        <v>2677</v>
      </c>
      <c r="C815" s="253">
        <v>54382.58</v>
      </c>
      <c r="D815" s="465">
        <v>37</v>
      </c>
      <c r="E815" s="250"/>
      <c r="F815" s="62">
        <v>0</v>
      </c>
      <c r="G815" s="62">
        <v>0</v>
      </c>
      <c r="H815" s="253">
        <f t="shared" ref="H815:H821" si="80">G815-F815</f>
        <v>0</v>
      </c>
    </row>
    <row r="816" spans="1:8" x14ac:dyDescent="0.2">
      <c r="A816" s="450" t="s">
        <v>7518</v>
      </c>
      <c r="B816" s="6" t="s">
        <v>2678</v>
      </c>
      <c r="C816" s="253">
        <v>54382.58</v>
      </c>
      <c r="D816" s="465">
        <v>37</v>
      </c>
      <c r="E816" s="250"/>
      <c r="F816" s="62">
        <v>0</v>
      </c>
      <c r="G816" s="62">
        <v>0</v>
      </c>
      <c r="H816" s="253">
        <f t="shared" si="80"/>
        <v>0</v>
      </c>
    </row>
    <row r="817" spans="1:8" x14ac:dyDescent="0.2">
      <c r="A817" s="450" t="s">
        <v>7519</v>
      </c>
      <c r="B817" s="6" t="s">
        <v>1503</v>
      </c>
      <c r="C817" s="253">
        <v>54382.58</v>
      </c>
      <c r="D817" s="465">
        <v>38</v>
      </c>
      <c r="E817" s="250"/>
      <c r="F817" s="62">
        <v>0</v>
      </c>
      <c r="G817" s="62">
        <v>0</v>
      </c>
      <c r="H817" s="253">
        <f t="shared" si="80"/>
        <v>0</v>
      </c>
    </row>
    <row r="818" spans="1:8" x14ac:dyDescent="0.2">
      <c r="A818" s="450" t="s">
        <v>7520</v>
      </c>
      <c r="B818" s="6" t="s">
        <v>1585</v>
      </c>
      <c r="C818" s="253">
        <v>54382.58</v>
      </c>
      <c r="D818" s="465">
        <v>38</v>
      </c>
      <c r="E818" s="250"/>
      <c r="F818" s="62">
        <v>0</v>
      </c>
      <c r="G818" s="62">
        <v>0</v>
      </c>
      <c r="H818" s="253">
        <f t="shared" si="80"/>
        <v>0</v>
      </c>
    </row>
    <row r="819" spans="1:8" x14ac:dyDescent="0.2">
      <c r="A819" s="450" t="s">
        <v>7521</v>
      </c>
      <c r="B819" s="6" t="s">
        <v>2679</v>
      </c>
      <c r="C819" s="253">
        <v>54382.58</v>
      </c>
      <c r="D819" s="465">
        <v>39</v>
      </c>
      <c r="E819" s="250"/>
      <c r="F819" s="62">
        <v>0</v>
      </c>
      <c r="G819" s="62">
        <v>0</v>
      </c>
      <c r="H819" s="253">
        <f t="shared" si="80"/>
        <v>0</v>
      </c>
    </row>
    <row r="820" spans="1:8" ht="15" x14ac:dyDescent="0.2">
      <c r="A820" s="450" t="s">
        <v>7522</v>
      </c>
      <c r="B820" s="6" t="s">
        <v>2680</v>
      </c>
      <c r="C820" s="253">
        <v>54382.58</v>
      </c>
      <c r="D820" s="465">
        <v>39</v>
      </c>
      <c r="E820" s="269"/>
      <c r="F820" s="62">
        <v>0</v>
      </c>
      <c r="G820" s="62">
        <v>0</v>
      </c>
      <c r="H820" s="253">
        <f t="shared" si="80"/>
        <v>0</v>
      </c>
    </row>
    <row r="821" spans="1:8" x14ac:dyDescent="0.2">
      <c r="A821" s="450" t="s">
        <v>7523</v>
      </c>
      <c r="B821" s="54" t="s">
        <v>9034</v>
      </c>
      <c r="C821" s="253">
        <v>56557.75</v>
      </c>
      <c r="D821" s="465">
        <v>40</v>
      </c>
      <c r="E821" s="277"/>
      <c r="F821" s="62">
        <v>0</v>
      </c>
      <c r="G821" s="62">
        <v>0</v>
      </c>
      <c r="H821" s="253">
        <f t="shared" si="80"/>
        <v>0</v>
      </c>
    </row>
    <row r="822" spans="1:8" ht="30" x14ac:dyDescent="0.25">
      <c r="A822" s="451" t="s">
        <v>7524</v>
      </c>
      <c r="B822" s="167" t="s">
        <v>8872</v>
      </c>
      <c r="C822" s="269"/>
      <c r="D822" s="566"/>
      <c r="E822" s="277"/>
      <c r="F822" s="62"/>
      <c r="G822" s="62"/>
      <c r="H822" s="253"/>
    </row>
    <row r="823" spans="1:8" ht="15" x14ac:dyDescent="0.2">
      <c r="A823" s="495" t="s">
        <v>7525</v>
      </c>
      <c r="B823" s="31" t="s">
        <v>8915</v>
      </c>
      <c r="C823" s="253">
        <v>132327.31</v>
      </c>
      <c r="D823" s="566">
        <v>39</v>
      </c>
      <c r="E823" s="288"/>
      <c r="F823" s="62">
        <v>0</v>
      </c>
      <c r="G823" s="62">
        <v>0</v>
      </c>
      <c r="H823" s="253">
        <f t="shared" ref="H823:H824" si="81">G823-F823</f>
        <v>0</v>
      </c>
    </row>
    <row r="824" spans="1:8" ht="15" x14ac:dyDescent="0.2">
      <c r="A824" s="495" t="s">
        <v>7526</v>
      </c>
      <c r="B824" s="31" t="s">
        <v>8916</v>
      </c>
      <c r="C824" s="253">
        <v>90592.74</v>
      </c>
      <c r="D824" s="566">
        <v>40</v>
      </c>
      <c r="E824" s="269"/>
      <c r="F824" s="62">
        <v>0</v>
      </c>
      <c r="G824" s="62">
        <v>0</v>
      </c>
      <c r="H824" s="253">
        <f t="shared" si="81"/>
        <v>0</v>
      </c>
    </row>
    <row r="825" spans="1:8" ht="15" x14ac:dyDescent="0.25">
      <c r="A825" s="448"/>
      <c r="B825" s="564" t="s">
        <v>5951</v>
      </c>
      <c r="C825" s="269"/>
      <c r="D825" s="565"/>
      <c r="E825" s="250"/>
      <c r="F825" s="62"/>
      <c r="G825" s="62"/>
      <c r="H825" s="253"/>
    </row>
    <row r="826" spans="1:8" ht="15" x14ac:dyDescent="0.25">
      <c r="A826" s="451" t="s">
        <v>7527</v>
      </c>
      <c r="B826" s="12" t="s">
        <v>9031</v>
      </c>
      <c r="C826" s="269"/>
      <c r="D826" s="465"/>
      <c r="E826" s="250"/>
      <c r="F826" s="62"/>
      <c r="G826" s="62"/>
      <c r="H826" s="253"/>
    </row>
    <row r="827" spans="1:8" x14ac:dyDescent="0.2">
      <c r="A827" s="450" t="s">
        <v>7528</v>
      </c>
      <c r="B827" s="6" t="s">
        <v>2565</v>
      </c>
      <c r="C827" s="253">
        <v>45614.15</v>
      </c>
      <c r="D827" s="465">
        <v>20</v>
      </c>
      <c r="E827" s="250"/>
      <c r="F827" s="62">
        <v>0</v>
      </c>
      <c r="G827" s="62">
        <v>0</v>
      </c>
      <c r="H827" s="253">
        <f t="shared" ref="H827:H839" si="82">G827-F827</f>
        <v>0</v>
      </c>
    </row>
    <row r="828" spans="1:8" x14ac:dyDescent="0.2">
      <c r="A828" s="450" t="s">
        <v>7529</v>
      </c>
      <c r="B828" s="6" t="s">
        <v>2566</v>
      </c>
      <c r="C828" s="253">
        <v>23241.32</v>
      </c>
      <c r="D828" s="465">
        <v>21</v>
      </c>
      <c r="E828" s="250"/>
      <c r="F828" s="62">
        <v>0</v>
      </c>
      <c r="G828" s="62">
        <v>0</v>
      </c>
      <c r="H828" s="253">
        <f t="shared" si="82"/>
        <v>0</v>
      </c>
    </row>
    <row r="829" spans="1:8" x14ac:dyDescent="0.2">
      <c r="A829" s="450" t="s">
        <v>7530</v>
      </c>
      <c r="B829" s="6" t="s">
        <v>2567</v>
      </c>
      <c r="C829" s="253">
        <v>23241.32</v>
      </c>
      <c r="D829" s="465">
        <v>21</v>
      </c>
      <c r="E829" s="250"/>
      <c r="F829" s="62">
        <v>0</v>
      </c>
      <c r="G829" s="62">
        <v>0</v>
      </c>
      <c r="H829" s="253">
        <f t="shared" si="82"/>
        <v>0</v>
      </c>
    </row>
    <row r="830" spans="1:8" x14ac:dyDescent="0.2">
      <c r="A830" s="450" t="s">
        <v>7531</v>
      </c>
      <c r="B830" s="6" t="s">
        <v>2568</v>
      </c>
      <c r="C830" s="253">
        <v>23241.32</v>
      </c>
      <c r="D830" s="465">
        <v>21</v>
      </c>
      <c r="E830" s="250"/>
      <c r="F830" s="62">
        <v>0</v>
      </c>
      <c r="G830" s="62">
        <v>0</v>
      </c>
      <c r="H830" s="253">
        <f t="shared" si="82"/>
        <v>0</v>
      </c>
    </row>
    <row r="831" spans="1:8" x14ac:dyDescent="0.2">
      <c r="A831" s="450" t="s">
        <v>7532</v>
      </c>
      <c r="B831" s="6" t="s">
        <v>2569</v>
      </c>
      <c r="C831" s="253">
        <v>23241.32</v>
      </c>
      <c r="D831" s="465">
        <v>22</v>
      </c>
      <c r="E831" s="250"/>
      <c r="F831" s="62">
        <v>0</v>
      </c>
      <c r="G831" s="62">
        <v>0</v>
      </c>
      <c r="H831" s="253">
        <f t="shared" si="82"/>
        <v>0</v>
      </c>
    </row>
    <row r="832" spans="1:8" x14ac:dyDescent="0.2">
      <c r="A832" s="450" t="s">
        <v>7533</v>
      </c>
      <c r="B832" s="6" t="s">
        <v>2570</v>
      </c>
      <c r="C832" s="253">
        <v>23241.32</v>
      </c>
      <c r="D832" s="465">
        <v>22</v>
      </c>
      <c r="E832" s="250"/>
      <c r="F832" s="62">
        <v>0</v>
      </c>
      <c r="G832" s="62">
        <v>0</v>
      </c>
      <c r="H832" s="253">
        <f t="shared" si="82"/>
        <v>0</v>
      </c>
    </row>
    <row r="833" spans="1:8" x14ac:dyDescent="0.2">
      <c r="A833" s="450" t="s">
        <v>7534</v>
      </c>
      <c r="B833" s="6" t="s">
        <v>2571</v>
      </c>
      <c r="C833" s="253">
        <v>23241.32</v>
      </c>
      <c r="D833" s="465">
        <v>22</v>
      </c>
      <c r="E833" s="250"/>
      <c r="F833" s="62">
        <v>0</v>
      </c>
      <c r="G833" s="62">
        <v>0</v>
      </c>
      <c r="H833" s="253">
        <f t="shared" si="82"/>
        <v>0</v>
      </c>
    </row>
    <row r="834" spans="1:8" x14ac:dyDescent="0.2">
      <c r="A834" s="450" t="s">
        <v>7535</v>
      </c>
      <c r="B834" s="6" t="s">
        <v>2572</v>
      </c>
      <c r="C834" s="253">
        <v>23241.32</v>
      </c>
      <c r="D834" s="465">
        <v>23</v>
      </c>
      <c r="E834" s="250"/>
      <c r="F834" s="62">
        <v>0</v>
      </c>
      <c r="G834" s="62">
        <v>0</v>
      </c>
      <c r="H834" s="253">
        <f t="shared" si="82"/>
        <v>0</v>
      </c>
    </row>
    <row r="835" spans="1:8" x14ac:dyDescent="0.2">
      <c r="A835" s="450" t="s">
        <v>7536</v>
      </c>
      <c r="B835" s="6" t="s">
        <v>2573</v>
      </c>
      <c r="C835" s="253">
        <v>23241.32</v>
      </c>
      <c r="D835" s="465">
        <v>23</v>
      </c>
      <c r="E835" s="250"/>
      <c r="F835" s="62">
        <v>0</v>
      </c>
      <c r="G835" s="62">
        <v>0</v>
      </c>
      <c r="H835" s="253">
        <f t="shared" si="82"/>
        <v>0</v>
      </c>
    </row>
    <row r="836" spans="1:8" x14ac:dyDescent="0.2">
      <c r="A836" s="450" t="s">
        <v>7537</v>
      </c>
      <c r="B836" s="6" t="s">
        <v>2574</v>
      </c>
      <c r="C836" s="253">
        <v>23241.32</v>
      </c>
      <c r="D836" s="465">
        <v>23</v>
      </c>
      <c r="E836" s="250"/>
      <c r="F836" s="62">
        <v>0</v>
      </c>
      <c r="G836" s="62">
        <v>0</v>
      </c>
      <c r="H836" s="253">
        <f t="shared" si="82"/>
        <v>0</v>
      </c>
    </row>
    <row r="837" spans="1:8" x14ac:dyDescent="0.2">
      <c r="A837" s="450" t="s">
        <v>7538</v>
      </c>
      <c r="B837" s="6" t="s">
        <v>2575</v>
      </c>
      <c r="C837" s="253">
        <v>23241.32</v>
      </c>
      <c r="D837" s="465">
        <v>24</v>
      </c>
      <c r="E837" s="250"/>
      <c r="F837" s="62">
        <v>0</v>
      </c>
      <c r="G837" s="62">
        <v>0</v>
      </c>
      <c r="H837" s="253">
        <f t="shared" si="82"/>
        <v>0</v>
      </c>
    </row>
    <row r="838" spans="1:8" ht="15" x14ac:dyDescent="0.2">
      <c r="A838" s="450" t="s">
        <v>7539</v>
      </c>
      <c r="B838" s="6" t="s">
        <v>2662</v>
      </c>
      <c r="C838" s="253">
        <v>23241.32</v>
      </c>
      <c r="D838" s="465">
        <v>24</v>
      </c>
      <c r="E838" s="269"/>
      <c r="F838" s="62">
        <v>0</v>
      </c>
      <c r="G838" s="62">
        <v>0</v>
      </c>
      <c r="H838" s="253">
        <f t="shared" si="82"/>
        <v>0</v>
      </c>
    </row>
    <row r="839" spans="1:8" x14ac:dyDescent="0.2">
      <c r="A839" s="450" t="s">
        <v>7540</v>
      </c>
      <c r="B839" s="6" t="s">
        <v>2576</v>
      </c>
      <c r="C839" s="253">
        <v>45614.15</v>
      </c>
      <c r="D839" s="465">
        <v>24</v>
      </c>
      <c r="E839" s="250"/>
      <c r="F839" s="62">
        <v>0</v>
      </c>
      <c r="G839" s="62">
        <v>0</v>
      </c>
      <c r="H839" s="253">
        <f t="shared" si="82"/>
        <v>0</v>
      </c>
    </row>
    <row r="840" spans="1:8" ht="30" x14ac:dyDescent="0.25">
      <c r="A840" s="451" t="s">
        <v>7541</v>
      </c>
      <c r="B840" s="167" t="s">
        <v>9035</v>
      </c>
      <c r="C840" s="269"/>
      <c r="D840" s="567"/>
      <c r="E840" s="250"/>
      <c r="F840" s="62"/>
      <c r="G840" s="62"/>
      <c r="H840" s="253"/>
    </row>
    <row r="841" spans="1:8" x14ac:dyDescent="0.2">
      <c r="A841" s="450" t="s">
        <v>7542</v>
      </c>
      <c r="B841" s="6" t="s">
        <v>2565</v>
      </c>
      <c r="C841" s="253">
        <v>58960.29</v>
      </c>
      <c r="D841" s="465">
        <v>20</v>
      </c>
      <c r="E841" s="250"/>
      <c r="F841" s="62">
        <v>0</v>
      </c>
      <c r="G841" s="62">
        <v>0</v>
      </c>
      <c r="H841" s="253">
        <f t="shared" ref="H841:H876" si="83">G841-F841</f>
        <v>0</v>
      </c>
    </row>
    <row r="842" spans="1:8" x14ac:dyDescent="0.2">
      <c r="A842" s="450" t="s">
        <v>7543</v>
      </c>
      <c r="B842" s="6" t="s">
        <v>10298</v>
      </c>
      <c r="C842" s="253">
        <v>7345.2251231527125</v>
      </c>
      <c r="D842" s="465">
        <v>21</v>
      </c>
      <c r="E842" s="250"/>
      <c r="F842" s="62">
        <v>0</v>
      </c>
      <c r="G842" s="62">
        <v>0</v>
      </c>
      <c r="H842" s="253">
        <f t="shared" si="83"/>
        <v>0</v>
      </c>
    </row>
    <row r="843" spans="1:8" x14ac:dyDescent="0.2">
      <c r="A843" s="450" t="s">
        <v>7544</v>
      </c>
      <c r="B843" s="6" t="s">
        <v>10074</v>
      </c>
      <c r="C843" s="253">
        <v>7533.5642288745767</v>
      </c>
      <c r="D843" s="465">
        <v>21</v>
      </c>
      <c r="E843" s="250"/>
      <c r="F843" s="62">
        <v>0</v>
      </c>
      <c r="G843" s="62">
        <v>0</v>
      </c>
      <c r="H843" s="253">
        <f t="shared" si="83"/>
        <v>0</v>
      </c>
    </row>
    <row r="844" spans="1:8" x14ac:dyDescent="0.2">
      <c r="A844" s="450" t="s">
        <v>7545</v>
      </c>
      <c r="B844" s="6" t="s">
        <v>10075</v>
      </c>
      <c r="C844" s="253">
        <v>7533.5642288745767</v>
      </c>
      <c r="D844" s="465">
        <v>22</v>
      </c>
      <c r="E844" s="250"/>
      <c r="F844" s="62">
        <v>0</v>
      </c>
      <c r="G844" s="62">
        <v>0</v>
      </c>
      <c r="H844" s="253">
        <f t="shared" si="83"/>
        <v>0</v>
      </c>
    </row>
    <row r="845" spans="1:8" x14ac:dyDescent="0.2">
      <c r="A845" s="450" t="s">
        <v>7546</v>
      </c>
      <c r="B845" s="6" t="s">
        <v>10299</v>
      </c>
      <c r="C845" s="253">
        <v>7533.5642288745767</v>
      </c>
      <c r="D845" s="465">
        <v>22</v>
      </c>
      <c r="E845" s="250"/>
      <c r="F845" s="62">
        <v>0</v>
      </c>
      <c r="G845" s="62">
        <v>0</v>
      </c>
      <c r="H845" s="253">
        <f t="shared" si="83"/>
        <v>0</v>
      </c>
    </row>
    <row r="846" spans="1:8" x14ac:dyDescent="0.2">
      <c r="A846" s="450" t="s">
        <v>7547</v>
      </c>
      <c r="B846" s="6" t="s">
        <v>10300</v>
      </c>
      <c r="C846" s="253">
        <v>4708.47764304661</v>
      </c>
      <c r="D846" s="465">
        <v>23</v>
      </c>
      <c r="E846" s="250"/>
      <c r="F846" s="62">
        <v>0</v>
      </c>
      <c r="G846" s="62">
        <v>0</v>
      </c>
      <c r="H846" s="253">
        <f t="shared" si="83"/>
        <v>0</v>
      </c>
    </row>
    <row r="847" spans="1:8" x14ac:dyDescent="0.2">
      <c r="A847" s="450" t="s">
        <v>7548</v>
      </c>
      <c r="B847" s="6" t="s">
        <v>10301</v>
      </c>
      <c r="C847" s="253">
        <v>1883.3910572186442</v>
      </c>
      <c r="D847" s="465">
        <v>23</v>
      </c>
      <c r="E847" s="250"/>
      <c r="F847" s="62">
        <v>0</v>
      </c>
      <c r="G847" s="62">
        <v>0</v>
      </c>
      <c r="H847" s="253">
        <f t="shared" si="83"/>
        <v>0</v>
      </c>
    </row>
    <row r="848" spans="1:8" x14ac:dyDescent="0.2">
      <c r="A848" s="450" t="s">
        <v>7549</v>
      </c>
      <c r="B848" s="6" t="s">
        <v>10302</v>
      </c>
      <c r="C848" s="253">
        <v>9981.9726032588133</v>
      </c>
      <c r="D848" s="465">
        <v>21</v>
      </c>
      <c r="E848" s="250"/>
      <c r="F848" s="62">
        <v>0</v>
      </c>
      <c r="G848" s="62">
        <v>0</v>
      </c>
      <c r="H848" s="253">
        <f t="shared" si="83"/>
        <v>0</v>
      </c>
    </row>
    <row r="849" spans="1:8" x14ac:dyDescent="0.2">
      <c r="A849" s="450" t="s">
        <v>7550</v>
      </c>
      <c r="B849" s="6" t="s">
        <v>10077</v>
      </c>
      <c r="C849" s="253">
        <v>7533.5642288745767</v>
      </c>
      <c r="D849" s="465">
        <v>21</v>
      </c>
      <c r="E849" s="250"/>
      <c r="F849" s="62">
        <v>0</v>
      </c>
      <c r="G849" s="62">
        <v>0</v>
      </c>
      <c r="H849" s="253">
        <f t="shared" si="83"/>
        <v>0</v>
      </c>
    </row>
    <row r="850" spans="1:8" x14ac:dyDescent="0.2">
      <c r="A850" s="450" t="s">
        <v>7551</v>
      </c>
      <c r="B850" s="6" t="s">
        <v>10078</v>
      </c>
      <c r="C850" s="253">
        <v>7533.5642288745767</v>
      </c>
      <c r="D850" s="465">
        <v>22</v>
      </c>
      <c r="E850" s="250"/>
      <c r="F850" s="62">
        <v>0</v>
      </c>
      <c r="G850" s="62">
        <v>0</v>
      </c>
      <c r="H850" s="253">
        <f t="shared" si="83"/>
        <v>0</v>
      </c>
    </row>
    <row r="851" spans="1:8" x14ac:dyDescent="0.2">
      <c r="A851" s="450" t="s">
        <v>7552</v>
      </c>
      <c r="B851" s="6" t="s">
        <v>10079</v>
      </c>
      <c r="C851" s="253">
        <v>7533.5642288745767</v>
      </c>
      <c r="D851" s="465">
        <v>22</v>
      </c>
      <c r="E851" s="250"/>
      <c r="F851" s="62">
        <v>0</v>
      </c>
      <c r="G851" s="62">
        <v>0</v>
      </c>
      <c r="H851" s="253">
        <f t="shared" si="83"/>
        <v>0</v>
      </c>
    </row>
    <row r="852" spans="1:8" x14ac:dyDescent="0.2">
      <c r="A852" s="450" t="s">
        <v>7553</v>
      </c>
      <c r="B852" s="6" t="s">
        <v>10089</v>
      </c>
      <c r="C852" s="253">
        <v>7533.5642288745767</v>
      </c>
      <c r="D852" s="465">
        <v>23</v>
      </c>
      <c r="E852" s="250"/>
      <c r="F852" s="62">
        <v>0</v>
      </c>
      <c r="G852" s="62">
        <v>0</v>
      </c>
      <c r="H852" s="253">
        <f t="shared" si="83"/>
        <v>0</v>
      </c>
    </row>
    <row r="853" spans="1:8" x14ac:dyDescent="0.2">
      <c r="A853" s="450" t="s">
        <v>7554</v>
      </c>
      <c r="B853" s="6" t="s">
        <v>10303</v>
      </c>
      <c r="C853" s="253">
        <v>3955.1212201591529</v>
      </c>
      <c r="D853" s="465">
        <v>23</v>
      </c>
      <c r="E853" s="250"/>
      <c r="F853" s="62">
        <v>0</v>
      </c>
      <c r="G853" s="62">
        <v>0</v>
      </c>
      <c r="H853" s="253">
        <f t="shared" si="83"/>
        <v>0</v>
      </c>
    </row>
    <row r="854" spans="1:8" x14ac:dyDescent="0.2">
      <c r="A854" s="450" t="s">
        <v>7555</v>
      </c>
      <c r="B854" s="6" t="s">
        <v>10304</v>
      </c>
      <c r="C854" s="253">
        <v>7345.2251231527125</v>
      </c>
      <c r="D854" s="465">
        <v>23</v>
      </c>
      <c r="E854" s="250"/>
      <c r="F854" s="62">
        <v>0</v>
      </c>
      <c r="G854" s="62">
        <v>0</v>
      </c>
      <c r="H854" s="253">
        <f t="shared" si="83"/>
        <v>0</v>
      </c>
    </row>
    <row r="855" spans="1:8" x14ac:dyDescent="0.2">
      <c r="A855" s="450" t="s">
        <v>7556</v>
      </c>
      <c r="B855" s="6" t="s">
        <v>10082</v>
      </c>
      <c r="C855" s="253">
        <v>7533.5642288745767</v>
      </c>
      <c r="D855" s="465">
        <v>23</v>
      </c>
      <c r="E855" s="250"/>
      <c r="F855" s="62">
        <v>0</v>
      </c>
      <c r="G855" s="62">
        <v>0</v>
      </c>
      <c r="H855" s="253">
        <f t="shared" si="83"/>
        <v>0</v>
      </c>
    </row>
    <row r="856" spans="1:8" x14ac:dyDescent="0.2">
      <c r="A856" s="450" t="s">
        <v>7557</v>
      </c>
      <c r="B856" s="6" t="s">
        <v>10083</v>
      </c>
      <c r="C856" s="253">
        <v>7533.5642288745767</v>
      </c>
      <c r="D856" s="465">
        <v>24</v>
      </c>
      <c r="E856" s="250"/>
      <c r="F856" s="62">
        <v>0</v>
      </c>
      <c r="G856" s="62">
        <v>0</v>
      </c>
      <c r="H856" s="253">
        <f t="shared" si="83"/>
        <v>0</v>
      </c>
    </row>
    <row r="857" spans="1:8" x14ac:dyDescent="0.2">
      <c r="A857" s="450" t="s">
        <v>7558</v>
      </c>
      <c r="B857" s="6" t="s">
        <v>10093</v>
      </c>
      <c r="C857" s="253">
        <v>7533.5642288745767</v>
      </c>
      <c r="D857" s="465">
        <v>24</v>
      </c>
      <c r="E857" s="250"/>
      <c r="F857" s="62">
        <v>0</v>
      </c>
      <c r="G857" s="62">
        <v>0</v>
      </c>
      <c r="H857" s="253">
        <f t="shared" si="83"/>
        <v>0</v>
      </c>
    </row>
    <row r="858" spans="1:8" x14ac:dyDescent="0.2">
      <c r="A858" s="450" t="s">
        <v>7559</v>
      </c>
      <c r="B858" s="6" t="s">
        <v>10216</v>
      </c>
      <c r="C858" s="253">
        <v>7533.5642288745767</v>
      </c>
      <c r="D858" s="465">
        <v>25</v>
      </c>
      <c r="E858" s="250"/>
      <c r="F858" s="62">
        <v>0</v>
      </c>
      <c r="G858" s="62">
        <v>0</v>
      </c>
      <c r="H858" s="253">
        <f t="shared" si="83"/>
        <v>0</v>
      </c>
    </row>
    <row r="859" spans="1:8" x14ac:dyDescent="0.2">
      <c r="A859" s="450" t="s">
        <v>7560</v>
      </c>
      <c r="B859" s="6" t="s">
        <v>10305</v>
      </c>
      <c r="C859" s="253">
        <v>7533.5642288745767</v>
      </c>
      <c r="D859" s="465">
        <v>25</v>
      </c>
      <c r="E859" s="250"/>
      <c r="F859" s="62">
        <v>0</v>
      </c>
      <c r="G859" s="62">
        <v>0</v>
      </c>
      <c r="H859" s="253">
        <f t="shared" si="83"/>
        <v>0</v>
      </c>
    </row>
    <row r="860" spans="1:8" x14ac:dyDescent="0.2">
      <c r="A860" s="450" t="s">
        <v>7561</v>
      </c>
      <c r="B860" s="6" t="s">
        <v>10306</v>
      </c>
      <c r="C860" s="253">
        <v>6215.1904888215258</v>
      </c>
      <c r="D860" s="465">
        <v>26</v>
      </c>
      <c r="E860" s="250"/>
      <c r="F860" s="62">
        <v>0</v>
      </c>
      <c r="G860" s="62">
        <v>0</v>
      </c>
      <c r="H860" s="253">
        <f t="shared" si="83"/>
        <v>0</v>
      </c>
    </row>
    <row r="861" spans="1:8" x14ac:dyDescent="0.2">
      <c r="A861" s="450" t="s">
        <v>7562</v>
      </c>
      <c r="B861" s="6" t="s">
        <v>10307</v>
      </c>
      <c r="C861" s="253">
        <v>4708.47764304661</v>
      </c>
      <c r="D861" s="465">
        <v>26</v>
      </c>
      <c r="E861" s="250"/>
      <c r="F861" s="62">
        <v>0</v>
      </c>
      <c r="G861" s="62">
        <v>0</v>
      </c>
      <c r="H861" s="253">
        <f t="shared" si="83"/>
        <v>0</v>
      </c>
    </row>
    <row r="862" spans="1:8" x14ac:dyDescent="0.2">
      <c r="A862" s="450" t="s">
        <v>7563</v>
      </c>
      <c r="B862" s="6" t="s">
        <v>10308</v>
      </c>
      <c r="C862" s="253">
        <v>7345.2251231527125</v>
      </c>
      <c r="D862" s="465">
        <v>24</v>
      </c>
      <c r="E862" s="250"/>
      <c r="F862" s="62">
        <v>0</v>
      </c>
      <c r="G862" s="62">
        <v>0</v>
      </c>
      <c r="H862" s="253">
        <f t="shared" si="83"/>
        <v>0</v>
      </c>
    </row>
    <row r="863" spans="1:8" x14ac:dyDescent="0.2">
      <c r="A863" s="450" t="s">
        <v>7564</v>
      </c>
      <c r="B863" s="6" t="s">
        <v>10144</v>
      </c>
      <c r="C863" s="253">
        <v>7533.5642288745767</v>
      </c>
      <c r="D863" s="465">
        <v>24</v>
      </c>
      <c r="E863" s="250"/>
      <c r="F863" s="62">
        <v>0</v>
      </c>
      <c r="G863" s="62">
        <v>0</v>
      </c>
      <c r="H863" s="253">
        <f t="shared" si="83"/>
        <v>0</v>
      </c>
    </row>
    <row r="864" spans="1:8" x14ac:dyDescent="0.2">
      <c r="A864" s="450" t="s">
        <v>7565</v>
      </c>
      <c r="B864" s="6" t="s">
        <v>10145</v>
      </c>
      <c r="C864" s="253">
        <v>7533.5642288745767</v>
      </c>
      <c r="D864" s="465">
        <v>25</v>
      </c>
      <c r="E864" s="250"/>
      <c r="F864" s="62">
        <v>0</v>
      </c>
      <c r="G864" s="62">
        <v>0</v>
      </c>
      <c r="H864" s="253">
        <f t="shared" si="83"/>
        <v>0</v>
      </c>
    </row>
    <row r="865" spans="1:8" x14ac:dyDescent="0.2">
      <c r="A865" s="450" t="s">
        <v>7566</v>
      </c>
      <c r="B865" s="6" t="s">
        <v>10218</v>
      </c>
      <c r="C865" s="253">
        <v>7533.5642288745767</v>
      </c>
      <c r="D865" s="465">
        <v>25</v>
      </c>
      <c r="E865" s="250"/>
      <c r="F865" s="62">
        <v>0</v>
      </c>
      <c r="G865" s="62">
        <v>0</v>
      </c>
      <c r="H865" s="253">
        <f t="shared" si="83"/>
        <v>0</v>
      </c>
    </row>
    <row r="866" spans="1:8" x14ac:dyDescent="0.2">
      <c r="A866" s="450" t="s">
        <v>7567</v>
      </c>
      <c r="B866" s="6" t="s">
        <v>10219</v>
      </c>
      <c r="C866" s="253">
        <v>7533.5642288745767</v>
      </c>
      <c r="D866" s="465">
        <v>25</v>
      </c>
      <c r="E866" s="250"/>
      <c r="F866" s="62">
        <v>0</v>
      </c>
      <c r="G866" s="62">
        <v>0</v>
      </c>
      <c r="H866" s="253">
        <f t="shared" si="83"/>
        <v>0</v>
      </c>
    </row>
    <row r="867" spans="1:8" x14ac:dyDescent="0.2">
      <c r="A867" s="450" t="s">
        <v>7568</v>
      </c>
      <c r="B867" s="6" t="s">
        <v>10220</v>
      </c>
      <c r="C867" s="253">
        <v>7533.5642288745767</v>
      </c>
      <c r="D867" s="465">
        <v>26</v>
      </c>
      <c r="E867" s="250"/>
      <c r="F867" s="62">
        <v>0</v>
      </c>
      <c r="G867" s="62">
        <v>0</v>
      </c>
      <c r="H867" s="253">
        <f t="shared" si="83"/>
        <v>0</v>
      </c>
    </row>
    <row r="868" spans="1:8" x14ac:dyDescent="0.2">
      <c r="A868" s="450" t="s">
        <v>7569</v>
      </c>
      <c r="B868" s="6" t="s">
        <v>10309</v>
      </c>
      <c r="C868" s="253">
        <v>8663.5988632057633</v>
      </c>
      <c r="D868" s="465">
        <v>26</v>
      </c>
      <c r="E868" s="250"/>
      <c r="F868" s="62">
        <v>0</v>
      </c>
      <c r="G868" s="62">
        <v>0</v>
      </c>
      <c r="H868" s="253">
        <f t="shared" si="83"/>
        <v>0</v>
      </c>
    </row>
    <row r="869" spans="1:8" x14ac:dyDescent="0.2">
      <c r="A869" s="450" t="s">
        <v>7570</v>
      </c>
      <c r="B869" s="6" t="s">
        <v>10224</v>
      </c>
      <c r="C869" s="253">
        <v>7345.2251231527125</v>
      </c>
      <c r="D869" s="465">
        <v>23</v>
      </c>
      <c r="E869" s="250"/>
      <c r="F869" s="62">
        <v>0</v>
      </c>
      <c r="G869" s="62">
        <v>0</v>
      </c>
      <c r="H869" s="253">
        <f t="shared" si="83"/>
        <v>0</v>
      </c>
    </row>
    <row r="870" spans="1:8" x14ac:dyDescent="0.2">
      <c r="A870" s="450" t="s">
        <v>7571</v>
      </c>
      <c r="B870" s="6" t="s">
        <v>10148</v>
      </c>
      <c r="C870" s="253">
        <v>7533.5642288745767</v>
      </c>
      <c r="D870" s="465">
        <v>23</v>
      </c>
      <c r="E870" s="250"/>
      <c r="F870" s="62">
        <v>0</v>
      </c>
      <c r="G870" s="62">
        <v>0</v>
      </c>
      <c r="H870" s="253">
        <f t="shared" si="83"/>
        <v>0</v>
      </c>
    </row>
    <row r="871" spans="1:8" x14ac:dyDescent="0.2">
      <c r="A871" s="450" t="s">
        <v>7572</v>
      </c>
      <c r="B871" s="6" t="s">
        <v>10149</v>
      </c>
      <c r="C871" s="253">
        <v>7533.5642288745767</v>
      </c>
      <c r="D871" s="465">
        <v>24</v>
      </c>
      <c r="E871" s="250"/>
      <c r="F871" s="62">
        <v>0</v>
      </c>
      <c r="G871" s="62">
        <v>0</v>
      </c>
      <c r="H871" s="253">
        <f t="shared" si="83"/>
        <v>0</v>
      </c>
    </row>
    <row r="872" spans="1:8" x14ac:dyDescent="0.2">
      <c r="A872" s="450" t="s">
        <v>7573</v>
      </c>
      <c r="B872" s="6" t="s">
        <v>10150</v>
      </c>
      <c r="C872" s="253">
        <v>7533.5642288745767</v>
      </c>
      <c r="D872" s="465">
        <v>24</v>
      </c>
      <c r="E872" s="250"/>
      <c r="F872" s="62">
        <v>0</v>
      </c>
      <c r="G872" s="62">
        <v>0</v>
      </c>
      <c r="H872" s="253">
        <f t="shared" si="83"/>
        <v>0</v>
      </c>
    </row>
    <row r="873" spans="1:8" x14ac:dyDescent="0.2">
      <c r="A873" s="450" t="s">
        <v>7574</v>
      </c>
      <c r="B873" s="6" t="s">
        <v>10225</v>
      </c>
      <c r="C873" s="253">
        <v>7533.5642288745767</v>
      </c>
      <c r="D873" s="465">
        <v>25</v>
      </c>
      <c r="E873" s="250"/>
      <c r="F873" s="62">
        <v>0</v>
      </c>
      <c r="G873" s="62">
        <v>0</v>
      </c>
      <c r="H873" s="253">
        <f t="shared" si="83"/>
        <v>0</v>
      </c>
    </row>
    <row r="874" spans="1:8" x14ac:dyDescent="0.2">
      <c r="A874" s="450" t="s">
        <v>7575</v>
      </c>
      <c r="B874" s="6" t="s">
        <v>10226</v>
      </c>
      <c r="C874" s="253">
        <v>7533.5642288745767</v>
      </c>
      <c r="D874" s="465">
        <v>25</v>
      </c>
      <c r="E874" s="250"/>
      <c r="F874" s="62">
        <v>0</v>
      </c>
      <c r="G874" s="62">
        <v>0</v>
      </c>
      <c r="H874" s="253">
        <f t="shared" si="83"/>
        <v>0</v>
      </c>
    </row>
    <row r="875" spans="1:8" ht="15" x14ac:dyDescent="0.2">
      <c r="A875" s="450" t="s">
        <v>7576</v>
      </c>
      <c r="B875" s="6" t="s">
        <v>10227</v>
      </c>
      <c r="C875" s="253">
        <v>7533.5642288745767</v>
      </c>
      <c r="D875" s="465">
        <v>26</v>
      </c>
      <c r="E875" s="269"/>
      <c r="F875" s="62">
        <v>0</v>
      </c>
      <c r="G875" s="62">
        <v>0</v>
      </c>
      <c r="H875" s="253">
        <f t="shared" si="83"/>
        <v>0</v>
      </c>
    </row>
    <row r="876" spans="1:8" x14ac:dyDescent="0.2">
      <c r="A876" s="450" t="s">
        <v>7577</v>
      </c>
      <c r="B876" s="6" t="s">
        <v>10310</v>
      </c>
      <c r="C876" s="253">
        <v>5085.1558544903392</v>
      </c>
      <c r="D876" s="465">
        <v>26</v>
      </c>
      <c r="E876" s="250"/>
      <c r="F876" s="62">
        <v>0</v>
      </c>
      <c r="G876" s="62">
        <v>0</v>
      </c>
      <c r="H876" s="253">
        <f t="shared" si="83"/>
        <v>0</v>
      </c>
    </row>
    <row r="877" spans="1:8" x14ac:dyDescent="0.2">
      <c r="A877" s="450" t="s">
        <v>10311</v>
      </c>
      <c r="B877" s="6" t="s">
        <v>10229</v>
      </c>
      <c r="C877" s="253">
        <v>9981.9726032588133</v>
      </c>
      <c r="D877" s="465">
        <v>23</v>
      </c>
      <c r="E877" s="250"/>
      <c r="F877" s="62">
        <v>0</v>
      </c>
      <c r="G877" s="62">
        <v>0</v>
      </c>
      <c r="H877" s="253">
        <f t="shared" ref="H877:H911" si="84">G877-F877</f>
        <v>0</v>
      </c>
    </row>
    <row r="878" spans="1:8" x14ac:dyDescent="0.2">
      <c r="A878" s="450" t="s">
        <v>10312</v>
      </c>
      <c r="B878" s="6" t="s">
        <v>10153</v>
      </c>
      <c r="C878" s="253">
        <v>7533.5642288745767</v>
      </c>
      <c r="D878" s="465">
        <v>23</v>
      </c>
      <c r="E878" s="250"/>
      <c r="F878" s="62">
        <v>0</v>
      </c>
      <c r="G878" s="62">
        <v>0</v>
      </c>
      <c r="H878" s="253">
        <f t="shared" si="84"/>
        <v>0</v>
      </c>
    </row>
    <row r="879" spans="1:8" x14ac:dyDescent="0.2">
      <c r="A879" s="450" t="s">
        <v>10313</v>
      </c>
      <c r="B879" s="6" t="s">
        <v>10154</v>
      </c>
      <c r="C879" s="253">
        <v>7533.5642288745767</v>
      </c>
      <c r="D879" s="465">
        <v>24</v>
      </c>
      <c r="E879" s="250"/>
      <c r="F879" s="62">
        <v>0</v>
      </c>
      <c r="G879" s="62">
        <v>0</v>
      </c>
      <c r="H879" s="253">
        <f t="shared" si="84"/>
        <v>0</v>
      </c>
    </row>
    <row r="880" spans="1:8" x14ac:dyDescent="0.2">
      <c r="A880" s="450" t="s">
        <v>10314</v>
      </c>
      <c r="B880" s="6" t="s">
        <v>10155</v>
      </c>
      <c r="C880" s="253">
        <v>7533.5642288745767</v>
      </c>
      <c r="D880" s="465">
        <v>24</v>
      </c>
      <c r="E880" s="250"/>
      <c r="F880" s="62">
        <v>0</v>
      </c>
      <c r="G880" s="62">
        <v>0</v>
      </c>
      <c r="H880" s="253">
        <f t="shared" si="84"/>
        <v>0</v>
      </c>
    </row>
    <row r="881" spans="1:8" x14ac:dyDescent="0.2">
      <c r="A881" s="450" t="s">
        <v>10315</v>
      </c>
      <c r="B881" s="6" t="s">
        <v>10156</v>
      </c>
      <c r="C881" s="253">
        <v>7533.5642288745767</v>
      </c>
      <c r="D881" s="465">
        <v>25</v>
      </c>
      <c r="E881" s="250"/>
      <c r="F881" s="62">
        <v>0</v>
      </c>
      <c r="G881" s="62">
        <v>0</v>
      </c>
      <c r="H881" s="253">
        <f t="shared" si="84"/>
        <v>0</v>
      </c>
    </row>
    <row r="882" spans="1:8" x14ac:dyDescent="0.2">
      <c r="A882" s="450" t="s">
        <v>10316</v>
      </c>
      <c r="B882" s="6" t="s">
        <v>10234</v>
      </c>
      <c r="C882" s="253">
        <v>7533.5642288745767</v>
      </c>
      <c r="D882" s="465">
        <v>25</v>
      </c>
      <c r="E882" s="250"/>
      <c r="F882" s="62">
        <v>0</v>
      </c>
      <c r="G882" s="62">
        <v>0</v>
      </c>
      <c r="H882" s="253">
        <f t="shared" si="84"/>
        <v>0</v>
      </c>
    </row>
    <row r="883" spans="1:8" x14ac:dyDescent="0.2">
      <c r="A883" s="450" t="s">
        <v>10317</v>
      </c>
      <c r="B883" s="6" t="s">
        <v>10236</v>
      </c>
      <c r="C883" s="253">
        <v>7533.5642288745767</v>
      </c>
      <c r="D883" s="465">
        <v>26</v>
      </c>
      <c r="E883" s="250"/>
      <c r="F883" s="62">
        <v>0</v>
      </c>
      <c r="G883" s="62">
        <v>0</v>
      </c>
      <c r="H883" s="253">
        <f t="shared" si="84"/>
        <v>0</v>
      </c>
    </row>
    <row r="884" spans="1:8" x14ac:dyDescent="0.2">
      <c r="A884" s="450" t="s">
        <v>10318</v>
      </c>
      <c r="B884" s="6" t="s">
        <v>10319</v>
      </c>
      <c r="C884" s="253">
        <v>7533.5642288745767</v>
      </c>
      <c r="D884" s="465">
        <v>26</v>
      </c>
      <c r="E884" s="250"/>
      <c r="F884" s="62">
        <v>0</v>
      </c>
      <c r="G884" s="62">
        <v>0</v>
      </c>
      <c r="H884" s="253">
        <f t="shared" si="84"/>
        <v>0</v>
      </c>
    </row>
    <row r="885" spans="1:8" x14ac:dyDescent="0.2">
      <c r="A885" s="450" t="s">
        <v>10320</v>
      </c>
      <c r="B885" s="6" t="s">
        <v>10321</v>
      </c>
      <c r="C885" s="253">
        <v>3955.1212201591529</v>
      </c>
      <c r="D885" s="465">
        <v>26</v>
      </c>
      <c r="E885" s="250"/>
      <c r="F885" s="62">
        <v>0</v>
      </c>
      <c r="G885" s="62">
        <v>0</v>
      </c>
      <c r="H885" s="253">
        <f t="shared" si="84"/>
        <v>0</v>
      </c>
    </row>
    <row r="886" spans="1:8" x14ac:dyDescent="0.2">
      <c r="A886" s="450" t="s">
        <v>10322</v>
      </c>
      <c r="B886" s="6" t="s">
        <v>10240</v>
      </c>
      <c r="C886" s="253">
        <v>9981.9726032588133</v>
      </c>
      <c r="D886" s="465">
        <v>27</v>
      </c>
      <c r="E886" s="250"/>
      <c r="F886" s="62">
        <v>0</v>
      </c>
      <c r="G886" s="62">
        <v>0</v>
      </c>
      <c r="H886" s="253">
        <f t="shared" si="84"/>
        <v>0</v>
      </c>
    </row>
    <row r="887" spans="1:8" x14ac:dyDescent="0.2">
      <c r="A887" s="450" t="s">
        <v>10323</v>
      </c>
      <c r="B887" s="6" t="s">
        <v>10159</v>
      </c>
      <c r="C887" s="253">
        <v>7533.5642288745767</v>
      </c>
      <c r="D887" s="465">
        <v>27</v>
      </c>
      <c r="E887" s="250"/>
      <c r="F887" s="62">
        <v>0</v>
      </c>
      <c r="G887" s="62">
        <v>0</v>
      </c>
      <c r="H887" s="253">
        <f t="shared" si="84"/>
        <v>0</v>
      </c>
    </row>
    <row r="888" spans="1:8" x14ac:dyDescent="0.2">
      <c r="A888" s="450" t="s">
        <v>10324</v>
      </c>
      <c r="B888" s="6" t="s">
        <v>10161</v>
      </c>
      <c r="C888" s="253">
        <v>7533.5642288745767</v>
      </c>
      <c r="D888" s="465">
        <v>27</v>
      </c>
      <c r="E888" s="250"/>
      <c r="F888" s="62">
        <v>0</v>
      </c>
      <c r="G888" s="62">
        <v>0</v>
      </c>
      <c r="H888" s="253">
        <f t="shared" si="84"/>
        <v>0</v>
      </c>
    </row>
    <row r="889" spans="1:8" x14ac:dyDescent="0.2">
      <c r="A889" s="450" t="s">
        <v>10325</v>
      </c>
      <c r="B889" s="6" t="s">
        <v>10163</v>
      </c>
      <c r="C889" s="253">
        <v>7533.5642288745767</v>
      </c>
      <c r="D889" s="465">
        <v>28</v>
      </c>
      <c r="E889" s="250"/>
      <c r="F889" s="62">
        <v>0</v>
      </c>
      <c r="G889" s="62">
        <v>0</v>
      </c>
      <c r="H889" s="253">
        <f t="shared" si="84"/>
        <v>0</v>
      </c>
    </row>
    <row r="890" spans="1:8" x14ac:dyDescent="0.2">
      <c r="A890" s="450" t="s">
        <v>10326</v>
      </c>
      <c r="B890" s="6" t="s">
        <v>10165</v>
      </c>
      <c r="C890" s="253">
        <v>7533.5642288745767</v>
      </c>
      <c r="D890" s="465">
        <v>28</v>
      </c>
      <c r="E890" s="250"/>
      <c r="F890" s="62">
        <v>0</v>
      </c>
      <c r="G890" s="62">
        <v>0</v>
      </c>
      <c r="H890" s="253">
        <f t="shared" si="84"/>
        <v>0</v>
      </c>
    </row>
    <row r="891" spans="1:8" x14ac:dyDescent="0.2">
      <c r="A891" s="450" t="s">
        <v>10327</v>
      </c>
      <c r="B891" s="6" t="s">
        <v>10167</v>
      </c>
      <c r="C891" s="253">
        <v>4520.1385373247458</v>
      </c>
      <c r="D891" s="465">
        <v>28</v>
      </c>
      <c r="E891" s="250"/>
      <c r="F891" s="62">
        <v>0</v>
      </c>
      <c r="G891" s="62">
        <v>0</v>
      </c>
      <c r="H891" s="253">
        <f t="shared" si="84"/>
        <v>0</v>
      </c>
    </row>
    <row r="892" spans="1:8" x14ac:dyDescent="0.2">
      <c r="A892" s="450" t="s">
        <v>10328</v>
      </c>
      <c r="B892" s="6" t="s">
        <v>10254</v>
      </c>
      <c r="C892" s="253">
        <v>7345.2251231527125</v>
      </c>
      <c r="D892" s="465">
        <v>28</v>
      </c>
      <c r="E892" s="250"/>
      <c r="F892" s="62">
        <v>0</v>
      </c>
      <c r="G892" s="62">
        <v>0</v>
      </c>
      <c r="H892" s="253">
        <f t="shared" si="84"/>
        <v>0</v>
      </c>
    </row>
    <row r="893" spans="1:8" x14ac:dyDescent="0.2">
      <c r="A893" s="450" t="s">
        <v>10329</v>
      </c>
      <c r="B893" s="6" t="s">
        <v>10171</v>
      </c>
      <c r="C893" s="253">
        <v>7533.5642288745767</v>
      </c>
      <c r="D893" s="465">
        <v>29</v>
      </c>
      <c r="E893" s="250"/>
      <c r="F893" s="62">
        <v>0</v>
      </c>
      <c r="G893" s="62">
        <v>0</v>
      </c>
      <c r="H893" s="253">
        <f t="shared" si="84"/>
        <v>0</v>
      </c>
    </row>
    <row r="894" spans="1:8" x14ac:dyDescent="0.2">
      <c r="A894" s="450" t="s">
        <v>10330</v>
      </c>
      <c r="B894" s="6" t="s">
        <v>10331</v>
      </c>
      <c r="C894" s="253">
        <v>7721.9033345964408</v>
      </c>
      <c r="D894" s="465">
        <v>29</v>
      </c>
      <c r="E894" s="250"/>
      <c r="F894" s="62">
        <v>0</v>
      </c>
      <c r="G894" s="62">
        <v>0</v>
      </c>
      <c r="H894" s="253">
        <f t="shared" si="84"/>
        <v>0</v>
      </c>
    </row>
    <row r="895" spans="1:8" x14ac:dyDescent="0.2">
      <c r="A895" s="450" t="s">
        <v>10332</v>
      </c>
      <c r="B895" s="6" t="s">
        <v>10261</v>
      </c>
      <c r="C895" s="253">
        <v>9981.9726032588133</v>
      </c>
      <c r="D895" s="465">
        <v>28</v>
      </c>
      <c r="E895" s="250"/>
      <c r="F895" s="62">
        <v>0</v>
      </c>
      <c r="G895" s="62">
        <v>0</v>
      </c>
      <c r="H895" s="253">
        <f t="shared" si="84"/>
        <v>0</v>
      </c>
    </row>
    <row r="896" spans="1:8" x14ac:dyDescent="0.2">
      <c r="A896" s="450" t="s">
        <v>10333</v>
      </c>
      <c r="B896" s="6" t="s">
        <v>10183</v>
      </c>
      <c r="C896" s="253">
        <v>7533.5642288745767</v>
      </c>
      <c r="D896" s="465">
        <v>28</v>
      </c>
      <c r="E896" s="250"/>
      <c r="F896" s="62">
        <v>0</v>
      </c>
      <c r="G896" s="62">
        <v>0</v>
      </c>
      <c r="H896" s="253">
        <f t="shared" si="84"/>
        <v>0</v>
      </c>
    </row>
    <row r="897" spans="1:8" x14ac:dyDescent="0.2">
      <c r="A897" s="450" t="s">
        <v>10334</v>
      </c>
      <c r="B897" s="6" t="s">
        <v>10185</v>
      </c>
      <c r="C897" s="253">
        <v>7533.5642288745767</v>
      </c>
      <c r="D897" s="465">
        <v>29</v>
      </c>
      <c r="E897" s="250"/>
      <c r="F897" s="62">
        <v>0</v>
      </c>
      <c r="G897" s="62">
        <v>0</v>
      </c>
      <c r="H897" s="253">
        <f t="shared" si="84"/>
        <v>0</v>
      </c>
    </row>
    <row r="898" spans="1:8" x14ac:dyDescent="0.2">
      <c r="A898" s="450" t="s">
        <v>10335</v>
      </c>
      <c r="B898" s="6" t="s">
        <v>10187</v>
      </c>
      <c r="C898" s="253">
        <v>7533.5642288745767</v>
      </c>
      <c r="D898" s="465">
        <v>29</v>
      </c>
      <c r="E898" s="250"/>
      <c r="F898" s="62">
        <v>0</v>
      </c>
      <c r="G898" s="62">
        <v>0</v>
      </c>
      <c r="H898" s="253">
        <f t="shared" si="84"/>
        <v>0</v>
      </c>
    </row>
    <row r="899" spans="1:8" x14ac:dyDescent="0.2">
      <c r="A899" s="450" t="s">
        <v>10336</v>
      </c>
      <c r="B899" s="6" t="s">
        <v>10189</v>
      </c>
      <c r="C899" s="253">
        <v>7533.5642288745767</v>
      </c>
      <c r="D899" s="465">
        <v>30</v>
      </c>
      <c r="E899" s="250"/>
      <c r="F899" s="62">
        <v>0</v>
      </c>
      <c r="G899" s="62">
        <v>0</v>
      </c>
      <c r="H899" s="253">
        <f t="shared" si="84"/>
        <v>0</v>
      </c>
    </row>
    <row r="900" spans="1:8" x14ac:dyDescent="0.2">
      <c r="A900" s="450" t="s">
        <v>10337</v>
      </c>
      <c r="B900" s="6" t="s">
        <v>10338</v>
      </c>
      <c r="C900" s="253">
        <v>5838.5122773777966</v>
      </c>
      <c r="D900" s="465">
        <v>30</v>
      </c>
      <c r="E900" s="250"/>
      <c r="F900" s="62">
        <v>0</v>
      </c>
      <c r="G900" s="62">
        <v>0</v>
      </c>
      <c r="H900" s="253">
        <f t="shared" si="84"/>
        <v>0</v>
      </c>
    </row>
    <row r="901" spans="1:8" x14ac:dyDescent="0.2">
      <c r="A901" s="450" t="s">
        <v>10339</v>
      </c>
      <c r="B901" s="6" t="s">
        <v>10340</v>
      </c>
      <c r="C901" s="253">
        <v>9981.9726032588133</v>
      </c>
      <c r="D901" s="465">
        <v>28</v>
      </c>
      <c r="E901" s="250"/>
      <c r="F901" s="62">
        <v>0</v>
      </c>
      <c r="G901" s="62">
        <v>0</v>
      </c>
      <c r="H901" s="253">
        <f t="shared" si="84"/>
        <v>0</v>
      </c>
    </row>
    <row r="902" spans="1:8" x14ac:dyDescent="0.2">
      <c r="A902" s="450" t="s">
        <v>10341</v>
      </c>
      <c r="B902" s="6" t="s">
        <v>10195</v>
      </c>
      <c r="C902" s="253">
        <v>7533.5642288745767</v>
      </c>
      <c r="D902" s="465">
        <v>28</v>
      </c>
      <c r="E902" s="250"/>
      <c r="F902" s="62">
        <v>0</v>
      </c>
      <c r="G902" s="62">
        <v>0</v>
      </c>
      <c r="H902" s="253">
        <f t="shared" si="84"/>
        <v>0</v>
      </c>
    </row>
    <row r="903" spans="1:8" x14ac:dyDescent="0.2">
      <c r="A903" s="450" t="s">
        <v>10342</v>
      </c>
      <c r="B903" s="6" t="s">
        <v>10197</v>
      </c>
      <c r="C903" s="253">
        <v>7533.5642288745767</v>
      </c>
      <c r="D903" s="465">
        <v>29</v>
      </c>
      <c r="E903" s="250"/>
      <c r="F903" s="62">
        <v>0</v>
      </c>
      <c r="G903" s="62">
        <v>0</v>
      </c>
      <c r="H903" s="253">
        <f t="shared" si="84"/>
        <v>0</v>
      </c>
    </row>
    <row r="904" spans="1:8" x14ac:dyDescent="0.2">
      <c r="A904" s="450" t="s">
        <v>10343</v>
      </c>
      <c r="B904" s="6" t="s">
        <v>10199</v>
      </c>
      <c r="C904" s="253">
        <v>7533.5642288745767</v>
      </c>
      <c r="D904" s="465">
        <v>29</v>
      </c>
      <c r="E904" s="250"/>
      <c r="F904" s="62">
        <v>0</v>
      </c>
      <c r="G904" s="62">
        <v>0</v>
      </c>
      <c r="H904" s="253">
        <f t="shared" si="84"/>
        <v>0</v>
      </c>
    </row>
    <row r="905" spans="1:8" x14ac:dyDescent="0.2">
      <c r="A905" s="450" t="s">
        <v>10344</v>
      </c>
      <c r="B905" s="6" t="s">
        <v>10274</v>
      </c>
      <c r="C905" s="253">
        <v>7533.5642288745767</v>
      </c>
      <c r="D905" s="465">
        <v>30</v>
      </c>
      <c r="E905" s="250"/>
      <c r="F905" s="62">
        <v>0</v>
      </c>
      <c r="G905" s="62">
        <v>0</v>
      </c>
      <c r="H905" s="253">
        <f t="shared" si="84"/>
        <v>0</v>
      </c>
    </row>
    <row r="906" spans="1:8" x14ac:dyDescent="0.2">
      <c r="A906" s="450" t="s">
        <v>10345</v>
      </c>
      <c r="B906" s="6" t="s">
        <v>10346</v>
      </c>
      <c r="C906" s="253">
        <v>5838.5122773777966</v>
      </c>
      <c r="D906" s="465">
        <v>30</v>
      </c>
      <c r="E906" s="250"/>
      <c r="F906" s="62">
        <v>0</v>
      </c>
      <c r="G906" s="62">
        <v>0</v>
      </c>
      <c r="H906" s="253">
        <f t="shared" si="84"/>
        <v>0</v>
      </c>
    </row>
    <row r="907" spans="1:8" x14ac:dyDescent="0.2">
      <c r="A907" s="450" t="s">
        <v>10347</v>
      </c>
      <c r="B907" s="6" t="s">
        <v>10348</v>
      </c>
      <c r="C907" s="253">
        <v>5461.8340659340683</v>
      </c>
      <c r="D907" s="465">
        <v>29</v>
      </c>
      <c r="E907" s="250"/>
      <c r="F907" s="62">
        <v>0</v>
      </c>
      <c r="G907" s="62">
        <v>0</v>
      </c>
      <c r="H907" s="253">
        <f t="shared" si="84"/>
        <v>0</v>
      </c>
    </row>
    <row r="908" spans="1:8" x14ac:dyDescent="0.2">
      <c r="A908" s="450" t="s">
        <v>10349</v>
      </c>
      <c r="B908" s="6" t="s">
        <v>9780</v>
      </c>
      <c r="C908" s="253">
        <v>7533.5642288745767</v>
      </c>
      <c r="D908" s="465">
        <v>29</v>
      </c>
      <c r="E908" s="250"/>
      <c r="F908" s="62">
        <v>0</v>
      </c>
      <c r="G908" s="62">
        <v>0</v>
      </c>
      <c r="H908" s="253">
        <f t="shared" si="84"/>
        <v>0</v>
      </c>
    </row>
    <row r="909" spans="1:8" x14ac:dyDescent="0.2">
      <c r="A909" s="450" t="s">
        <v>10350</v>
      </c>
      <c r="B909" s="6" t="s">
        <v>10351</v>
      </c>
      <c r="C909" s="253">
        <v>8475.2597574838983</v>
      </c>
      <c r="D909" s="465">
        <v>30</v>
      </c>
      <c r="E909" s="250"/>
      <c r="F909" s="62">
        <v>0</v>
      </c>
      <c r="G909" s="62">
        <v>0</v>
      </c>
      <c r="H909" s="253">
        <f t="shared" si="84"/>
        <v>0</v>
      </c>
    </row>
    <row r="910" spans="1:8" x14ac:dyDescent="0.2">
      <c r="A910" s="450" t="s">
        <v>10352</v>
      </c>
      <c r="B910" s="6" t="s">
        <v>10210</v>
      </c>
      <c r="C910" s="253">
        <v>1883.3910572186442</v>
      </c>
      <c r="D910" s="465">
        <v>30</v>
      </c>
      <c r="E910" s="250"/>
      <c r="F910" s="62">
        <v>0</v>
      </c>
      <c r="G910" s="62">
        <v>0</v>
      </c>
      <c r="H910" s="253">
        <f t="shared" si="84"/>
        <v>0</v>
      </c>
    </row>
    <row r="911" spans="1:8" x14ac:dyDescent="0.2">
      <c r="A911" s="450" t="s">
        <v>10353</v>
      </c>
      <c r="B911" s="6" t="s">
        <v>2576</v>
      </c>
      <c r="C911" s="253">
        <v>58960.29</v>
      </c>
      <c r="D911" s="465">
        <v>29</v>
      </c>
      <c r="E911" s="250"/>
      <c r="F911" s="62">
        <v>0</v>
      </c>
      <c r="G911" s="62">
        <v>0</v>
      </c>
      <c r="H911" s="253">
        <f t="shared" si="84"/>
        <v>0</v>
      </c>
    </row>
    <row r="912" spans="1:8" ht="30" x14ac:dyDescent="0.25">
      <c r="A912" s="451" t="s">
        <v>7578</v>
      </c>
      <c r="B912" s="185" t="s">
        <v>9033</v>
      </c>
      <c r="C912" s="269"/>
      <c r="D912" s="566"/>
      <c r="E912" s="250"/>
      <c r="F912" s="62"/>
      <c r="G912" s="62"/>
      <c r="H912" s="253"/>
    </row>
    <row r="913" spans="1:8" x14ac:dyDescent="0.2">
      <c r="A913" s="450" t="s">
        <v>7579</v>
      </c>
      <c r="B913" s="6" t="s">
        <v>2585</v>
      </c>
      <c r="C913" s="253">
        <v>113717.91</v>
      </c>
      <c r="D913" s="465">
        <v>25</v>
      </c>
      <c r="E913" s="250"/>
      <c r="F913" s="62">
        <v>0</v>
      </c>
      <c r="G913" s="62">
        <v>0</v>
      </c>
      <c r="H913" s="253">
        <f t="shared" ref="H913:H924" si="85">G913-F913</f>
        <v>0</v>
      </c>
    </row>
    <row r="914" spans="1:8" x14ac:dyDescent="0.2">
      <c r="A914" s="450" t="s">
        <v>7580</v>
      </c>
      <c r="B914" s="6" t="s">
        <v>2586</v>
      </c>
      <c r="C914" s="253">
        <v>144731.89000000001</v>
      </c>
      <c r="D914" s="465">
        <v>26</v>
      </c>
      <c r="E914" s="250"/>
      <c r="F914" s="62">
        <v>0</v>
      </c>
      <c r="G914" s="62">
        <v>0</v>
      </c>
      <c r="H914" s="253">
        <f t="shared" si="85"/>
        <v>0</v>
      </c>
    </row>
    <row r="915" spans="1:8" x14ac:dyDescent="0.2">
      <c r="A915" s="450" t="s">
        <v>7581</v>
      </c>
      <c r="B915" s="6" t="s">
        <v>2587</v>
      </c>
      <c r="C915" s="253">
        <v>144731.89000000001</v>
      </c>
      <c r="D915" s="465">
        <v>27</v>
      </c>
      <c r="E915" s="250"/>
      <c r="F915" s="62">
        <v>0</v>
      </c>
      <c r="G915" s="62">
        <v>0</v>
      </c>
      <c r="H915" s="253">
        <f t="shared" si="85"/>
        <v>0</v>
      </c>
    </row>
    <row r="916" spans="1:8" x14ac:dyDescent="0.2">
      <c r="A916" s="450" t="s">
        <v>7582</v>
      </c>
      <c r="B916" s="6" t="s">
        <v>2588</v>
      </c>
      <c r="C916" s="253">
        <v>144731.89000000001</v>
      </c>
      <c r="D916" s="465">
        <v>28</v>
      </c>
      <c r="E916" s="250"/>
      <c r="F916" s="62">
        <v>0</v>
      </c>
      <c r="G916" s="62">
        <v>0</v>
      </c>
      <c r="H916" s="253">
        <f t="shared" si="85"/>
        <v>0</v>
      </c>
    </row>
    <row r="917" spans="1:8" x14ac:dyDescent="0.2">
      <c r="A917" s="450" t="s">
        <v>7583</v>
      </c>
      <c r="B917" s="6" t="s">
        <v>2589</v>
      </c>
      <c r="C917" s="253">
        <v>144731.89000000001</v>
      </c>
      <c r="D917" s="465">
        <v>29</v>
      </c>
      <c r="E917" s="250"/>
      <c r="F917" s="62">
        <v>0</v>
      </c>
      <c r="G917" s="62">
        <v>0</v>
      </c>
      <c r="H917" s="253">
        <f t="shared" si="85"/>
        <v>0</v>
      </c>
    </row>
    <row r="918" spans="1:8" x14ac:dyDescent="0.2">
      <c r="A918" s="450" t="s">
        <v>7584</v>
      </c>
      <c r="B918" s="6" t="s">
        <v>2590</v>
      </c>
      <c r="C918" s="253">
        <v>144731.89000000001</v>
      </c>
      <c r="D918" s="465">
        <v>30</v>
      </c>
      <c r="E918" s="250"/>
      <c r="F918" s="62">
        <v>0</v>
      </c>
      <c r="G918" s="62">
        <v>0</v>
      </c>
      <c r="H918" s="253">
        <f t="shared" si="85"/>
        <v>0</v>
      </c>
    </row>
    <row r="919" spans="1:8" x14ac:dyDescent="0.2">
      <c r="A919" s="450" t="s">
        <v>7585</v>
      </c>
      <c r="B919" s="6" t="s">
        <v>2591</v>
      </c>
      <c r="C919" s="253">
        <v>144731.89000000001</v>
      </c>
      <c r="D919" s="465">
        <v>31</v>
      </c>
      <c r="E919" s="250"/>
      <c r="F919" s="62">
        <v>0</v>
      </c>
      <c r="G919" s="62">
        <v>0</v>
      </c>
      <c r="H919" s="253">
        <f t="shared" si="85"/>
        <v>0</v>
      </c>
    </row>
    <row r="920" spans="1:8" x14ac:dyDescent="0.2">
      <c r="A920" s="450" t="s">
        <v>7586</v>
      </c>
      <c r="B920" s="6" t="s">
        <v>2592</v>
      </c>
      <c r="C920" s="253">
        <v>144731.89000000001</v>
      </c>
      <c r="D920" s="465">
        <v>32</v>
      </c>
      <c r="E920" s="250"/>
      <c r="F920" s="62">
        <v>0</v>
      </c>
      <c r="G920" s="62">
        <v>0</v>
      </c>
      <c r="H920" s="253">
        <f t="shared" si="85"/>
        <v>0</v>
      </c>
    </row>
    <row r="921" spans="1:8" x14ac:dyDescent="0.2">
      <c r="A921" s="450" t="s">
        <v>7587</v>
      </c>
      <c r="B921" s="6" t="s">
        <v>2593</v>
      </c>
      <c r="C921" s="253">
        <v>144731.89000000001</v>
      </c>
      <c r="D921" s="465">
        <v>33</v>
      </c>
      <c r="E921" s="250"/>
      <c r="F921" s="62">
        <v>0</v>
      </c>
      <c r="G921" s="62">
        <v>0</v>
      </c>
      <c r="H921" s="253">
        <f t="shared" si="85"/>
        <v>0</v>
      </c>
    </row>
    <row r="922" spans="1:8" x14ac:dyDescent="0.2">
      <c r="A922" s="450" t="s">
        <v>7588</v>
      </c>
      <c r="B922" s="6" t="s">
        <v>2594</v>
      </c>
      <c r="C922" s="253">
        <v>144731.89000000001</v>
      </c>
      <c r="D922" s="465">
        <v>34</v>
      </c>
      <c r="E922" s="250"/>
      <c r="F922" s="62">
        <v>0</v>
      </c>
      <c r="G922" s="62">
        <v>0</v>
      </c>
      <c r="H922" s="253">
        <f t="shared" si="85"/>
        <v>0</v>
      </c>
    </row>
    <row r="923" spans="1:8" ht="15" x14ac:dyDescent="0.2">
      <c r="A923" s="450" t="s">
        <v>7589</v>
      </c>
      <c r="B923" s="6" t="s">
        <v>2664</v>
      </c>
      <c r="C923" s="253">
        <v>144731.89000000001</v>
      </c>
      <c r="D923" s="465">
        <v>35</v>
      </c>
      <c r="E923" s="269"/>
      <c r="F923" s="62">
        <v>0</v>
      </c>
      <c r="G923" s="62">
        <v>0</v>
      </c>
      <c r="H923" s="253">
        <f t="shared" si="85"/>
        <v>0</v>
      </c>
    </row>
    <row r="924" spans="1:8" x14ac:dyDescent="0.2">
      <c r="A924" s="450" t="s">
        <v>7590</v>
      </c>
      <c r="B924" s="6" t="s">
        <v>2683</v>
      </c>
      <c r="C924" s="253">
        <v>113717.91</v>
      </c>
      <c r="D924" s="465">
        <v>36</v>
      </c>
      <c r="E924" s="250"/>
      <c r="F924" s="62">
        <v>0</v>
      </c>
      <c r="G924" s="62">
        <v>0</v>
      </c>
      <c r="H924" s="253">
        <f t="shared" si="85"/>
        <v>0</v>
      </c>
    </row>
    <row r="925" spans="1:8" ht="30" x14ac:dyDescent="0.25">
      <c r="A925" s="451" t="s">
        <v>7591</v>
      </c>
      <c r="B925" s="167" t="s">
        <v>8870</v>
      </c>
      <c r="C925" s="269"/>
      <c r="D925" s="567"/>
      <c r="E925" s="250"/>
      <c r="F925" s="62"/>
      <c r="G925" s="62"/>
      <c r="H925" s="253"/>
    </row>
    <row r="926" spans="1:8" x14ac:dyDescent="0.2">
      <c r="A926" s="450" t="s">
        <v>7592</v>
      </c>
      <c r="B926" s="6" t="s">
        <v>2585</v>
      </c>
      <c r="C926" s="253">
        <v>12635.32</v>
      </c>
      <c r="D926" s="465">
        <v>25</v>
      </c>
      <c r="E926" s="250"/>
      <c r="F926" s="62">
        <v>0</v>
      </c>
      <c r="G926" s="62">
        <v>0</v>
      </c>
      <c r="H926" s="253">
        <f t="shared" ref="H926:H937" si="86">G926-F926</f>
        <v>0</v>
      </c>
    </row>
    <row r="927" spans="1:8" x14ac:dyDescent="0.2">
      <c r="A927" s="450" t="s">
        <v>7593</v>
      </c>
      <c r="B927" s="6" t="s">
        <v>2586</v>
      </c>
      <c r="C927" s="253">
        <v>16081.32</v>
      </c>
      <c r="D927" s="465">
        <v>26</v>
      </c>
      <c r="E927" s="250"/>
      <c r="F927" s="62">
        <v>0</v>
      </c>
      <c r="G927" s="62">
        <v>0</v>
      </c>
      <c r="H927" s="253">
        <f t="shared" si="86"/>
        <v>0</v>
      </c>
    </row>
    <row r="928" spans="1:8" x14ac:dyDescent="0.2">
      <c r="A928" s="450" t="s">
        <v>7594</v>
      </c>
      <c r="B928" s="6" t="s">
        <v>2587</v>
      </c>
      <c r="C928" s="253">
        <v>16081.32</v>
      </c>
      <c r="D928" s="465">
        <v>27</v>
      </c>
      <c r="E928" s="250"/>
      <c r="F928" s="62">
        <v>0</v>
      </c>
      <c r="G928" s="62">
        <v>0</v>
      </c>
      <c r="H928" s="253">
        <f t="shared" si="86"/>
        <v>0</v>
      </c>
    </row>
    <row r="929" spans="1:8" x14ac:dyDescent="0.2">
      <c r="A929" s="450" t="s">
        <v>7595</v>
      </c>
      <c r="B929" s="6" t="s">
        <v>2588</v>
      </c>
      <c r="C929" s="253">
        <v>16081.32</v>
      </c>
      <c r="D929" s="465">
        <v>28</v>
      </c>
      <c r="E929" s="250"/>
      <c r="F929" s="62">
        <v>0</v>
      </c>
      <c r="G929" s="62">
        <v>0</v>
      </c>
      <c r="H929" s="253">
        <f t="shared" si="86"/>
        <v>0</v>
      </c>
    </row>
    <row r="930" spans="1:8" x14ac:dyDescent="0.2">
      <c r="A930" s="450" t="s">
        <v>7596</v>
      </c>
      <c r="B930" s="6" t="s">
        <v>2589</v>
      </c>
      <c r="C930" s="253">
        <v>16081.32</v>
      </c>
      <c r="D930" s="465">
        <v>29</v>
      </c>
      <c r="E930" s="250"/>
      <c r="F930" s="62">
        <v>0</v>
      </c>
      <c r="G930" s="62">
        <v>0</v>
      </c>
      <c r="H930" s="253">
        <f t="shared" si="86"/>
        <v>0</v>
      </c>
    </row>
    <row r="931" spans="1:8" x14ac:dyDescent="0.2">
      <c r="A931" s="450" t="s">
        <v>7597</v>
      </c>
      <c r="B931" s="6" t="s">
        <v>2590</v>
      </c>
      <c r="C931" s="253">
        <v>16081.32</v>
      </c>
      <c r="D931" s="465">
        <v>30</v>
      </c>
      <c r="E931" s="250"/>
      <c r="F931" s="62">
        <v>0</v>
      </c>
      <c r="G931" s="62">
        <v>0</v>
      </c>
      <c r="H931" s="253">
        <f t="shared" si="86"/>
        <v>0</v>
      </c>
    </row>
    <row r="932" spans="1:8" x14ac:dyDescent="0.2">
      <c r="A932" s="450" t="s">
        <v>7598</v>
      </c>
      <c r="B932" s="6" t="s">
        <v>2591</v>
      </c>
      <c r="C932" s="253">
        <v>16081.32</v>
      </c>
      <c r="D932" s="465">
        <v>31</v>
      </c>
      <c r="E932" s="250"/>
      <c r="F932" s="62">
        <v>0</v>
      </c>
      <c r="G932" s="62">
        <v>0</v>
      </c>
      <c r="H932" s="253">
        <f t="shared" si="86"/>
        <v>0</v>
      </c>
    </row>
    <row r="933" spans="1:8" x14ac:dyDescent="0.2">
      <c r="A933" s="450" t="s">
        <v>7599</v>
      </c>
      <c r="B933" s="6" t="s">
        <v>2592</v>
      </c>
      <c r="C933" s="253">
        <v>16081.32</v>
      </c>
      <c r="D933" s="465">
        <v>32</v>
      </c>
      <c r="E933" s="250"/>
      <c r="F933" s="62">
        <v>0</v>
      </c>
      <c r="G933" s="62">
        <v>0</v>
      </c>
      <c r="H933" s="253">
        <f t="shared" si="86"/>
        <v>0</v>
      </c>
    </row>
    <row r="934" spans="1:8" x14ac:dyDescent="0.2">
      <c r="A934" s="450" t="s">
        <v>7600</v>
      </c>
      <c r="B934" s="6" t="s">
        <v>2593</v>
      </c>
      <c r="C934" s="253">
        <v>16081.32</v>
      </c>
      <c r="D934" s="465">
        <v>33</v>
      </c>
      <c r="E934" s="250"/>
      <c r="F934" s="62">
        <v>0</v>
      </c>
      <c r="G934" s="62">
        <v>0</v>
      </c>
      <c r="H934" s="253">
        <f t="shared" si="86"/>
        <v>0</v>
      </c>
    </row>
    <row r="935" spans="1:8" x14ac:dyDescent="0.2">
      <c r="A935" s="450" t="s">
        <v>7601</v>
      </c>
      <c r="B935" s="6" t="s">
        <v>2594</v>
      </c>
      <c r="C935" s="253">
        <v>16081.32</v>
      </c>
      <c r="D935" s="465">
        <v>34</v>
      </c>
      <c r="E935" s="250"/>
      <c r="F935" s="62">
        <v>0</v>
      </c>
      <c r="G935" s="62">
        <v>0</v>
      </c>
      <c r="H935" s="253">
        <f t="shared" si="86"/>
        <v>0</v>
      </c>
    </row>
    <row r="936" spans="1:8" x14ac:dyDescent="0.2">
      <c r="A936" s="450" t="s">
        <v>7602</v>
      </c>
      <c r="B936" s="6" t="s">
        <v>2664</v>
      </c>
      <c r="C936" s="253">
        <v>16081.32</v>
      </c>
      <c r="D936" s="465">
        <v>35</v>
      </c>
      <c r="E936" s="250"/>
      <c r="F936" s="62">
        <v>0</v>
      </c>
      <c r="G936" s="62">
        <v>0</v>
      </c>
      <c r="H936" s="253">
        <f t="shared" si="86"/>
        <v>0</v>
      </c>
    </row>
    <row r="937" spans="1:8" x14ac:dyDescent="0.2">
      <c r="A937" s="450" t="s">
        <v>7603</v>
      </c>
      <c r="B937" s="6" t="s">
        <v>2683</v>
      </c>
      <c r="C937" s="253">
        <v>12635.34</v>
      </c>
      <c r="D937" s="465">
        <v>36</v>
      </c>
      <c r="E937" s="250"/>
      <c r="F937" s="62">
        <v>0</v>
      </c>
      <c r="G937" s="62">
        <v>0</v>
      </c>
      <c r="H937" s="253">
        <f t="shared" si="86"/>
        <v>0</v>
      </c>
    </row>
    <row r="938" spans="1:8" ht="15" x14ac:dyDescent="0.25">
      <c r="A938" s="451" t="s">
        <v>7604</v>
      </c>
      <c r="B938" s="12" t="s">
        <v>9036</v>
      </c>
      <c r="C938" s="269"/>
      <c r="D938" s="565"/>
      <c r="E938" s="250"/>
      <c r="F938" s="62"/>
      <c r="G938" s="62"/>
      <c r="H938" s="253"/>
    </row>
    <row r="939" spans="1:8" x14ac:dyDescent="0.2">
      <c r="A939" s="450" t="s">
        <v>7605</v>
      </c>
      <c r="B939" s="6" t="s">
        <v>2677</v>
      </c>
      <c r="C939" s="253">
        <v>54792.22</v>
      </c>
      <c r="D939" s="465">
        <v>37</v>
      </c>
      <c r="E939" s="250"/>
      <c r="F939" s="62">
        <v>0</v>
      </c>
      <c r="G939" s="62">
        <v>0</v>
      </c>
      <c r="H939" s="253">
        <f t="shared" ref="H939:H945" si="87">G939-F939</f>
        <v>0</v>
      </c>
    </row>
    <row r="940" spans="1:8" x14ac:dyDescent="0.2">
      <c r="A940" s="450" t="s">
        <v>7606</v>
      </c>
      <c r="B940" s="6" t="s">
        <v>2678</v>
      </c>
      <c r="C940" s="253">
        <v>54792.22</v>
      </c>
      <c r="D940" s="465">
        <v>37</v>
      </c>
      <c r="E940" s="250"/>
      <c r="F940" s="62">
        <v>0</v>
      </c>
      <c r="G940" s="62">
        <v>0</v>
      </c>
      <c r="H940" s="253">
        <f t="shared" si="87"/>
        <v>0</v>
      </c>
    </row>
    <row r="941" spans="1:8" x14ac:dyDescent="0.2">
      <c r="A941" s="450" t="s">
        <v>7607</v>
      </c>
      <c r="B941" s="6" t="s">
        <v>1503</v>
      </c>
      <c r="C941" s="253">
        <v>54792.22</v>
      </c>
      <c r="D941" s="465">
        <v>38</v>
      </c>
      <c r="E941" s="250"/>
      <c r="F941" s="62">
        <v>0</v>
      </c>
      <c r="G941" s="62">
        <v>0</v>
      </c>
      <c r="H941" s="253">
        <f t="shared" si="87"/>
        <v>0</v>
      </c>
    </row>
    <row r="942" spans="1:8" x14ac:dyDescent="0.2">
      <c r="A942" s="450" t="s">
        <v>7608</v>
      </c>
      <c r="B942" s="6" t="s">
        <v>1585</v>
      </c>
      <c r="C942" s="253">
        <v>54792.22</v>
      </c>
      <c r="D942" s="465">
        <v>38</v>
      </c>
      <c r="E942" s="250"/>
      <c r="F942" s="62">
        <v>0</v>
      </c>
      <c r="G942" s="62">
        <v>0</v>
      </c>
      <c r="H942" s="253">
        <f t="shared" si="87"/>
        <v>0</v>
      </c>
    </row>
    <row r="943" spans="1:8" x14ac:dyDescent="0.2">
      <c r="A943" s="450" t="s">
        <v>7609</v>
      </c>
      <c r="B943" s="6" t="s">
        <v>2679</v>
      </c>
      <c r="C943" s="253">
        <v>54792.22</v>
      </c>
      <c r="D943" s="465">
        <v>39</v>
      </c>
      <c r="E943" s="250"/>
      <c r="F943" s="62">
        <v>0</v>
      </c>
      <c r="G943" s="62">
        <v>0</v>
      </c>
      <c r="H943" s="253">
        <f t="shared" si="87"/>
        <v>0</v>
      </c>
    </row>
    <row r="944" spans="1:8" x14ac:dyDescent="0.2">
      <c r="A944" s="450" t="s">
        <v>7610</v>
      </c>
      <c r="B944" s="6" t="s">
        <v>2680</v>
      </c>
      <c r="C944" s="253">
        <v>54792.22</v>
      </c>
      <c r="D944" s="465">
        <v>39</v>
      </c>
      <c r="E944" s="250"/>
      <c r="F944" s="62">
        <v>0</v>
      </c>
      <c r="G944" s="62">
        <v>0</v>
      </c>
      <c r="H944" s="253">
        <f t="shared" si="87"/>
        <v>0</v>
      </c>
    </row>
    <row r="945" spans="1:8" x14ac:dyDescent="0.2">
      <c r="A945" s="450" t="s">
        <v>7611</v>
      </c>
      <c r="B945" s="54" t="s">
        <v>9037</v>
      </c>
      <c r="C945" s="253">
        <v>26300.29</v>
      </c>
      <c r="D945" s="465">
        <v>40</v>
      </c>
      <c r="E945" s="250"/>
      <c r="F945" s="62">
        <v>0</v>
      </c>
      <c r="G945" s="62">
        <v>0</v>
      </c>
      <c r="H945" s="253">
        <f t="shared" si="87"/>
        <v>0</v>
      </c>
    </row>
    <row r="946" spans="1:8" ht="30" x14ac:dyDescent="0.25">
      <c r="A946" s="451" t="s">
        <v>7612</v>
      </c>
      <c r="B946" s="167" t="s">
        <v>8872</v>
      </c>
      <c r="C946" s="269"/>
      <c r="D946" s="566"/>
      <c r="E946" s="250"/>
      <c r="F946" s="62"/>
      <c r="G946" s="62"/>
      <c r="H946" s="253"/>
    </row>
    <row r="947" spans="1:8" x14ac:dyDescent="0.2">
      <c r="A947" s="450" t="s">
        <v>7613</v>
      </c>
      <c r="B947" s="31" t="s">
        <v>8915</v>
      </c>
      <c r="C947" s="253">
        <v>120961.77</v>
      </c>
      <c r="D947" s="566">
        <v>39</v>
      </c>
      <c r="E947" s="250"/>
      <c r="F947" s="62">
        <v>0</v>
      </c>
      <c r="G947" s="62">
        <v>0</v>
      </c>
      <c r="H947" s="253">
        <f t="shared" ref="H947:H948" si="88">G947-F947</f>
        <v>0</v>
      </c>
    </row>
    <row r="948" spans="1:8" ht="15" thickBot="1" x14ac:dyDescent="0.25">
      <c r="A948" s="450" t="s">
        <v>7614</v>
      </c>
      <c r="B948" s="31" t="s">
        <v>8916</v>
      </c>
      <c r="C948" s="253">
        <v>94041.42</v>
      </c>
      <c r="D948" s="566">
        <v>40</v>
      </c>
      <c r="E948" s="250"/>
      <c r="F948" s="62">
        <v>0</v>
      </c>
      <c r="G948" s="62">
        <v>0</v>
      </c>
      <c r="H948" s="253">
        <f t="shared" si="88"/>
        <v>0</v>
      </c>
    </row>
    <row r="949" spans="1:8" ht="15.75" thickBot="1" x14ac:dyDescent="0.3">
      <c r="A949" s="158"/>
      <c r="B949" s="159" t="s">
        <v>9038</v>
      </c>
      <c r="C949" s="280">
        <f>SUM(C687:C948)</f>
        <v>7085868.0999999987</v>
      </c>
      <c r="D949" s="273"/>
      <c r="E949" s="273"/>
      <c r="F949" s="262">
        <f>SUM(F687:F948)</f>
        <v>45097.22</v>
      </c>
      <c r="G949" s="262">
        <f>SUM(G687:G948)</f>
        <v>140051.63999999998</v>
      </c>
      <c r="H949" s="262">
        <f>SUM(H687:H948)</f>
        <v>185148.86000000002</v>
      </c>
    </row>
    <row r="950" spans="1:8" ht="30" x14ac:dyDescent="0.25">
      <c r="A950" s="166" t="s">
        <v>7615</v>
      </c>
      <c r="B950" s="166" t="s">
        <v>7616</v>
      </c>
      <c r="C950" s="290"/>
      <c r="D950" s="291"/>
      <c r="E950" s="291"/>
      <c r="F950" s="291"/>
      <c r="G950" s="291"/>
      <c r="H950" s="292"/>
    </row>
    <row r="951" spans="1:8" x14ac:dyDescent="0.2">
      <c r="A951" s="448"/>
      <c r="B951" s="6" t="s">
        <v>8875</v>
      </c>
      <c r="C951" s="253"/>
      <c r="D951" s="250"/>
      <c r="E951" s="250"/>
      <c r="F951" s="250"/>
      <c r="G951" s="250"/>
      <c r="H951" s="250"/>
    </row>
    <row r="952" spans="1:8" ht="15" x14ac:dyDescent="0.25">
      <c r="A952" s="451" t="s">
        <v>227</v>
      </c>
      <c r="B952" s="12" t="s">
        <v>8758</v>
      </c>
      <c r="C952" s="253"/>
      <c r="D952" s="33"/>
      <c r="E952" s="250"/>
      <c r="F952" s="62"/>
      <c r="G952" s="62"/>
      <c r="H952" s="253"/>
    </row>
    <row r="953" spans="1:8" x14ac:dyDescent="0.2">
      <c r="A953" s="450" t="s">
        <v>228</v>
      </c>
      <c r="B953" s="6" t="s">
        <v>8555</v>
      </c>
      <c r="C953" s="253"/>
      <c r="D953" s="33"/>
      <c r="E953" s="250"/>
      <c r="F953" s="62"/>
      <c r="G953" s="62"/>
      <c r="H953" s="253"/>
    </row>
    <row r="954" spans="1:8" x14ac:dyDescent="0.2">
      <c r="A954" s="450" t="s">
        <v>7617</v>
      </c>
      <c r="B954" s="54" t="s">
        <v>9125</v>
      </c>
      <c r="C954" s="278">
        <v>56867.391348314733</v>
      </c>
      <c r="D954" s="33">
        <v>17</v>
      </c>
      <c r="E954" s="250"/>
      <c r="F954" s="62">
        <v>0</v>
      </c>
      <c r="G954" s="62">
        <v>0</v>
      </c>
      <c r="H954" s="253">
        <f t="shared" ref="H954:H955" si="89">G954-F954</f>
        <v>0</v>
      </c>
    </row>
    <row r="955" spans="1:8" x14ac:dyDescent="0.2">
      <c r="A955" s="450" t="s">
        <v>7618</v>
      </c>
      <c r="B955" s="54" t="s">
        <v>9126</v>
      </c>
      <c r="C955" s="278">
        <v>19979.90301109961</v>
      </c>
      <c r="D955" s="33">
        <v>18</v>
      </c>
      <c r="E955" s="250"/>
      <c r="F955" s="62">
        <v>0</v>
      </c>
      <c r="G955" s="62">
        <v>0</v>
      </c>
      <c r="H955" s="253">
        <f t="shared" si="89"/>
        <v>0</v>
      </c>
    </row>
    <row r="956" spans="1:8" ht="15" x14ac:dyDescent="0.25">
      <c r="A956" s="485" t="s">
        <v>229</v>
      </c>
      <c r="B956" s="560" t="s">
        <v>6571</v>
      </c>
      <c r="C956" s="278"/>
      <c r="D956" s="33"/>
      <c r="E956" s="250"/>
      <c r="F956" s="62"/>
      <c r="G956" s="62"/>
      <c r="H956" s="253"/>
    </row>
    <row r="957" spans="1:8" ht="29.25" x14ac:dyDescent="0.2">
      <c r="A957" s="450"/>
      <c r="B957" s="209" t="s">
        <v>7255</v>
      </c>
      <c r="C957" s="253"/>
      <c r="D957" s="33">
        <v>32</v>
      </c>
      <c r="E957" s="250"/>
      <c r="F957" s="62"/>
      <c r="G957" s="62"/>
      <c r="H957" s="253"/>
    </row>
    <row r="958" spans="1:8" ht="30" x14ac:dyDescent="0.25">
      <c r="A958" s="485" t="s">
        <v>9127</v>
      </c>
      <c r="B958" s="209" t="s">
        <v>9128</v>
      </c>
      <c r="C958" s="253"/>
      <c r="D958" s="33"/>
      <c r="E958" s="250"/>
      <c r="F958" s="62"/>
      <c r="G958" s="62"/>
      <c r="H958" s="253"/>
    </row>
    <row r="959" spans="1:8" x14ac:dyDescent="0.2">
      <c r="A959" s="450" t="s">
        <v>9129</v>
      </c>
      <c r="B959" s="192" t="s">
        <v>9130</v>
      </c>
      <c r="C959" s="253">
        <v>37414.030223439848</v>
      </c>
      <c r="D959" s="33"/>
      <c r="E959" s="250"/>
      <c r="F959" s="62">
        <v>0</v>
      </c>
      <c r="G959" s="62">
        <v>0</v>
      </c>
      <c r="H959" s="253">
        <f t="shared" ref="H959:H974" si="90">G959-F959</f>
        <v>0</v>
      </c>
    </row>
    <row r="960" spans="1:8" x14ac:dyDescent="0.2">
      <c r="A960" s="450" t="s">
        <v>9131</v>
      </c>
      <c r="B960" s="192" t="s">
        <v>9132</v>
      </c>
      <c r="C960" s="253">
        <v>37414.030223439848</v>
      </c>
      <c r="D960" s="33"/>
      <c r="E960" s="250"/>
      <c r="F960" s="62">
        <v>0</v>
      </c>
      <c r="G960" s="62">
        <v>0</v>
      </c>
      <c r="H960" s="253">
        <f t="shared" si="90"/>
        <v>0</v>
      </c>
    </row>
    <row r="961" spans="1:8" x14ac:dyDescent="0.2">
      <c r="A961" s="450" t="s">
        <v>9133</v>
      </c>
      <c r="B961" s="192" t="s">
        <v>9134</v>
      </c>
      <c r="C961" s="253">
        <v>37414.030223439848</v>
      </c>
      <c r="D961" s="33"/>
      <c r="E961" s="250"/>
      <c r="F961" s="62">
        <v>0</v>
      </c>
      <c r="G961" s="62">
        <v>0</v>
      </c>
      <c r="H961" s="253">
        <f t="shared" si="90"/>
        <v>0</v>
      </c>
    </row>
    <row r="962" spans="1:8" x14ac:dyDescent="0.2">
      <c r="A962" s="450" t="s">
        <v>9135</v>
      </c>
      <c r="B962" s="192" t="s">
        <v>9136</v>
      </c>
      <c r="C962" s="253">
        <v>37414.030223439848</v>
      </c>
      <c r="D962" s="33"/>
      <c r="E962" s="250"/>
      <c r="F962" s="62">
        <v>0</v>
      </c>
      <c r="G962" s="62">
        <v>0</v>
      </c>
      <c r="H962" s="253">
        <f t="shared" si="90"/>
        <v>0</v>
      </c>
    </row>
    <row r="963" spans="1:8" x14ac:dyDescent="0.2">
      <c r="A963" s="450" t="s">
        <v>9137</v>
      </c>
      <c r="B963" s="192" t="s">
        <v>9138</v>
      </c>
      <c r="C963" s="253">
        <v>37414.030223439848</v>
      </c>
      <c r="D963" s="33"/>
      <c r="E963" s="250"/>
      <c r="F963" s="62">
        <v>0</v>
      </c>
      <c r="G963" s="62">
        <v>0</v>
      </c>
      <c r="H963" s="253">
        <f t="shared" si="90"/>
        <v>0</v>
      </c>
    </row>
    <row r="964" spans="1:8" x14ac:dyDescent="0.2">
      <c r="A964" s="450" t="s">
        <v>9139</v>
      </c>
      <c r="B964" s="192" t="s">
        <v>9140</v>
      </c>
      <c r="C964" s="253">
        <v>37414.030223439848</v>
      </c>
      <c r="D964" s="33"/>
      <c r="E964" s="250"/>
      <c r="F964" s="62">
        <v>0</v>
      </c>
      <c r="G964" s="62">
        <v>0</v>
      </c>
      <c r="H964" s="253">
        <f t="shared" si="90"/>
        <v>0</v>
      </c>
    </row>
    <row r="965" spans="1:8" x14ac:dyDescent="0.2">
      <c r="A965" s="450" t="s">
        <v>9141</v>
      </c>
      <c r="B965" s="192" t="s">
        <v>9142</v>
      </c>
      <c r="C965" s="253">
        <v>37414.030223439848</v>
      </c>
      <c r="D965" s="33"/>
      <c r="E965" s="250"/>
      <c r="F965" s="62">
        <v>0</v>
      </c>
      <c r="G965" s="62">
        <v>0</v>
      </c>
      <c r="H965" s="253">
        <f t="shared" si="90"/>
        <v>0</v>
      </c>
    </row>
    <row r="966" spans="1:8" x14ac:dyDescent="0.2">
      <c r="A966" s="450" t="s">
        <v>9143</v>
      </c>
      <c r="B966" s="192" t="s">
        <v>9144</v>
      </c>
      <c r="C966" s="253">
        <v>37414.030223439848</v>
      </c>
      <c r="D966" s="33"/>
      <c r="E966" s="250"/>
      <c r="F966" s="62">
        <v>0</v>
      </c>
      <c r="G966" s="62">
        <v>0</v>
      </c>
      <c r="H966" s="253">
        <f t="shared" si="90"/>
        <v>0</v>
      </c>
    </row>
    <row r="967" spans="1:8" x14ac:dyDescent="0.2">
      <c r="A967" s="450" t="s">
        <v>9145</v>
      </c>
      <c r="B967" s="192" t="s">
        <v>9146</v>
      </c>
      <c r="C967" s="253">
        <v>37414.030223439848</v>
      </c>
      <c r="D967" s="33"/>
      <c r="E967" s="250"/>
      <c r="F967" s="62">
        <v>0</v>
      </c>
      <c r="G967" s="62">
        <v>0</v>
      </c>
      <c r="H967" s="253">
        <f t="shared" si="90"/>
        <v>0</v>
      </c>
    </row>
    <row r="968" spans="1:8" x14ac:dyDescent="0.2">
      <c r="A968" s="450" t="s">
        <v>9147</v>
      </c>
      <c r="B968" s="192" t="s">
        <v>9148</v>
      </c>
      <c r="C968" s="253">
        <v>37414.030223439848</v>
      </c>
      <c r="D968" s="33"/>
      <c r="E968" s="250"/>
      <c r="F968" s="62">
        <v>0</v>
      </c>
      <c r="G968" s="62">
        <v>0</v>
      </c>
      <c r="H968" s="253">
        <f t="shared" si="90"/>
        <v>0</v>
      </c>
    </row>
    <row r="969" spans="1:8" x14ac:dyDescent="0.2">
      <c r="A969" s="450" t="s">
        <v>9149</v>
      </c>
      <c r="B969" s="192" t="s">
        <v>9150</v>
      </c>
      <c r="C969" s="253">
        <v>37414.030223439848</v>
      </c>
      <c r="D969" s="33"/>
      <c r="E969" s="250"/>
      <c r="F969" s="62">
        <v>0</v>
      </c>
      <c r="G969" s="62">
        <v>0</v>
      </c>
      <c r="H969" s="253">
        <f t="shared" si="90"/>
        <v>0</v>
      </c>
    </row>
    <row r="970" spans="1:8" x14ac:dyDescent="0.2">
      <c r="A970" s="450" t="s">
        <v>9151</v>
      </c>
      <c r="B970" s="192" t="s">
        <v>9152</v>
      </c>
      <c r="C970" s="253">
        <v>37414.030223439848</v>
      </c>
      <c r="D970" s="33"/>
      <c r="E970" s="250"/>
      <c r="F970" s="62">
        <v>0</v>
      </c>
      <c r="G970" s="62">
        <v>0</v>
      </c>
      <c r="H970" s="253">
        <f t="shared" si="90"/>
        <v>0</v>
      </c>
    </row>
    <row r="971" spans="1:8" x14ac:dyDescent="0.2">
      <c r="A971" s="450" t="s">
        <v>9153</v>
      </c>
      <c r="B971" s="192" t="s">
        <v>9154</v>
      </c>
      <c r="C971" s="253">
        <v>37414.030223439848</v>
      </c>
      <c r="D971" s="33"/>
      <c r="E971" s="250"/>
      <c r="F971" s="62">
        <v>0</v>
      </c>
      <c r="G971" s="62">
        <v>0</v>
      </c>
      <c r="H971" s="253">
        <f t="shared" si="90"/>
        <v>0</v>
      </c>
    </row>
    <row r="972" spans="1:8" x14ac:dyDescent="0.2">
      <c r="A972" s="450" t="s">
        <v>9155</v>
      </c>
      <c r="B972" s="192" t="s">
        <v>9156</v>
      </c>
      <c r="C972" s="253">
        <v>37414.030223439848</v>
      </c>
      <c r="D972" s="33"/>
      <c r="E972" s="250"/>
      <c r="F972" s="62">
        <v>0</v>
      </c>
      <c r="G972" s="62">
        <v>0</v>
      </c>
      <c r="H972" s="253">
        <f t="shared" si="90"/>
        <v>0</v>
      </c>
    </row>
    <row r="973" spans="1:8" x14ac:dyDescent="0.2">
      <c r="A973" s="450" t="s">
        <v>9157</v>
      </c>
      <c r="B973" s="192" t="s">
        <v>9158</v>
      </c>
      <c r="C973" s="253">
        <v>37414.030223439848</v>
      </c>
      <c r="D973" s="33"/>
      <c r="E973" s="250"/>
      <c r="F973" s="62">
        <v>0</v>
      </c>
      <c r="G973" s="62">
        <v>0</v>
      </c>
      <c r="H973" s="253">
        <f t="shared" si="90"/>
        <v>0</v>
      </c>
    </row>
    <row r="974" spans="1:8" x14ac:dyDescent="0.2">
      <c r="A974" s="450" t="s">
        <v>9159</v>
      </c>
      <c r="B974" s="192" t="s">
        <v>9160</v>
      </c>
      <c r="C974" s="253">
        <v>17303.988978341142</v>
      </c>
      <c r="D974" s="33"/>
      <c r="E974" s="250"/>
      <c r="F974" s="62">
        <v>0</v>
      </c>
      <c r="G974" s="62">
        <v>0</v>
      </c>
      <c r="H974" s="253">
        <f t="shared" si="90"/>
        <v>0</v>
      </c>
    </row>
    <row r="975" spans="1:8" ht="15" x14ac:dyDescent="0.25">
      <c r="A975" s="485" t="s">
        <v>9161</v>
      </c>
      <c r="B975" s="209" t="s">
        <v>9162</v>
      </c>
      <c r="C975" s="253"/>
      <c r="D975" s="33"/>
      <c r="E975" s="250"/>
      <c r="F975" s="62"/>
      <c r="G975" s="62"/>
      <c r="H975" s="253"/>
    </row>
    <row r="976" spans="1:8" x14ac:dyDescent="0.2">
      <c r="A976" s="450" t="s">
        <v>9163</v>
      </c>
      <c r="B976" s="192" t="s">
        <v>9164</v>
      </c>
      <c r="C976" s="253">
        <v>37414.030223439848</v>
      </c>
      <c r="D976" s="33"/>
      <c r="E976" s="250"/>
      <c r="F976" s="62">
        <v>0</v>
      </c>
      <c r="G976" s="62">
        <v>0</v>
      </c>
      <c r="H976" s="253">
        <f t="shared" ref="H976:H987" si="91">G976-F976</f>
        <v>0</v>
      </c>
    </row>
    <row r="977" spans="1:8" x14ac:dyDescent="0.2">
      <c r="A977" s="450" t="s">
        <v>9165</v>
      </c>
      <c r="B977" s="192" t="s">
        <v>9166</v>
      </c>
      <c r="C977" s="253">
        <v>37414.030223439848</v>
      </c>
      <c r="D977" s="33"/>
      <c r="E977" s="250"/>
      <c r="F977" s="62">
        <v>0</v>
      </c>
      <c r="G977" s="62">
        <v>0</v>
      </c>
      <c r="H977" s="253">
        <f t="shared" si="91"/>
        <v>0</v>
      </c>
    </row>
    <row r="978" spans="1:8" x14ac:dyDescent="0.2">
      <c r="A978" s="450" t="s">
        <v>9167</v>
      </c>
      <c r="B978" s="192" t="s">
        <v>9168</v>
      </c>
      <c r="C978" s="253">
        <v>37414.030223439848</v>
      </c>
      <c r="D978" s="33"/>
      <c r="E978" s="250"/>
      <c r="F978" s="62">
        <v>0</v>
      </c>
      <c r="G978" s="62">
        <v>0</v>
      </c>
      <c r="H978" s="253">
        <f t="shared" si="91"/>
        <v>0</v>
      </c>
    </row>
    <row r="979" spans="1:8" x14ac:dyDescent="0.2">
      <c r="A979" s="450" t="s">
        <v>9169</v>
      </c>
      <c r="B979" s="192" t="s">
        <v>9170</v>
      </c>
      <c r="C979" s="253">
        <v>37414.030223439848</v>
      </c>
      <c r="D979" s="33"/>
      <c r="E979" s="250"/>
      <c r="F979" s="62">
        <v>0</v>
      </c>
      <c r="G979" s="62">
        <v>0</v>
      </c>
      <c r="H979" s="253">
        <f t="shared" si="91"/>
        <v>0</v>
      </c>
    </row>
    <row r="980" spans="1:8" x14ac:dyDescent="0.2">
      <c r="A980" s="450" t="s">
        <v>9171</v>
      </c>
      <c r="B980" s="192" t="s">
        <v>9172</v>
      </c>
      <c r="C980" s="253">
        <v>37414.030223439848</v>
      </c>
      <c r="D980" s="33"/>
      <c r="E980" s="250"/>
      <c r="F980" s="62">
        <v>0</v>
      </c>
      <c r="G980" s="62">
        <v>0</v>
      </c>
      <c r="H980" s="253">
        <f t="shared" si="91"/>
        <v>0</v>
      </c>
    </row>
    <row r="981" spans="1:8" x14ac:dyDescent="0.2">
      <c r="A981" s="450" t="s">
        <v>9173</v>
      </c>
      <c r="B981" s="192" t="s">
        <v>9174</v>
      </c>
      <c r="C981" s="253">
        <v>37414.030223439848</v>
      </c>
      <c r="D981" s="33"/>
      <c r="E981" s="250"/>
      <c r="F981" s="62">
        <v>0</v>
      </c>
      <c r="G981" s="62">
        <v>0</v>
      </c>
      <c r="H981" s="253">
        <f t="shared" si="91"/>
        <v>0</v>
      </c>
    </row>
    <row r="982" spans="1:8" x14ac:dyDescent="0.2">
      <c r="A982" s="450" t="s">
        <v>9175</v>
      </c>
      <c r="B982" s="192" t="s">
        <v>9176</v>
      </c>
      <c r="C982" s="253">
        <v>37414.030223439848</v>
      </c>
      <c r="D982" s="33"/>
      <c r="E982" s="250"/>
      <c r="F982" s="62">
        <v>0</v>
      </c>
      <c r="G982" s="62">
        <v>0</v>
      </c>
      <c r="H982" s="253">
        <f t="shared" si="91"/>
        <v>0</v>
      </c>
    </row>
    <row r="983" spans="1:8" x14ac:dyDescent="0.2">
      <c r="A983" s="450" t="s">
        <v>9177</v>
      </c>
      <c r="B983" s="192" t="s">
        <v>9178</v>
      </c>
      <c r="C983" s="253">
        <v>37414.030223439848</v>
      </c>
      <c r="D983" s="33"/>
      <c r="E983" s="250"/>
      <c r="F983" s="62">
        <v>0</v>
      </c>
      <c r="G983" s="62">
        <v>0</v>
      </c>
      <c r="H983" s="253">
        <f t="shared" si="91"/>
        <v>0</v>
      </c>
    </row>
    <row r="984" spans="1:8" x14ac:dyDescent="0.2">
      <c r="A984" s="450" t="s">
        <v>9179</v>
      </c>
      <c r="B984" s="192" t="s">
        <v>9180</v>
      </c>
      <c r="C984" s="253">
        <v>37414.030223439848</v>
      </c>
      <c r="D984" s="33"/>
      <c r="E984" s="250"/>
      <c r="F984" s="62">
        <v>0</v>
      </c>
      <c r="G984" s="62">
        <v>0</v>
      </c>
      <c r="H984" s="253">
        <f t="shared" si="91"/>
        <v>0</v>
      </c>
    </row>
    <row r="985" spans="1:8" x14ac:dyDescent="0.2">
      <c r="A985" s="450" t="s">
        <v>9181</v>
      </c>
      <c r="B985" s="538" t="s">
        <v>9182</v>
      </c>
      <c r="C985" s="278">
        <v>37414.030223439848</v>
      </c>
      <c r="D985" s="402"/>
      <c r="E985" s="250"/>
      <c r="F985" s="62">
        <v>0</v>
      </c>
      <c r="G985" s="62">
        <v>0</v>
      </c>
      <c r="H985" s="253">
        <f t="shared" si="91"/>
        <v>0</v>
      </c>
    </row>
    <row r="986" spans="1:8" x14ac:dyDescent="0.2">
      <c r="A986" s="450" t="s">
        <v>9183</v>
      </c>
      <c r="B986" s="538" t="s">
        <v>9184</v>
      </c>
      <c r="C986" s="278">
        <v>37414.030223439848</v>
      </c>
      <c r="D986" s="402"/>
      <c r="E986" s="250"/>
      <c r="F986" s="62">
        <v>0</v>
      </c>
      <c r="G986" s="62">
        <v>0</v>
      </c>
      <c r="H986" s="253">
        <f t="shared" si="91"/>
        <v>0</v>
      </c>
    </row>
    <row r="987" spans="1:8" x14ac:dyDescent="0.2">
      <c r="A987" s="450" t="s">
        <v>9185</v>
      </c>
      <c r="B987" s="538" t="s">
        <v>9186</v>
      </c>
      <c r="C987" s="278">
        <v>26563.961458642589</v>
      </c>
      <c r="D987" s="402"/>
      <c r="E987" s="250"/>
      <c r="F987" s="62">
        <v>0</v>
      </c>
      <c r="G987" s="62">
        <v>0</v>
      </c>
      <c r="H987" s="253">
        <f t="shared" si="91"/>
        <v>0</v>
      </c>
    </row>
    <row r="988" spans="1:8" ht="15" x14ac:dyDescent="0.25">
      <c r="A988" s="485" t="s">
        <v>230</v>
      </c>
      <c r="B988" s="560" t="s">
        <v>6572</v>
      </c>
      <c r="C988" s="278"/>
      <c r="D988" s="402"/>
      <c r="E988" s="250"/>
      <c r="F988" s="62"/>
      <c r="G988" s="62"/>
      <c r="H988" s="253"/>
    </row>
    <row r="989" spans="1:8" x14ac:dyDescent="0.2">
      <c r="A989" s="450" t="s">
        <v>7619</v>
      </c>
      <c r="B989" s="54" t="s">
        <v>8561</v>
      </c>
      <c r="C989" s="532">
        <v>22563.252671685295</v>
      </c>
      <c r="D989" s="402">
        <v>33</v>
      </c>
      <c r="E989" s="250"/>
      <c r="F989" s="62">
        <v>0</v>
      </c>
      <c r="G989" s="62">
        <v>0</v>
      </c>
      <c r="H989" s="253">
        <f t="shared" ref="H989:H992" si="92">G989-F989</f>
        <v>0</v>
      </c>
    </row>
    <row r="990" spans="1:8" x14ac:dyDescent="0.2">
      <c r="A990" s="450" t="s">
        <v>7620</v>
      </c>
      <c r="B990" s="54" t="s">
        <v>8563</v>
      </c>
      <c r="C990" s="532">
        <v>22563.252671685295</v>
      </c>
      <c r="D990" s="402">
        <v>34</v>
      </c>
      <c r="E990" s="250"/>
      <c r="F990" s="62">
        <v>0</v>
      </c>
      <c r="G990" s="62">
        <v>0</v>
      </c>
      <c r="H990" s="253">
        <f t="shared" si="92"/>
        <v>0</v>
      </c>
    </row>
    <row r="991" spans="1:8" x14ac:dyDescent="0.2">
      <c r="A991" s="450" t="s">
        <v>7621</v>
      </c>
      <c r="B991" s="428" t="s">
        <v>9187</v>
      </c>
      <c r="C991" s="532">
        <v>10820.97496929752</v>
      </c>
      <c r="D991" s="402">
        <v>35</v>
      </c>
      <c r="E991" s="250"/>
      <c r="F991" s="62">
        <v>0</v>
      </c>
      <c r="G991" s="62">
        <v>0</v>
      </c>
      <c r="H991" s="253">
        <f t="shared" si="92"/>
        <v>0</v>
      </c>
    </row>
    <row r="992" spans="1:8" x14ac:dyDescent="0.2">
      <c r="A992" s="813" t="s">
        <v>15423</v>
      </c>
      <c r="B992" s="54" t="s">
        <v>9188</v>
      </c>
      <c r="C992" s="532">
        <v>5033.8616710529932</v>
      </c>
      <c r="D992" s="402">
        <v>35</v>
      </c>
      <c r="E992" s="250"/>
      <c r="F992" s="62">
        <v>0</v>
      </c>
      <c r="G992" s="62">
        <v>0</v>
      </c>
      <c r="H992" s="253">
        <f t="shared" si="92"/>
        <v>0</v>
      </c>
    </row>
    <row r="993" spans="1:8" ht="15" x14ac:dyDescent="0.25">
      <c r="A993" s="451" t="s">
        <v>231</v>
      </c>
      <c r="B993" s="400" t="s">
        <v>8984</v>
      </c>
      <c r="C993" s="401"/>
      <c r="D993" s="402"/>
      <c r="E993" s="250"/>
      <c r="F993" s="63"/>
      <c r="G993" s="63"/>
      <c r="H993" s="250"/>
    </row>
    <row r="994" spans="1:8" ht="15" x14ac:dyDescent="0.25">
      <c r="A994" s="466" t="s">
        <v>232</v>
      </c>
      <c r="B994" s="528" t="s">
        <v>8677</v>
      </c>
      <c r="C994" s="401"/>
      <c r="D994" s="402"/>
      <c r="E994" s="250"/>
      <c r="F994" s="62"/>
      <c r="G994" s="62"/>
      <c r="H994" s="253"/>
    </row>
    <row r="995" spans="1:8" ht="28.5" x14ac:dyDescent="0.2">
      <c r="A995" s="450"/>
      <c r="B995" s="520" t="s">
        <v>14824</v>
      </c>
      <c r="C995" s="401"/>
      <c r="D995" s="402"/>
      <c r="E995" s="250"/>
      <c r="F995" s="62"/>
      <c r="G995" s="62"/>
      <c r="H995" s="253"/>
    </row>
    <row r="996" spans="1:8" x14ac:dyDescent="0.2">
      <c r="A996" s="450" t="s">
        <v>14825</v>
      </c>
      <c r="B996" s="537" t="s">
        <v>14826</v>
      </c>
      <c r="C996" s="551">
        <v>126046.61009459235</v>
      </c>
      <c r="D996" s="402">
        <v>39</v>
      </c>
      <c r="E996" s="250"/>
      <c r="F996" s="62">
        <v>0</v>
      </c>
      <c r="G996" s="62">
        <v>0</v>
      </c>
      <c r="H996" s="253">
        <f t="shared" ref="H996:H997" si="93">G996-F996</f>
        <v>0</v>
      </c>
    </row>
    <row r="997" spans="1:8" x14ac:dyDescent="0.2">
      <c r="A997" s="450" t="s">
        <v>14827</v>
      </c>
      <c r="B997" s="537" t="s">
        <v>14828</v>
      </c>
      <c r="C997" s="551">
        <v>152463.61860515663</v>
      </c>
      <c r="D997" s="571">
        <v>39</v>
      </c>
      <c r="E997" s="250"/>
      <c r="F997" s="62">
        <v>0</v>
      </c>
      <c r="G997" s="62">
        <v>0</v>
      </c>
      <c r="H997" s="253">
        <f t="shared" si="93"/>
        <v>0</v>
      </c>
    </row>
    <row r="998" spans="1:8" ht="15" x14ac:dyDescent="0.25">
      <c r="A998" s="451" t="s">
        <v>233</v>
      </c>
      <c r="B998" s="528" t="s">
        <v>8678</v>
      </c>
      <c r="C998" s="401"/>
      <c r="D998" s="402"/>
      <c r="E998" s="250"/>
      <c r="F998" s="62"/>
      <c r="G998" s="62"/>
      <c r="H998" s="253"/>
    </row>
    <row r="999" spans="1:8" ht="28.5" x14ac:dyDescent="0.2">
      <c r="A999" s="450" t="s">
        <v>234</v>
      </c>
      <c r="B999" s="520" t="s">
        <v>8679</v>
      </c>
      <c r="C999" s="278">
        <v>43872.89129761613</v>
      </c>
      <c r="D999" s="402">
        <v>39</v>
      </c>
      <c r="E999" s="250"/>
      <c r="F999" s="62">
        <v>0</v>
      </c>
      <c r="G999" s="62">
        <v>0</v>
      </c>
      <c r="H999" s="253">
        <f t="shared" ref="H999:H1004" si="94">G999-F999</f>
        <v>0</v>
      </c>
    </row>
    <row r="1000" spans="1:8" ht="28.5" x14ac:dyDescent="0.2">
      <c r="A1000" s="450" t="s">
        <v>235</v>
      </c>
      <c r="B1000" s="520" t="s">
        <v>9189</v>
      </c>
      <c r="C1000" s="278">
        <v>36267.581527046998</v>
      </c>
      <c r="D1000" s="402">
        <v>39</v>
      </c>
      <c r="E1000" s="250"/>
      <c r="F1000" s="62">
        <v>0</v>
      </c>
      <c r="G1000" s="62">
        <v>0</v>
      </c>
      <c r="H1000" s="253">
        <f t="shared" si="94"/>
        <v>0</v>
      </c>
    </row>
    <row r="1001" spans="1:8" ht="28.5" x14ac:dyDescent="0.2">
      <c r="A1001" s="450" t="s">
        <v>2684</v>
      </c>
      <c r="B1001" s="520" t="s">
        <v>9190</v>
      </c>
      <c r="C1001" s="278">
        <v>43872.89129761613</v>
      </c>
      <c r="D1001" s="402">
        <v>40</v>
      </c>
      <c r="E1001" s="250"/>
      <c r="F1001" s="62">
        <v>0</v>
      </c>
      <c r="G1001" s="62">
        <v>0</v>
      </c>
      <c r="H1001" s="253">
        <f t="shared" si="94"/>
        <v>0</v>
      </c>
    </row>
    <row r="1002" spans="1:8" ht="28.5" x14ac:dyDescent="0.2">
      <c r="A1002" s="450" t="s">
        <v>2685</v>
      </c>
      <c r="B1002" s="520" t="s">
        <v>9191</v>
      </c>
      <c r="C1002" s="278">
        <v>36267.581527046998</v>
      </c>
      <c r="D1002" s="402">
        <v>40</v>
      </c>
      <c r="E1002" s="250"/>
      <c r="F1002" s="62">
        <v>0</v>
      </c>
      <c r="G1002" s="62">
        <v>0</v>
      </c>
      <c r="H1002" s="253">
        <f t="shared" si="94"/>
        <v>0</v>
      </c>
    </row>
    <row r="1003" spans="1:8" ht="28.5" x14ac:dyDescent="0.2">
      <c r="A1003" s="450" t="s">
        <v>2686</v>
      </c>
      <c r="B1003" s="520" t="s">
        <v>9192</v>
      </c>
      <c r="C1003" s="278">
        <v>48750.555045004665</v>
      </c>
      <c r="D1003" s="402">
        <v>41</v>
      </c>
      <c r="E1003" s="250"/>
      <c r="F1003" s="62">
        <v>0</v>
      </c>
      <c r="G1003" s="62">
        <v>0</v>
      </c>
      <c r="H1003" s="253">
        <f t="shared" si="94"/>
        <v>0</v>
      </c>
    </row>
    <row r="1004" spans="1:8" ht="29.25" thickBot="1" x14ac:dyDescent="0.25">
      <c r="A1004" s="450" t="s">
        <v>2687</v>
      </c>
      <c r="B1004" s="520" t="s">
        <v>8914</v>
      </c>
      <c r="C1004" s="278">
        <v>40299.708482617549</v>
      </c>
      <c r="D1004" s="402">
        <v>41</v>
      </c>
      <c r="E1004" s="250"/>
      <c r="F1004" s="62">
        <v>0</v>
      </c>
      <c r="G1004" s="62">
        <v>0</v>
      </c>
      <c r="H1004" s="253">
        <f t="shared" si="94"/>
        <v>0</v>
      </c>
    </row>
    <row r="1005" spans="1:8" ht="15.75" thickBot="1" x14ac:dyDescent="0.3">
      <c r="A1005" s="158"/>
      <c r="B1005" s="159" t="s">
        <v>5955</v>
      </c>
      <c r="C1005" s="280">
        <f>SUM(C952:C1004)</f>
        <v>1682302.810466252</v>
      </c>
      <c r="D1005" s="281"/>
      <c r="E1005" s="282"/>
      <c r="F1005" s="280">
        <f>SUM(F952:F1004)</f>
        <v>0</v>
      </c>
      <c r="G1005" s="280">
        <f>SUM(G952:G1004)</f>
        <v>0</v>
      </c>
      <c r="H1005" s="280">
        <f>SUM(H952:H1004)</f>
        <v>0</v>
      </c>
    </row>
    <row r="1006" spans="1:8" ht="45" x14ac:dyDescent="0.25">
      <c r="A1006" s="170" t="s">
        <v>7622</v>
      </c>
      <c r="B1006" s="166" t="s">
        <v>7623</v>
      </c>
      <c r="C1006" s="286"/>
      <c r="D1006" s="275"/>
      <c r="E1006" s="275"/>
      <c r="F1006" s="275"/>
      <c r="G1006" s="275"/>
      <c r="H1006" s="287"/>
    </row>
    <row r="1007" spans="1:8" ht="15" x14ac:dyDescent="0.2">
      <c r="A1007" s="448"/>
      <c r="B1007" s="6" t="s">
        <v>8917</v>
      </c>
      <c r="C1007" s="250"/>
      <c r="D1007" s="250"/>
      <c r="E1007" s="269"/>
      <c r="F1007" s="269"/>
      <c r="G1007" s="269"/>
      <c r="H1007" s="288"/>
    </row>
    <row r="1008" spans="1:8" ht="15" x14ac:dyDescent="0.25">
      <c r="A1008" s="448"/>
      <c r="B1008" s="41" t="s">
        <v>5954</v>
      </c>
      <c r="C1008" s="255"/>
      <c r="D1008" s="277"/>
      <c r="E1008" s="269"/>
      <c r="F1008" s="570"/>
      <c r="G1008" s="570"/>
      <c r="H1008" s="288"/>
    </row>
    <row r="1009" spans="1:8" ht="15" x14ac:dyDescent="0.25">
      <c r="A1009" s="451" t="s">
        <v>236</v>
      </c>
      <c r="B1009" s="12" t="s">
        <v>9031</v>
      </c>
      <c r="C1009" s="269"/>
      <c r="D1009" s="269"/>
      <c r="E1009" s="269"/>
      <c r="F1009" s="570"/>
      <c r="G1009" s="570"/>
      <c r="H1009" s="288"/>
    </row>
    <row r="1010" spans="1:8" ht="15" x14ac:dyDescent="0.2">
      <c r="A1010" s="450" t="s">
        <v>237</v>
      </c>
      <c r="B1010" s="6" t="s">
        <v>2565</v>
      </c>
      <c r="C1010" s="253">
        <v>37811.692201135498</v>
      </c>
      <c r="D1010" s="33">
        <v>25</v>
      </c>
      <c r="E1010" s="300"/>
      <c r="F1010" s="62">
        <v>0</v>
      </c>
      <c r="G1010" s="62">
        <v>0</v>
      </c>
      <c r="H1010" s="253">
        <f t="shared" ref="H1010:H1018" si="95">G1010-F1010</f>
        <v>0</v>
      </c>
    </row>
    <row r="1011" spans="1:8" ht="15" x14ac:dyDescent="0.2">
      <c r="A1011" s="450" t="s">
        <v>238</v>
      </c>
      <c r="B1011" s="6" t="s">
        <v>2566</v>
      </c>
      <c r="C1011" s="253">
        <v>16825.009371104145</v>
      </c>
      <c r="D1011" s="33">
        <v>25</v>
      </c>
      <c r="E1011" s="300"/>
      <c r="F1011" s="62">
        <v>0</v>
      </c>
      <c r="G1011" s="62">
        <v>0</v>
      </c>
      <c r="H1011" s="253">
        <f t="shared" si="95"/>
        <v>0</v>
      </c>
    </row>
    <row r="1012" spans="1:8" ht="15" x14ac:dyDescent="0.2">
      <c r="A1012" s="450" t="s">
        <v>1342</v>
      </c>
      <c r="B1012" s="6" t="s">
        <v>2567</v>
      </c>
      <c r="C1012" s="253">
        <v>16825.009371104145</v>
      </c>
      <c r="D1012" s="33">
        <v>26</v>
      </c>
      <c r="E1012" s="300"/>
      <c r="F1012" s="62">
        <v>0</v>
      </c>
      <c r="G1012" s="62">
        <v>0</v>
      </c>
      <c r="H1012" s="253">
        <f t="shared" si="95"/>
        <v>0</v>
      </c>
    </row>
    <row r="1013" spans="1:8" ht="15" x14ac:dyDescent="0.2">
      <c r="A1013" s="450" t="s">
        <v>7624</v>
      </c>
      <c r="B1013" s="6" t="s">
        <v>2568</v>
      </c>
      <c r="C1013" s="253">
        <v>16825.009371104145</v>
      </c>
      <c r="D1013" s="33">
        <v>26</v>
      </c>
      <c r="E1013" s="300"/>
      <c r="F1013" s="62">
        <v>0</v>
      </c>
      <c r="G1013" s="62">
        <v>0</v>
      </c>
      <c r="H1013" s="253">
        <f t="shared" si="95"/>
        <v>0</v>
      </c>
    </row>
    <row r="1014" spans="1:8" ht="15" x14ac:dyDescent="0.2">
      <c r="A1014" s="450" t="s">
        <v>7625</v>
      </c>
      <c r="B1014" s="6" t="s">
        <v>2569</v>
      </c>
      <c r="C1014" s="253">
        <v>16825.009371104145</v>
      </c>
      <c r="D1014" s="33">
        <v>27</v>
      </c>
      <c r="E1014" s="300"/>
      <c r="F1014" s="62">
        <v>0</v>
      </c>
      <c r="G1014" s="62">
        <v>0</v>
      </c>
      <c r="H1014" s="253">
        <f t="shared" si="95"/>
        <v>0</v>
      </c>
    </row>
    <row r="1015" spans="1:8" ht="15" x14ac:dyDescent="0.2">
      <c r="A1015" s="450" t="s">
        <v>7626</v>
      </c>
      <c r="B1015" s="6" t="s">
        <v>2570</v>
      </c>
      <c r="C1015" s="253">
        <v>16825.009371104145</v>
      </c>
      <c r="D1015" s="33">
        <v>27</v>
      </c>
      <c r="E1015" s="300"/>
      <c r="F1015" s="62">
        <v>0</v>
      </c>
      <c r="G1015" s="62">
        <v>0</v>
      </c>
      <c r="H1015" s="253">
        <f t="shared" si="95"/>
        <v>0</v>
      </c>
    </row>
    <row r="1016" spans="1:8" ht="15" x14ac:dyDescent="0.2">
      <c r="A1016" s="450" t="s">
        <v>7627</v>
      </c>
      <c r="B1016" s="6" t="s">
        <v>2571</v>
      </c>
      <c r="C1016" s="253">
        <v>16825.009371104145</v>
      </c>
      <c r="D1016" s="33">
        <v>28</v>
      </c>
      <c r="E1016" s="300"/>
      <c r="F1016" s="62">
        <v>0</v>
      </c>
      <c r="G1016" s="62">
        <v>0</v>
      </c>
      <c r="H1016" s="253">
        <f t="shared" si="95"/>
        <v>0</v>
      </c>
    </row>
    <row r="1017" spans="1:8" ht="15" x14ac:dyDescent="0.2">
      <c r="A1017" s="450" t="s">
        <v>7628</v>
      </c>
      <c r="B1017" s="6" t="s">
        <v>2572</v>
      </c>
      <c r="C1017" s="253">
        <v>16825.009371104145</v>
      </c>
      <c r="D1017" s="33">
        <v>28</v>
      </c>
      <c r="E1017" s="300"/>
      <c r="F1017" s="62">
        <v>0</v>
      </c>
      <c r="G1017" s="62">
        <v>0</v>
      </c>
      <c r="H1017" s="253">
        <f t="shared" si="95"/>
        <v>0</v>
      </c>
    </row>
    <row r="1018" spans="1:8" ht="15" x14ac:dyDescent="0.2">
      <c r="A1018" s="450" t="s">
        <v>7629</v>
      </c>
      <c r="B1018" s="6" t="s">
        <v>2576</v>
      </c>
      <c r="C1018" s="253">
        <v>37811.692201135498</v>
      </c>
      <c r="D1018" s="33">
        <v>29</v>
      </c>
      <c r="E1018" s="300"/>
      <c r="F1018" s="62">
        <v>0</v>
      </c>
      <c r="G1018" s="62">
        <v>0</v>
      </c>
      <c r="H1018" s="253">
        <f t="shared" si="95"/>
        <v>0</v>
      </c>
    </row>
    <row r="1019" spans="1:8" ht="30" x14ac:dyDescent="0.25">
      <c r="A1019" s="451" t="s">
        <v>239</v>
      </c>
      <c r="B1019" s="167" t="s">
        <v>9032</v>
      </c>
      <c r="C1019" s="269"/>
      <c r="D1019" s="486"/>
      <c r="E1019" s="300"/>
      <c r="F1019" s="300"/>
      <c r="G1019" s="300"/>
      <c r="H1019" s="572"/>
    </row>
    <row r="1020" spans="1:8" ht="15" x14ac:dyDescent="0.2">
      <c r="A1020" s="450" t="s">
        <v>240</v>
      </c>
      <c r="B1020" s="6" t="s">
        <v>2565</v>
      </c>
      <c r="C1020" s="253">
        <v>85429.13</v>
      </c>
      <c r="D1020" s="33">
        <v>31</v>
      </c>
      <c r="E1020" s="300"/>
      <c r="F1020" s="62">
        <v>0</v>
      </c>
      <c r="G1020" s="62">
        <v>0</v>
      </c>
      <c r="H1020" s="253">
        <f t="shared" ref="H1020:H1040" si="96">G1020-F1020</f>
        <v>0</v>
      </c>
    </row>
    <row r="1021" spans="1:8" ht="15" x14ac:dyDescent="0.2">
      <c r="A1021" s="450" t="s">
        <v>7630</v>
      </c>
      <c r="B1021" s="6" t="s">
        <v>10073</v>
      </c>
      <c r="C1021" s="253">
        <v>9960.8200847733915</v>
      </c>
      <c r="D1021" s="33">
        <v>32</v>
      </c>
      <c r="E1021" s="300"/>
      <c r="F1021" s="62">
        <v>0</v>
      </c>
      <c r="G1021" s="62">
        <v>0</v>
      </c>
      <c r="H1021" s="253">
        <f t="shared" si="96"/>
        <v>0</v>
      </c>
    </row>
    <row r="1022" spans="1:8" ht="15" x14ac:dyDescent="0.2">
      <c r="A1022" s="450" t="s">
        <v>7631</v>
      </c>
      <c r="B1022" s="6" t="s">
        <v>10354</v>
      </c>
      <c r="C1022" s="253">
        <v>7346.104812520377</v>
      </c>
      <c r="D1022" s="33">
        <v>32</v>
      </c>
      <c r="E1022" s="300"/>
      <c r="F1022" s="62">
        <v>0</v>
      </c>
      <c r="G1022" s="62">
        <v>0</v>
      </c>
      <c r="H1022" s="253">
        <f t="shared" si="96"/>
        <v>0</v>
      </c>
    </row>
    <row r="1023" spans="1:8" ht="15" x14ac:dyDescent="0.2">
      <c r="A1023" s="450" t="s">
        <v>7632</v>
      </c>
      <c r="B1023" s="6" t="s">
        <v>9707</v>
      </c>
      <c r="C1023" s="253">
        <v>2490.2050211933479</v>
      </c>
      <c r="D1023" s="33">
        <v>32</v>
      </c>
      <c r="E1023" s="300"/>
      <c r="F1023" s="62">
        <v>0</v>
      </c>
      <c r="G1023" s="62">
        <v>0</v>
      </c>
      <c r="H1023" s="253">
        <f t="shared" si="96"/>
        <v>0</v>
      </c>
    </row>
    <row r="1024" spans="1:8" ht="15" x14ac:dyDescent="0.2">
      <c r="A1024" s="450" t="s">
        <v>7633</v>
      </c>
      <c r="B1024" s="6" t="s">
        <v>10076</v>
      </c>
      <c r="C1024" s="253">
        <v>9960.8200847733915</v>
      </c>
      <c r="D1024" s="33">
        <v>32</v>
      </c>
      <c r="E1024" s="300"/>
      <c r="F1024" s="62">
        <v>0</v>
      </c>
      <c r="G1024" s="62">
        <v>0</v>
      </c>
      <c r="H1024" s="253">
        <f t="shared" si="96"/>
        <v>0</v>
      </c>
    </row>
    <row r="1025" spans="1:8" ht="15" x14ac:dyDescent="0.2">
      <c r="A1025" s="450" t="s">
        <v>7634</v>
      </c>
      <c r="B1025" s="6" t="s">
        <v>10355</v>
      </c>
      <c r="C1025" s="253">
        <v>10707.881591131396</v>
      </c>
      <c r="D1025" s="33">
        <v>32</v>
      </c>
      <c r="E1025" s="300"/>
      <c r="F1025" s="62">
        <v>0</v>
      </c>
      <c r="G1025" s="62">
        <v>0</v>
      </c>
      <c r="H1025" s="253">
        <f t="shared" si="96"/>
        <v>0</v>
      </c>
    </row>
    <row r="1026" spans="1:8" ht="15" x14ac:dyDescent="0.2">
      <c r="A1026" s="450" t="s">
        <v>7635</v>
      </c>
      <c r="B1026" s="6" t="s">
        <v>10078</v>
      </c>
      <c r="C1026" s="253">
        <v>9960.8200847733915</v>
      </c>
      <c r="D1026" s="33">
        <v>33</v>
      </c>
      <c r="E1026" s="300"/>
      <c r="F1026" s="62">
        <v>0</v>
      </c>
      <c r="G1026" s="62">
        <v>0</v>
      </c>
      <c r="H1026" s="253">
        <f t="shared" si="96"/>
        <v>0</v>
      </c>
    </row>
    <row r="1027" spans="1:8" ht="15" x14ac:dyDescent="0.2">
      <c r="A1027" s="450" t="s">
        <v>7636</v>
      </c>
      <c r="B1027" s="6" t="s">
        <v>10079</v>
      </c>
      <c r="C1027" s="253">
        <v>9960.8200847733915</v>
      </c>
      <c r="D1027" s="33">
        <v>33</v>
      </c>
      <c r="E1027" s="300"/>
      <c r="F1027" s="62">
        <v>0</v>
      </c>
      <c r="G1027" s="62">
        <v>0</v>
      </c>
      <c r="H1027" s="253">
        <f t="shared" si="96"/>
        <v>0</v>
      </c>
    </row>
    <row r="1028" spans="1:8" x14ac:dyDescent="0.2">
      <c r="A1028" s="450" t="s">
        <v>7637</v>
      </c>
      <c r="B1028" s="6" t="s">
        <v>10356</v>
      </c>
      <c r="C1028" s="253">
        <v>8715.7175741767169</v>
      </c>
      <c r="D1028" s="33">
        <v>33</v>
      </c>
      <c r="E1028" s="250"/>
      <c r="F1028" s="62">
        <v>0</v>
      </c>
      <c r="G1028" s="62">
        <v>0</v>
      </c>
      <c r="H1028" s="253">
        <f t="shared" si="96"/>
        <v>0</v>
      </c>
    </row>
    <row r="1029" spans="1:8" x14ac:dyDescent="0.2">
      <c r="A1029" s="450" t="s">
        <v>7638</v>
      </c>
      <c r="B1029" s="6" t="s">
        <v>10092</v>
      </c>
      <c r="C1029" s="253">
        <v>11205.922595370066</v>
      </c>
      <c r="D1029" s="33">
        <v>32</v>
      </c>
      <c r="E1029" s="250"/>
      <c r="F1029" s="62">
        <v>0</v>
      </c>
      <c r="G1029" s="62">
        <v>0</v>
      </c>
      <c r="H1029" s="253">
        <f t="shared" si="96"/>
        <v>0</v>
      </c>
    </row>
    <row r="1030" spans="1:8" x14ac:dyDescent="0.2">
      <c r="A1030" s="450" t="s">
        <v>7639</v>
      </c>
      <c r="B1030" s="6" t="s">
        <v>10082</v>
      </c>
      <c r="C1030" s="253">
        <v>9960.8200847733915</v>
      </c>
      <c r="D1030" s="33">
        <v>32</v>
      </c>
      <c r="E1030" s="250"/>
      <c r="F1030" s="62">
        <v>0</v>
      </c>
      <c r="G1030" s="62">
        <v>0</v>
      </c>
      <c r="H1030" s="253">
        <f t="shared" si="96"/>
        <v>0</v>
      </c>
    </row>
    <row r="1031" spans="1:8" x14ac:dyDescent="0.2">
      <c r="A1031" s="450" t="s">
        <v>7640</v>
      </c>
      <c r="B1031" s="6" t="s">
        <v>10083</v>
      </c>
      <c r="C1031" s="253">
        <v>9960.8200847733915</v>
      </c>
      <c r="D1031" s="33">
        <v>33</v>
      </c>
      <c r="E1031" s="250"/>
      <c r="F1031" s="62">
        <v>0</v>
      </c>
      <c r="G1031" s="62">
        <v>0</v>
      </c>
      <c r="H1031" s="253">
        <f t="shared" si="96"/>
        <v>0</v>
      </c>
    </row>
    <row r="1032" spans="1:8" x14ac:dyDescent="0.2">
      <c r="A1032" s="450" t="s">
        <v>7641</v>
      </c>
      <c r="B1032" s="6" t="s">
        <v>10093</v>
      </c>
      <c r="C1032" s="253">
        <v>9960.8200847733915</v>
      </c>
      <c r="D1032" s="33">
        <v>33</v>
      </c>
      <c r="E1032" s="250"/>
      <c r="F1032" s="62">
        <v>0</v>
      </c>
      <c r="G1032" s="62">
        <v>0</v>
      </c>
      <c r="H1032" s="253">
        <f t="shared" si="96"/>
        <v>0</v>
      </c>
    </row>
    <row r="1033" spans="1:8" x14ac:dyDescent="0.2">
      <c r="A1033" s="450" t="s">
        <v>7642</v>
      </c>
      <c r="B1033" s="6" t="s">
        <v>10357</v>
      </c>
      <c r="C1033" s="253">
        <v>7470.6150635800441</v>
      </c>
      <c r="D1033" s="33">
        <v>34</v>
      </c>
      <c r="E1033" s="250"/>
      <c r="F1033" s="62">
        <v>0</v>
      </c>
      <c r="G1033" s="62">
        <v>0</v>
      </c>
      <c r="H1033" s="253">
        <f t="shared" si="96"/>
        <v>0</v>
      </c>
    </row>
    <row r="1034" spans="1:8" x14ac:dyDescent="0.2">
      <c r="A1034" s="450" t="s">
        <v>7643</v>
      </c>
      <c r="B1034" s="6" t="s">
        <v>10358</v>
      </c>
      <c r="C1034" s="253">
        <v>6225.5125529833695</v>
      </c>
      <c r="D1034" s="33">
        <v>34</v>
      </c>
      <c r="E1034" s="250"/>
      <c r="F1034" s="62">
        <v>0</v>
      </c>
      <c r="G1034" s="62">
        <v>0</v>
      </c>
      <c r="H1034" s="253">
        <f t="shared" si="96"/>
        <v>0</v>
      </c>
    </row>
    <row r="1035" spans="1:8" x14ac:dyDescent="0.2">
      <c r="A1035" s="450" t="s">
        <v>7644</v>
      </c>
      <c r="B1035" s="6" t="s">
        <v>10359</v>
      </c>
      <c r="C1035" s="253">
        <v>11205.922595370066</v>
      </c>
      <c r="D1035" s="33">
        <v>31</v>
      </c>
      <c r="E1035" s="250"/>
      <c r="F1035" s="62">
        <v>0</v>
      </c>
      <c r="G1035" s="62">
        <v>0</v>
      </c>
      <c r="H1035" s="253">
        <f t="shared" si="96"/>
        <v>0</v>
      </c>
    </row>
    <row r="1036" spans="1:8" x14ac:dyDescent="0.2">
      <c r="A1036" s="450" t="s">
        <v>7645</v>
      </c>
      <c r="B1036" s="6" t="s">
        <v>10144</v>
      </c>
      <c r="C1036" s="253">
        <v>9960.8200847733915</v>
      </c>
      <c r="D1036" s="33">
        <v>31</v>
      </c>
      <c r="E1036" s="250"/>
      <c r="F1036" s="62">
        <v>0</v>
      </c>
      <c r="G1036" s="62">
        <v>0</v>
      </c>
      <c r="H1036" s="253">
        <f t="shared" si="96"/>
        <v>0</v>
      </c>
    </row>
    <row r="1037" spans="1:8" ht="15" x14ac:dyDescent="0.2">
      <c r="A1037" s="450" t="s">
        <v>7646</v>
      </c>
      <c r="B1037" s="6" t="s">
        <v>10145</v>
      </c>
      <c r="C1037" s="253">
        <v>9960.8200847733915</v>
      </c>
      <c r="D1037" s="33">
        <v>32</v>
      </c>
      <c r="E1037" s="300"/>
      <c r="F1037" s="62">
        <v>0</v>
      </c>
      <c r="G1037" s="62">
        <v>0</v>
      </c>
      <c r="H1037" s="253">
        <f t="shared" si="96"/>
        <v>0</v>
      </c>
    </row>
    <row r="1038" spans="1:8" x14ac:dyDescent="0.2">
      <c r="A1038" s="450" t="s">
        <v>7647</v>
      </c>
      <c r="B1038" s="6" t="s">
        <v>10218</v>
      </c>
      <c r="C1038" s="253">
        <v>9960.8200847733915</v>
      </c>
      <c r="D1038" s="33">
        <v>32</v>
      </c>
      <c r="E1038" s="250"/>
      <c r="F1038" s="62">
        <v>0</v>
      </c>
      <c r="G1038" s="62">
        <v>0</v>
      </c>
      <c r="H1038" s="253">
        <f t="shared" si="96"/>
        <v>0</v>
      </c>
    </row>
    <row r="1039" spans="1:8" x14ac:dyDescent="0.2">
      <c r="A1039" s="450" t="s">
        <v>7648</v>
      </c>
      <c r="B1039" s="6" t="s">
        <v>10219</v>
      </c>
      <c r="C1039" s="253">
        <v>9960.8200847733915</v>
      </c>
      <c r="D1039" s="33">
        <v>33</v>
      </c>
      <c r="E1039" s="250"/>
      <c r="F1039" s="62">
        <v>0</v>
      </c>
      <c r="G1039" s="62">
        <v>0</v>
      </c>
      <c r="H1039" s="253">
        <f t="shared" si="96"/>
        <v>0</v>
      </c>
    </row>
    <row r="1040" spans="1:8" x14ac:dyDescent="0.2">
      <c r="A1040" s="450" t="s">
        <v>7649</v>
      </c>
      <c r="B1040" s="6" t="s">
        <v>10220</v>
      </c>
      <c r="C1040" s="253">
        <v>9960.8200847733915</v>
      </c>
      <c r="D1040" s="33">
        <v>33</v>
      </c>
      <c r="E1040" s="250"/>
      <c r="F1040" s="62">
        <v>0</v>
      </c>
      <c r="G1040" s="62">
        <v>0</v>
      </c>
      <c r="H1040" s="253">
        <f t="shared" si="96"/>
        <v>0</v>
      </c>
    </row>
    <row r="1041" spans="1:8" x14ac:dyDescent="0.2">
      <c r="A1041" s="450" t="s">
        <v>10360</v>
      </c>
      <c r="B1041" s="6" t="s">
        <v>10221</v>
      </c>
      <c r="C1041" s="253">
        <v>9960.8200847733915</v>
      </c>
      <c r="D1041" s="33">
        <v>34</v>
      </c>
      <c r="E1041" s="250"/>
      <c r="F1041" s="62">
        <v>0</v>
      </c>
      <c r="G1041" s="62">
        <v>0</v>
      </c>
      <c r="H1041" s="253">
        <f t="shared" ref="H1041:H1062" si="97">G1041-F1041</f>
        <v>0</v>
      </c>
    </row>
    <row r="1042" spans="1:8" x14ac:dyDescent="0.2">
      <c r="A1042" s="450" t="s">
        <v>10361</v>
      </c>
      <c r="B1042" s="6" t="s">
        <v>10362</v>
      </c>
      <c r="C1042" s="253">
        <v>8964.7380762960529</v>
      </c>
      <c r="D1042" s="33">
        <v>34</v>
      </c>
      <c r="E1042" s="250"/>
      <c r="F1042" s="62">
        <v>0</v>
      </c>
      <c r="G1042" s="62">
        <v>0</v>
      </c>
      <c r="H1042" s="253">
        <f t="shared" si="97"/>
        <v>0</v>
      </c>
    </row>
    <row r="1043" spans="1:8" x14ac:dyDescent="0.2">
      <c r="A1043" s="450" t="s">
        <v>10363</v>
      </c>
      <c r="B1043" s="6" t="s">
        <v>10147</v>
      </c>
      <c r="C1043" s="253">
        <v>11205.922595370066</v>
      </c>
      <c r="D1043" s="33">
        <v>33</v>
      </c>
      <c r="E1043" s="250"/>
      <c r="F1043" s="62">
        <v>0</v>
      </c>
      <c r="G1043" s="62">
        <v>0</v>
      </c>
      <c r="H1043" s="253">
        <f t="shared" si="97"/>
        <v>0</v>
      </c>
    </row>
    <row r="1044" spans="1:8" x14ac:dyDescent="0.2">
      <c r="A1044" s="450" t="s">
        <v>10364</v>
      </c>
      <c r="B1044" s="6" t="s">
        <v>10148</v>
      </c>
      <c r="C1044" s="253">
        <v>9960.8200847733915</v>
      </c>
      <c r="D1044" s="33">
        <v>33</v>
      </c>
      <c r="E1044" s="250"/>
      <c r="F1044" s="62">
        <v>0</v>
      </c>
      <c r="G1044" s="62">
        <v>0</v>
      </c>
      <c r="H1044" s="253">
        <f t="shared" si="97"/>
        <v>0</v>
      </c>
    </row>
    <row r="1045" spans="1:8" x14ac:dyDescent="0.2">
      <c r="A1045" s="450" t="s">
        <v>10365</v>
      </c>
      <c r="B1045" s="6" t="s">
        <v>10149</v>
      </c>
      <c r="C1045" s="253">
        <v>9960.8200847733915</v>
      </c>
      <c r="D1045" s="33">
        <v>33</v>
      </c>
      <c r="E1045" s="250"/>
      <c r="F1045" s="62">
        <v>0</v>
      </c>
      <c r="G1045" s="62">
        <v>0</v>
      </c>
      <c r="H1045" s="253">
        <f t="shared" si="97"/>
        <v>0</v>
      </c>
    </row>
    <row r="1046" spans="1:8" x14ac:dyDescent="0.2">
      <c r="A1046" s="450" t="s">
        <v>10366</v>
      </c>
      <c r="B1046" s="6" t="s">
        <v>10150</v>
      </c>
      <c r="C1046" s="253">
        <v>9960.8200847733915</v>
      </c>
      <c r="D1046" s="33">
        <v>34</v>
      </c>
      <c r="E1046" s="250"/>
      <c r="F1046" s="62">
        <v>0</v>
      </c>
      <c r="G1046" s="62">
        <v>0</v>
      </c>
      <c r="H1046" s="253">
        <f t="shared" si="97"/>
        <v>0</v>
      </c>
    </row>
    <row r="1047" spans="1:8" x14ac:dyDescent="0.2">
      <c r="A1047" s="450" t="s">
        <v>10367</v>
      </c>
      <c r="B1047" s="6" t="s">
        <v>10225</v>
      </c>
      <c r="C1047" s="253">
        <v>9960.8200847733915</v>
      </c>
      <c r="D1047" s="33">
        <v>34</v>
      </c>
      <c r="E1047" s="250"/>
      <c r="F1047" s="62">
        <v>0</v>
      </c>
      <c r="G1047" s="62">
        <v>0</v>
      </c>
      <c r="H1047" s="253">
        <f t="shared" si="97"/>
        <v>0</v>
      </c>
    </row>
    <row r="1048" spans="1:8" x14ac:dyDescent="0.2">
      <c r="A1048" s="450" t="s">
        <v>10368</v>
      </c>
      <c r="B1048" s="6" t="s">
        <v>10226</v>
      </c>
      <c r="C1048" s="253">
        <v>9960.8200847733915</v>
      </c>
      <c r="D1048" s="33">
        <v>34</v>
      </c>
      <c r="E1048" s="250"/>
      <c r="F1048" s="62">
        <v>0</v>
      </c>
      <c r="G1048" s="62">
        <v>0</v>
      </c>
      <c r="H1048" s="253">
        <f t="shared" si="97"/>
        <v>0</v>
      </c>
    </row>
    <row r="1049" spans="1:8" x14ac:dyDescent="0.2">
      <c r="A1049" s="450" t="s">
        <v>10369</v>
      </c>
      <c r="B1049" s="6" t="s">
        <v>10227</v>
      </c>
      <c r="C1049" s="253">
        <v>9960.8200847733915</v>
      </c>
      <c r="D1049" s="33">
        <v>35</v>
      </c>
      <c r="E1049" s="250"/>
      <c r="F1049" s="62">
        <v>0</v>
      </c>
      <c r="G1049" s="62">
        <v>0</v>
      </c>
      <c r="H1049" s="253">
        <f t="shared" si="97"/>
        <v>0</v>
      </c>
    </row>
    <row r="1050" spans="1:8" x14ac:dyDescent="0.2">
      <c r="A1050" s="450" t="s">
        <v>10370</v>
      </c>
      <c r="B1050" s="6" t="s">
        <v>10371</v>
      </c>
      <c r="C1050" s="253">
        <v>8964.7380762960529</v>
      </c>
      <c r="D1050" s="33">
        <v>35</v>
      </c>
      <c r="E1050" s="250"/>
      <c r="F1050" s="62">
        <v>0</v>
      </c>
      <c r="G1050" s="62">
        <v>0</v>
      </c>
      <c r="H1050" s="253">
        <f t="shared" si="97"/>
        <v>0</v>
      </c>
    </row>
    <row r="1051" spans="1:8" x14ac:dyDescent="0.2">
      <c r="A1051" s="450" t="s">
        <v>10372</v>
      </c>
      <c r="B1051" s="6" t="s">
        <v>10152</v>
      </c>
      <c r="C1051" s="253">
        <v>11205.922595370066</v>
      </c>
      <c r="D1051" s="33">
        <v>34</v>
      </c>
      <c r="E1051" s="250"/>
      <c r="F1051" s="62">
        <v>0</v>
      </c>
      <c r="G1051" s="62">
        <v>0</v>
      </c>
      <c r="H1051" s="253">
        <f t="shared" si="97"/>
        <v>0</v>
      </c>
    </row>
    <row r="1052" spans="1:8" x14ac:dyDescent="0.2">
      <c r="A1052" s="450" t="s">
        <v>10373</v>
      </c>
      <c r="B1052" s="6" t="s">
        <v>10153</v>
      </c>
      <c r="C1052" s="253">
        <v>9960.8200847733915</v>
      </c>
      <c r="D1052" s="33">
        <v>34</v>
      </c>
      <c r="E1052" s="250"/>
      <c r="F1052" s="62">
        <v>0</v>
      </c>
      <c r="G1052" s="62">
        <v>0</v>
      </c>
      <c r="H1052" s="253">
        <f t="shared" si="97"/>
        <v>0</v>
      </c>
    </row>
    <row r="1053" spans="1:8" x14ac:dyDescent="0.2">
      <c r="A1053" s="450" t="s">
        <v>10374</v>
      </c>
      <c r="B1053" s="6" t="s">
        <v>10154</v>
      </c>
      <c r="C1053" s="253">
        <v>9960.8200847733915</v>
      </c>
      <c r="D1053" s="33">
        <v>35</v>
      </c>
      <c r="E1053" s="250"/>
      <c r="F1053" s="62">
        <v>0</v>
      </c>
      <c r="G1053" s="62">
        <v>0</v>
      </c>
      <c r="H1053" s="253">
        <f t="shared" si="97"/>
        <v>0</v>
      </c>
    </row>
    <row r="1054" spans="1:8" x14ac:dyDescent="0.2">
      <c r="A1054" s="450" t="s">
        <v>10375</v>
      </c>
      <c r="B1054" s="6" t="s">
        <v>10155</v>
      </c>
      <c r="C1054" s="253">
        <v>9960.8200847733915</v>
      </c>
      <c r="D1054" s="33">
        <v>35</v>
      </c>
      <c r="E1054" s="250"/>
      <c r="F1054" s="62">
        <v>0</v>
      </c>
      <c r="G1054" s="62">
        <v>0</v>
      </c>
      <c r="H1054" s="253">
        <f t="shared" si="97"/>
        <v>0</v>
      </c>
    </row>
    <row r="1055" spans="1:8" x14ac:dyDescent="0.2">
      <c r="A1055" s="450" t="s">
        <v>10376</v>
      </c>
      <c r="B1055" s="6" t="s">
        <v>10156</v>
      </c>
      <c r="C1055" s="253">
        <v>9960.8200847733915</v>
      </c>
      <c r="D1055" s="33">
        <v>36</v>
      </c>
      <c r="E1055" s="250"/>
      <c r="F1055" s="62">
        <v>0</v>
      </c>
      <c r="G1055" s="62">
        <v>0</v>
      </c>
      <c r="H1055" s="253">
        <f t="shared" si="97"/>
        <v>0</v>
      </c>
    </row>
    <row r="1056" spans="1:8" x14ac:dyDescent="0.2">
      <c r="A1056" s="450" t="s">
        <v>10377</v>
      </c>
      <c r="B1056" s="6" t="s">
        <v>10234</v>
      </c>
      <c r="C1056" s="253">
        <v>9960.8200847733915</v>
      </c>
      <c r="D1056" s="33">
        <v>36</v>
      </c>
      <c r="E1056" s="250"/>
      <c r="F1056" s="62">
        <v>0</v>
      </c>
      <c r="G1056" s="62">
        <v>0</v>
      </c>
      <c r="H1056" s="253">
        <f t="shared" si="97"/>
        <v>0</v>
      </c>
    </row>
    <row r="1057" spans="1:8" x14ac:dyDescent="0.2">
      <c r="A1057" s="450" t="s">
        <v>10378</v>
      </c>
      <c r="B1057" s="6" t="s">
        <v>10379</v>
      </c>
      <c r="C1057" s="253">
        <v>8715.7175741767169</v>
      </c>
      <c r="D1057" s="33">
        <v>35</v>
      </c>
      <c r="E1057" s="250"/>
      <c r="F1057" s="62">
        <v>0</v>
      </c>
      <c r="G1057" s="62">
        <v>0</v>
      </c>
      <c r="H1057" s="253">
        <f t="shared" si="97"/>
        <v>0</v>
      </c>
    </row>
    <row r="1058" spans="1:8" x14ac:dyDescent="0.2">
      <c r="A1058" s="450" t="s">
        <v>10380</v>
      </c>
      <c r="B1058" s="6" t="s">
        <v>10159</v>
      </c>
      <c r="C1058" s="253">
        <v>9960.8200847733915</v>
      </c>
      <c r="D1058" s="33">
        <v>35</v>
      </c>
      <c r="E1058" s="250"/>
      <c r="F1058" s="62">
        <v>0</v>
      </c>
      <c r="G1058" s="62">
        <v>0</v>
      </c>
      <c r="H1058" s="253">
        <f t="shared" si="97"/>
        <v>0</v>
      </c>
    </row>
    <row r="1059" spans="1:8" x14ac:dyDescent="0.2">
      <c r="A1059" s="450" t="s">
        <v>10381</v>
      </c>
      <c r="B1059" s="6" t="s">
        <v>10161</v>
      </c>
      <c r="C1059" s="253">
        <v>9960.8200847733915</v>
      </c>
      <c r="D1059" s="33">
        <v>36</v>
      </c>
      <c r="E1059" s="250"/>
      <c r="F1059" s="62">
        <v>0</v>
      </c>
      <c r="G1059" s="62">
        <v>0</v>
      </c>
      <c r="H1059" s="253">
        <f t="shared" si="97"/>
        <v>0</v>
      </c>
    </row>
    <row r="1060" spans="1:8" x14ac:dyDescent="0.2">
      <c r="A1060" s="450" t="s">
        <v>10382</v>
      </c>
      <c r="B1060" s="6" t="s">
        <v>10383</v>
      </c>
      <c r="C1060" s="253">
        <v>5976.4920508640344</v>
      </c>
      <c r="D1060" s="33">
        <v>36</v>
      </c>
      <c r="E1060" s="250"/>
      <c r="F1060" s="62">
        <v>0</v>
      </c>
      <c r="G1060" s="62">
        <v>0</v>
      </c>
      <c r="H1060" s="253">
        <f t="shared" si="97"/>
        <v>0</v>
      </c>
    </row>
    <row r="1061" spans="1:8" x14ac:dyDescent="0.2">
      <c r="A1061" s="450" t="s">
        <v>10384</v>
      </c>
      <c r="B1061" s="6" t="s">
        <v>10385</v>
      </c>
      <c r="C1061" s="253">
        <v>2490.2050211933479</v>
      </c>
      <c r="D1061" s="33">
        <v>36</v>
      </c>
      <c r="E1061" s="250"/>
      <c r="F1061" s="62">
        <v>0</v>
      </c>
      <c r="G1061" s="62">
        <v>0</v>
      </c>
      <c r="H1061" s="253">
        <f t="shared" si="97"/>
        <v>0</v>
      </c>
    </row>
    <row r="1062" spans="1:8" x14ac:dyDescent="0.2">
      <c r="A1062" s="450" t="s">
        <v>10386</v>
      </c>
      <c r="B1062" s="6" t="s">
        <v>2576</v>
      </c>
      <c r="C1062" s="253">
        <v>85429.13</v>
      </c>
      <c r="D1062" s="33">
        <v>35</v>
      </c>
      <c r="E1062" s="250"/>
      <c r="F1062" s="62">
        <v>0</v>
      </c>
      <c r="G1062" s="62">
        <v>0</v>
      </c>
      <c r="H1062" s="253">
        <f t="shared" si="97"/>
        <v>0</v>
      </c>
    </row>
    <row r="1063" spans="1:8" ht="30" x14ac:dyDescent="0.25">
      <c r="A1063" s="451" t="s">
        <v>241</v>
      </c>
      <c r="B1063" s="167" t="s">
        <v>9033</v>
      </c>
      <c r="C1063" s="269"/>
      <c r="D1063" s="486"/>
      <c r="E1063" s="250"/>
      <c r="F1063" s="253"/>
      <c r="G1063" s="253"/>
      <c r="H1063" s="545"/>
    </row>
    <row r="1064" spans="1:8" x14ac:dyDescent="0.2">
      <c r="A1064" s="450" t="s">
        <v>242</v>
      </c>
      <c r="B1064" s="31" t="s">
        <v>2585</v>
      </c>
      <c r="C1064" s="253">
        <v>90678.16</v>
      </c>
      <c r="D1064" s="33">
        <v>37</v>
      </c>
      <c r="E1064" s="250"/>
      <c r="F1064" s="62">
        <v>0</v>
      </c>
      <c r="G1064" s="62">
        <v>0</v>
      </c>
      <c r="H1064" s="253">
        <f t="shared" ref="H1064:H1071" si="98">G1064-F1064</f>
        <v>0</v>
      </c>
    </row>
    <row r="1065" spans="1:8" x14ac:dyDescent="0.2">
      <c r="A1065" s="450" t="s">
        <v>7650</v>
      </c>
      <c r="B1065" s="31" t="s">
        <v>2586</v>
      </c>
      <c r="C1065" s="253">
        <v>115408.57</v>
      </c>
      <c r="D1065" s="33">
        <v>38</v>
      </c>
      <c r="E1065" s="250"/>
      <c r="F1065" s="62">
        <v>0</v>
      </c>
      <c r="G1065" s="62">
        <v>0</v>
      </c>
      <c r="H1065" s="253">
        <f t="shared" si="98"/>
        <v>0</v>
      </c>
    </row>
    <row r="1066" spans="1:8" x14ac:dyDescent="0.2">
      <c r="A1066" s="450" t="s">
        <v>7651</v>
      </c>
      <c r="B1066" s="31" t="s">
        <v>2587</v>
      </c>
      <c r="C1066" s="253">
        <v>115408.57</v>
      </c>
      <c r="D1066" s="33">
        <v>39</v>
      </c>
      <c r="E1066" s="250"/>
      <c r="F1066" s="62">
        <v>0</v>
      </c>
      <c r="G1066" s="62">
        <v>0</v>
      </c>
      <c r="H1066" s="253">
        <f t="shared" si="98"/>
        <v>0</v>
      </c>
    </row>
    <row r="1067" spans="1:8" x14ac:dyDescent="0.2">
      <c r="A1067" s="450" t="s">
        <v>7652</v>
      </c>
      <c r="B1067" s="31" t="s">
        <v>2588</v>
      </c>
      <c r="C1067" s="253">
        <v>115408.57</v>
      </c>
      <c r="D1067" s="33">
        <v>39</v>
      </c>
      <c r="E1067" s="250"/>
      <c r="F1067" s="62">
        <v>0</v>
      </c>
      <c r="G1067" s="62">
        <v>0</v>
      </c>
      <c r="H1067" s="253">
        <f t="shared" si="98"/>
        <v>0</v>
      </c>
    </row>
    <row r="1068" spans="1:8" x14ac:dyDescent="0.2">
      <c r="A1068" s="450" t="s">
        <v>7653</v>
      </c>
      <c r="B1068" s="31" t="s">
        <v>2589</v>
      </c>
      <c r="C1068" s="253">
        <v>115408.57</v>
      </c>
      <c r="D1068" s="33">
        <v>40</v>
      </c>
      <c r="E1068" s="250"/>
      <c r="F1068" s="62">
        <v>0</v>
      </c>
      <c r="G1068" s="62">
        <v>0</v>
      </c>
      <c r="H1068" s="253">
        <f t="shared" si="98"/>
        <v>0</v>
      </c>
    </row>
    <row r="1069" spans="1:8" x14ac:dyDescent="0.2">
      <c r="A1069" s="450" t="s">
        <v>7654</v>
      </c>
      <c r="B1069" s="31" t="s">
        <v>2590</v>
      </c>
      <c r="C1069" s="253">
        <v>115408.57</v>
      </c>
      <c r="D1069" s="33">
        <v>40</v>
      </c>
      <c r="E1069" s="250"/>
      <c r="F1069" s="62">
        <v>0</v>
      </c>
      <c r="G1069" s="62">
        <v>0</v>
      </c>
      <c r="H1069" s="253">
        <f t="shared" si="98"/>
        <v>0</v>
      </c>
    </row>
    <row r="1070" spans="1:8" x14ac:dyDescent="0.2">
      <c r="A1070" s="450" t="s">
        <v>7655</v>
      </c>
      <c r="B1070" s="31" t="s">
        <v>2591</v>
      </c>
      <c r="C1070" s="253">
        <v>115408.57</v>
      </c>
      <c r="D1070" s="33">
        <v>41</v>
      </c>
      <c r="E1070" s="250"/>
      <c r="F1070" s="62">
        <v>0</v>
      </c>
      <c r="G1070" s="62">
        <v>0</v>
      </c>
      <c r="H1070" s="253">
        <f t="shared" si="98"/>
        <v>0</v>
      </c>
    </row>
    <row r="1071" spans="1:8" x14ac:dyDescent="0.2">
      <c r="A1071" s="450" t="s">
        <v>7656</v>
      </c>
      <c r="B1071" s="31" t="s">
        <v>2688</v>
      </c>
      <c r="C1071" s="253">
        <v>90678.16</v>
      </c>
      <c r="D1071" s="33">
        <v>41</v>
      </c>
      <c r="E1071" s="250"/>
      <c r="F1071" s="62">
        <v>0</v>
      </c>
      <c r="G1071" s="62">
        <v>0</v>
      </c>
      <c r="H1071" s="253">
        <f t="shared" si="98"/>
        <v>0</v>
      </c>
    </row>
    <row r="1072" spans="1:8" ht="30" x14ac:dyDescent="0.25">
      <c r="A1072" s="451" t="s">
        <v>1375</v>
      </c>
      <c r="B1072" s="167" t="s">
        <v>8870</v>
      </c>
      <c r="C1072" s="269"/>
      <c r="D1072" s="486"/>
      <c r="E1072" s="250"/>
      <c r="F1072" s="253"/>
      <c r="G1072" s="253"/>
      <c r="H1072" s="545"/>
    </row>
    <row r="1073" spans="1:8" x14ac:dyDescent="0.2">
      <c r="A1073" s="450" t="s">
        <v>1376</v>
      </c>
      <c r="B1073" s="6" t="s">
        <v>2585</v>
      </c>
      <c r="C1073" s="253">
        <v>10075.35</v>
      </c>
      <c r="D1073" s="33">
        <v>37</v>
      </c>
      <c r="E1073" s="250"/>
      <c r="F1073" s="62">
        <v>0</v>
      </c>
      <c r="G1073" s="62">
        <v>0</v>
      </c>
      <c r="H1073" s="253">
        <f t="shared" ref="H1073:H1080" si="99">G1073-F1073</f>
        <v>0</v>
      </c>
    </row>
    <row r="1074" spans="1:8" x14ac:dyDescent="0.2">
      <c r="A1074" s="450" t="s">
        <v>1377</v>
      </c>
      <c r="B1074" s="6" t="s">
        <v>2586</v>
      </c>
      <c r="C1074" s="253">
        <v>12823.17</v>
      </c>
      <c r="D1074" s="33">
        <v>38</v>
      </c>
      <c r="E1074" s="250"/>
      <c r="F1074" s="62">
        <v>0</v>
      </c>
      <c r="G1074" s="62">
        <v>0</v>
      </c>
      <c r="H1074" s="253">
        <f t="shared" si="99"/>
        <v>0</v>
      </c>
    </row>
    <row r="1075" spans="1:8" x14ac:dyDescent="0.2">
      <c r="A1075" s="450" t="s">
        <v>1378</v>
      </c>
      <c r="B1075" s="6" t="s">
        <v>2587</v>
      </c>
      <c r="C1075" s="253">
        <v>12823.17</v>
      </c>
      <c r="D1075" s="33">
        <v>39</v>
      </c>
      <c r="E1075" s="250"/>
      <c r="F1075" s="62">
        <v>0</v>
      </c>
      <c r="G1075" s="62">
        <v>0</v>
      </c>
      <c r="H1075" s="253">
        <f t="shared" si="99"/>
        <v>0</v>
      </c>
    </row>
    <row r="1076" spans="1:8" x14ac:dyDescent="0.2">
      <c r="A1076" s="450" t="s">
        <v>1379</v>
      </c>
      <c r="B1076" s="6" t="s">
        <v>2588</v>
      </c>
      <c r="C1076" s="253">
        <v>12823.17</v>
      </c>
      <c r="D1076" s="33">
        <v>39</v>
      </c>
      <c r="E1076" s="250"/>
      <c r="F1076" s="62">
        <v>0</v>
      </c>
      <c r="G1076" s="62">
        <v>0</v>
      </c>
      <c r="H1076" s="253">
        <f t="shared" si="99"/>
        <v>0</v>
      </c>
    </row>
    <row r="1077" spans="1:8" x14ac:dyDescent="0.2">
      <c r="A1077" s="450" t="s">
        <v>5044</v>
      </c>
      <c r="B1077" s="6" t="s">
        <v>2589</v>
      </c>
      <c r="C1077" s="253">
        <v>12823.17</v>
      </c>
      <c r="D1077" s="33">
        <v>40</v>
      </c>
      <c r="E1077" s="250"/>
      <c r="F1077" s="62">
        <v>0</v>
      </c>
      <c r="G1077" s="62">
        <v>0</v>
      </c>
      <c r="H1077" s="253">
        <f t="shared" si="99"/>
        <v>0</v>
      </c>
    </row>
    <row r="1078" spans="1:8" x14ac:dyDescent="0.2">
      <c r="A1078" s="450" t="s">
        <v>5045</v>
      </c>
      <c r="B1078" s="6" t="s">
        <v>2590</v>
      </c>
      <c r="C1078" s="253">
        <v>12823.17</v>
      </c>
      <c r="D1078" s="33">
        <v>40</v>
      </c>
      <c r="E1078" s="250"/>
      <c r="F1078" s="62">
        <v>0</v>
      </c>
      <c r="G1078" s="62">
        <v>0</v>
      </c>
      <c r="H1078" s="253">
        <f t="shared" si="99"/>
        <v>0</v>
      </c>
    </row>
    <row r="1079" spans="1:8" x14ac:dyDescent="0.2">
      <c r="A1079" s="450" t="s">
        <v>7657</v>
      </c>
      <c r="B1079" s="6" t="s">
        <v>2591</v>
      </c>
      <c r="C1079" s="253">
        <v>12823.17</v>
      </c>
      <c r="D1079" s="33">
        <v>41</v>
      </c>
      <c r="E1079" s="250"/>
      <c r="F1079" s="62">
        <v>0</v>
      </c>
      <c r="G1079" s="62">
        <v>0</v>
      </c>
      <c r="H1079" s="253">
        <f t="shared" si="99"/>
        <v>0</v>
      </c>
    </row>
    <row r="1080" spans="1:8" x14ac:dyDescent="0.2">
      <c r="A1080" s="450" t="s">
        <v>7658</v>
      </c>
      <c r="B1080" s="6" t="s">
        <v>2688</v>
      </c>
      <c r="C1080" s="253">
        <v>10075.43</v>
      </c>
      <c r="D1080" s="33">
        <v>41</v>
      </c>
      <c r="E1080" s="250"/>
      <c r="F1080" s="62">
        <v>0</v>
      </c>
      <c r="G1080" s="62">
        <v>0</v>
      </c>
      <c r="H1080" s="253">
        <f t="shared" si="99"/>
        <v>0</v>
      </c>
    </row>
    <row r="1081" spans="1:8" ht="15" x14ac:dyDescent="0.25">
      <c r="A1081" s="451" t="s">
        <v>7659</v>
      </c>
      <c r="B1081" s="12" t="s">
        <v>8871</v>
      </c>
      <c r="C1081" s="269"/>
      <c r="D1081" s="486"/>
      <c r="E1081" s="269"/>
      <c r="F1081" s="269"/>
      <c r="G1081" s="269"/>
      <c r="H1081" s="288"/>
    </row>
    <row r="1082" spans="1:8" x14ac:dyDescent="0.2">
      <c r="A1082" s="450" t="s">
        <v>7660</v>
      </c>
      <c r="B1082" s="6" t="s">
        <v>2677</v>
      </c>
      <c r="C1082" s="253">
        <v>51627.66</v>
      </c>
      <c r="D1082" s="33">
        <v>41</v>
      </c>
      <c r="E1082" s="250"/>
      <c r="F1082" s="62">
        <v>0</v>
      </c>
      <c r="G1082" s="62">
        <v>0</v>
      </c>
      <c r="H1082" s="253">
        <f t="shared" ref="H1082:H1085" si="100">G1082-F1082</f>
        <v>0</v>
      </c>
    </row>
    <row r="1083" spans="1:8" x14ac:dyDescent="0.2">
      <c r="A1083" s="450" t="s">
        <v>7661</v>
      </c>
      <c r="B1083" s="6" t="s">
        <v>2678</v>
      </c>
      <c r="C1083" s="253">
        <v>51627.66</v>
      </c>
      <c r="D1083" s="33">
        <v>41</v>
      </c>
      <c r="E1083" s="250"/>
      <c r="F1083" s="62">
        <v>0</v>
      </c>
      <c r="G1083" s="62">
        <v>0</v>
      </c>
      <c r="H1083" s="253">
        <f t="shared" si="100"/>
        <v>0</v>
      </c>
    </row>
    <row r="1084" spans="1:8" x14ac:dyDescent="0.2">
      <c r="A1084" s="450" t="s">
        <v>7662</v>
      </c>
      <c r="B1084" s="6" t="s">
        <v>1503</v>
      </c>
      <c r="C1084" s="253">
        <v>51627.66</v>
      </c>
      <c r="D1084" s="33">
        <v>42</v>
      </c>
      <c r="E1084" s="250"/>
      <c r="F1084" s="62">
        <v>0</v>
      </c>
      <c r="G1084" s="62">
        <v>0</v>
      </c>
      <c r="H1084" s="253">
        <f t="shared" si="100"/>
        <v>0</v>
      </c>
    </row>
    <row r="1085" spans="1:8" x14ac:dyDescent="0.2">
      <c r="A1085" s="450" t="s">
        <v>7663</v>
      </c>
      <c r="B1085" s="6" t="s">
        <v>2689</v>
      </c>
      <c r="C1085" s="253">
        <v>64018.31</v>
      </c>
      <c r="D1085" s="33">
        <v>42</v>
      </c>
      <c r="E1085" s="250"/>
      <c r="F1085" s="62">
        <v>0</v>
      </c>
      <c r="G1085" s="62">
        <v>0</v>
      </c>
      <c r="H1085" s="253">
        <f t="shared" si="100"/>
        <v>0</v>
      </c>
    </row>
    <row r="1086" spans="1:8" ht="30" x14ac:dyDescent="0.25">
      <c r="A1086" s="451" t="s">
        <v>7664</v>
      </c>
      <c r="B1086" s="167" t="s">
        <v>8872</v>
      </c>
      <c r="C1086" s="269"/>
      <c r="D1086" s="487"/>
      <c r="E1086" s="250"/>
      <c r="F1086" s="250"/>
      <c r="G1086" s="250"/>
      <c r="H1086" s="250"/>
    </row>
    <row r="1087" spans="1:8" x14ac:dyDescent="0.2">
      <c r="A1087" s="495" t="s">
        <v>7665</v>
      </c>
      <c r="B1087" s="31" t="s">
        <v>8915</v>
      </c>
      <c r="C1087" s="253">
        <v>64134.090000000004</v>
      </c>
      <c r="D1087" s="33">
        <v>41</v>
      </c>
      <c r="E1087" s="250"/>
      <c r="F1087" s="62">
        <v>0</v>
      </c>
      <c r="G1087" s="62">
        <v>0</v>
      </c>
      <c r="H1087" s="253">
        <f t="shared" ref="H1087:H1088" si="101">G1087-F1087</f>
        <v>0</v>
      </c>
    </row>
    <row r="1088" spans="1:8" x14ac:dyDescent="0.2">
      <c r="A1088" s="495" t="s">
        <v>7666</v>
      </c>
      <c r="B1088" s="31" t="s">
        <v>8916</v>
      </c>
      <c r="C1088" s="253">
        <v>74113.95</v>
      </c>
      <c r="D1088" s="487">
        <v>42</v>
      </c>
      <c r="E1088" s="250"/>
      <c r="F1088" s="62">
        <v>0</v>
      </c>
      <c r="G1088" s="62">
        <v>0</v>
      </c>
      <c r="H1088" s="253">
        <f t="shared" si="101"/>
        <v>0</v>
      </c>
    </row>
    <row r="1089" spans="1:8" ht="15" x14ac:dyDescent="0.25">
      <c r="A1089" s="448"/>
      <c r="B1089" s="41" t="s">
        <v>5564</v>
      </c>
      <c r="C1089" s="255"/>
      <c r="D1089" s="487"/>
      <c r="E1089" s="250"/>
      <c r="F1089" s="250"/>
      <c r="G1089" s="250"/>
      <c r="H1089" s="250"/>
    </row>
    <row r="1090" spans="1:8" ht="15" x14ac:dyDescent="0.25">
      <c r="A1090" s="451" t="s">
        <v>7667</v>
      </c>
      <c r="B1090" s="12" t="s">
        <v>9031</v>
      </c>
      <c r="C1090" s="269"/>
      <c r="D1090" s="486"/>
      <c r="E1090" s="269"/>
      <c r="F1090" s="269"/>
      <c r="G1090" s="269"/>
      <c r="H1090" s="288"/>
    </row>
    <row r="1091" spans="1:8" x14ac:dyDescent="0.2">
      <c r="A1091" s="450" t="s">
        <v>7668</v>
      </c>
      <c r="B1091" s="6" t="s">
        <v>2565</v>
      </c>
      <c r="C1091" s="253">
        <v>36127.270928599653</v>
      </c>
      <c r="D1091" s="33">
        <v>25</v>
      </c>
      <c r="E1091" s="250"/>
      <c r="F1091" s="62">
        <v>0</v>
      </c>
      <c r="G1091" s="62">
        <v>0</v>
      </c>
      <c r="H1091" s="253">
        <f t="shared" ref="H1091:H1096" si="102">G1091-F1091</f>
        <v>0</v>
      </c>
    </row>
    <row r="1092" spans="1:8" x14ac:dyDescent="0.2">
      <c r="A1092" s="450" t="s">
        <v>7669</v>
      </c>
      <c r="B1092" s="6" t="s">
        <v>2566</v>
      </c>
      <c r="C1092" s="253">
        <v>24117.614535700177</v>
      </c>
      <c r="D1092" s="33">
        <v>26</v>
      </c>
      <c r="E1092" s="250"/>
      <c r="F1092" s="62">
        <v>0</v>
      </c>
      <c r="G1092" s="62">
        <v>0</v>
      </c>
      <c r="H1092" s="253">
        <f t="shared" si="102"/>
        <v>0</v>
      </c>
    </row>
    <row r="1093" spans="1:8" x14ac:dyDescent="0.2">
      <c r="A1093" s="450" t="s">
        <v>7670</v>
      </c>
      <c r="B1093" s="6" t="s">
        <v>2567</v>
      </c>
      <c r="C1093" s="253">
        <v>24117.614535700177</v>
      </c>
      <c r="D1093" s="33">
        <v>27</v>
      </c>
      <c r="E1093" s="250"/>
      <c r="F1093" s="62">
        <v>0</v>
      </c>
      <c r="G1093" s="62">
        <v>0</v>
      </c>
      <c r="H1093" s="253">
        <f t="shared" si="102"/>
        <v>0</v>
      </c>
    </row>
    <row r="1094" spans="1:8" x14ac:dyDescent="0.2">
      <c r="A1094" s="450" t="s">
        <v>7671</v>
      </c>
      <c r="B1094" s="6" t="s">
        <v>2568</v>
      </c>
      <c r="C1094" s="253">
        <v>24117.614535700177</v>
      </c>
      <c r="D1094" s="33">
        <v>28</v>
      </c>
      <c r="E1094" s="250"/>
      <c r="F1094" s="62">
        <v>0</v>
      </c>
      <c r="G1094" s="62">
        <v>0</v>
      </c>
      <c r="H1094" s="253">
        <f t="shared" si="102"/>
        <v>0</v>
      </c>
    </row>
    <row r="1095" spans="1:8" x14ac:dyDescent="0.2">
      <c r="A1095" s="450" t="s">
        <v>7672</v>
      </c>
      <c r="B1095" s="6" t="s">
        <v>2569</v>
      </c>
      <c r="C1095" s="253">
        <v>24117.614535700177</v>
      </c>
      <c r="D1095" s="33">
        <v>29</v>
      </c>
      <c r="E1095" s="250"/>
      <c r="F1095" s="62">
        <v>0</v>
      </c>
      <c r="G1095" s="62">
        <v>0</v>
      </c>
      <c r="H1095" s="253">
        <f t="shared" si="102"/>
        <v>0</v>
      </c>
    </row>
    <row r="1096" spans="1:8" x14ac:dyDescent="0.2">
      <c r="A1096" s="450" t="s">
        <v>7673</v>
      </c>
      <c r="B1096" s="6" t="s">
        <v>2576</v>
      </c>
      <c r="C1096" s="253">
        <v>36127.270928599653</v>
      </c>
      <c r="D1096" s="33">
        <v>29</v>
      </c>
      <c r="E1096" s="250"/>
      <c r="F1096" s="62">
        <v>0</v>
      </c>
      <c r="G1096" s="62">
        <v>0</v>
      </c>
      <c r="H1096" s="253">
        <f t="shared" si="102"/>
        <v>0</v>
      </c>
    </row>
    <row r="1097" spans="1:8" ht="30" x14ac:dyDescent="0.25">
      <c r="A1097" s="451" t="s">
        <v>7674</v>
      </c>
      <c r="B1097" s="167" t="s">
        <v>9032</v>
      </c>
      <c r="C1097" s="269"/>
      <c r="D1097" s="486"/>
      <c r="E1097" s="250"/>
      <c r="F1097" s="62"/>
      <c r="G1097" s="62"/>
      <c r="H1097" s="253"/>
    </row>
    <row r="1098" spans="1:8" x14ac:dyDescent="0.2">
      <c r="A1098" s="450" t="s">
        <v>7675</v>
      </c>
      <c r="B1098" s="6" t="s">
        <v>2565</v>
      </c>
      <c r="C1098" s="253">
        <v>58960.29</v>
      </c>
      <c r="D1098" s="33">
        <v>30</v>
      </c>
      <c r="E1098" s="250"/>
      <c r="F1098" s="62">
        <v>0</v>
      </c>
      <c r="G1098" s="62">
        <v>0</v>
      </c>
      <c r="H1098" s="253">
        <f t="shared" ref="H1098:H1110" si="103">G1098-F1098</f>
        <v>0</v>
      </c>
    </row>
    <row r="1099" spans="1:8" ht="15" x14ac:dyDescent="0.2">
      <c r="A1099" s="450" t="s">
        <v>7676</v>
      </c>
      <c r="B1099" s="6" t="s">
        <v>10138</v>
      </c>
      <c r="C1099" s="253">
        <v>6034.9561774023232</v>
      </c>
      <c r="D1099" s="33">
        <v>31</v>
      </c>
      <c r="E1099" s="269"/>
      <c r="F1099" s="62">
        <v>0</v>
      </c>
      <c r="G1099" s="62">
        <v>0</v>
      </c>
      <c r="H1099" s="253">
        <f t="shared" si="103"/>
        <v>0</v>
      </c>
    </row>
    <row r="1100" spans="1:8" x14ac:dyDescent="0.2">
      <c r="A1100" s="450" t="s">
        <v>7677</v>
      </c>
      <c r="B1100" s="6" t="s">
        <v>10074</v>
      </c>
      <c r="C1100" s="253">
        <v>5364.4054910242876</v>
      </c>
      <c r="D1100" s="33">
        <v>31</v>
      </c>
      <c r="E1100" s="250"/>
      <c r="F1100" s="62">
        <v>0</v>
      </c>
      <c r="G1100" s="62">
        <v>0</v>
      </c>
      <c r="H1100" s="253">
        <f t="shared" si="103"/>
        <v>0</v>
      </c>
    </row>
    <row r="1101" spans="1:8" x14ac:dyDescent="0.2">
      <c r="A1101" s="450" t="s">
        <v>7678</v>
      </c>
      <c r="B1101" s="6" t="s">
        <v>10075</v>
      </c>
      <c r="C1101" s="253">
        <v>5364.4054910242876</v>
      </c>
      <c r="D1101" s="33">
        <v>32</v>
      </c>
      <c r="E1101" s="250"/>
      <c r="F1101" s="62">
        <v>0</v>
      </c>
      <c r="G1101" s="62">
        <v>0</v>
      </c>
      <c r="H1101" s="253">
        <f t="shared" si="103"/>
        <v>0</v>
      </c>
    </row>
    <row r="1102" spans="1:8" x14ac:dyDescent="0.2">
      <c r="A1102" s="450" t="s">
        <v>7679</v>
      </c>
      <c r="B1102" s="6" t="s">
        <v>9708</v>
      </c>
      <c r="C1102" s="253">
        <v>2682.2027455121438</v>
      </c>
      <c r="D1102" s="33">
        <v>32</v>
      </c>
      <c r="E1102" s="250"/>
      <c r="F1102" s="62">
        <v>0</v>
      </c>
      <c r="G1102" s="62">
        <v>0</v>
      </c>
      <c r="H1102" s="253">
        <f t="shared" si="103"/>
        <v>0</v>
      </c>
    </row>
    <row r="1103" spans="1:8" x14ac:dyDescent="0.2">
      <c r="A1103" s="450" t="s">
        <v>7680</v>
      </c>
      <c r="B1103" s="6" t="s">
        <v>10387</v>
      </c>
      <c r="C1103" s="253">
        <v>4425.634530095037</v>
      </c>
      <c r="D1103" s="33">
        <v>32</v>
      </c>
      <c r="E1103" s="250"/>
      <c r="F1103" s="62">
        <v>0</v>
      </c>
      <c r="G1103" s="62">
        <v>0</v>
      </c>
      <c r="H1103" s="253">
        <f t="shared" si="103"/>
        <v>0</v>
      </c>
    </row>
    <row r="1104" spans="1:8" ht="15" x14ac:dyDescent="0.2">
      <c r="A1104" s="450" t="s">
        <v>7681</v>
      </c>
      <c r="B1104" s="6" t="s">
        <v>10088</v>
      </c>
      <c r="C1104" s="253">
        <v>6034.9561774023232</v>
      </c>
      <c r="D1104" s="33">
        <v>32</v>
      </c>
      <c r="E1104" s="269"/>
      <c r="F1104" s="62">
        <v>0</v>
      </c>
      <c r="G1104" s="62">
        <v>0</v>
      </c>
      <c r="H1104" s="253">
        <f t="shared" si="103"/>
        <v>0</v>
      </c>
    </row>
    <row r="1105" spans="1:8" x14ac:dyDescent="0.2">
      <c r="A1105" s="450" t="s">
        <v>7682</v>
      </c>
      <c r="B1105" s="6" t="s">
        <v>10077</v>
      </c>
      <c r="C1105" s="253">
        <v>5364.4054910242876</v>
      </c>
      <c r="D1105" s="33">
        <v>32</v>
      </c>
      <c r="E1105" s="250"/>
      <c r="F1105" s="62">
        <v>0</v>
      </c>
      <c r="G1105" s="62">
        <v>0</v>
      </c>
      <c r="H1105" s="253">
        <f t="shared" si="103"/>
        <v>0</v>
      </c>
    </row>
    <row r="1106" spans="1:8" x14ac:dyDescent="0.2">
      <c r="A1106" s="450" t="s">
        <v>7683</v>
      </c>
      <c r="B1106" s="6" t="s">
        <v>10078</v>
      </c>
      <c r="C1106" s="253">
        <v>5364.4054910242876</v>
      </c>
      <c r="D1106" s="33">
        <v>32</v>
      </c>
      <c r="E1106" s="277"/>
      <c r="F1106" s="62">
        <v>0</v>
      </c>
      <c r="G1106" s="62">
        <v>0</v>
      </c>
      <c r="H1106" s="253">
        <f t="shared" si="103"/>
        <v>0</v>
      </c>
    </row>
    <row r="1107" spans="1:8" x14ac:dyDescent="0.2">
      <c r="A1107" s="450" t="s">
        <v>7684</v>
      </c>
      <c r="B1107" s="6" t="s">
        <v>10079</v>
      </c>
      <c r="C1107" s="253">
        <v>5364.4054910242876</v>
      </c>
      <c r="D1107" s="33">
        <v>32</v>
      </c>
      <c r="E1107" s="277"/>
      <c r="F1107" s="62">
        <v>0</v>
      </c>
      <c r="G1107" s="62">
        <v>0</v>
      </c>
      <c r="H1107" s="253">
        <f t="shared" si="103"/>
        <v>0</v>
      </c>
    </row>
    <row r="1108" spans="1:8" ht="15" x14ac:dyDescent="0.2">
      <c r="A1108" s="450" t="s">
        <v>7685</v>
      </c>
      <c r="B1108" s="6" t="s">
        <v>10089</v>
      </c>
      <c r="C1108" s="253">
        <v>5364.4054910242876</v>
      </c>
      <c r="D1108" s="33">
        <v>33</v>
      </c>
      <c r="E1108" s="269"/>
      <c r="F1108" s="62">
        <v>0</v>
      </c>
      <c r="G1108" s="62">
        <v>0</v>
      </c>
      <c r="H1108" s="253">
        <f t="shared" si="103"/>
        <v>0</v>
      </c>
    </row>
    <row r="1109" spans="1:8" x14ac:dyDescent="0.2">
      <c r="A1109" s="450" t="s">
        <v>7686</v>
      </c>
      <c r="B1109" s="6" t="s">
        <v>10090</v>
      </c>
      <c r="C1109" s="253">
        <v>5364.4054910242876</v>
      </c>
      <c r="D1109" s="33">
        <v>33</v>
      </c>
      <c r="E1109" s="250"/>
      <c r="F1109" s="62">
        <v>0</v>
      </c>
      <c r="G1109" s="62">
        <v>0</v>
      </c>
      <c r="H1109" s="253">
        <f t="shared" si="103"/>
        <v>0</v>
      </c>
    </row>
    <row r="1110" spans="1:8" x14ac:dyDescent="0.2">
      <c r="A1110" s="450" t="s">
        <v>7687</v>
      </c>
      <c r="B1110" s="6" t="s">
        <v>10388</v>
      </c>
      <c r="C1110" s="253">
        <v>5364.4054910242876</v>
      </c>
      <c r="D1110" s="33">
        <v>33</v>
      </c>
      <c r="E1110" s="250"/>
      <c r="F1110" s="62">
        <v>0</v>
      </c>
      <c r="G1110" s="62">
        <v>0</v>
      </c>
      <c r="H1110" s="253">
        <f t="shared" si="103"/>
        <v>0</v>
      </c>
    </row>
    <row r="1111" spans="1:8" x14ac:dyDescent="0.2">
      <c r="A1111" s="450" t="s">
        <v>10389</v>
      </c>
      <c r="B1111" s="6" t="s">
        <v>10390</v>
      </c>
      <c r="C1111" s="253">
        <v>3218.6432946145724</v>
      </c>
      <c r="D1111" s="33">
        <v>33</v>
      </c>
      <c r="E1111" s="250"/>
      <c r="F1111" s="62">
        <v>0</v>
      </c>
      <c r="G1111" s="62">
        <v>0</v>
      </c>
      <c r="H1111" s="253">
        <f t="shared" ref="H1111:H1124" si="104">G1111-F1111</f>
        <v>0</v>
      </c>
    </row>
    <row r="1112" spans="1:8" x14ac:dyDescent="0.2">
      <c r="A1112" s="450" t="s">
        <v>10391</v>
      </c>
      <c r="B1112" s="6" t="s">
        <v>10092</v>
      </c>
      <c r="C1112" s="253">
        <v>6034.9561774023232</v>
      </c>
      <c r="D1112" s="33">
        <v>34</v>
      </c>
      <c r="E1112" s="250"/>
      <c r="F1112" s="62">
        <v>0</v>
      </c>
      <c r="G1112" s="62">
        <v>0</v>
      </c>
      <c r="H1112" s="253">
        <f t="shared" si="104"/>
        <v>0</v>
      </c>
    </row>
    <row r="1113" spans="1:8" x14ac:dyDescent="0.2">
      <c r="A1113" s="450" t="s">
        <v>10392</v>
      </c>
      <c r="B1113" s="6" t="s">
        <v>10082</v>
      </c>
      <c r="C1113" s="253">
        <v>5364.4054910242876</v>
      </c>
      <c r="D1113" s="33">
        <v>34</v>
      </c>
      <c r="E1113" s="250"/>
      <c r="F1113" s="62">
        <v>0</v>
      </c>
      <c r="G1113" s="62">
        <v>0</v>
      </c>
      <c r="H1113" s="253">
        <f t="shared" si="104"/>
        <v>0</v>
      </c>
    </row>
    <row r="1114" spans="1:8" x14ac:dyDescent="0.2">
      <c r="A1114" s="450" t="s">
        <v>10393</v>
      </c>
      <c r="B1114" s="6" t="s">
        <v>10083</v>
      </c>
      <c r="C1114" s="253">
        <v>5364.4054910242876</v>
      </c>
      <c r="D1114" s="33">
        <v>34</v>
      </c>
      <c r="E1114" s="250"/>
      <c r="F1114" s="62">
        <v>0</v>
      </c>
      <c r="G1114" s="62">
        <v>0</v>
      </c>
      <c r="H1114" s="253">
        <f t="shared" si="104"/>
        <v>0</v>
      </c>
    </row>
    <row r="1115" spans="1:8" x14ac:dyDescent="0.2">
      <c r="A1115" s="450" t="s">
        <v>10394</v>
      </c>
      <c r="B1115" s="6" t="s">
        <v>10093</v>
      </c>
      <c r="C1115" s="253">
        <v>5364.4054910242876</v>
      </c>
      <c r="D1115" s="33">
        <v>35</v>
      </c>
      <c r="E1115" s="250"/>
      <c r="F1115" s="62">
        <v>0</v>
      </c>
      <c r="G1115" s="62">
        <v>0</v>
      </c>
      <c r="H1115" s="253">
        <f t="shared" si="104"/>
        <v>0</v>
      </c>
    </row>
    <row r="1116" spans="1:8" x14ac:dyDescent="0.2">
      <c r="A1116" s="450" t="s">
        <v>10395</v>
      </c>
      <c r="B1116" s="6" t="s">
        <v>10216</v>
      </c>
      <c r="C1116" s="253">
        <v>5364.4054910242876</v>
      </c>
      <c r="D1116" s="33">
        <v>35</v>
      </c>
      <c r="E1116" s="250"/>
      <c r="F1116" s="62">
        <v>0</v>
      </c>
      <c r="G1116" s="62">
        <v>0</v>
      </c>
      <c r="H1116" s="253">
        <f t="shared" si="104"/>
        <v>0</v>
      </c>
    </row>
    <row r="1117" spans="1:8" x14ac:dyDescent="0.2">
      <c r="A1117" s="450" t="s">
        <v>10396</v>
      </c>
      <c r="B1117" s="6" t="s">
        <v>10305</v>
      </c>
      <c r="C1117" s="253">
        <v>5364.4054910242876</v>
      </c>
      <c r="D1117" s="33">
        <v>35</v>
      </c>
      <c r="E1117" s="250"/>
      <c r="F1117" s="62">
        <v>0</v>
      </c>
      <c r="G1117" s="62">
        <v>0</v>
      </c>
      <c r="H1117" s="253">
        <f t="shared" si="104"/>
        <v>0</v>
      </c>
    </row>
    <row r="1118" spans="1:8" x14ac:dyDescent="0.2">
      <c r="A1118" s="450" t="s">
        <v>10397</v>
      </c>
      <c r="B1118" s="6" t="s">
        <v>10398</v>
      </c>
      <c r="C1118" s="253">
        <v>4291.5243928194304</v>
      </c>
      <c r="D1118" s="33">
        <v>35</v>
      </c>
      <c r="E1118" s="250"/>
      <c r="F1118" s="62">
        <v>0</v>
      </c>
      <c r="G1118" s="62">
        <v>0</v>
      </c>
      <c r="H1118" s="253">
        <f t="shared" si="104"/>
        <v>0</v>
      </c>
    </row>
    <row r="1119" spans="1:8" x14ac:dyDescent="0.2">
      <c r="A1119" s="450" t="s">
        <v>10399</v>
      </c>
      <c r="B1119" s="6" t="s">
        <v>10359</v>
      </c>
      <c r="C1119" s="253">
        <v>6034.9561774023232</v>
      </c>
      <c r="D1119" s="33">
        <v>35</v>
      </c>
      <c r="E1119" s="250"/>
      <c r="F1119" s="62">
        <v>0</v>
      </c>
      <c r="G1119" s="62">
        <v>0</v>
      </c>
      <c r="H1119" s="253">
        <f t="shared" si="104"/>
        <v>0</v>
      </c>
    </row>
    <row r="1120" spans="1:8" x14ac:dyDescent="0.2">
      <c r="A1120" s="450" t="s">
        <v>10400</v>
      </c>
      <c r="B1120" s="6" t="s">
        <v>10144</v>
      </c>
      <c r="C1120" s="253">
        <v>5364.4054910242876</v>
      </c>
      <c r="D1120" s="33">
        <v>35</v>
      </c>
      <c r="E1120" s="250"/>
      <c r="F1120" s="62">
        <v>0</v>
      </c>
      <c r="G1120" s="62">
        <v>0</v>
      </c>
      <c r="H1120" s="253">
        <f t="shared" si="104"/>
        <v>0</v>
      </c>
    </row>
    <row r="1121" spans="1:8" x14ac:dyDescent="0.2">
      <c r="A1121" s="450" t="s">
        <v>10401</v>
      </c>
      <c r="B1121" s="6" t="s">
        <v>10145</v>
      </c>
      <c r="C1121" s="253">
        <v>5364.4054910242876</v>
      </c>
      <c r="D1121" s="33">
        <v>36</v>
      </c>
      <c r="E1121" s="250"/>
      <c r="F1121" s="62">
        <v>0</v>
      </c>
      <c r="G1121" s="62">
        <v>0</v>
      </c>
      <c r="H1121" s="253">
        <f t="shared" si="104"/>
        <v>0</v>
      </c>
    </row>
    <row r="1122" spans="1:8" x14ac:dyDescent="0.2">
      <c r="A1122" s="450" t="s">
        <v>10402</v>
      </c>
      <c r="B1122" s="6" t="s">
        <v>10218</v>
      </c>
      <c r="C1122" s="253">
        <v>5364.4054910242876</v>
      </c>
      <c r="D1122" s="33">
        <v>36</v>
      </c>
      <c r="E1122" s="250"/>
      <c r="F1122" s="62">
        <v>0</v>
      </c>
      <c r="G1122" s="62">
        <v>0</v>
      </c>
      <c r="H1122" s="253">
        <f t="shared" si="104"/>
        <v>0</v>
      </c>
    </row>
    <row r="1123" spans="1:8" x14ac:dyDescent="0.2">
      <c r="A1123" s="450" t="s">
        <v>10403</v>
      </c>
      <c r="B1123" s="6" t="s">
        <v>10404</v>
      </c>
      <c r="C1123" s="253">
        <v>2413.9824709609293</v>
      </c>
      <c r="D1123" s="33">
        <v>36</v>
      </c>
      <c r="E1123" s="250"/>
      <c r="F1123" s="62">
        <v>0</v>
      </c>
      <c r="G1123" s="62">
        <v>0</v>
      </c>
      <c r="H1123" s="253">
        <f t="shared" si="104"/>
        <v>0</v>
      </c>
    </row>
    <row r="1124" spans="1:8" x14ac:dyDescent="0.2">
      <c r="A1124" s="450" t="s">
        <v>10405</v>
      </c>
      <c r="B1124" s="6" t="s">
        <v>2576</v>
      </c>
      <c r="C1124" s="253">
        <v>58960.29</v>
      </c>
      <c r="D1124" s="33">
        <v>36</v>
      </c>
      <c r="E1124" s="250"/>
      <c r="F1124" s="62">
        <v>0</v>
      </c>
      <c r="G1124" s="62">
        <v>0</v>
      </c>
      <c r="H1124" s="253">
        <f t="shared" si="104"/>
        <v>0</v>
      </c>
    </row>
    <row r="1125" spans="1:8" ht="30" x14ac:dyDescent="0.25">
      <c r="A1125" s="451" t="s">
        <v>7688</v>
      </c>
      <c r="B1125" s="167" t="s">
        <v>9033</v>
      </c>
      <c r="C1125" s="269"/>
      <c r="D1125" s="486"/>
      <c r="E1125" s="250"/>
      <c r="F1125" s="62"/>
      <c r="G1125" s="62"/>
      <c r="H1125" s="253"/>
    </row>
    <row r="1126" spans="1:8" x14ac:dyDescent="0.2">
      <c r="A1126" s="450" t="s">
        <v>7689</v>
      </c>
      <c r="B1126" s="6" t="s">
        <v>2585</v>
      </c>
      <c r="C1126" s="253">
        <v>123416.66</v>
      </c>
      <c r="D1126" s="33">
        <v>37</v>
      </c>
      <c r="E1126" s="250"/>
      <c r="F1126" s="62">
        <v>0</v>
      </c>
      <c r="G1126" s="62">
        <v>0</v>
      </c>
      <c r="H1126" s="253">
        <f t="shared" ref="H1126:H1130" si="105">G1126-F1126</f>
        <v>0</v>
      </c>
    </row>
    <row r="1127" spans="1:8" x14ac:dyDescent="0.2">
      <c r="A1127" s="450" t="s">
        <v>7690</v>
      </c>
      <c r="B1127" s="6" t="s">
        <v>2586</v>
      </c>
      <c r="C1127" s="253">
        <v>157075.74</v>
      </c>
      <c r="D1127" s="33">
        <v>38</v>
      </c>
      <c r="E1127" s="250"/>
      <c r="F1127" s="62">
        <v>0</v>
      </c>
      <c r="G1127" s="62">
        <v>0</v>
      </c>
      <c r="H1127" s="253">
        <f t="shared" si="105"/>
        <v>0</v>
      </c>
    </row>
    <row r="1128" spans="1:8" x14ac:dyDescent="0.2">
      <c r="A1128" s="450" t="s">
        <v>7691</v>
      </c>
      <c r="B1128" s="6" t="s">
        <v>2587</v>
      </c>
      <c r="C1128" s="253">
        <v>157075.74</v>
      </c>
      <c r="D1128" s="33">
        <v>39</v>
      </c>
      <c r="E1128" s="250"/>
      <c r="F1128" s="62">
        <v>0</v>
      </c>
      <c r="G1128" s="62">
        <v>0</v>
      </c>
      <c r="H1128" s="253">
        <f t="shared" si="105"/>
        <v>0</v>
      </c>
    </row>
    <row r="1129" spans="1:8" ht="15" x14ac:dyDescent="0.2">
      <c r="A1129" s="450" t="s">
        <v>7692</v>
      </c>
      <c r="B1129" s="6" t="s">
        <v>2588</v>
      </c>
      <c r="C1129" s="253">
        <v>157075.74</v>
      </c>
      <c r="D1129" s="33">
        <v>40</v>
      </c>
      <c r="E1129" s="269"/>
      <c r="F1129" s="62">
        <v>0</v>
      </c>
      <c r="G1129" s="62">
        <v>0</v>
      </c>
      <c r="H1129" s="253">
        <f t="shared" si="105"/>
        <v>0</v>
      </c>
    </row>
    <row r="1130" spans="1:8" x14ac:dyDescent="0.2">
      <c r="A1130" s="450" t="s">
        <v>7693</v>
      </c>
      <c r="B1130" s="6" t="s">
        <v>2696</v>
      </c>
      <c r="C1130" s="253">
        <v>123416.66</v>
      </c>
      <c r="D1130" s="33">
        <v>41</v>
      </c>
      <c r="E1130" s="250"/>
      <c r="F1130" s="62">
        <v>0</v>
      </c>
      <c r="G1130" s="62">
        <v>0</v>
      </c>
      <c r="H1130" s="253">
        <f t="shared" si="105"/>
        <v>0</v>
      </c>
    </row>
    <row r="1131" spans="1:8" ht="30" x14ac:dyDescent="0.25">
      <c r="A1131" s="451" t="s">
        <v>7694</v>
      </c>
      <c r="B1131" s="167" t="s">
        <v>8870</v>
      </c>
      <c r="C1131" s="269"/>
      <c r="D1131" s="486"/>
      <c r="E1131" s="250"/>
      <c r="F1131" s="62"/>
      <c r="G1131" s="62"/>
      <c r="H1131" s="253"/>
    </row>
    <row r="1132" spans="1:8" x14ac:dyDescent="0.2">
      <c r="A1132" s="450" t="s">
        <v>7695</v>
      </c>
      <c r="B1132" s="6" t="s">
        <v>2585</v>
      </c>
      <c r="C1132" s="253">
        <v>13712.96</v>
      </c>
      <c r="D1132" s="33">
        <v>37</v>
      </c>
      <c r="E1132" s="250"/>
      <c r="F1132" s="62">
        <v>0</v>
      </c>
      <c r="G1132" s="62">
        <v>0</v>
      </c>
      <c r="H1132" s="253">
        <f t="shared" ref="H1132:H1136" si="106">G1132-F1132</f>
        <v>0</v>
      </c>
    </row>
    <row r="1133" spans="1:8" x14ac:dyDescent="0.2">
      <c r="A1133" s="450" t="s">
        <v>7696</v>
      </c>
      <c r="B1133" s="6" t="s">
        <v>2586</v>
      </c>
      <c r="C1133" s="253">
        <v>17452.86</v>
      </c>
      <c r="D1133" s="33">
        <v>38</v>
      </c>
      <c r="E1133" s="250"/>
      <c r="F1133" s="62">
        <v>0</v>
      </c>
      <c r="G1133" s="62">
        <v>0</v>
      </c>
      <c r="H1133" s="253">
        <f t="shared" si="106"/>
        <v>0</v>
      </c>
    </row>
    <row r="1134" spans="1:8" x14ac:dyDescent="0.2">
      <c r="A1134" s="450" t="s">
        <v>7697</v>
      </c>
      <c r="B1134" s="6" t="s">
        <v>2587</v>
      </c>
      <c r="C1134" s="253">
        <v>17452.86</v>
      </c>
      <c r="D1134" s="33">
        <v>39</v>
      </c>
      <c r="E1134" s="250"/>
      <c r="F1134" s="62">
        <v>0</v>
      </c>
      <c r="G1134" s="62">
        <v>0</v>
      </c>
      <c r="H1134" s="253">
        <f t="shared" si="106"/>
        <v>0</v>
      </c>
    </row>
    <row r="1135" spans="1:8" x14ac:dyDescent="0.2">
      <c r="A1135" s="450" t="s">
        <v>7698</v>
      </c>
      <c r="B1135" s="6" t="s">
        <v>2588</v>
      </c>
      <c r="C1135" s="253">
        <v>17452.86</v>
      </c>
      <c r="D1135" s="33">
        <v>40</v>
      </c>
      <c r="E1135" s="250"/>
      <c r="F1135" s="62">
        <v>0</v>
      </c>
      <c r="G1135" s="62">
        <v>0</v>
      </c>
      <c r="H1135" s="253">
        <f t="shared" si="106"/>
        <v>0</v>
      </c>
    </row>
    <row r="1136" spans="1:8" x14ac:dyDescent="0.2">
      <c r="A1136" s="450" t="s">
        <v>7699</v>
      </c>
      <c r="B1136" s="6" t="s">
        <v>2696</v>
      </c>
      <c r="C1136" s="253">
        <v>13712.99</v>
      </c>
      <c r="D1136" s="33">
        <v>41</v>
      </c>
      <c r="E1136" s="250"/>
      <c r="F1136" s="62">
        <v>0</v>
      </c>
      <c r="G1136" s="62">
        <v>0</v>
      </c>
      <c r="H1136" s="253">
        <f t="shared" si="106"/>
        <v>0</v>
      </c>
    </row>
    <row r="1137" spans="1:8" ht="15" x14ac:dyDescent="0.25">
      <c r="A1137" s="451" t="s">
        <v>7700</v>
      </c>
      <c r="B1137" s="12" t="s">
        <v>8871</v>
      </c>
      <c r="C1137" s="269"/>
      <c r="D1137" s="486"/>
      <c r="E1137" s="250"/>
      <c r="F1137" s="62"/>
      <c r="G1137" s="62"/>
      <c r="H1137" s="253"/>
    </row>
    <row r="1138" spans="1:8" x14ac:dyDescent="0.2">
      <c r="A1138" s="450" t="s">
        <v>7701</v>
      </c>
      <c r="B1138" s="6" t="s">
        <v>2677</v>
      </c>
      <c r="C1138" s="253">
        <v>74247.509999999995</v>
      </c>
      <c r="D1138" s="33">
        <v>41</v>
      </c>
      <c r="E1138" s="250"/>
      <c r="F1138" s="62">
        <v>0</v>
      </c>
      <c r="G1138" s="62">
        <v>0</v>
      </c>
      <c r="H1138" s="253">
        <f t="shared" ref="H1138:H1140" si="107">G1138-F1138</f>
        <v>0</v>
      </c>
    </row>
    <row r="1139" spans="1:8" x14ac:dyDescent="0.2">
      <c r="A1139" s="450" t="s">
        <v>7702</v>
      </c>
      <c r="B1139" s="6" t="s">
        <v>2678</v>
      </c>
      <c r="C1139" s="253">
        <v>74247.509999999995</v>
      </c>
      <c r="D1139" s="33">
        <v>42</v>
      </c>
      <c r="E1139" s="250"/>
      <c r="F1139" s="62">
        <v>0</v>
      </c>
      <c r="G1139" s="62">
        <v>0</v>
      </c>
      <c r="H1139" s="253">
        <f t="shared" si="107"/>
        <v>0</v>
      </c>
    </row>
    <row r="1140" spans="1:8" x14ac:dyDescent="0.2">
      <c r="A1140" s="450" t="s">
        <v>7703</v>
      </c>
      <c r="B1140" s="6" t="s">
        <v>2697</v>
      </c>
      <c r="C1140" s="253">
        <v>41578.57</v>
      </c>
      <c r="D1140" s="33">
        <v>42</v>
      </c>
      <c r="E1140" s="250"/>
      <c r="F1140" s="62">
        <v>0</v>
      </c>
      <c r="G1140" s="62">
        <v>0</v>
      </c>
      <c r="H1140" s="253">
        <f t="shared" si="107"/>
        <v>0</v>
      </c>
    </row>
    <row r="1141" spans="1:8" ht="30" x14ac:dyDescent="0.25">
      <c r="A1141" s="451" t="s">
        <v>7704</v>
      </c>
      <c r="B1141" s="167" t="s">
        <v>8872</v>
      </c>
      <c r="C1141" s="269"/>
      <c r="D1141" s="487"/>
      <c r="E1141" s="250"/>
      <c r="F1141" s="62"/>
      <c r="G1141" s="62"/>
      <c r="H1141" s="253"/>
    </row>
    <row r="1142" spans="1:8" x14ac:dyDescent="0.2">
      <c r="A1142" s="495" t="s">
        <v>7705</v>
      </c>
      <c r="B1142" s="31" t="s">
        <v>8915</v>
      </c>
      <c r="C1142" s="253">
        <v>52768.560000000005</v>
      </c>
      <c r="D1142" s="487">
        <v>41</v>
      </c>
      <c r="E1142" s="250"/>
      <c r="F1142" s="62">
        <v>0</v>
      </c>
      <c r="G1142" s="62">
        <v>0</v>
      </c>
      <c r="H1142" s="253">
        <f t="shared" ref="H1142:H1143" si="108">G1142-F1142</f>
        <v>0</v>
      </c>
    </row>
    <row r="1143" spans="1:8" x14ac:dyDescent="0.2">
      <c r="A1143" s="495" t="s">
        <v>7706</v>
      </c>
      <c r="B1143" s="520" t="s">
        <v>9193</v>
      </c>
      <c r="C1143" s="278">
        <v>71367.490000000005</v>
      </c>
      <c r="D1143" s="487">
        <v>42</v>
      </c>
      <c r="E1143" s="255"/>
      <c r="F1143" s="62">
        <v>0</v>
      </c>
      <c r="G1143" s="62">
        <v>0</v>
      </c>
      <c r="H1143" s="253">
        <f t="shared" si="108"/>
        <v>0</v>
      </c>
    </row>
    <row r="1144" spans="1:8" ht="15" x14ac:dyDescent="0.25">
      <c r="A1144" s="451" t="s">
        <v>9194</v>
      </c>
      <c r="B1144" s="400" t="s">
        <v>5802</v>
      </c>
      <c r="C1144" s="401"/>
      <c r="D1144" s="487"/>
      <c r="E1144" s="255"/>
      <c r="F1144" s="268"/>
      <c r="G1144" s="268"/>
      <c r="H1144" s="246"/>
    </row>
    <row r="1145" spans="1:8" x14ac:dyDescent="0.2">
      <c r="A1145" s="495" t="s">
        <v>9195</v>
      </c>
      <c r="B1145" s="520" t="s">
        <v>9196</v>
      </c>
      <c r="C1145" s="278"/>
      <c r="D1145" s="487"/>
      <c r="E1145" s="255"/>
      <c r="F1145" s="268"/>
      <c r="G1145" s="268"/>
      <c r="H1145" s="246"/>
    </row>
    <row r="1146" spans="1:8" ht="142.5" x14ac:dyDescent="0.2">
      <c r="A1146" s="495"/>
      <c r="B1146" s="547" t="s">
        <v>14463</v>
      </c>
      <c r="C1146" s="278"/>
      <c r="D1146" s="487"/>
      <c r="E1146" s="255"/>
      <c r="F1146" s="268"/>
      <c r="G1146" s="268"/>
      <c r="H1146" s="246"/>
    </row>
    <row r="1147" spans="1:8" ht="28.5" x14ac:dyDescent="0.2">
      <c r="A1147" s="495" t="s">
        <v>9197</v>
      </c>
      <c r="B1147" s="520" t="s">
        <v>9198</v>
      </c>
      <c r="C1147" s="278"/>
      <c r="D1147" s="487"/>
      <c r="E1147" s="255"/>
      <c r="F1147" s="268"/>
      <c r="G1147" s="268"/>
      <c r="H1147" s="246"/>
    </row>
    <row r="1148" spans="1:8" ht="28.5" x14ac:dyDescent="0.2">
      <c r="A1148" s="495" t="s">
        <v>9199</v>
      </c>
      <c r="B1148" s="520" t="s">
        <v>14829</v>
      </c>
      <c r="C1148" s="278">
        <v>11360.773770491804</v>
      </c>
      <c r="D1148" s="487"/>
      <c r="E1148" s="255"/>
      <c r="F1148" s="62">
        <v>0</v>
      </c>
      <c r="G1148" s="62">
        <v>0</v>
      </c>
      <c r="H1148" s="253">
        <f t="shared" ref="H1148:H1151" si="109">G1148-F1148</f>
        <v>0</v>
      </c>
    </row>
    <row r="1149" spans="1:8" ht="28.5" x14ac:dyDescent="0.2">
      <c r="A1149" s="495" t="s">
        <v>9200</v>
      </c>
      <c r="B1149" s="520" t="s">
        <v>14830</v>
      </c>
      <c r="C1149" s="278">
        <v>710.04836065573772</v>
      </c>
      <c r="D1149" s="487"/>
      <c r="E1149" s="269"/>
      <c r="F1149" s="62">
        <v>0</v>
      </c>
      <c r="G1149" s="62">
        <v>0</v>
      </c>
      <c r="H1149" s="253">
        <f t="shared" si="109"/>
        <v>0</v>
      </c>
    </row>
    <row r="1150" spans="1:8" ht="28.5" x14ac:dyDescent="0.2">
      <c r="A1150" s="495" t="s">
        <v>14831</v>
      </c>
      <c r="B1150" s="520" t="s">
        <v>14832</v>
      </c>
      <c r="C1150" s="278">
        <v>710.04836065573772</v>
      </c>
      <c r="D1150" s="487"/>
      <c r="E1150" s="250"/>
      <c r="F1150" s="62">
        <v>0</v>
      </c>
      <c r="G1150" s="62">
        <v>0</v>
      </c>
      <c r="H1150" s="253">
        <f t="shared" si="109"/>
        <v>0</v>
      </c>
    </row>
    <row r="1151" spans="1:8" ht="28.5" x14ac:dyDescent="0.2">
      <c r="A1151" s="495" t="s">
        <v>14833</v>
      </c>
      <c r="B1151" s="520" t="s">
        <v>14834</v>
      </c>
      <c r="C1151" s="278">
        <v>1420.0967213114754</v>
      </c>
      <c r="D1151" s="487"/>
      <c r="E1151" s="250"/>
      <c r="F1151" s="62">
        <v>0</v>
      </c>
      <c r="G1151" s="62">
        <v>0</v>
      </c>
      <c r="H1151" s="253">
        <f t="shared" si="109"/>
        <v>0</v>
      </c>
    </row>
    <row r="1152" spans="1:8" ht="28.5" x14ac:dyDescent="0.2">
      <c r="A1152" s="495" t="s">
        <v>9201</v>
      </c>
      <c r="B1152" s="520" t="s">
        <v>14835</v>
      </c>
      <c r="C1152" s="278"/>
      <c r="D1152" s="487"/>
      <c r="E1152" s="250"/>
      <c r="F1152" s="62"/>
      <c r="G1152" s="62"/>
      <c r="H1152" s="253"/>
    </row>
    <row r="1153" spans="1:8" ht="28.5" x14ac:dyDescent="0.2">
      <c r="A1153" s="495" t="s">
        <v>9202</v>
      </c>
      <c r="B1153" s="520" t="s">
        <v>14836</v>
      </c>
      <c r="C1153" s="278">
        <v>65640.026229508207</v>
      </c>
      <c r="D1153" s="487"/>
      <c r="E1153" s="250"/>
      <c r="F1153" s="62">
        <v>0</v>
      </c>
      <c r="G1153" s="62">
        <v>0</v>
      </c>
      <c r="H1153" s="253">
        <f t="shared" ref="H1153:H1156" si="110">G1153-F1153</f>
        <v>0</v>
      </c>
    </row>
    <row r="1154" spans="1:8" ht="28.5" x14ac:dyDescent="0.2">
      <c r="A1154" s="495" t="s">
        <v>9203</v>
      </c>
      <c r="B1154" s="520" t="s">
        <v>14837</v>
      </c>
      <c r="C1154" s="278">
        <v>4102.5016393442629</v>
      </c>
      <c r="D1154" s="487"/>
      <c r="E1154" s="250"/>
      <c r="F1154" s="62">
        <v>0</v>
      </c>
      <c r="G1154" s="62">
        <v>0</v>
      </c>
      <c r="H1154" s="253">
        <f t="shared" si="110"/>
        <v>0</v>
      </c>
    </row>
    <row r="1155" spans="1:8" ht="28.5" x14ac:dyDescent="0.2">
      <c r="A1155" s="495" t="s">
        <v>9204</v>
      </c>
      <c r="B1155" s="520" t="s">
        <v>14838</v>
      </c>
      <c r="C1155" s="278">
        <v>4102.5016393442629</v>
      </c>
      <c r="D1155" s="487"/>
      <c r="E1155" s="250"/>
      <c r="F1155" s="62">
        <v>0</v>
      </c>
      <c r="G1155" s="62">
        <v>0</v>
      </c>
      <c r="H1155" s="253">
        <f t="shared" si="110"/>
        <v>0</v>
      </c>
    </row>
    <row r="1156" spans="1:8" ht="29.25" thickBot="1" x14ac:dyDescent="0.25">
      <c r="A1156" s="495" t="s">
        <v>14839</v>
      </c>
      <c r="B1156" s="520" t="s">
        <v>14840</v>
      </c>
      <c r="C1156" s="278">
        <v>8205.0032786885258</v>
      </c>
      <c r="D1156" s="487"/>
      <c r="E1156" s="271"/>
      <c r="F1156" s="62">
        <v>0</v>
      </c>
      <c r="G1156" s="62">
        <v>0</v>
      </c>
      <c r="H1156" s="253">
        <f t="shared" si="110"/>
        <v>0</v>
      </c>
    </row>
    <row r="1157" spans="1:8" ht="15.75" thickBot="1" x14ac:dyDescent="0.3">
      <c r="A1157" s="158"/>
      <c r="B1157" s="159" t="s">
        <v>5956</v>
      </c>
      <c r="C1157" s="280">
        <f>SUM(C1010:C1156)</f>
        <v>3696130.1099999985</v>
      </c>
      <c r="D1157" s="273"/>
      <c r="E1157" s="273"/>
      <c r="F1157" s="280">
        <f>SUM(F1010:F1153)</f>
        <v>0</v>
      </c>
      <c r="G1157" s="280">
        <f>SUM(G1010:G1153)</f>
        <v>0</v>
      </c>
      <c r="H1157" s="280">
        <f>SUM(H1010:H1153)</f>
        <v>0</v>
      </c>
    </row>
    <row r="1158" spans="1:8" ht="30" x14ac:dyDescent="0.25">
      <c r="A1158" s="166" t="s">
        <v>5957</v>
      </c>
      <c r="B1158" s="166" t="s">
        <v>7720</v>
      </c>
      <c r="C1158" s="290"/>
      <c r="D1158" s="291"/>
      <c r="E1158" s="291"/>
      <c r="F1158" s="291"/>
      <c r="G1158" s="291"/>
      <c r="H1158" s="292"/>
    </row>
    <row r="1159" spans="1:8" x14ac:dyDescent="0.2">
      <c r="A1159" s="448"/>
      <c r="B1159" s="6" t="s">
        <v>8917</v>
      </c>
      <c r="C1159" s="250"/>
      <c r="D1159" s="250"/>
      <c r="E1159" s="250"/>
      <c r="F1159" s="250"/>
      <c r="G1159" s="250"/>
      <c r="H1159" s="250"/>
    </row>
    <row r="1160" spans="1:8" ht="15" x14ac:dyDescent="0.25">
      <c r="A1160" s="451" t="s">
        <v>243</v>
      </c>
      <c r="B1160" s="528" t="s">
        <v>8758</v>
      </c>
      <c r="C1160" s="490"/>
      <c r="D1160" s="255"/>
      <c r="E1160" s="250"/>
      <c r="F1160" s="62"/>
      <c r="G1160" s="62"/>
      <c r="H1160" s="253"/>
    </row>
    <row r="1161" spans="1:8" x14ac:dyDescent="0.2">
      <c r="A1161" s="450" t="s">
        <v>244</v>
      </c>
      <c r="B1161" s="54" t="s">
        <v>8555</v>
      </c>
      <c r="C1161" s="278"/>
      <c r="D1161" s="250"/>
      <c r="E1161" s="250"/>
      <c r="F1161" s="62"/>
      <c r="G1161" s="62"/>
      <c r="H1161" s="253"/>
    </row>
    <row r="1162" spans="1:8" x14ac:dyDescent="0.2">
      <c r="A1162" s="450" t="s">
        <v>7707</v>
      </c>
      <c r="B1162" s="54" t="s">
        <v>8428</v>
      </c>
      <c r="C1162" s="278">
        <v>56630.4906982865</v>
      </c>
      <c r="D1162" s="465">
        <v>19</v>
      </c>
      <c r="E1162" s="250"/>
      <c r="F1162" s="62">
        <v>0</v>
      </c>
      <c r="G1162" s="62">
        <v>0</v>
      </c>
      <c r="H1162" s="253">
        <f t="shared" ref="H1162:H1164" si="111">G1162-F1162</f>
        <v>0</v>
      </c>
    </row>
    <row r="1163" spans="1:8" x14ac:dyDescent="0.2">
      <c r="A1163" s="450" t="s">
        <v>7708</v>
      </c>
      <c r="B1163" s="54" t="s">
        <v>8429</v>
      </c>
      <c r="C1163" s="278">
        <v>56630.4906982865</v>
      </c>
      <c r="D1163" s="465">
        <v>19</v>
      </c>
      <c r="E1163" s="250"/>
      <c r="F1163" s="62">
        <v>0</v>
      </c>
      <c r="G1163" s="62">
        <v>0</v>
      </c>
      <c r="H1163" s="253">
        <f t="shared" si="111"/>
        <v>0</v>
      </c>
    </row>
    <row r="1164" spans="1:8" x14ac:dyDescent="0.2">
      <c r="A1164" s="450" t="s">
        <v>7709</v>
      </c>
      <c r="B1164" s="54" t="s">
        <v>9205</v>
      </c>
      <c r="C1164" s="278">
        <v>13648.174780249841</v>
      </c>
      <c r="D1164" s="465">
        <v>20</v>
      </c>
      <c r="E1164" s="250"/>
      <c r="F1164" s="62">
        <v>0</v>
      </c>
      <c r="G1164" s="62">
        <v>0</v>
      </c>
      <c r="H1164" s="253">
        <f t="shared" si="111"/>
        <v>0</v>
      </c>
    </row>
    <row r="1165" spans="1:8" ht="15" x14ac:dyDescent="0.25">
      <c r="A1165" s="485" t="s">
        <v>245</v>
      </c>
      <c r="B1165" s="560" t="s">
        <v>6571</v>
      </c>
      <c r="C1165" s="278"/>
      <c r="D1165" s="465"/>
      <c r="E1165" s="250"/>
      <c r="F1165" s="63"/>
      <c r="G1165" s="63"/>
      <c r="H1165" s="250"/>
    </row>
    <row r="1166" spans="1:8" ht="29.25" x14ac:dyDescent="0.2">
      <c r="A1166" s="450"/>
      <c r="B1166" s="561" t="s">
        <v>7255</v>
      </c>
      <c r="C1166" s="278"/>
      <c r="D1166" s="465">
        <v>34</v>
      </c>
      <c r="E1166" s="250"/>
      <c r="F1166" s="63"/>
      <c r="G1166" s="63"/>
      <c r="H1166" s="250"/>
    </row>
    <row r="1167" spans="1:8" ht="15" x14ac:dyDescent="0.25">
      <c r="A1167" s="485" t="s">
        <v>9206</v>
      </c>
      <c r="B1167" s="561" t="s">
        <v>9207</v>
      </c>
      <c r="C1167" s="278"/>
      <c r="D1167" s="465"/>
      <c r="E1167" s="250"/>
      <c r="F1167" s="62"/>
      <c r="G1167" s="62"/>
      <c r="H1167" s="253"/>
    </row>
    <row r="1168" spans="1:8" x14ac:dyDescent="0.2">
      <c r="A1168" s="450" t="s">
        <v>9208</v>
      </c>
      <c r="B1168" s="192" t="s">
        <v>9209</v>
      </c>
      <c r="C1168" s="253">
        <v>47876.637627432778</v>
      </c>
      <c r="D1168" s="465"/>
      <c r="E1168" s="250"/>
      <c r="F1168" s="62">
        <v>0</v>
      </c>
      <c r="G1168" s="62">
        <v>0</v>
      </c>
      <c r="H1168" s="253">
        <f t="shared" ref="H1168:H1178" si="112">G1168-F1168</f>
        <v>0</v>
      </c>
    </row>
    <row r="1169" spans="1:8" x14ac:dyDescent="0.2">
      <c r="A1169" s="450" t="s">
        <v>9210</v>
      </c>
      <c r="B1169" s="192" t="s">
        <v>9211</v>
      </c>
      <c r="C1169" s="253">
        <v>47876.637627432778</v>
      </c>
      <c r="D1169" s="465"/>
      <c r="E1169" s="250"/>
      <c r="F1169" s="62">
        <v>0</v>
      </c>
      <c r="G1169" s="62">
        <v>0</v>
      </c>
      <c r="H1169" s="253">
        <f t="shared" si="112"/>
        <v>0</v>
      </c>
    </row>
    <row r="1170" spans="1:8" x14ac:dyDescent="0.2">
      <c r="A1170" s="450" t="s">
        <v>9212</v>
      </c>
      <c r="B1170" s="192" t="s">
        <v>9213</v>
      </c>
      <c r="C1170" s="253">
        <v>47876.637627432778</v>
      </c>
      <c r="D1170" s="465"/>
      <c r="E1170" s="250"/>
      <c r="F1170" s="62">
        <v>0</v>
      </c>
      <c r="G1170" s="62">
        <v>0</v>
      </c>
      <c r="H1170" s="253">
        <f t="shared" si="112"/>
        <v>0</v>
      </c>
    </row>
    <row r="1171" spans="1:8" x14ac:dyDescent="0.2">
      <c r="A1171" s="450" t="s">
        <v>9214</v>
      </c>
      <c r="B1171" s="192" t="s">
        <v>9215</v>
      </c>
      <c r="C1171" s="253">
        <v>47876.637627432778</v>
      </c>
      <c r="D1171" s="465"/>
      <c r="E1171" s="250"/>
      <c r="F1171" s="62">
        <v>0</v>
      </c>
      <c r="G1171" s="62">
        <v>0</v>
      </c>
      <c r="H1171" s="253">
        <f t="shared" si="112"/>
        <v>0</v>
      </c>
    </row>
    <row r="1172" spans="1:8" x14ac:dyDescent="0.2">
      <c r="A1172" s="450" t="s">
        <v>9216</v>
      </c>
      <c r="B1172" s="192" t="s">
        <v>9217</v>
      </c>
      <c r="C1172" s="253">
        <v>47876.637627432778</v>
      </c>
      <c r="D1172" s="465"/>
      <c r="E1172" s="250"/>
      <c r="F1172" s="62">
        <v>0</v>
      </c>
      <c r="G1172" s="62">
        <v>0</v>
      </c>
      <c r="H1172" s="253">
        <f t="shared" si="112"/>
        <v>0</v>
      </c>
    </row>
    <row r="1173" spans="1:8" x14ac:dyDescent="0.2">
      <c r="A1173" s="450" t="s">
        <v>9218</v>
      </c>
      <c r="B1173" s="192" t="s">
        <v>9219</v>
      </c>
      <c r="C1173" s="253">
        <v>47876.637627432778</v>
      </c>
      <c r="D1173" s="465"/>
      <c r="E1173" s="250"/>
      <c r="F1173" s="62">
        <v>0</v>
      </c>
      <c r="G1173" s="62">
        <v>0</v>
      </c>
      <c r="H1173" s="253">
        <f t="shared" si="112"/>
        <v>0</v>
      </c>
    </row>
    <row r="1174" spans="1:8" x14ac:dyDescent="0.2">
      <c r="A1174" s="450" t="s">
        <v>9220</v>
      </c>
      <c r="B1174" s="192" t="s">
        <v>9221</v>
      </c>
      <c r="C1174" s="253">
        <v>47876.637627432778</v>
      </c>
      <c r="D1174" s="465"/>
      <c r="E1174" s="250"/>
      <c r="F1174" s="62">
        <v>0</v>
      </c>
      <c r="G1174" s="62">
        <v>0</v>
      </c>
      <c r="H1174" s="253">
        <f t="shared" si="112"/>
        <v>0</v>
      </c>
    </row>
    <row r="1175" spans="1:8" x14ac:dyDescent="0.2">
      <c r="A1175" s="450" t="s">
        <v>9222</v>
      </c>
      <c r="B1175" s="192" t="s">
        <v>9223</v>
      </c>
      <c r="C1175" s="253">
        <v>47876.637627432778</v>
      </c>
      <c r="D1175" s="465"/>
      <c r="E1175" s="250"/>
      <c r="F1175" s="62">
        <v>0</v>
      </c>
      <c r="G1175" s="62">
        <v>0</v>
      </c>
      <c r="H1175" s="253">
        <f t="shared" si="112"/>
        <v>0</v>
      </c>
    </row>
    <row r="1176" spans="1:8" x14ac:dyDescent="0.2">
      <c r="A1176" s="450" t="s">
        <v>9224</v>
      </c>
      <c r="B1176" s="192" t="s">
        <v>9225</v>
      </c>
      <c r="C1176" s="253">
        <v>47876.637627432778</v>
      </c>
      <c r="D1176" s="465"/>
      <c r="E1176" s="250"/>
      <c r="F1176" s="62">
        <v>0</v>
      </c>
      <c r="G1176" s="62">
        <v>0</v>
      </c>
      <c r="H1176" s="253">
        <f t="shared" si="112"/>
        <v>0</v>
      </c>
    </row>
    <row r="1177" spans="1:8" x14ac:dyDescent="0.2">
      <c r="A1177" s="450" t="s">
        <v>9226</v>
      </c>
      <c r="B1177" s="192" t="s">
        <v>9227</v>
      </c>
      <c r="C1177" s="253">
        <v>47876.637627432778</v>
      </c>
      <c r="D1177" s="465"/>
      <c r="E1177" s="250"/>
      <c r="F1177" s="62">
        <v>0</v>
      </c>
      <c r="G1177" s="62">
        <v>0</v>
      </c>
      <c r="H1177" s="253">
        <f t="shared" si="112"/>
        <v>0</v>
      </c>
    </row>
    <row r="1178" spans="1:8" x14ac:dyDescent="0.2">
      <c r="A1178" s="450" t="s">
        <v>9228</v>
      </c>
      <c r="B1178" s="192" t="s">
        <v>9229</v>
      </c>
      <c r="C1178" s="253">
        <v>39976.992418906753</v>
      </c>
      <c r="D1178" s="465"/>
      <c r="E1178" s="250">
        <v>30</v>
      </c>
      <c r="F1178" s="62">
        <v>0</v>
      </c>
      <c r="G1178" s="62">
        <f>C1178</f>
        <v>39976.992418906753</v>
      </c>
      <c r="H1178" s="253">
        <f t="shared" si="112"/>
        <v>39976.992418906753</v>
      </c>
    </row>
    <row r="1179" spans="1:8" ht="30" x14ac:dyDescent="0.25">
      <c r="A1179" s="510" t="s">
        <v>9230</v>
      </c>
      <c r="B1179" s="209" t="s">
        <v>9231</v>
      </c>
      <c r="C1179" s="253"/>
      <c r="D1179" s="465"/>
      <c r="E1179" s="250"/>
      <c r="F1179" s="62"/>
      <c r="G1179" s="62"/>
      <c r="H1179" s="253"/>
    </row>
    <row r="1180" spans="1:8" x14ac:dyDescent="0.2">
      <c r="A1180" s="450" t="s">
        <v>9232</v>
      </c>
      <c r="B1180" s="192" t="s">
        <v>9233</v>
      </c>
      <c r="C1180" s="253">
        <v>38061.926913809817</v>
      </c>
      <c r="D1180" s="465"/>
      <c r="E1180" s="250"/>
      <c r="F1180" s="62">
        <v>0</v>
      </c>
      <c r="G1180" s="62">
        <v>0</v>
      </c>
      <c r="H1180" s="253">
        <f t="shared" ref="H1180:H1193" si="113">G1180-F1180</f>
        <v>0</v>
      </c>
    </row>
    <row r="1181" spans="1:8" x14ac:dyDescent="0.2">
      <c r="A1181" s="450" t="s">
        <v>9234</v>
      </c>
      <c r="B1181" s="192" t="s">
        <v>9235</v>
      </c>
      <c r="C1181" s="253">
        <v>47876.637627432778</v>
      </c>
      <c r="D1181" s="465"/>
      <c r="E1181" s="250"/>
      <c r="F1181" s="62">
        <v>0</v>
      </c>
      <c r="G1181" s="62">
        <v>0</v>
      </c>
      <c r="H1181" s="253">
        <f t="shared" si="113"/>
        <v>0</v>
      </c>
    </row>
    <row r="1182" spans="1:8" x14ac:dyDescent="0.2">
      <c r="A1182" s="450" t="s">
        <v>9236</v>
      </c>
      <c r="B1182" s="192" t="s">
        <v>9237</v>
      </c>
      <c r="C1182" s="253">
        <v>47876.637627432778</v>
      </c>
      <c r="D1182" s="465"/>
      <c r="E1182" s="250"/>
      <c r="F1182" s="62">
        <v>0</v>
      </c>
      <c r="G1182" s="62">
        <v>0</v>
      </c>
      <c r="H1182" s="253">
        <f t="shared" si="113"/>
        <v>0</v>
      </c>
    </row>
    <row r="1183" spans="1:8" x14ac:dyDescent="0.2">
      <c r="A1183" s="450" t="s">
        <v>9238</v>
      </c>
      <c r="B1183" s="192" t="s">
        <v>9239</v>
      </c>
      <c r="C1183" s="253">
        <v>47876.637627432778</v>
      </c>
      <c r="D1183" s="465"/>
      <c r="E1183" s="250"/>
      <c r="F1183" s="62">
        <v>0</v>
      </c>
      <c r="G1183" s="62">
        <v>0</v>
      </c>
      <c r="H1183" s="253">
        <f t="shared" si="113"/>
        <v>0</v>
      </c>
    </row>
    <row r="1184" spans="1:8" x14ac:dyDescent="0.2">
      <c r="A1184" s="450" t="s">
        <v>9240</v>
      </c>
      <c r="B1184" s="192" t="s">
        <v>9241</v>
      </c>
      <c r="C1184" s="253">
        <v>47876.637627432778</v>
      </c>
      <c r="D1184" s="465"/>
      <c r="E1184" s="250"/>
      <c r="F1184" s="62">
        <v>0</v>
      </c>
      <c r="G1184" s="62">
        <v>0</v>
      </c>
      <c r="H1184" s="253">
        <f t="shared" si="113"/>
        <v>0</v>
      </c>
    </row>
    <row r="1185" spans="1:8" x14ac:dyDescent="0.2">
      <c r="A1185" s="450" t="s">
        <v>9242</v>
      </c>
      <c r="B1185" s="192" t="s">
        <v>9243</v>
      </c>
      <c r="C1185" s="253">
        <v>47876.637627432778</v>
      </c>
      <c r="D1185" s="465"/>
      <c r="E1185" s="250"/>
      <c r="F1185" s="62">
        <v>0</v>
      </c>
      <c r="G1185" s="62">
        <v>0</v>
      </c>
      <c r="H1185" s="253">
        <f t="shared" si="113"/>
        <v>0</v>
      </c>
    </row>
    <row r="1186" spans="1:8" x14ac:dyDescent="0.2">
      <c r="A1186" s="450" t="s">
        <v>9244</v>
      </c>
      <c r="B1186" s="192" t="s">
        <v>9245</v>
      </c>
      <c r="C1186" s="253">
        <v>47876.637627432778</v>
      </c>
      <c r="D1186" s="465"/>
      <c r="E1186" s="250"/>
      <c r="F1186" s="62">
        <v>0</v>
      </c>
      <c r="G1186" s="62">
        <v>0</v>
      </c>
      <c r="H1186" s="253">
        <f t="shared" si="113"/>
        <v>0</v>
      </c>
    </row>
    <row r="1187" spans="1:8" x14ac:dyDescent="0.2">
      <c r="A1187" s="450" t="s">
        <v>9246</v>
      </c>
      <c r="B1187" s="192" t="s">
        <v>9247</v>
      </c>
      <c r="C1187" s="253">
        <v>47876.637627432778</v>
      </c>
      <c r="D1187" s="465"/>
      <c r="E1187" s="250"/>
      <c r="F1187" s="62">
        <v>0</v>
      </c>
      <c r="G1187" s="62">
        <v>0</v>
      </c>
      <c r="H1187" s="253">
        <f t="shared" si="113"/>
        <v>0</v>
      </c>
    </row>
    <row r="1188" spans="1:8" x14ac:dyDescent="0.2">
      <c r="A1188" s="450" t="s">
        <v>9248</v>
      </c>
      <c r="B1188" s="192" t="s">
        <v>9249</v>
      </c>
      <c r="C1188" s="253">
        <v>47876.637627432778</v>
      </c>
      <c r="D1188" s="465"/>
      <c r="E1188" s="250"/>
      <c r="F1188" s="62">
        <v>0</v>
      </c>
      <c r="G1188" s="62">
        <v>0</v>
      </c>
      <c r="H1188" s="253">
        <f t="shared" si="113"/>
        <v>0</v>
      </c>
    </row>
    <row r="1189" spans="1:8" x14ac:dyDescent="0.2">
      <c r="A1189" s="450" t="s">
        <v>9250</v>
      </c>
      <c r="B1189" s="192" t="s">
        <v>9251</v>
      </c>
      <c r="C1189" s="253">
        <v>47876.637627432778</v>
      </c>
      <c r="D1189" s="465"/>
      <c r="E1189" s="250"/>
      <c r="F1189" s="62">
        <v>0</v>
      </c>
      <c r="G1189" s="62">
        <v>0</v>
      </c>
      <c r="H1189" s="253">
        <f t="shared" si="113"/>
        <v>0</v>
      </c>
    </row>
    <row r="1190" spans="1:8" x14ac:dyDescent="0.2">
      <c r="A1190" s="450" t="s">
        <v>9252</v>
      </c>
      <c r="B1190" s="192" t="s">
        <v>9253</v>
      </c>
      <c r="C1190" s="253">
        <v>47876.637627432778</v>
      </c>
      <c r="D1190" s="465"/>
      <c r="E1190" s="250"/>
      <c r="F1190" s="62">
        <v>0</v>
      </c>
      <c r="G1190" s="62">
        <v>0</v>
      </c>
      <c r="H1190" s="253">
        <f t="shared" si="113"/>
        <v>0</v>
      </c>
    </row>
    <row r="1191" spans="1:8" x14ac:dyDescent="0.2">
      <c r="A1191" s="450" t="s">
        <v>9254</v>
      </c>
      <c r="B1191" s="192" t="s">
        <v>9255</v>
      </c>
      <c r="C1191" s="253">
        <v>47876.637627432778</v>
      </c>
      <c r="D1191" s="465"/>
      <c r="E1191" s="250"/>
      <c r="F1191" s="62">
        <v>0</v>
      </c>
      <c r="G1191" s="62">
        <v>0</v>
      </c>
      <c r="H1191" s="253">
        <f t="shared" si="113"/>
        <v>0</v>
      </c>
    </row>
    <row r="1192" spans="1:8" x14ac:dyDescent="0.2">
      <c r="A1192" s="450" t="s">
        <v>9256</v>
      </c>
      <c r="B1192" s="192" t="s">
        <v>9257</v>
      </c>
      <c r="C1192" s="253">
        <v>47876.637627432778</v>
      </c>
      <c r="D1192" s="465"/>
      <c r="E1192" s="250">
        <v>30</v>
      </c>
      <c r="F1192" s="62">
        <v>0</v>
      </c>
      <c r="G1192" s="62">
        <f>C1192</f>
        <v>47876.637627432778</v>
      </c>
      <c r="H1192" s="253">
        <f t="shared" si="113"/>
        <v>47876.637627432778</v>
      </c>
    </row>
    <row r="1193" spans="1:8" x14ac:dyDescent="0.2">
      <c r="A1193" s="450" t="s">
        <v>9258</v>
      </c>
      <c r="B1193" s="192" t="s">
        <v>9259</v>
      </c>
      <c r="C1193" s="253">
        <v>47876.637627432778</v>
      </c>
      <c r="D1193" s="465"/>
      <c r="E1193" s="250">
        <v>30</v>
      </c>
      <c r="F1193" s="62">
        <v>0</v>
      </c>
      <c r="G1193" s="62">
        <f>C1193</f>
        <v>47876.637627432778</v>
      </c>
      <c r="H1193" s="253">
        <f t="shared" si="113"/>
        <v>47876.637627432778</v>
      </c>
    </row>
    <row r="1194" spans="1:8" ht="30" x14ac:dyDescent="0.25">
      <c r="A1194" s="485" t="s">
        <v>9260</v>
      </c>
      <c r="B1194" s="209" t="s">
        <v>9261</v>
      </c>
      <c r="C1194" s="253"/>
      <c r="D1194" s="465"/>
      <c r="E1194" s="250"/>
      <c r="F1194" s="62"/>
      <c r="G1194" s="62"/>
      <c r="H1194" s="253"/>
    </row>
    <row r="1195" spans="1:8" x14ac:dyDescent="0.2">
      <c r="A1195" s="450" t="s">
        <v>9262</v>
      </c>
      <c r="B1195" s="192" t="s">
        <v>9263</v>
      </c>
      <c r="C1195" s="253">
        <v>32915.188368860036</v>
      </c>
      <c r="D1195" s="465"/>
      <c r="E1195" s="250"/>
      <c r="F1195" s="62">
        <v>0</v>
      </c>
      <c r="G1195" s="62">
        <v>0</v>
      </c>
      <c r="H1195" s="253">
        <f t="shared" ref="H1195:H1205" si="114">G1195-F1195</f>
        <v>0</v>
      </c>
    </row>
    <row r="1196" spans="1:8" x14ac:dyDescent="0.2">
      <c r="A1196" s="450" t="s">
        <v>9264</v>
      </c>
      <c r="B1196" s="192" t="s">
        <v>9265</v>
      </c>
      <c r="C1196" s="253">
        <v>47876.637627432778</v>
      </c>
      <c r="D1196" s="465"/>
      <c r="E1196" s="250"/>
      <c r="F1196" s="62">
        <v>0</v>
      </c>
      <c r="G1196" s="62">
        <v>0</v>
      </c>
      <c r="H1196" s="253">
        <f t="shared" si="114"/>
        <v>0</v>
      </c>
    </row>
    <row r="1197" spans="1:8" x14ac:dyDescent="0.2">
      <c r="A1197" s="450" t="s">
        <v>9266</v>
      </c>
      <c r="B1197" s="192" t="s">
        <v>9267</v>
      </c>
      <c r="C1197" s="253">
        <v>47876.637627432778</v>
      </c>
      <c r="D1197" s="465"/>
      <c r="E1197" s="250"/>
      <c r="F1197" s="62">
        <v>0</v>
      </c>
      <c r="G1197" s="62">
        <v>0</v>
      </c>
      <c r="H1197" s="253">
        <f t="shared" si="114"/>
        <v>0</v>
      </c>
    </row>
    <row r="1198" spans="1:8" x14ac:dyDescent="0.2">
      <c r="A1198" s="450" t="s">
        <v>9268</v>
      </c>
      <c r="B1198" s="192" t="s">
        <v>9269</v>
      </c>
      <c r="C1198" s="253">
        <v>47876.637627432778</v>
      </c>
      <c r="D1198" s="465"/>
      <c r="E1198" s="250"/>
      <c r="F1198" s="62">
        <v>0</v>
      </c>
      <c r="G1198" s="62">
        <v>0</v>
      </c>
      <c r="H1198" s="253">
        <f t="shared" si="114"/>
        <v>0</v>
      </c>
    </row>
    <row r="1199" spans="1:8" x14ac:dyDescent="0.2">
      <c r="A1199" s="450" t="s">
        <v>9270</v>
      </c>
      <c r="B1199" s="192" t="s">
        <v>9271</v>
      </c>
      <c r="C1199" s="253">
        <v>47876.637627432778</v>
      </c>
      <c r="D1199" s="465"/>
      <c r="E1199" s="250"/>
      <c r="F1199" s="62">
        <v>0</v>
      </c>
      <c r="G1199" s="62">
        <v>0</v>
      </c>
      <c r="H1199" s="253">
        <f t="shared" si="114"/>
        <v>0</v>
      </c>
    </row>
    <row r="1200" spans="1:8" x14ac:dyDescent="0.2">
      <c r="A1200" s="450" t="s">
        <v>9272</v>
      </c>
      <c r="B1200" s="192" t="s">
        <v>9273</v>
      </c>
      <c r="C1200" s="253">
        <v>47876.637627432778</v>
      </c>
      <c r="D1200" s="465"/>
      <c r="E1200" s="250"/>
      <c r="F1200" s="62">
        <v>0</v>
      </c>
      <c r="G1200" s="62">
        <v>0</v>
      </c>
      <c r="H1200" s="253">
        <f t="shared" si="114"/>
        <v>0</v>
      </c>
    </row>
    <row r="1201" spans="1:8" x14ac:dyDescent="0.2">
      <c r="A1201" s="450" t="s">
        <v>9274</v>
      </c>
      <c r="B1201" s="192" t="s">
        <v>9275</v>
      </c>
      <c r="C1201" s="253">
        <v>47876.637627432778</v>
      </c>
      <c r="D1201" s="465"/>
      <c r="E1201" s="250"/>
      <c r="F1201" s="62">
        <v>0</v>
      </c>
      <c r="G1201" s="62">
        <v>0</v>
      </c>
      <c r="H1201" s="253">
        <f t="shared" si="114"/>
        <v>0</v>
      </c>
    </row>
    <row r="1202" spans="1:8" x14ac:dyDescent="0.2">
      <c r="A1202" s="450" t="s">
        <v>9276</v>
      </c>
      <c r="B1202" s="192" t="s">
        <v>9277</v>
      </c>
      <c r="C1202" s="253">
        <v>47876.637627432778</v>
      </c>
      <c r="D1202" s="465"/>
      <c r="E1202" s="250"/>
      <c r="F1202" s="62">
        <v>0</v>
      </c>
      <c r="G1202" s="62">
        <v>0</v>
      </c>
      <c r="H1202" s="253">
        <f t="shared" si="114"/>
        <v>0</v>
      </c>
    </row>
    <row r="1203" spans="1:8" x14ac:dyDescent="0.2">
      <c r="A1203" s="450" t="s">
        <v>9278</v>
      </c>
      <c r="B1203" s="192" t="s">
        <v>9279</v>
      </c>
      <c r="C1203" s="253">
        <v>47876.637627432778</v>
      </c>
      <c r="D1203" s="465"/>
      <c r="E1203" s="250"/>
      <c r="F1203" s="62">
        <v>0</v>
      </c>
      <c r="G1203" s="62">
        <v>0</v>
      </c>
      <c r="H1203" s="253">
        <f t="shared" si="114"/>
        <v>0</v>
      </c>
    </row>
    <row r="1204" spans="1:8" x14ac:dyDescent="0.2">
      <c r="A1204" s="450" t="s">
        <v>9280</v>
      </c>
      <c r="B1204" s="192" t="s">
        <v>9281</v>
      </c>
      <c r="C1204" s="253">
        <v>47876.637627432778</v>
      </c>
      <c r="D1204" s="465"/>
      <c r="E1204" s="250"/>
      <c r="F1204" s="62">
        <v>0</v>
      </c>
      <c r="G1204" s="62">
        <v>0</v>
      </c>
      <c r="H1204" s="253">
        <f t="shared" si="114"/>
        <v>0</v>
      </c>
    </row>
    <row r="1205" spans="1:8" x14ac:dyDescent="0.2">
      <c r="A1205" s="450" t="s">
        <v>9282</v>
      </c>
      <c r="B1205" s="192" t="s">
        <v>9283</v>
      </c>
      <c r="C1205" s="253">
        <v>35907.478220574587</v>
      </c>
      <c r="D1205" s="465"/>
      <c r="E1205" s="250"/>
      <c r="F1205" s="62">
        <v>0</v>
      </c>
      <c r="G1205" s="62">
        <v>0</v>
      </c>
      <c r="H1205" s="253">
        <f t="shared" si="114"/>
        <v>0</v>
      </c>
    </row>
    <row r="1206" spans="1:8" ht="15" x14ac:dyDescent="0.25">
      <c r="A1206" s="485" t="s">
        <v>246</v>
      </c>
      <c r="B1206" s="11" t="s">
        <v>6572</v>
      </c>
      <c r="C1206" s="253"/>
      <c r="D1206" s="465"/>
      <c r="E1206" s="250"/>
      <c r="F1206" s="62"/>
      <c r="G1206" s="62"/>
      <c r="H1206" s="253"/>
    </row>
    <row r="1207" spans="1:8" x14ac:dyDescent="0.2">
      <c r="A1207" s="450" t="s">
        <v>7710</v>
      </c>
      <c r="B1207" s="54" t="s">
        <v>8561</v>
      </c>
      <c r="C1207" s="278">
        <v>22469.256686951929</v>
      </c>
      <c r="D1207" s="465">
        <v>35</v>
      </c>
      <c r="E1207" s="250"/>
      <c r="F1207" s="62">
        <v>0</v>
      </c>
      <c r="G1207" s="62">
        <v>0</v>
      </c>
      <c r="H1207" s="253">
        <f t="shared" ref="H1207:H1212" si="115">G1207-F1207</f>
        <v>0</v>
      </c>
    </row>
    <row r="1208" spans="1:8" x14ac:dyDescent="0.2">
      <c r="A1208" s="450" t="s">
        <v>7711</v>
      </c>
      <c r="B1208" s="54" t="s">
        <v>8563</v>
      </c>
      <c r="C1208" s="278">
        <v>22469.256686951929</v>
      </c>
      <c r="D1208" s="465">
        <v>35</v>
      </c>
      <c r="E1208" s="250"/>
      <c r="F1208" s="62">
        <v>0</v>
      </c>
      <c r="G1208" s="62">
        <v>0</v>
      </c>
      <c r="H1208" s="253">
        <f t="shared" si="115"/>
        <v>0</v>
      </c>
    </row>
    <row r="1209" spans="1:8" x14ac:dyDescent="0.2">
      <c r="A1209" s="450" t="s">
        <v>7712</v>
      </c>
      <c r="B1209" s="530" t="s">
        <v>8867</v>
      </c>
      <c r="C1209" s="532">
        <v>22469.256686951929</v>
      </c>
      <c r="D1209" s="465">
        <v>36</v>
      </c>
      <c r="E1209" s="250"/>
      <c r="F1209" s="62">
        <v>0</v>
      </c>
      <c r="G1209" s="62">
        <v>0</v>
      </c>
      <c r="H1209" s="253">
        <f t="shared" si="115"/>
        <v>0</v>
      </c>
    </row>
    <row r="1210" spans="1:8" x14ac:dyDescent="0.2">
      <c r="A1210" s="450" t="s">
        <v>7713</v>
      </c>
      <c r="B1210" s="530" t="s">
        <v>8981</v>
      </c>
      <c r="C1210" s="532">
        <v>22469.256686951929</v>
      </c>
      <c r="D1210" s="465">
        <v>36</v>
      </c>
      <c r="E1210" s="250"/>
      <c r="F1210" s="62">
        <v>0</v>
      </c>
      <c r="G1210" s="62">
        <v>0</v>
      </c>
      <c r="H1210" s="253">
        <f t="shared" si="115"/>
        <v>0</v>
      </c>
    </row>
    <row r="1211" spans="1:8" x14ac:dyDescent="0.2">
      <c r="A1211" s="450" t="s">
        <v>7714</v>
      </c>
      <c r="B1211" s="530" t="s">
        <v>9284</v>
      </c>
      <c r="C1211" s="532">
        <v>7098.1280644348617</v>
      </c>
      <c r="D1211" s="465">
        <v>37</v>
      </c>
      <c r="E1211" s="250"/>
      <c r="F1211" s="62">
        <v>0</v>
      </c>
      <c r="G1211" s="62">
        <v>0</v>
      </c>
      <c r="H1211" s="253">
        <f t="shared" si="115"/>
        <v>0</v>
      </c>
    </row>
    <row r="1212" spans="1:8" x14ac:dyDescent="0.2">
      <c r="A1212" s="450" t="s">
        <v>7715</v>
      </c>
      <c r="B1212" s="530" t="s">
        <v>9285</v>
      </c>
      <c r="C1212" s="532">
        <v>3732.2334127294571</v>
      </c>
      <c r="D1212" s="465">
        <v>37</v>
      </c>
      <c r="E1212" s="250"/>
      <c r="F1212" s="62">
        <v>0</v>
      </c>
      <c r="G1212" s="62">
        <v>0</v>
      </c>
      <c r="H1212" s="253">
        <f t="shared" si="115"/>
        <v>0</v>
      </c>
    </row>
    <row r="1213" spans="1:8" ht="15" x14ac:dyDescent="0.25">
      <c r="A1213" s="451" t="s">
        <v>247</v>
      </c>
      <c r="B1213" s="400" t="s">
        <v>8595</v>
      </c>
      <c r="C1213" s="490"/>
      <c r="D1213" s="465"/>
      <c r="E1213" s="250"/>
      <c r="F1213" s="62"/>
      <c r="G1213" s="62"/>
      <c r="H1213" s="253"/>
    </row>
    <row r="1214" spans="1:8" x14ac:dyDescent="0.2">
      <c r="A1214" s="450" t="s">
        <v>248</v>
      </c>
      <c r="B1214" s="520" t="s">
        <v>9286</v>
      </c>
      <c r="C1214" s="278"/>
      <c r="D1214" s="465">
        <v>26</v>
      </c>
      <c r="E1214" s="250"/>
      <c r="F1214" s="62"/>
      <c r="G1214" s="62"/>
      <c r="H1214" s="253"/>
    </row>
    <row r="1215" spans="1:8" ht="142.5" x14ac:dyDescent="0.2">
      <c r="A1215" s="495"/>
      <c r="B1215" s="547" t="s">
        <v>14463</v>
      </c>
      <c r="C1215" s="278"/>
      <c r="D1215" s="465"/>
      <c r="E1215" s="250"/>
      <c r="F1215" s="62"/>
      <c r="G1215" s="62"/>
      <c r="H1215" s="253"/>
    </row>
    <row r="1216" spans="1:8" ht="28.5" x14ac:dyDescent="0.2">
      <c r="A1216" s="495" t="s">
        <v>9287</v>
      </c>
      <c r="B1216" s="520" t="s">
        <v>9288</v>
      </c>
      <c r="C1216" s="278"/>
      <c r="D1216" s="465"/>
      <c r="E1216" s="250"/>
      <c r="F1216" s="62"/>
      <c r="G1216" s="62"/>
      <c r="H1216" s="253"/>
    </row>
    <row r="1217" spans="1:8" ht="28.5" x14ac:dyDescent="0.2">
      <c r="A1217" s="495" t="s">
        <v>9289</v>
      </c>
      <c r="B1217" s="520" t="s">
        <v>14841</v>
      </c>
      <c r="C1217" s="278">
        <v>60430.821884157296</v>
      </c>
      <c r="D1217" s="465"/>
      <c r="E1217" s="250"/>
      <c r="F1217" s="62">
        <v>0</v>
      </c>
      <c r="G1217" s="62">
        <v>0</v>
      </c>
      <c r="H1217" s="253">
        <f t="shared" ref="H1217:H1220" si="116">G1217-F1217</f>
        <v>0</v>
      </c>
    </row>
    <row r="1218" spans="1:8" ht="28.5" x14ac:dyDescent="0.2">
      <c r="A1218" s="495" t="s">
        <v>9290</v>
      </c>
      <c r="B1218" s="520" t="s">
        <v>14047</v>
      </c>
      <c r="C1218" s="278">
        <v>3776.926367759831</v>
      </c>
      <c r="D1218" s="465"/>
      <c r="E1218" s="250"/>
      <c r="F1218" s="62">
        <v>0</v>
      </c>
      <c r="G1218" s="62">
        <v>0</v>
      </c>
      <c r="H1218" s="253">
        <f t="shared" si="116"/>
        <v>0</v>
      </c>
    </row>
    <row r="1219" spans="1:8" ht="28.5" x14ac:dyDescent="0.2">
      <c r="A1219" s="495" t="s">
        <v>14048</v>
      </c>
      <c r="B1219" s="520" t="s">
        <v>14049</v>
      </c>
      <c r="C1219" s="278">
        <v>3776.926367759831</v>
      </c>
      <c r="D1219" s="465"/>
      <c r="E1219" s="250"/>
      <c r="F1219" s="62">
        <v>0</v>
      </c>
      <c r="G1219" s="62">
        <v>0</v>
      </c>
      <c r="H1219" s="253">
        <f t="shared" si="116"/>
        <v>0</v>
      </c>
    </row>
    <row r="1220" spans="1:8" ht="28.5" x14ac:dyDescent="0.2">
      <c r="A1220" s="495" t="s">
        <v>14842</v>
      </c>
      <c r="B1220" s="520" t="s">
        <v>14843</v>
      </c>
      <c r="C1220" s="278">
        <v>7553.852735519662</v>
      </c>
      <c r="D1220" s="465"/>
      <c r="E1220" s="250"/>
      <c r="F1220" s="62">
        <v>0</v>
      </c>
      <c r="G1220" s="62">
        <v>0</v>
      </c>
      <c r="H1220" s="253">
        <f t="shared" si="116"/>
        <v>0</v>
      </c>
    </row>
    <row r="1221" spans="1:8" ht="30" x14ac:dyDescent="0.25">
      <c r="A1221" s="683" t="s">
        <v>9291</v>
      </c>
      <c r="B1221" s="519" t="s">
        <v>9292</v>
      </c>
      <c r="C1221" s="278"/>
      <c r="D1221" s="402"/>
      <c r="E1221" s="250"/>
      <c r="F1221" s="62"/>
      <c r="G1221" s="62"/>
      <c r="H1221" s="253"/>
    </row>
    <row r="1222" spans="1:8" x14ac:dyDescent="0.2">
      <c r="A1222" s="573" t="s">
        <v>9293</v>
      </c>
      <c r="B1222" s="520" t="s">
        <v>14844</v>
      </c>
      <c r="C1222" s="278">
        <v>36066.140381791491</v>
      </c>
      <c r="D1222" s="402"/>
      <c r="E1222" s="250"/>
      <c r="F1222" s="62">
        <v>0</v>
      </c>
      <c r="G1222" s="62">
        <v>0</v>
      </c>
      <c r="H1222" s="253">
        <f t="shared" ref="H1222:H1225" si="117">G1222-F1222</f>
        <v>0</v>
      </c>
    </row>
    <row r="1223" spans="1:8" ht="28.5" x14ac:dyDescent="0.2">
      <c r="A1223" s="573" t="s">
        <v>9294</v>
      </c>
      <c r="B1223" s="520" t="s">
        <v>14050</v>
      </c>
      <c r="C1223" s="278">
        <v>2254.1337738619682</v>
      </c>
      <c r="D1223" s="402"/>
      <c r="E1223" s="250"/>
      <c r="F1223" s="62">
        <v>0</v>
      </c>
      <c r="G1223" s="62">
        <v>0</v>
      </c>
      <c r="H1223" s="253">
        <f t="shared" si="117"/>
        <v>0</v>
      </c>
    </row>
    <row r="1224" spans="1:8" ht="28.5" x14ac:dyDescent="0.2">
      <c r="A1224" s="573" t="s">
        <v>14051</v>
      </c>
      <c r="B1224" s="520" t="s">
        <v>14052</v>
      </c>
      <c r="C1224" s="278">
        <v>2254.1337738619682</v>
      </c>
      <c r="D1224" s="402"/>
      <c r="E1224" s="250"/>
      <c r="F1224" s="62">
        <v>0</v>
      </c>
      <c r="G1224" s="62">
        <v>0</v>
      </c>
      <c r="H1224" s="253">
        <f t="shared" si="117"/>
        <v>0</v>
      </c>
    </row>
    <row r="1225" spans="1:8" ht="28.5" x14ac:dyDescent="0.2">
      <c r="A1225" s="573" t="s">
        <v>14845</v>
      </c>
      <c r="B1225" s="520" t="s">
        <v>14846</v>
      </c>
      <c r="C1225" s="278">
        <v>4508.2675477239363</v>
      </c>
      <c r="D1225" s="402"/>
      <c r="E1225" s="250"/>
      <c r="F1225" s="62">
        <v>0</v>
      </c>
      <c r="G1225" s="62">
        <v>0</v>
      </c>
      <c r="H1225" s="253">
        <f t="shared" si="117"/>
        <v>0</v>
      </c>
    </row>
    <row r="1226" spans="1:8" ht="30" x14ac:dyDescent="0.25">
      <c r="A1226" s="683" t="s">
        <v>9295</v>
      </c>
      <c r="B1226" s="519" t="s">
        <v>9296</v>
      </c>
      <c r="C1226" s="278"/>
      <c r="D1226" s="402"/>
      <c r="E1226" s="250"/>
      <c r="F1226" s="62"/>
      <c r="G1226" s="62"/>
      <c r="H1226" s="253"/>
    </row>
    <row r="1227" spans="1:8" x14ac:dyDescent="0.2">
      <c r="A1227" s="549" t="s">
        <v>9297</v>
      </c>
      <c r="B1227" s="520" t="s">
        <v>14847</v>
      </c>
      <c r="C1227" s="278">
        <v>100183.72328275413</v>
      </c>
      <c r="D1227" s="402"/>
      <c r="E1227" s="250">
        <v>29</v>
      </c>
      <c r="F1227" s="62">
        <f>C1227</f>
        <v>100183.72328275413</v>
      </c>
      <c r="G1227" s="62">
        <v>0</v>
      </c>
      <c r="H1227" s="253">
        <f>G1227+F1227</f>
        <v>100183.72328275413</v>
      </c>
    </row>
    <row r="1228" spans="1:8" x14ac:dyDescent="0.2">
      <c r="A1228" s="549" t="s">
        <v>9298</v>
      </c>
      <c r="B1228" s="520" t="s">
        <v>14848</v>
      </c>
      <c r="C1228" s="278">
        <v>100183.72328275413</v>
      </c>
      <c r="D1228" s="402"/>
      <c r="E1228" s="250">
        <v>30</v>
      </c>
      <c r="F1228" s="62">
        <v>0</v>
      </c>
      <c r="G1228" s="62">
        <f>C1227</f>
        <v>100183.72328275413</v>
      </c>
      <c r="H1228" s="253">
        <f t="shared" ref="H1228:H1232" si="118">G1228-F1228</f>
        <v>100183.72328275413</v>
      </c>
    </row>
    <row r="1229" spans="1:8" x14ac:dyDescent="0.2">
      <c r="A1229" s="549" t="s">
        <v>9299</v>
      </c>
      <c r="B1229" s="520" t="s">
        <v>14849</v>
      </c>
      <c r="C1229" s="278">
        <v>54099.210572687232</v>
      </c>
      <c r="D1229" s="402"/>
      <c r="E1229" s="250">
        <v>30</v>
      </c>
      <c r="F1229" s="62">
        <v>0</v>
      </c>
      <c r="G1229" s="62">
        <f>C1229</f>
        <v>54099.210572687232</v>
      </c>
      <c r="H1229" s="253">
        <f t="shared" si="118"/>
        <v>54099.210572687232</v>
      </c>
    </row>
    <row r="1230" spans="1:8" ht="28.5" x14ac:dyDescent="0.2">
      <c r="A1230" s="549" t="s">
        <v>9300</v>
      </c>
      <c r="B1230" s="520" t="s">
        <v>14053</v>
      </c>
      <c r="C1230" s="278">
        <v>15904.166071137219</v>
      </c>
      <c r="D1230" s="402"/>
      <c r="E1230" s="250"/>
      <c r="F1230" s="62">
        <v>0</v>
      </c>
      <c r="G1230" s="62">
        <v>0</v>
      </c>
      <c r="H1230" s="253">
        <f t="shared" si="118"/>
        <v>0</v>
      </c>
    </row>
    <row r="1231" spans="1:8" ht="28.5" x14ac:dyDescent="0.2">
      <c r="A1231" s="549" t="s">
        <v>14054</v>
      </c>
      <c r="B1231" s="520" t="s">
        <v>14055</v>
      </c>
      <c r="C1231" s="278">
        <v>15904.166071137219</v>
      </c>
      <c r="D1231" s="402"/>
      <c r="E1231" s="250"/>
      <c r="F1231" s="62">
        <v>0</v>
      </c>
      <c r="G1231" s="62">
        <v>0</v>
      </c>
      <c r="H1231" s="253">
        <f t="shared" si="118"/>
        <v>0</v>
      </c>
    </row>
    <row r="1232" spans="1:8" ht="28.5" x14ac:dyDescent="0.2">
      <c r="A1232" s="549" t="s">
        <v>14850</v>
      </c>
      <c r="B1232" s="520" t="s">
        <v>14851</v>
      </c>
      <c r="C1232" s="278">
        <v>31808.332142274438</v>
      </c>
      <c r="D1232" s="402"/>
      <c r="E1232" s="250"/>
      <c r="F1232" s="62">
        <v>0</v>
      </c>
      <c r="G1232" s="62">
        <v>0</v>
      </c>
      <c r="H1232" s="253">
        <f t="shared" si="118"/>
        <v>0</v>
      </c>
    </row>
    <row r="1233" spans="1:8" ht="30" x14ac:dyDescent="0.25">
      <c r="A1233" s="559" t="s">
        <v>9301</v>
      </c>
      <c r="B1233" s="519" t="s">
        <v>9302</v>
      </c>
      <c r="C1233" s="278"/>
      <c r="D1233" s="402"/>
      <c r="E1233" s="250"/>
      <c r="F1233" s="62"/>
      <c r="G1233" s="62"/>
      <c r="H1233" s="253"/>
    </row>
    <row r="1234" spans="1:8" x14ac:dyDescent="0.2">
      <c r="A1234" s="549" t="s">
        <v>9303</v>
      </c>
      <c r="B1234" s="520" t="s">
        <v>14852</v>
      </c>
      <c r="C1234" s="278">
        <v>100183.72328275413</v>
      </c>
      <c r="D1234" s="402"/>
      <c r="E1234" s="250"/>
      <c r="F1234" s="62">
        <v>0</v>
      </c>
      <c r="G1234" s="62">
        <v>0</v>
      </c>
      <c r="H1234" s="253">
        <f t="shared" ref="H1234:H1238" si="119">G1234-F1234</f>
        <v>0</v>
      </c>
    </row>
    <row r="1235" spans="1:8" x14ac:dyDescent="0.2">
      <c r="A1235" s="549" t="s">
        <v>9304</v>
      </c>
      <c r="B1235" s="520" t="s">
        <v>14853</v>
      </c>
      <c r="C1235" s="278">
        <v>40073.489313101658</v>
      </c>
      <c r="D1235" s="402"/>
      <c r="E1235" s="250"/>
      <c r="F1235" s="62">
        <v>0</v>
      </c>
      <c r="G1235" s="62">
        <v>0</v>
      </c>
      <c r="H1235" s="253">
        <f t="shared" si="119"/>
        <v>0</v>
      </c>
    </row>
    <row r="1236" spans="1:8" ht="28.5" x14ac:dyDescent="0.2">
      <c r="A1236" s="549" t="s">
        <v>9305</v>
      </c>
      <c r="B1236" s="520" t="s">
        <v>14056</v>
      </c>
      <c r="C1236" s="278">
        <v>8766.0757872409868</v>
      </c>
      <c r="D1236" s="402"/>
      <c r="E1236" s="250"/>
      <c r="F1236" s="62">
        <v>0</v>
      </c>
      <c r="G1236" s="62">
        <v>0</v>
      </c>
      <c r="H1236" s="253">
        <f t="shared" si="119"/>
        <v>0</v>
      </c>
    </row>
    <row r="1237" spans="1:8" ht="28.5" x14ac:dyDescent="0.2">
      <c r="A1237" s="549" t="s">
        <v>14057</v>
      </c>
      <c r="B1237" s="520" t="s">
        <v>14058</v>
      </c>
      <c r="C1237" s="278">
        <v>8766.0757872409868</v>
      </c>
      <c r="D1237" s="402"/>
      <c r="E1237" s="250"/>
      <c r="F1237" s="62">
        <v>0</v>
      </c>
      <c r="G1237" s="62">
        <v>0</v>
      </c>
      <c r="H1237" s="253">
        <f t="shared" si="119"/>
        <v>0</v>
      </c>
    </row>
    <row r="1238" spans="1:8" ht="28.5" x14ac:dyDescent="0.2">
      <c r="A1238" s="549" t="s">
        <v>14854</v>
      </c>
      <c r="B1238" s="520" t="s">
        <v>14855</v>
      </c>
      <c r="C1238" s="278">
        <v>17532.151574481974</v>
      </c>
      <c r="D1238" s="402"/>
      <c r="E1238" s="250"/>
      <c r="F1238" s="62">
        <v>0</v>
      </c>
      <c r="G1238" s="62">
        <v>0</v>
      </c>
      <c r="H1238" s="253">
        <f t="shared" si="119"/>
        <v>0</v>
      </c>
    </row>
    <row r="1239" spans="1:8" ht="15" x14ac:dyDescent="0.25">
      <c r="A1239" s="559" t="s">
        <v>249</v>
      </c>
      <c r="B1239" s="519" t="s">
        <v>14856</v>
      </c>
      <c r="C1239" s="278"/>
      <c r="D1239" s="402"/>
      <c r="E1239" s="250"/>
      <c r="F1239" s="62"/>
      <c r="G1239" s="62"/>
      <c r="H1239" s="253"/>
    </row>
    <row r="1240" spans="1:8" x14ac:dyDescent="0.2">
      <c r="A1240" s="550" t="s">
        <v>14857</v>
      </c>
      <c r="B1240" s="537" t="s">
        <v>14858</v>
      </c>
      <c r="C1240" s="551">
        <v>36898.351901023736</v>
      </c>
      <c r="D1240" s="402"/>
      <c r="E1240" s="250"/>
      <c r="F1240" s="62">
        <v>0</v>
      </c>
      <c r="G1240" s="62">
        <v>0</v>
      </c>
      <c r="H1240" s="253">
        <f t="shared" ref="H1240" si="120">G1240-F1240</f>
        <v>0</v>
      </c>
    </row>
    <row r="1241" spans="1:8" ht="15" x14ac:dyDescent="0.25">
      <c r="A1241" s="523" t="s">
        <v>250</v>
      </c>
      <c r="B1241" s="528" t="s">
        <v>14580</v>
      </c>
      <c r="C1241" s="401"/>
      <c r="D1241" s="402"/>
      <c r="E1241" s="250"/>
      <c r="F1241" s="62"/>
      <c r="G1241" s="62"/>
      <c r="H1241" s="253"/>
    </row>
    <row r="1242" spans="1:8" ht="28.5" x14ac:dyDescent="0.2">
      <c r="A1242" s="549"/>
      <c r="B1242" s="520" t="s">
        <v>14859</v>
      </c>
      <c r="C1242" s="278"/>
      <c r="D1242" s="402"/>
      <c r="E1242" s="250"/>
      <c r="F1242" s="62"/>
      <c r="G1242" s="62"/>
      <c r="H1242" s="253"/>
    </row>
    <row r="1243" spans="1:8" x14ac:dyDescent="0.2">
      <c r="A1243" s="549" t="s">
        <v>251</v>
      </c>
      <c r="B1243" s="537" t="s">
        <v>14860</v>
      </c>
      <c r="C1243" s="551">
        <v>222286.03645152721</v>
      </c>
      <c r="D1243" s="402"/>
      <c r="E1243" s="250"/>
      <c r="F1243" s="62">
        <v>0</v>
      </c>
      <c r="G1243" s="62">
        <v>0</v>
      </c>
      <c r="H1243" s="253">
        <f t="shared" ref="H1243:H1244" si="121">G1243-F1243</f>
        <v>0</v>
      </c>
    </row>
    <row r="1244" spans="1:8" x14ac:dyDescent="0.2">
      <c r="A1244" s="549" t="s">
        <v>14861</v>
      </c>
      <c r="B1244" s="537" t="s">
        <v>14862</v>
      </c>
      <c r="C1244" s="551">
        <v>237658.54315500779</v>
      </c>
      <c r="D1244" s="402"/>
      <c r="E1244" s="250"/>
      <c r="F1244" s="62">
        <v>0</v>
      </c>
      <c r="G1244" s="62">
        <v>0</v>
      </c>
      <c r="H1244" s="253">
        <f t="shared" si="121"/>
        <v>0</v>
      </c>
    </row>
    <row r="1245" spans="1:8" ht="15" x14ac:dyDescent="0.25">
      <c r="A1245" s="523" t="s">
        <v>252</v>
      </c>
      <c r="B1245" s="528" t="s">
        <v>8678</v>
      </c>
      <c r="C1245" s="401"/>
      <c r="D1245" s="402"/>
      <c r="E1245" s="250"/>
      <c r="F1245" s="62"/>
      <c r="G1245" s="62"/>
      <c r="H1245" s="253"/>
    </row>
    <row r="1246" spans="1:8" ht="28.5" x14ac:dyDescent="0.2">
      <c r="A1246" s="549" t="s">
        <v>253</v>
      </c>
      <c r="B1246" s="520" t="s">
        <v>9306</v>
      </c>
      <c r="C1246" s="278">
        <v>59057.306172546683</v>
      </c>
      <c r="D1246" s="402">
        <v>37</v>
      </c>
      <c r="E1246" s="250"/>
      <c r="F1246" s="62">
        <v>0</v>
      </c>
      <c r="G1246" s="62">
        <v>0</v>
      </c>
      <c r="H1246" s="253">
        <f t="shared" ref="H1246:H1257" si="122">G1246-F1246</f>
        <v>0</v>
      </c>
    </row>
    <row r="1247" spans="1:8" ht="28.5" x14ac:dyDescent="0.2">
      <c r="A1247" s="549" t="s">
        <v>254</v>
      </c>
      <c r="B1247" s="520" t="s">
        <v>9307</v>
      </c>
      <c r="C1247" s="278">
        <v>59057.306172546683</v>
      </c>
      <c r="D1247" s="402">
        <v>37</v>
      </c>
      <c r="E1247" s="250"/>
      <c r="F1247" s="62">
        <v>0</v>
      </c>
      <c r="G1247" s="62">
        <v>0</v>
      </c>
      <c r="H1247" s="253">
        <f t="shared" si="122"/>
        <v>0</v>
      </c>
    </row>
    <row r="1248" spans="1:8" ht="28.5" x14ac:dyDescent="0.2">
      <c r="A1248" s="549" t="s">
        <v>2690</v>
      </c>
      <c r="B1248" s="520" t="s">
        <v>9308</v>
      </c>
      <c r="C1248" s="278">
        <v>9328.2196245660944</v>
      </c>
      <c r="D1248" s="402">
        <v>38</v>
      </c>
      <c r="E1248" s="250"/>
      <c r="F1248" s="62">
        <v>0</v>
      </c>
      <c r="G1248" s="62">
        <v>0</v>
      </c>
      <c r="H1248" s="253">
        <f t="shared" si="122"/>
        <v>0</v>
      </c>
    </row>
    <row r="1249" spans="1:8" ht="28.5" x14ac:dyDescent="0.2">
      <c r="A1249" s="549" t="s">
        <v>2691</v>
      </c>
      <c r="B1249" s="520" t="s">
        <v>9309</v>
      </c>
      <c r="C1249" s="278">
        <v>4904.8273922423487</v>
      </c>
      <c r="D1249" s="402">
        <v>38</v>
      </c>
      <c r="E1249" s="250"/>
      <c r="F1249" s="62">
        <v>0</v>
      </c>
      <c r="G1249" s="62">
        <v>0</v>
      </c>
      <c r="H1249" s="253">
        <f t="shared" si="122"/>
        <v>0</v>
      </c>
    </row>
    <row r="1250" spans="1:8" ht="28.5" x14ac:dyDescent="0.2">
      <c r="A1250" s="549" t="s">
        <v>2692</v>
      </c>
      <c r="B1250" s="520" t="s">
        <v>9023</v>
      </c>
      <c r="C1250" s="278">
        <v>59057.306172546683</v>
      </c>
      <c r="D1250" s="402">
        <v>39</v>
      </c>
      <c r="E1250" s="250"/>
      <c r="F1250" s="62">
        <v>0</v>
      </c>
      <c r="G1250" s="62">
        <v>0</v>
      </c>
      <c r="H1250" s="253">
        <f t="shared" si="122"/>
        <v>0</v>
      </c>
    </row>
    <row r="1251" spans="1:8" ht="28.5" x14ac:dyDescent="0.2">
      <c r="A1251" s="549" t="s">
        <v>2693</v>
      </c>
      <c r="B1251" s="520" t="s">
        <v>9024</v>
      </c>
      <c r="C1251" s="278">
        <v>59057.306172546683</v>
      </c>
      <c r="D1251" s="402">
        <v>39</v>
      </c>
      <c r="E1251" s="250"/>
      <c r="F1251" s="62">
        <v>0</v>
      </c>
      <c r="G1251" s="62">
        <v>0</v>
      </c>
      <c r="H1251" s="253">
        <f t="shared" si="122"/>
        <v>0</v>
      </c>
    </row>
    <row r="1252" spans="1:8" ht="28.5" x14ac:dyDescent="0.2">
      <c r="A1252" s="549" t="s">
        <v>2694</v>
      </c>
      <c r="B1252" s="520" t="s">
        <v>9310</v>
      </c>
      <c r="C1252" s="278">
        <v>9328.2196245660944</v>
      </c>
      <c r="D1252" s="402">
        <v>40</v>
      </c>
      <c r="E1252" s="250"/>
      <c r="F1252" s="62">
        <v>0</v>
      </c>
      <c r="G1252" s="62">
        <v>0</v>
      </c>
      <c r="H1252" s="253">
        <f t="shared" si="122"/>
        <v>0</v>
      </c>
    </row>
    <row r="1253" spans="1:8" ht="28.5" x14ac:dyDescent="0.2">
      <c r="A1253" s="549" t="s">
        <v>2695</v>
      </c>
      <c r="B1253" s="520" t="s">
        <v>9311</v>
      </c>
      <c r="C1253" s="278">
        <v>4904.8273922423487</v>
      </c>
      <c r="D1253" s="402">
        <v>40</v>
      </c>
      <c r="E1253" s="250"/>
      <c r="F1253" s="62">
        <v>0</v>
      </c>
      <c r="G1253" s="62">
        <v>0</v>
      </c>
      <c r="H1253" s="253">
        <f t="shared" si="122"/>
        <v>0</v>
      </c>
    </row>
    <row r="1254" spans="1:8" ht="28.5" x14ac:dyDescent="0.2">
      <c r="A1254" s="549" t="s">
        <v>7716</v>
      </c>
      <c r="B1254" s="520" t="s">
        <v>9312</v>
      </c>
      <c r="C1254" s="278">
        <v>65623.128480051295</v>
      </c>
      <c r="D1254" s="402">
        <v>41</v>
      </c>
      <c r="E1254" s="250"/>
      <c r="F1254" s="62">
        <v>0</v>
      </c>
      <c r="G1254" s="62">
        <v>0</v>
      </c>
      <c r="H1254" s="253">
        <f t="shared" si="122"/>
        <v>0</v>
      </c>
    </row>
    <row r="1255" spans="1:8" ht="28.5" x14ac:dyDescent="0.2">
      <c r="A1255" s="549" t="s">
        <v>7717</v>
      </c>
      <c r="B1255" s="520" t="s">
        <v>9313</v>
      </c>
      <c r="C1255" s="278">
        <v>65623.128480051295</v>
      </c>
      <c r="D1255" s="402">
        <v>41</v>
      </c>
      <c r="E1255" s="250"/>
      <c r="F1255" s="62">
        <v>0</v>
      </c>
      <c r="G1255" s="62">
        <v>0</v>
      </c>
      <c r="H1255" s="253">
        <f t="shared" si="122"/>
        <v>0</v>
      </c>
    </row>
    <row r="1256" spans="1:8" ht="28.5" x14ac:dyDescent="0.2">
      <c r="A1256" s="549" t="s">
        <v>7718</v>
      </c>
      <c r="B1256" s="520" t="s">
        <v>9314</v>
      </c>
      <c r="C1256" s="278">
        <v>10365.304389681061</v>
      </c>
      <c r="D1256" s="402">
        <v>42</v>
      </c>
      <c r="E1256" s="250"/>
      <c r="F1256" s="62">
        <v>0</v>
      </c>
      <c r="G1256" s="62">
        <v>0</v>
      </c>
      <c r="H1256" s="253">
        <f t="shared" si="122"/>
        <v>0</v>
      </c>
    </row>
    <row r="1257" spans="1:8" ht="29.25" thickBot="1" x14ac:dyDescent="0.25">
      <c r="A1257" s="549" t="s">
        <v>7719</v>
      </c>
      <c r="B1257" s="520" t="s">
        <v>9315</v>
      </c>
      <c r="C1257" s="278">
        <v>5450.1320665251933</v>
      </c>
      <c r="D1257" s="402">
        <v>42</v>
      </c>
      <c r="E1257" s="250"/>
      <c r="F1257" s="62">
        <v>0</v>
      </c>
      <c r="G1257" s="62">
        <v>0</v>
      </c>
      <c r="H1257" s="253">
        <f t="shared" si="122"/>
        <v>0</v>
      </c>
    </row>
    <row r="1258" spans="1:8" ht="15.75" thickBot="1" x14ac:dyDescent="0.3">
      <c r="A1258" s="497"/>
      <c r="B1258" s="159" t="s">
        <v>5958</v>
      </c>
      <c r="C1258" s="280">
        <f>SUM(C1160:C1257)</f>
        <v>3429156.5180494664</v>
      </c>
      <c r="D1258" s="281"/>
      <c r="E1258" s="282"/>
      <c r="F1258" s="280">
        <f>SUM(F1160:F1257)</f>
        <v>100183.72328275413</v>
      </c>
      <c r="G1258" s="280">
        <f>SUM(G1160:G1257)</f>
        <v>290013.20152921363</v>
      </c>
      <c r="H1258" s="280">
        <f>SUM(H1160:H1257)</f>
        <v>390196.92481196776</v>
      </c>
    </row>
    <row r="1259" spans="1:8" ht="30.75" thickBot="1" x14ac:dyDescent="0.3">
      <c r="A1259" s="158"/>
      <c r="B1259" s="189" t="s">
        <v>5959</v>
      </c>
      <c r="C1259" s="262">
        <f>C115+C280+C329+C581+C684+C949+C1005+C1157+C1258</f>
        <v>40904199.567033254</v>
      </c>
      <c r="D1259" s="281"/>
      <c r="E1259" s="282"/>
      <c r="F1259" s="262">
        <f>F115+F280+F329+F581+F684+F949+F1005+F1157+F1258</f>
        <v>479534.59992037754</v>
      </c>
      <c r="G1259" s="262">
        <f>G115+G280+G329+G581+G684+G949+G1005+G1157+G1258</f>
        <v>454667.38152921363</v>
      </c>
      <c r="H1259" s="262">
        <f>H115+H280+H329+H581+H684+H949+H1005+H1157+H1258</f>
        <v>934201.98144959111</v>
      </c>
    </row>
  </sheetData>
  <mergeCells count="3">
    <mergeCell ref="A8:A9"/>
    <mergeCell ref="B8:B9"/>
    <mergeCell ref="C8:H8"/>
  </mergeCells>
  <phoneticPr fontId="40" type="noConversion"/>
  <pageMargins left="0.70866141732283472" right="0.70866141732283472" top="0.74803149606299213" bottom="0.74803149606299213" header="0.31496062992125984" footer="0.31496062992125984"/>
  <pageSetup paperSize="9" scale="49" fitToHeight="16" orientation="portrait" r:id="rId1"/>
  <headerFooter>
    <oddFooter>&amp;R&amp;P/&amp;N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  <pageSetUpPr fitToPage="1"/>
  </sheetPr>
  <dimension ref="A2:H744"/>
  <sheetViews>
    <sheetView view="pageBreakPreview" topLeftCell="A82" zoomScaleSheetLayoutView="100" workbookViewId="0">
      <selection activeCell="D89" sqref="D89"/>
    </sheetView>
  </sheetViews>
  <sheetFormatPr defaultColWidth="9.125" defaultRowHeight="14.25" x14ac:dyDescent="0.2"/>
  <cols>
    <col min="1" max="1" width="19.75" style="46" customWidth="1"/>
    <col min="2" max="2" width="48" style="1" customWidth="1"/>
    <col min="3" max="3" width="20.25" style="1" customWidth="1"/>
    <col min="4" max="4" width="17.25" style="1" customWidth="1"/>
    <col min="5" max="5" width="12.875" style="1" customWidth="1"/>
    <col min="6" max="6" width="15.75" style="1" customWidth="1"/>
    <col min="7" max="7" width="14.75" style="1" customWidth="1"/>
    <col min="8" max="8" width="16.875" style="1" customWidth="1"/>
    <col min="9" max="16384" width="9.125" style="1"/>
  </cols>
  <sheetData>
    <row r="2" spans="1:8" ht="15" x14ac:dyDescent="0.25">
      <c r="A2" s="45" t="s">
        <v>6451</v>
      </c>
      <c r="B2" s="238"/>
    </row>
    <row r="3" spans="1:8" ht="15" x14ac:dyDescent="0.25">
      <c r="A3" s="45"/>
      <c r="B3" s="238"/>
    </row>
    <row r="4" spans="1:8" ht="15" x14ac:dyDescent="0.25">
      <c r="A4" s="45" t="s">
        <v>6453</v>
      </c>
      <c r="B4" s="238"/>
    </row>
    <row r="5" spans="1:8" ht="15" x14ac:dyDescent="0.25">
      <c r="A5" s="45"/>
      <c r="B5" s="238"/>
    </row>
    <row r="6" spans="1:8" ht="15" x14ac:dyDescent="0.25">
      <c r="A6" s="45"/>
      <c r="B6" s="804" t="s">
        <v>14881</v>
      </c>
      <c r="C6" s="805"/>
      <c r="D6" s="805"/>
    </row>
    <row r="7" spans="1:8" ht="15" thickBot="1" x14ac:dyDescent="0.25"/>
    <row r="8" spans="1:8" ht="30.75" customHeight="1" x14ac:dyDescent="0.2">
      <c r="A8" s="783" t="s">
        <v>6226</v>
      </c>
      <c r="B8" s="798" t="s">
        <v>1469</v>
      </c>
      <c r="C8" s="801" t="s">
        <v>7249</v>
      </c>
      <c r="D8" s="802"/>
      <c r="E8" s="802"/>
      <c r="F8" s="802"/>
      <c r="G8" s="802"/>
      <c r="H8" s="803"/>
    </row>
    <row r="9" spans="1:8" ht="58.5" x14ac:dyDescent="0.2">
      <c r="A9" s="784"/>
      <c r="B9" s="799"/>
      <c r="C9" s="164" t="s">
        <v>5468</v>
      </c>
      <c r="D9" s="164" t="s">
        <v>5469</v>
      </c>
      <c r="E9" s="165" t="s">
        <v>5470</v>
      </c>
      <c r="F9" s="164" t="s">
        <v>5471</v>
      </c>
      <c r="G9" s="165" t="s">
        <v>5472</v>
      </c>
      <c r="H9" s="164" t="s">
        <v>5473</v>
      </c>
    </row>
    <row r="10" spans="1:8" ht="30" x14ac:dyDescent="0.25">
      <c r="A10" s="205" t="s">
        <v>5960</v>
      </c>
      <c r="B10" s="467" t="s">
        <v>7225</v>
      </c>
      <c r="C10" s="7"/>
      <c r="D10" s="7"/>
      <c r="E10" s="8"/>
      <c r="F10" s="8"/>
      <c r="G10" s="8"/>
      <c r="H10" s="9"/>
    </row>
    <row r="11" spans="1:8" x14ac:dyDescent="0.2">
      <c r="A11" s="197"/>
      <c r="B11" s="6" t="s">
        <v>5474</v>
      </c>
      <c r="C11" s="250"/>
      <c r="D11" s="250"/>
      <c r="E11" s="250"/>
      <c r="F11" s="250"/>
      <c r="G11" s="250"/>
      <c r="H11" s="250"/>
    </row>
    <row r="12" spans="1:8" ht="15" x14ac:dyDescent="0.25">
      <c r="A12" s="198" t="s">
        <v>255</v>
      </c>
      <c r="B12" s="12" t="s">
        <v>5961</v>
      </c>
      <c r="C12" s="269"/>
      <c r="D12" s="255"/>
      <c r="E12" s="255"/>
      <c r="F12" s="255"/>
      <c r="G12" s="255"/>
      <c r="H12" s="277"/>
    </row>
    <row r="13" spans="1:8" x14ac:dyDescent="0.2">
      <c r="A13" s="199" t="s">
        <v>256</v>
      </c>
      <c r="B13" s="6" t="s">
        <v>5476</v>
      </c>
      <c r="C13" s="253"/>
      <c r="D13" s="250"/>
      <c r="E13" s="250"/>
      <c r="F13" s="62"/>
      <c r="G13" s="62"/>
      <c r="H13" s="253"/>
    </row>
    <row r="14" spans="1:8" x14ac:dyDescent="0.2">
      <c r="A14" s="569" t="s">
        <v>9334</v>
      </c>
      <c r="B14" s="54" t="s">
        <v>8428</v>
      </c>
      <c r="C14" s="278">
        <v>58650.28688524606</v>
      </c>
      <c r="D14" s="402">
        <v>17</v>
      </c>
      <c r="E14" s="250"/>
      <c r="F14" s="62"/>
      <c r="G14" s="62"/>
      <c r="H14" s="253"/>
    </row>
    <row r="15" spans="1:8" x14ac:dyDescent="0.2">
      <c r="A15" s="569" t="s">
        <v>9335</v>
      </c>
      <c r="B15" s="54" t="s">
        <v>9333</v>
      </c>
      <c r="C15" s="278">
        <v>25989.349725737753</v>
      </c>
      <c r="D15" s="402">
        <v>17</v>
      </c>
      <c r="E15" s="250"/>
      <c r="F15" s="62"/>
      <c r="G15" s="62"/>
      <c r="H15" s="253"/>
    </row>
    <row r="16" spans="1:8" ht="15" x14ac:dyDescent="0.25">
      <c r="A16" s="468" t="s">
        <v>259</v>
      </c>
      <c r="B16" s="11" t="s">
        <v>6571</v>
      </c>
      <c r="C16" s="278"/>
      <c r="D16" s="250">
        <v>36</v>
      </c>
      <c r="E16" s="250"/>
      <c r="F16" s="62"/>
      <c r="G16" s="62"/>
      <c r="H16" s="253"/>
    </row>
    <row r="17" spans="1:8" ht="28.5" x14ac:dyDescent="0.2">
      <c r="A17" s="469"/>
      <c r="B17" s="173" t="s">
        <v>7226</v>
      </c>
      <c r="C17" s="278"/>
      <c r="D17" s="250"/>
      <c r="E17" s="250"/>
      <c r="F17" s="62"/>
      <c r="G17" s="62"/>
      <c r="H17" s="253"/>
    </row>
    <row r="18" spans="1:8" ht="15" x14ac:dyDescent="0.25">
      <c r="A18" s="468" t="s">
        <v>8262</v>
      </c>
      <c r="B18" s="470" t="s">
        <v>8263</v>
      </c>
      <c r="C18" s="278"/>
      <c r="D18" s="250"/>
      <c r="E18" s="250"/>
      <c r="F18" s="62"/>
      <c r="G18" s="62"/>
      <c r="H18" s="253"/>
    </row>
    <row r="19" spans="1:8" x14ac:dyDescent="0.2">
      <c r="A19" s="469" t="s">
        <v>8264</v>
      </c>
      <c r="B19" s="173" t="s">
        <v>8265</v>
      </c>
      <c r="C19" s="278">
        <v>20218.38</v>
      </c>
      <c r="D19" s="250"/>
      <c r="E19" s="250"/>
      <c r="F19" s="62">
        <v>0</v>
      </c>
      <c r="G19" s="62">
        <v>0</v>
      </c>
      <c r="H19" s="253">
        <f t="shared" ref="H19:H27" si="0">G19-F19</f>
        <v>0</v>
      </c>
    </row>
    <row r="20" spans="1:8" x14ac:dyDescent="0.2">
      <c r="A20" s="469" t="s">
        <v>8266</v>
      </c>
      <c r="B20" s="173" t="s">
        <v>8267</v>
      </c>
      <c r="C20" s="278">
        <v>50545.95</v>
      </c>
      <c r="D20" s="250"/>
      <c r="E20" s="250"/>
      <c r="F20" s="62">
        <v>0</v>
      </c>
      <c r="G20" s="62">
        <v>0</v>
      </c>
      <c r="H20" s="253">
        <f t="shared" si="0"/>
        <v>0</v>
      </c>
    </row>
    <row r="21" spans="1:8" x14ac:dyDescent="0.2">
      <c r="A21" s="469" t="s">
        <v>8268</v>
      </c>
      <c r="B21" s="173" t="s">
        <v>8269</v>
      </c>
      <c r="C21" s="278">
        <v>50545.95</v>
      </c>
      <c r="D21" s="250"/>
      <c r="E21" s="250"/>
      <c r="F21" s="62">
        <v>0</v>
      </c>
      <c r="G21" s="62">
        <v>0</v>
      </c>
      <c r="H21" s="253">
        <f t="shared" si="0"/>
        <v>0</v>
      </c>
    </row>
    <row r="22" spans="1:8" x14ac:dyDescent="0.2">
      <c r="A22" s="469" t="s">
        <v>8270</v>
      </c>
      <c r="B22" s="173" t="s">
        <v>8271</v>
      </c>
      <c r="C22" s="278">
        <v>50545.95</v>
      </c>
      <c r="D22" s="250"/>
      <c r="E22" s="250"/>
      <c r="F22" s="62">
        <v>0</v>
      </c>
      <c r="G22" s="62">
        <v>0</v>
      </c>
      <c r="H22" s="253">
        <f t="shared" si="0"/>
        <v>0</v>
      </c>
    </row>
    <row r="23" spans="1:8" x14ac:dyDescent="0.2">
      <c r="A23" s="469" t="s">
        <v>8272</v>
      </c>
      <c r="B23" s="173" t="s">
        <v>8273</v>
      </c>
      <c r="C23" s="278">
        <v>50545.95</v>
      </c>
      <c r="D23" s="250"/>
      <c r="E23" s="250"/>
      <c r="F23" s="62">
        <v>0</v>
      </c>
      <c r="G23" s="62">
        <v>0</v>
      </c>
      <c r="H23" s="253">
        <f t="shared" si="0"/>
        <v>0</v>
      </c>
    </row>
    <row r="24" spans="1:8" x14ac:dyDescent="0.2">
      <c r="A24" s="469" t="s">
        <v>8274</v>
      </c>
      <c r="B24" s="173" t="s">
        <v>8275</v>
      </c>
      <c r="C24" s="278">
        <v>50545.95</v>
      </c>
      <c r="D24" s="250"/>
      <c r="E24" s="250"/>
      <c r="F24" s="62">
        <v>0</v>
      </c>
      <c r="G24" s="62">
        <v>0</v>
      </c>
      <c r="H24" s="253">
        <f t="shared" si="0"/>
        <v>0</v>
      </c>
    </row>
    <row r="25" spans="1:8" x14ac:dyDescent="0.2">
      <c r="A25" s="469" t="s">
        <v>8276</v>
      </c>
      <c r="B25" s="173" t="s">
        <v>8277</v>
      </c>
      <c r="C25" s="278">
        <v>50545.95</v>
      </c>
      <c r="D25" s="250"/>
      <c r="E25" s="250"/>
      <c r="F25" s="62">
        <v>0</v>
      </c>
      <c r="G25" s="62">
        <v>0</v>
      </c>
      <c r="H25" s="253">
        <f t="shared" si="0"/>
        <v>0</v>
      </c>
    </row>
    <row r="26" spans="1:8" x14ac:dyDescent="0.2">
      <c r="A26" s="469" t="s">
        <v>8278</v>
      </c>
      <c r="B26" s="173" t="s">
        <v>8279</v>
      </c>
      <c r="C26" s="278">
        <v>50545.95</v>
      </c>
      <c r="D26" s="250"/>
      <c r="E26" s="250"/>
      <c r="F26" s="62">
        <v>0</v>
      </c>
      <c r="G26" s="62">
        <v>0</v>
      </c>
      <c r="H26" s="253">
        <f t="shared" si="0"/>
        <v>0</v>
      </c>
    </row>
    <row r="27" spans="1:8" x14ac:dyDescent="0.2">
      <c r="A27" s="469" t="s">
        <v>8280</v>
      </c>
      <c r="B27" s="173" t="s">
        <v>8281</v>
      </c>
      <c r="C27" s="278">
        <v>50545.95</v>
      </c>
      <c r="D27" s="250"/>
      <c r="E27" s="250">
        <v>30</v>
      </c>
      <c r="F27" s="62">
        <v>0</v>
      </c>
      <c r="G27" s="62">
        <f>C27</f>
        <v>50545.95</v>
      </c>
      <c r="H27" s="253">
        <f t="shared" si="0"/>
        <v>50545.95</v>
      </c>
    </row>
    <row r="28" spans="1:8" x14ac:dyDescent="0.2">
      <c r="A28" s="469" t="s">
        <v>8282</v>
      </c>
      <c r="B28" s="173" t="s">
        <v>8283</v>
      </c>
      <c r="C28" s="278">
        <v>50545.95</v>
      </c>
      <c r="D28" s="250"/>
      <c r="E28" s="250">
        <v>27</v>
      </c>
      <c r="F28" s="62">
        <v>50545.95</v>
      </c>
      <c r="G28" s="62">
        <v>0</v>
      </c>
      <c r="H28" s="253">
        <f>G28+F28</f>
        <v>50545.95</v>
      </c>
    </row>
    <row r="29" spans="1:8" x14ac:dyDescent="0.2">
      <c r="A29" s="469" t="s">
        <v>8284</v>
      </c>
      <c r="B29" s="173" t="s">
        <v>8285</v>
      </c>
      <c r="C29" s="278">
        <v>50545.95</v>
      </c>
      <c r="D29" s="250"/>
      <c r="E29" s="250">
        <v>27</v>
      </c>
      <c r="F29" s="62">
        <v>50545.95</v>
      </c>
      <c r="G29" s="62">
        <v>0</v>
      </c>
      <c r="H29" s="253">
        <f>G29+F29</f>
        <v>50545.95</v>
      </c>
    </row>
    <row r="30" spans="1:8" ht="30" x14ac:dyDescent="0.25">
      <c r="A30" s="515" t="s">
        <v>8286</v>
      </c>
      <c r="B30" s="470" t="s">
        <v>8287</v>
      </c>
      <c r="C30" s="253"/>
      <c r="D30" s="250"/>
      <c r="E30" s="250"/>
      <c r="F30" s="62"/>
      <c r="G30" s="62"/>
      <c r="H30" s="253"/>
    </row>
    <row r="31" spans="1:8" x14ac:dyDescent="0.2">
      <c r="A31" s="469" t="s">
        <v>8288</v>
      </c>
      <c r="B31" s="173" t="s">
        <v>8289</v>
      </c>
      <c r="C31" s="278">
        <v>50545.95</v>
      </c>
      <c r="D31" s="250"/>
      <c r="E31" s="250"/>
      <c r="F31" s="62">
        <v>0</v>
      </c>
      <c r="G31" s="62">
        <v>0</v>
      </c>
      <c r="H31" s="253">
        <f t="shared" ref="H31:H40" si="1">G31-F31</f>
        <v>0</v>
      </c>
    </row>
    <row r="32" spans="1:8" x14ac:dyDescent="0.2">
      <c r="A32" s="469" t="s">
        <v>8290</v>
      </c>
      <c r="B32" s="173" t="s">
        <v>8291</v>
      </c>
      <c r="C32" s="278">
        <v>50545.95</v>
      </c>
      <c r="D32" s="250"/>
      <c r="E32" s="250"/>
      <c r="F32" s="62">
        <v>0</v>
      </c>
      <c r="G32" s="62">
        <v>0</v>
      </c>
      <c r="H32" s="253">
        <f t="shared" si="1"/>
        <v>0</v>
      </c>
    </row>
    <row r="33" spans="1:8" x14ac:dyDescent="0.2">
      <c r="A33" s="469" t="s">
        <v>8292</v>
      </c>
      <c r="B33" s="173" t="s">
        <v>8293</v>
      </c>
      <c r="C33" s="278">
        <v>50545.95</v>
      </c>
      <c r="D33" s="250"/>
      <c r="E33" s="250"/>
      <c r="F33" s="62">
        <v>0</v>
      </c>
      <c r="G33" s="62">
        <v>0</v>
      </c>
      <c r="H33" s="253">
        <f t="shared" si="1"/>
        <v>0</v>
      </c>
    </row>
    <row r="34" spans="1:8" x14ac:dyDescent="0.2">
      <c r="A34" s="469" t="s">
        <v>8294</v>
      </c>
      <c r="B34" s="173" t="s">
        <v>8295</v>
      </c>
      <c r="C34" s="278">
        <v>50545.95</v>
      </c>
      <c r="D34" s="250"/>
      <c r="E34" s="250"/>
      <c r="F34" s="62">
        <v>0</v>
      </c>
      <c r="G34" s="62">
        <v>0</v>
      </c>
      <c r="H34" s="253">
        <f t="shared" si="1"/>
        <v>0</v>
      </c>
    </row>
    <row r="35" spans="1:8" x14ac:dyDescent="0.2">
      <c r="A35" s="469" t="s">
        <v>8296</v>
      </c>
      <c r="B35" s="173" t="s">
        <v>8297</v>
      </c>
      <c r="C35" s="278">
        <v>50545.95</v>
      </c>
      <c r="D35" s="250"/>
      <c r="E35" s="250"/>
      <c r="F35" s="62">
        <v>0</v>
      </c>
      <c r="G35" s="62">
        <v>0</v>
      </c>
      <c r="H35" s="253">
        <f t="shared" si="1"/>
        <v>0</v>
      </c>
    </row>
    <row r="36" spans="1:8" x14ac:dyDescent="0.2">
      <c r="A36" s="469" t="s">
        <v>8298</v>
      </c>
      <c r="B36" s="173" t="s">
        <v>8299</v>
      </c>
      <c r="C36" s="278">
        <v>50545.95</v>
      </c>
      <c r="D36" s="250"/>
      <c r="E36" s="250"/>
      <c r="F36" s="62">
        <v>0</v>
      </c>
      <c r="G36" s="62">
        <v>0</v>
      </c>
      <c r="H36" s="253">
        <f t="shared" si="1"/>
        <v>0</v>
      </c>
    </row>
    <row r="37" spans="1:8" x14ac:dyDescent="0.2">
      <c r="A37" s="469" t="s">
        <v>8300</v>
      </c>
      <c r="B37" s="173" t="s">
        <v>8301</v>
      </c>
      <c r="C37" s="278">
        <v>50545.95</v>
      </c>
      <c r="D37" s="250"/>
      <c r="E37" s="250"/>
      <c r="F37" s="62">
        <v>0</v>
      </c>
      <c r="G37" s="62">
        <v>0</v>
      </c>
      <c r="H37" s="253">
        <f t="shared" si="1"/>
        <v>0</v>
      </c>
    </row>
    <row r="38" spans="1:8" x14ac:dyDescent="0.2">
      <c r="A38" s="469" t="s">
        <v>8302</v>
      </c>
      <c r="B38" s="173" t="s">
        <v>8303</v>
      </c>
      <c r="C38" s="278">
        <v>50545.95</v>
      </c>
      <c r="D38" s="250"/>
      <c r="E38" s="250"/>
      <c r="F38" s="62">
        <v>0</v>
      </c>
      <c r="G38" s="62">
        <v>0</v>
      </c>
      <c r="H38" s="253">
        <f t="shared" si="1"/>
        <v>0</v>
      </c>
    </row>
    <row r="39" spans="1:8" x14ac:dyDescent="0.2">
      <c r="A39" s="469" t="s">
        <v>8304</v>
      </c>
      <c r="B39" s="173" t="s">
        <v>8305</v>
      </c>
      <c r="C39" s="278">
        <v>50545.95</v>
      </c>
      <c r="D39" s="250"/>
      <c r="E39" s="250"/>
      <c r="F39" s="62">
        <v>0</v>
      </c>
      <c r="G39" s="62">
        <v>0</v>
      </c>
      <c r="H39" s="253">
        <f t="shared" si="1"/>
        <v>0</v>
      </c>
    </row>
    <row r="40" spans="1:8" x14ac:dyDescent="0.2">
      <c r="A40" s="469" t="s">
        <v>8306</v>
      </c>
      <c r="B40" s="173" t="s">
        <v>8307</v>
      </c>
      <c r="C40" s="253">
        <v>41953.138943110491</v>
      </c>
      <c r="D40" s="250"/>
      <c r="E40" s="250"/>
      <c r="F40" s="62">
        <v>0</v>
      </c>
      <c r="G40" s="62">
        <v>0</v>
      </c>
      <c r="H40" s="253">
        <f t="shared" si="1"/>
        <v>0</v>
      </c>
    </row>
    <row r="41" spans="1:8" ht="15" x14ac:dyDescent="0.25">
      <c r="A41" s="398" t="s">
        <v>1343</v>
      </c>
      <c r="B41" s="215" t="s">
        <v>6572</v>
      </c>
      <c r="C41" s="253"/>
      <c r="D41" s="250"/>
      <c r="E41" s="250"/>
      <c r="F41" s="250"/>
      <c r="G41" s="250"/>
      <c r="H41" s="250"/>
    </row>
    <row r="42" spans="1:8" x14ac:dyDescent="0.2">
      <c r="A42" s="469" t="s">
        <v>5046</v>
      </c>
      <c r="B42" s="428" t="s">
        <v>9336</v>
      </c>
      <c r="C42" s="278">
        <v>23270.655737704976</v>
      </c>
      <c r="D42" s="465">
        <v>37</v>
      </c>
      <c r="E42" s="250"/>
      <c r="F42" s="62">
        <v>0</v>
      </c>
      <c r="G42" s="62">
        <v>0</v>
      </c>
      <c r="H42" s="253">
        <f t="shared" ref="H42:H45" si="2">G42-F42</f>
        <v>0</v>
      </c>
    </row>
    <row r="43" spans="1:8" x14ac:dyDescent="0.2">
      <c r="A43" s="469" t="s">
        <v>5047</v>
      </c>
      <c r="B43" s="428" t="s">
        <v>9337</v>
      </c>
      <c r="C43" s="278">
        <v>23270.655737704976</v>
      </c>
      <c r="D43" s="465">
        <v>37</v>
      </c>
      <c r="E43" s="250"/>
      <c r="F43" s="62">
        <v>0</v>
      </c>
      <c r="G43" s="62">
        <v>0</v>
      </c>
      <c r="H43" s="253">
        <f t="shared" ref="H43:H44" si="3">G43-F43</f>
        <v>0</v>
      </c>
    </row>
    <row r="44" spans="1:8" x14ac:dyDescent="0.2">
      <c r="A44" s="469" t="s">
        <v>9338</v>
      </c>
      <c r="B44" s="54" t="s">
        <v>9339</v>
      </c>
      <c r="C44" s="278">
        <v>11229.766880655765</v>
      </c>
      <c r="D44" s="465">
        <v>37</v>
      </c>
      <c r="E44" s="250"/>
      <c r="F44" s="62">
        <v>0</v>
      </c>
      <c r="G44" s="62">
        <v>0</v>
      </c>
      <c r="H44" s="253">
        <f t="shared" si="3"/>
        <v>0</v>
      </c>
    </row>
    <row r="45" spans="1:8" x14ac:dyDescent="0.2">
      <c r="A45" s="469" t="s">
        <v>9340</v>
      </c>
      <c r="B45" s="54" t="s">
        <v>9341</v>
      </c>
      <c r="C45" s="278">
        <v>9393.8052255737839</v>
      </c>
      <c r="D45" s="465">
        <v>37</v>
      </c>
      <c r="E45" s="250"/>
      <c r="F45" s="62">
        <v>0</v>
      </c>
      <c r="G45" s="62">
        <v>0</v>
      </c>
      <c r="H45" s="253">
        <f t="shared" si="2"/>
        <v>0</v>
      </c>
    </row>
    <row r="46" spans="1:8" ht="15" x14ac:dyDescent="0.25">
      <c r="A46" s="194" t="s">
        <v>257</v>
      </c>
      <c r="B46" s="12" t="s">
        <v>5544</v>
      </c>
      <c r="C46" s="548"/>
      <c r="D46" s="255"/>
      <c r="E46" s="255"/>
      <c r="F46" s="255"/>
      <c r="G46" s="255"/>
      <c r="H46" s="277"/>
    </row>
    <row r="47" spans="1:8" ht="28.5" x14ac:dyDescent="0.2">
      <c r="A47" s="199"/>
      <c r="B47" s="173" t="s">
        <v>14863</v>
      </c>
      <c r="C47" s="278"/>
      <c r="D47" s="250"/>
      <c r="E47" s="250"/>
      <c r="F47" s="62"/>
      <c r="G47" s="62"/>
      <c r="H47" s="253"/>
    </row>
    <row r="48" spans="1:8" x14ac:dyDescent="0.2">
      <c r="A48" s="199" t="s">
        <v>258</v>
      </c>
      <c r="B48" s="529" t="s">
        <v>14865</v>
      </c>
      <c r="C48" s="278">
        <v>139967.05968405455</v>
      </c>
      <c r="D48" s="255">
        <v>39</v>
      </c>
      <c r="E48" s="255"/>
      <c r="F48" s="62">
        <v>0</v>
      </c>
      <c r="G48" s="62">
        <v>0</v>
      </c>
      <c r="H48" s="253">
        <f t="shared" ref="H48:H49" si="4">G48-F48</f>
        <v>0</v>
      </c>
    </row>
    <row r="49" spans="1:8" x14ac:dyDescent="0.2">
      <c r="A49" s="199" t="s">
        <v>14864</v>
      </c>
      <c r="B49" s="529" t="s">
        <v>14866</v>
      </c>
      <c r="C49" s="278">
        <v>147834.14663348746</v>
      </c>
      <c r="D49" s="255">
        <v>39</v>
      </c>
      <c r="E49" s="255"/>
      <c r="F49" s="62">
        <v>0</v>
      </c>
      <c r="G49" s="62">
        <v>0</v>
      </c>
      <c r="H49" s="253">
        <f t="shared" si="4"/>
        <v>0</v>
      </c>
    </row>
    <row r="50" spans="1:8" ht="15" x14ac:dyDescent="0.25">
      <c r="A50" s="194" t="s">
        <v>260</v>
      </c>
      <c r="B50" s="12" t="s">
        <v>5546</v>
      </c>
      <c r="C50" s="548"/>
      <c r="D50" s="255"/>
      <c r="E50" s="255"/>
      <c r="F50" s="255"/>
      <c r="G50" s="255"/>
      <c r="H50" s="277"/>
    </row>
    <row r="51" spans="1:8" ht="28.5" x14ac:dyDescent="0.2">
      <c r="A51" s="199" t="s">
        <v>261</v>
      </c>
      <c r="B51" s="31" t="s">
        <v>5962</v>
      </c>
      <c r="C51" s="278">
        <v>45339.755631065687</v>
      </c>
      <c r="D51" s="250">
        <v>40</v>
      </c>
      <c r="E51" s="250"/>
      <c r="F51" s="62">
        <v>0</v>
      </c>
      <c r="G51" s="62">
        <v>0</v>
      </c>
      <c r="H51" s="253">
        <f t="shared" ref="H51:H56" si="5">G51-F51</f>
        <v>0</v>
      </c>
    </row>
    <row r="52" spans="1:8" ht="28.5" x14ac:dyDescent="0.2">
      <c r="A52" s="199" t="s">
        <v>262</v>
      </c>
      <c r="B52" s="31" t="s">
        <v>5861</v>
      </c>
      <c r="C52" s="278">
        <v>42926.972062868947</v>
      </c>
      <c r="D52" s="250">
        <v>40</v>
      </c>
      <c r="E52" s="250"/>
      <c r="F52" s="62">
        <v>0</v>
      </c>
      <c r="G52" s="62">
        <v>0</v>
      </c>
      <c r="H52" s="253">
        <f t="shared" si="5"/>
        <v>0</v>
      </c>
    </row>
    <row r="53" spans="1:8" ht="28.5" x14ac:dyDescent="0.2">
      <c r="A53" s="199" t="s">
        <v>1347</v>
      </c>
      <c r="B53" s="31" t="s">
        <v>5912</v>
      </c>
      <c r="C53" s="278">
        <v>45339.755631065687</v>
      </c>
      <c r="D53" s="250">
        <v>41</v>
      </c>
      <c r="E53" s="250"/>
      <c r="F53" s="62">
        <v>0</v>
      </c>
      <c r="G53" s="62">
        <v>0</v>
      </c>
      <c r="H53" s="253">
        <f t="shared" si="5"/>
        <v>0</v>
      </c>
    </row>
    <row r="54" spans="1:8" ht="28.5" x14ac:dyDescent="0.2">
      <c r="A54" s="199" t="s">
        <v>1348</v>
      </c>
      <c r="B54" s="31" t="s">
        <v>5863</v>
      </c>
      <c r="C54" s="278">
        <v>42926.972062868947</v>
      </c>
      <c r="D54" s="250">
        <v>41</v>
      </c>
      <c r="E54" s="250"/>
      <c r="F54" s="62">
        <v>0</v>
      </c>
      <c r="G54" s="62">
        <v>0</v>
      </c>
      <c r="H54" s="253">
        <f t="shared" si="5"/>
        <v>0</v>
      </c>
    </row>
    <row r="55" spans="1:8" ht="28.5" x14ac:dyDescent="0.2">
      <c r="A55" s="199" t="s">
        <v>5048</v>
      </c>
      <c r="B55" s="31" t="s">
        <v>5864</v>
      </c>
      <c r="C55" s="278">
        <v>50380.500431065702</v>
      </c>
      <c r="D55" s="250">
        <v>42</v>
      </c>
      <c r="E55" s="250"/>
      <c r="F55" s="62">
        <v>0</v>
      </c>
      <c r="G55" s="62">
        <v>0</v>
      </c>
      <c r="H55" s="253">
        <f t="shared" si="5"/>
        <v>0</v>
      </c>
    </row>
    <row r="56" spans="1:8" ht="28.5" x14ac:dyDescent="0.2">
      <c r="A56" s="199" t="s">
        <v>5049</v>
      </c>
      <c r="B56" s="31" t="s">
        <v>5963</v>
      </c>
      <c r="C56" s="279">
        <v>47699.470462868958</v>
      </c>
      <c r="D56" s="250">
        <v>42</v>
      </c>
      <c r="E56" s="250"/>
      <c r="F56" s="253">
        <v>0</v>
      </c>
      <c r="G56" s="253">
        <v>0</v>
      </c>
      <c r="H56" s="246">
        <f t="shared" si="5"/>
        <v>0</v>
      </c>
    </row>
    <row r="57" spans="1:8" ht="15" x14ac:dyDescent="0.25">
      <c r="A57" s="472" t="s">
        <v>7227</v>
      </c>
      <c r="B57" s="419" t="s">
        <v>6650</v>
      </c>
      <c r="C57" s="250"/>
      <c r="D57" s="250"/>
      <c r="E57" s="250"/>
      <c r="F57" s="253"/>
      <c r="G57" s="253"/>
      <c r="H57" s="268"/>
    </row>
    <row r="58" spans="1:8" x14ac:dyDescent="0.2">
      <c r="A58" s="469" t="s">
        <v>7228</v>
      </c>
      <c r="B58" s="31" t="s">
        <v>7229</v>
      </c>
      <c r="C58" s="253">
        <v>97174.8</v>
      </c>
      <c r="D58" s="250"/>
      <c r="E58" s="250"/>
      <c r="F58" s="253">
        <v>0</v>
      </c>
      <c r="G58" s="253">
        <v>0</v>
      </c>
      <c r="H58" s="246">
        <f t="shared" ref="H58" si="6">G58-F58</f>
        <v>0</v>
      </c>
    </row>
    <row r="59" spans="1:8" ht="15" x14ac:dyDescent="0.25">
      <c r="A59" s="472" t="s">
        <v>15382</v>
      </c>
      <c r="B59" s="419" t="s">
        <v>15383</v>
      </c>
      <c r="C59" s="250"/>
      <c r="D59" s="255"/>
      <c r="E59" s="552"/>
      <c r="F59" s="267"/>
      <c r="G59" s="267"/>
      <c r="H59" s="267"/>
    </row>
    <row r="60" spans="1:8" ht="15" thickBot="1" x14ac:dyDescent="0.25">
      <c r="A60" s="473" t="s">
        <v>15384</v>
      </c>
      <c r="B60" s="178" t="s">
        <v>15385</v>
      </c>
      <c r="C60" s="265">
        <v>18950</v>
      </c>
      <c r="D60" s="694"/>
      <c r="E60" s="695"/>
      <c r="F60" s="253">
        <v>0</v>
      </c>
      <c r="G60" s="253">
        <v>0</v>
      </c>
      <c r="H60" s="246">
        <f t="shared" ref="H60" si="7">G60-F60</f>
        <v>0</v>
      </c>
    </row>
    <row r="61" spans="1:8" ht="15.75" thickBot="1" x14ac:dyDescent="0.3">
      <c r="A61" s="158"/>
      <c r="B61" s="159" t="s">
        <v>5964</v>
      </c>
      <c r="C61" s="280">
        <f>SUM(C13:C60)</f>
        <v>1852888.5217350796</v>
      </c>
      <c r="D61" s="273"/>
      <c r="E61" s="273"/>
      <c r="F61" s="280">
        <f t="shared" ref="F61:H61" si="8">SUM(F13:F60)</f>
        <v>101091.9</v>
      </c>
      <c r="G61" s="280">
        <f t="shared" si="8"/>
        <v>50545.95</v>
      </c>
      <c r="H61" s="280">
        <f t="shared" si="8"/>
        <v>151637.84999999998</v>
      </c>
    </row>
    <row r="62" spans="1:8" ht="45" x14ac:dyDescent="0.25">
      <c r="A62" s="52" t="s">
        <v>5965</v>
      </c>
      <c r="B62" s="25" t="s">
        <v>7731</v>
      </c>
      <c r="C62" s="295"/>
      <c r="D62" s="296"/>
      <c r="E62" s="296"/>
      <c r="F62" s="296"/>
      <c r="G62" s="296"/>
      <c r="H62" s="297"/>
    </row>
    <row r="63" spans="1:8" x14ac:dyDescent="0.2">
      <c r="A63" s="197"/>
      <c r="B63" s="6" t="s">
        <v>5474</v>
      </c>
      <c r="C63" s="250"/>
      <c r="D63" s="250"/>
      <c r="E63" s="250"/>
      <c r="F63" s="250"/>
      <c r="G63" s="250"/>
      <c r="H63" s="250"/>
    </row>
    <row r="64" spans="1:8" ht="15" x14ac:dyDescent="0.25">
      <c r="A64" s="198" t="s">
        <v>263</v>
      </c>
      <c r="B64" s="12" t="s">
        <v>5570</v>
      </c>
      <c r="C64" s="267"/>
      <c r="D64" s="255"/>
      <c r="E64" s="255"/>
      <c r="F64" s="255"/>
      <c r="G64" s="255"/>
      <c r="H64" s="277"/>
    </row>
    <row r="65" spans="1:8" x14ac:dyDescent="0.2">
      <c r="A65" s="199" t="s">
        <v>264</v>
      </c>
      <c r="B65" s="16" t="s">
        <v>5966</v>
      </c>
      <c r="C65" s="253">
        <v>110970.57</v>
      </c>
      <c r="D65" s="250">
        <v>16</v>
      </c>
      <c r="E65" s="392">
        <v>19</v>
      </c>
      <c r="F65" s="393">
        <v>110970.57</v>
      </c>
      <c r="G65" s="393">
        <v>0</v>
      </c>
      <c r="H65" s="394">
        <f>G65+F65</f>
        <v>110970.57</v>
      </c>
    </row>
    <row r="66" spans="1:8" x14ac:dyDescent="0.2">
      <c r="A66" s="199" t="s">
        <v>265</v>
      </c>
      <c r="B66" s="6" t="s">
        <v>5967</v>
      </c>
      <c r="C66" s="253">
        <v>110970.57</v>
      </c>
      <c r="D66" s="250">
        <v>16</v>
      </c>
      <c r="E66" s="250"/>
      <c r="F66" s="62">
        <v>0</v>
      </c>
      <c r="G66" s="62">
        <v>0</v>
      </c>
      <c r="H66" s="253">
        <f t="shared" ref="H66:H72" si="9">G66-F66</f>
        <v>0</v>
      </c>
    </row>
    <row r="67" spans="1:8" x14ac:dyDescent="0.2">
      <c r="A67" s="199" t="s">
        <v>626</v>
      </c>
      <c r="B67" s="6" t="s">
        <v>5968</v>
      </c>
      <c r="C67" s="253">
        <v>110970.57</v>
      </c>
      <c r="D67" s="250">
        <v>16</v>
      </c>
      <c r="E67" s="250">
        <v>28</v>
      </c>
      <c r="F67" s="393">
        <v>110970.57</v>
      </c>
      <c r="G67" s="393">
        <v>0</v>
      </c>
      <c r="H67" s="394">
        <f t="shared" ref="H67:H68" si="10">G67+F67</f>
        <v>110970.57</v>
      </c>
    </row>
    <row r="68" spans="1:8" x14ac:dyDescent="0.2">
      <c r="A68" s="199" t="s">
        <v>627</v>
      </c>
      <c r="B68" s="6" t="s">
        <v>5969</v>
      </c>
      <c r="C68" s="253">
        <v>110970.57</v>
      </c>
      <c r="D68" s="250">
        <v>16</v>
      </c>
      <c r="E68" s="250">
        <v>28</v>
      </c>
      <c r="F68" s="393">
        <v>110970.57</v>
      </c>
      <c r="G68" s="393">
        <v>0</v>
      </c>
      <c r="H68" s="394">
        <f t="shared" si="10"/>
        <v>110970.57</v>
      </c>
    </row>
    <row r="69" spans="1:8" x14ac:dyDescent="0.2">
      <c r="A69" s="199" t="s">
        <v>1492</v>
      </c>
      <c r="B69" s="6" t="s">
        <v>5970</v>
      </c>
      <c r="C69" s="253">
        <v>27742.642500000002</v>
      </c>
      <c r="D69" s="277">
        <v>43</v>
      </c>
      <c r="E69" s="277"/>
      <c r="F69" s="62">
        <v>0</v>
      </c>
      <c r="G69" s="62">
        <v>0</v>
      </c>
      <c r="H69" s="253">
        <f t="shared" si="9"/>
        <v>0</v>
      </c>
    </row>
    <row r="70" spans="1:8" x14ac:dyDescent="0.2">
      <c r="A70" s="199" t="s">
        <v>3111</v>
      </c>
      <c r="B70" s="6" t="s">
        <v>5971</v>
      </c>
      <c r="C70" s="253">
        <v>27742.642500000002</v>
      </c>
      <c r="D70" s="277">
        <v>43</v>
      </c>
      <c r="E70" s="277"/>
      <c r="F70" s="62">
        <v>0</v>
      </c>
      <c r="G70" s="62">
        <v>0</v>
      </c>
      <c r="H70" s="253">
        <f t="shared" si="9"/>
        <v>0</v>
      </c>
    </row>
    <row r="71" spans="1:8" x14ac:dyDescent="0.2">
      <c r="A71" s="199" t="s">
        <v>3112</v>
      </c>
      <c r="B71" s="6" t="s">
        <v>5972</v>
      </c>
      <c r="C71" s="253">
        <v>27742.642500000002</v>
      </c>
      <c r="D71" s="277">
        <v>44</v>
      </c>
      <c r="E71" s="277"/>
      <c r="F71" s="62">
        <v>0</v>
      </c>
      <c r="G71" s="62">
        <v>0</v>
      </c>
      <c r="H71" s="253">
        <f t="shared" si="9"/>
        <v>0</v>
      </c>
    </row>
    <row r="72" spans="1:8" x14ac:dyDescent="0.2">
      <c r="A72" s="199" t="s">
        <v>3113</v>
      </c>
      <c r="B72" s="6" t="s">
        <v>5973</v>
      </c>
      <c r="C72" s="253">
        <v>27742.632500000003</v>
      </c>
      <c r="D72" s="277">
        <v>44</v>
      </c>
      <c r="E72" s="277"/>
      <c r="F72" s="62">
        <v>0</v>
      </c>
      <c r="G72" s="62">
        <v>0</v>
      </c>
      <c r="H72" s="253">
        <f t="shared" si="9"/>
        <v>0</v>
      </c>
    </row>
    <row r="73" spans="1:8" ht="30" x14ac:dyDescent="0.25">
      <c r="A73" s="198" t="s">
        <v>266</v>
      </c>
      <c r="B73" s="167" t="s">
        <v>5524</v>
      </c>
      <c r="C73" s="267"/>
      <c r="D73" s="267"/>
      <c r="E73" s="255"/>
      <c r="F73" s="255"/>
      <c r="G73" s="255"/>
      <c r="H73" s="277"/>
    </row>
    <row r="74" spans="1:8" x14ac:dyDescent="0.2">
      <c r="A74" s="199" t="s">
        <v>267</v>
      </c>
      <c r="B74" s="6" t="s">
        <v>6607</v>
      </c>
      <c r="C74" s="253">
        <v>212868.27</v>
      </c>
      <c r="D74" s="250">
        <v>17</v>
      </c>
      <c r="E74" s="250">
        <v>21</v>
      </c>
      <c r="F74" s="62">
        <v>212868.27</v>
      </c>
      <c r="G74" s="62">
        <v>0</v>
      </c>
      <c r="H74" s="394">
        <f t="shared" ref="H74:H110" si="11">G74+F74</f>
        <v>212868.27</v>
      </c>
    </row>
    <row r="75" spans="1:8" x14ac:dyDescent="0.2">
      <c r="A75" s="199" t="s">
        <v>268</v>
      </c>
      <c r="B75" s="6" t="s">
        <v>6608</v>
      </c>
      <c r="C75" s="253">
        <v>212868.27</v>
      </c>
      <c r="D75" s="250">
        <v>17</v>
      </c>
      <c r="E75" s="250">
        <v>21</v>
      </c>
      <c r="F75" s="62">
        <v>212868.27</v>
      </c>
      <c r="G75" s="62">
        <v>0</v>
      </c>
      <c r="H75" s="394">
        <f t="shared" si="11"/>
        <v>212868.27</v>
      </c>
    </row>
    <row r="76" spans="1:8" x14ac:dyDescent="0.2">
      <c r="A76" s="199" t="s">
        <v>628</v>
      </c>
      <c r="B76" s="6" t="s">
        <v>6609</v>
      </c>
      <c r="C76" s="253">
        <v>212868.27</v>
      </c>
      <c r="D76" s="250">
        <v>17</v>
      </c>
      <c r="E76" s="250">
        <v>21</v>
      </c>
      <c r="F76" s="62">
        <v>212868.27</v>
      </c>
      <c r="G76" s="62">
        <v>0</v>
      </c>
      <c r="H76" s="394">
        <f t="shared" si="11"/>
        <v>212868.27</v>
      </c>
    </row>
    <row r="77" spans="1:8" x14ac:dyDescent="0.2">
      <c r="A77" s="199" t="s">
        <v>629</v>
      </c>
      <c r="B77" s="6" t="s">
        <v>6610</v>
      </c>
      <c r="C77" s="253">
        <v>212868.27</v>
      </c>
      <c r="D77" s="250">
        <v>17</v>
      </c>
      <c r="E77" s="250">
        <v>21</v>
      </c>
      <c r="F77" s="62">
        <v>212868.27</v>
      </c>
      <c r="G77" s="62">
        <v>0</v>
      </c>
      <c r="H77" s="394">
        <f t="shared" si="11"/>
        <v>212868.27</v>
      </c>
    </row>
    <row r="78" spans="1:8" x14ac:dyDescent="0.2">
      <c r="A78" s="199" t="s">
        <v>630</v>
      </c>
      <c r="B78" s="6" t="s">
        <v>6611</v>
      </c>
      <c r="C78" s="253">
        <v>212868.27</v>
      </c>
      <c r="D78" s="250">
        <v>19</v>
      </c>
      <c r="E78" s="250">
        <v>21</v>
      </c>
      <c r="F78" s="62">
        <v>212868.27</v>
      </c>
      <c r="G78" s="62">
        <v>0</v>
      </c>
      <c r="H78" s="394">
        <f t="shared" si="11"/>
        <v>212868.27</v>
      </c>
    </row>
    <row r="79" spans="1:8" x14ac:dyDescent="0.2">
      <c r="A79" s="199" t="s">
        <v>631</v>
      </c>
      <c r="B79" s="6" t="s">
        <v>6612</v>
      </c>
      <c r="C79" s="253">
        <v>212868.27</v>
      </c>
      <c r="D79" s="250">
        <v>19</v>
      </c>
      <c r="E79" s="250">
        <v>21</v>
      </c>
      <c r="F79" s="62">
        <v>212868.27</v>
      </c>
      <c r="G79" s="62">
        <v>0</v>
      </c>
      <c r="H79" s="394">
        <f t="shared" si="11"/>
        <v>212868.27</v>
      </c>
    </row>
    <row r="80" spans="1:8" x14ac:dyDescent="0.2">
      <c r="A80" s="199" t="s">
        <v>632</v>
      </c>
      <c r="B80" s="6" t="s">
        <v>6613</v>
      </c>
      <c r="C80" s="253">
        <v>212868.27</v>
      </c>
      <c r="D80" s="250">
        <v>19</v>
      </c>
      <c r="E80" s="250">
        <v>21</v>
      </c>
      <c r="F80" s="62">
        <v>212868.27</v>
      </c>
      <c r="G80" s="62">
        <v>0</v>
      </c>
      <c r="H80" s="394">
        <f t="shared" si="11"/>
        <v>212868.27</v>
      </c>
    </row>
    <row r="81" spans="1:8" x14ac:dyDescent="0.2">
      <c r="A81" s="199" t="s">
        <v>633</v>
      </c>
      <c r="B81" s="6" t="s">
        <v>6614</v>
      </c>
      <c r="C81" s="253">
        <v>212868.27</v>
      </c>
      <c r="D81" s="250">
        <v>19</v>
      </c>
      <c r="E81" s="250">
        <v>21</v>
      </c>
      <c r="F81" s="62">
        <v>212868.27</v>
      </c>
      <c r="G81" s="62">
        <v>0</v>
      </c>
      <c r="H81" s="394">
        <f t="shared" si="11"/>
        <v>212868.27</v>
      </c>
    </row>
    <row r="82" spans="1:8" x14ac:dyDescent="0.2">
      <c r="A82" s="199" t="s">
        <v>634</v>
      </c>
      <c r="B82" s="6" t="s">
        <v>6615</v>
      </c>
      <c r="C82" s="253">
        <v>212868.27</v>
      </c>
      <c r="D82" s="250">
        <v>19</v>
      </c>
      <c r="E82" s="250">
        <v>22</v>
      </c>
      <c r="F82" s="62">
        <v>212868.27</v>
      </c>
      <c r="G82" s="62">
        <v>0</v>
      </c>
      <c r="H82" s="394">
        <f t="shared" si="11"/>
        <v>212868.27</v>
      </c>
    </row>
    <row r="83" spans="1:8" x14ac:dyDescent="0.2">
      <c r="A83" s="199" t="s">
        <v>635</v>
      </c>
      <c r="B83" s="6" t="s">
        <v>6616</v>
      </c>
      <c r="C83" s="253">
        <v>212868.27</v>
      </c>
      <c r="D83" s="250">
        <v>19</v>
      </c>
      <c r="E83" s="250">
        <v>23</v>
      </c>
      <c r="F83" s="62">
        <v>212868.27</v>
      </c>
      <c r="G83" s="62">
        <v>0</v>
      </c>
      <c r="H83" s="394">
        <f t="shared" si="11"/>
        <v>212868.27</v>
      </c>
    </row>
    <row r="84" spans="1:8" x14ac:dyDescent="0.2">
      <c r="A84" s="199" t="s">
        <v>636</v>
      </c>
      <c r="B84" s="6" t="s">
        <v>6617</v>
      </c>
      <c r="C84" s="253">
        <v>212868.27</v>
      </c>
      <c r="D84" s="250">
        <v>19</v>
      </c>
      <c r="E84" s="250">
        <v>24</v>
      </c>
      <c r="F84" s="62">
        <v>212868.27</v>
      </c>
      <c r="G84" s="62">
        <v>0</v>
      </c>
      <c r="H84" s="394">
        <f t="shared" si="11"/>
        <v>212868.27</v>
      </c>
    </row>
    <row r="85" spans="1:8" x14ac:dyDescent="0.2">
      <c r="A85" s="199" t="s">
        <v>637</v>
      </c>
      <c r="B85" s="6" t="s">
        <v>6618</v>
      </c>
      <c r="C85" s="253">
        <v>212868.27</v>
      </c>
      <c r="D85" s="250">
        <v>19</v>
      </c>
      <c r="E85" s="250">
        <v>24</v>
      </c>
      <c r="F85" s="62">
        <v>212868.27</v>
      </c>
      <c r="G85" s="62">
        <v>0</v>
      </c>
      <c r="H85" s="394">
        <f t="shared" si="11"/>
        <v>212868.27</v>
      </c>
    </row>
    <row r="86" spans="1:8" x14ac:dyDescent="0.2">
      <c r="A86" s="199" t="s">
        <v>638</v>
      </c>
      <c r="B86" s="6" t="s">
        <v>6946</v>
      </c>
      <c r="C86" s="253">
        <v>212868.27</v>
      </c>
      <c r="D86" s="250">
        <v>19</v>
      </c>
      <c r="E86" s="250">
        <v>25</v>
      </c>
      <c r="F86" s="62">
        <v>212868.27</v>
      </c>
      <c r="G86" s="62">
        <v>0</v>
      </c>
      <c r="H86" s="394">
        <f t="shared" si="11"/>
        <v>212868.27</v>
      </c>
    </row>
    <row r="87" spans="1:8" x14ac:dyDescent="0.2">
      <c r="A87" s="199" t="s">
        <v>639</v>
      </c>
      <c r="B87" s="6" t="s">
        <v>6619</v>
      </c>
      <c r="C87" s="253">
        <v>212868.27</v>
      </c>
      <c r="D87" s="250">
        <v>20</v>
      </c>
      <c r="E87" s="250">
        <v>24</v>
      </c>
      <c r="F87" s="62">
        <v>212868.27</v>
      </c>
      <c r="G87" s="62">
        <v>0</v>
      </c>
      <c r="H87" s="394">
        <f t="shared" si="11"/>
        <v>212868.27</v>
      </c>
    </row>
    <row r="88" spans="1:8" x14ac:dyDescent="0.2">
      <c r="A88" s="199" t="s">
        <v>640</v>
      </c>
      <c r="B88" s="6" t="s">
        <v>6620</v>
      </c>
      <c r="C88" s="253">
        <v>212868.27</v>
      </c>
      <c r="D88" s="250">
        <v>20</v>
      </c>
      <c r="E88" s="250">
        <v>24</v>
      </c>
      <c r="F88" s="62">
        <v>212868.27</v>
      </c>
      <c r="G88" s="62">
        <v>0</v>
      </c>
      <c r="H88" s="394">
        <f t="shared" si="11"/>
        <v>212868.27</v>
      </c>
    </row>
    <row r="89" spans="1:8" x14ac:dyDescent="0.2">
      <c r="A89" s="199" t="s">
        <v>641</v>
      </c>
      <c r="B89" s="6" t="s">
        <v>6621</v>
      </c>
      <c r="C89" s="253">
        <v>212868.27</v>
      </c>
      <c r="D89" s="250">
        <v>20</v>
      </c>
      <c r="E89" s="250">
        <v>24</v>
      </c>
      <c r="F89" s="62">
        <v>212868.27</v>
      </c>
      <c r="G89" s="62">
        <v>0</v>
      </c>
      <c r="H89" s="394">
        <f t="shared" si="11"/>
        <v>212868.27</v>
      </c>
    </row>
    <row r="90" spans="1:8" x14ac:dyDescent="0.2">
      <c r="A90" s="199" t="s">
        <v>642</v>
      </c>
      <c r="B90" s="6" t="s">
        <v>6953</v>
      </c>
      <c r="C90" s="253">
        <v>212868.27</v>
      </c>
      <c r="D90" s="250">
        <v>20</v>
      </c>
      <c r="E90" s="250">
        <v>25</v>
      </c>
      <c r="F90" s="62">
        <v>212868.27</v>
      </c>
      <c r="G90" s="62">
        <v>0</v>
      </c>
      <c r="H90" s="394">
        <f t="shared" si="11"/>
        <v>212868.27</v>
      </c>
    </row>
    <row r="91" spans="1:8" x14ac:dyDescent="0.2">
      <c r="A91" s="199" t="s">
        <v>643</v>
      </c>
      <c r="B91" s="6" t="s">
        <v>6950</v>
      </c>
      <c r="C91" s="253">
        <v>212868.27</v>
      </c>
      <c r="D91" s="250">
        <v>20</v>
      </c>
      <c r="E91" s="250">
        <v>25</v>
      </c>
      <c r="F91" s="62">
        <v>212868.27</v>
      </c>
      <c r="G91" s="62">
        <v>0</v>
      </c>
      <c r="H91" s="394">
        <f t="shared" si="11"/>
        <v>212868.27</v>
      </c>
    </row>
    <row r="92" spans="1:8" x14ac:dyDescent="0.2">
      <c r="A92" s="199" t="s">
        <v>644</v>
      </c>
      <c r="B92" s="6" t="s">
        <v>6622</v>
      </c>
      <c r="C92" s="253">
        <v>212868.27</v>
      </c>
      <c r="D92" s="250">
        <v>20</v>
      </c>
      <c r="E92" s="250">
        <v>24</v>
      </c>
      <c r="F92" s="62">
        <v>212868.27</v>
      </c>
      <c r="G92" s="62">
        <v>0</v>
      </c>
      <c r="H92" s="394">
        <f t="shared" si="11"/>
        <v>212868.27</v>
      </c>
    </row>
    <row r="93" spans="1:8" x14ac:dyDescent="0.2">
      <c r="A93" s="199" t="s">
        <v>645</v>
      </c>
      <c r="B93" s="6" t="s">
        <v>6954</v>
      </c>
      <c r="C93" s="253">
        <v>212868.27</v>
      </c>
      <c r="D93" s="250">
        <v>20</v>
      </c>
      <c r="E93" s="250">
        <v>25</v>
      </c>
      <c r="F93" s="62">
        <v>212868.27</v>
      </c>
      <c r="G93" s="62">
        <v>0</v>
      </c>
      <c r="H93" s="394">
        <f t="shared" si="11"/>
        <v>212868.27</v>
      </c>
    </row>
    <row r="94" spans="1:8" x14ac:dyDescent="0.2">
      <c r="A94" s="199" t="s">
        <v>1080</v>
      </c>
      <c r="B94" s="6" t="s">
        <v>6947</v>
      </c>
      <c r="C94" s="253">
        <v>212868.27</v>
      </c>
      <c r="D94" s="250">
        <v>20</v>
      </c>
      <c r="E94" s="250">
        <v>25</v>
      </c>
      <c r="F94" s="62">
        <v>212868.27</v>
      </c>
      <c r="G94" s="62">
        <v>0</v>
      </c>
      <c r="H94" s="394">
        <f t="shared" si="11"/>
        <v>212868.27</v>
      </c>
    </row>
    <row r="95" spans="1:8" x14ac:dyDescent="0.2">
      <c r="A95" s="199" t="s">
        <v>1081</v>
      </c>
      <c r="B95" s="6" t="s">
        <v>6943</v>
      </c>
      <c r="C95" s="253">
        <v>212868.27</v>
      </c>
      <c r="D95" s="250">
        <v>21</v>
      </c>
      <c r="E95" s="250">
        <v>25</v>
      </c>
      <c r="F95" s="62">
        <v>212868.27</v>
      </c>
      <c r="G95" s="62">
        <v>0</v>
      </c>
      <c r="H95" s="394">
        <f t="shared" si="11"/>
        <v>212868.27</v>
      </c>
    </row>
    <row r="96" spans="1:8" x14ac:dyDescent="0.2">
      <c r="A96" s="199" t="s">
        <v>1082</v>
      </c>
      <c r="B96" s="6" t="s">
        <v>6948</v>
      </c>
      <c r="C96" s="253">
        <v>212868.27</v>
      </c>
      <c r="D96" s="250">
        <v>21</v>
      </c>
      <c r="E96" s="250">
        <v>25</v>
      </c>
      <c r="F96" s="62">
        <v>212868.27</v>
      </c>
      <c r="G96" s="62">
        <v>0</v>
      </c>
      <c r="H96" s="394">
        <f t="shared" si="11"/>
        <v>212868.27</v>
      </c>
    </row>
    <row r="97" spans="1:8" x14ac:dyDescent="0.2">
      <c r="A97" s="199" t="s">
        <v>1083</v>
      </c>
      <c r="B97" s="6" t="s">
        <v>6944</v>
      </c>
      <c r="C97" s="253">
        <v>212868.27</v>
      </c>
      <c r="D97" s="250">
        <v>21</v>
      </c>
      <c r="E97" s="250">
        <v>25</v>
      </c>
      <c r="F97" s="62">
        <v>212868.27</v>
      </c>
      <c r="G97" s="62">
        <v>0</v>
      </c>
      <c r="H97" s="394">
        <f t="shared" si="11"/>
        <v>212868.27</v>
      </c>
    </row>
    <row r="98" spans="1:8" x14ac:dyDescent="0.2">
      <c r="A98" s="199" t="s">
        <v>1084</v>
      </c>
      <c r="B98" s="6" t="s">
        <v>6951</v>
      </c>
      <c r="C98" s="253">
        <v>212868.27</v>
      </c>
      <c r="D98" s="250">
        <v>21</v>
      </c>
      <c r="E98" s="250">
        <v>25</v>
      </c>
      <c r="F98" s="62">
        <v>212868.27</v>
      </c>
      <c r="G98" s="62">
        <v>0</v>
      </c>
      <c r="H98" s="394">
        <f t="shared" si="11"/>
        <v>212868.27</v>
      </c>
    </row>
    <row r="99" spans="1:8" x14ac:dyDescent="0.2">
      <c r="A99" s="199" t="s">
        <v>1085</v>
      </c>
      <c r="B99" s="6" t="s">
        <v>6952</v>
      </c>
      <c r="C99" s="253">
        <v>212868.27</v>
      </c>
      <c r="D99" s="250">
        <v>21</v>
      </c>
      <c r="E99" s="250">
        <v>25</v>
      </c>
      <c r="F99" s="62">
        <v>212868.27</v>
      </c>
      <c r="G99" s="62">
        <v>0</v>
      </c>
      <c r="H99" s="394">
        <f t="shared" si="11"/>
        <v>212868.27</v>
      </c>
    </row>
    <row r="100" spans="1:8" x14ac:dyDescent="0.2">
      <c r="A100" s="199" t="s">
        <v>1086</v>
      </c>
      <c r="B100" s="6" t="s">
        <v>6945</v>
      </c>
      <c r="C100" s="253">
        <v>212868.27</v>
      </c>
      <c r="D100" s="250">
        <v>21</v>
      </c>
      <c r="E100" s="250">
        <v>25</v>
      </c>
      <c r="F100" s="62">
        <v>212868.27</v>
      </c>
      <c r="G100" s="62">
        <v>0</v>
      </c>
      <c r="H100" s="394">
        <f t="shared" si="11"/>
        <v>212868.27</v>
      </c>
    </row>
    <row r="101" spans="1:8" x14ac:dyDescent="0.2">
      <c r="A101" s="199" t="s">
        <v>1087</v>
      </c>
      <c r="B101" s="6" t="s">
        <v>6949</v>
      </c>
      <c r="C101" s="253">
        <v>212868.27</v>
      </c>
      <c r="D101" s="250">
        <v>22</v>
      </c>
      <c r="E101" s="250">
        <v>25</v>
      </c>
      <c r="F101" s="62">
        <v>212868.27</v>
      </c>
      <c r="G101" s="62">
        <v>0</v>
      </c>
      <c r="H101" s="394">
        <f t="shared" si="11"/>
        <v>212868.27</v>
      </c>
    </row>
    <row r="102" spans="1:8" x14ac:dyDescent="0.2">
      <c r="A102" s="698" t="s">
        <v>1088</v>
      </c>
      <c r="B102" s="699" t="s">
        <v>15416</v>
      </c>
      <c r="C102" s="700">
        <v>212868.27</v>
      </c>
      <c r="D102" s="250">
        <v>22</v>
      </c>
      <c r="E102" s="250">
        <v>26</v>
      </c>
      <c r="F102" s="62">
        <v>212868.27</v>
      </c>
      <c r="G102" s="62">
        <v>0</v>
      </c>
      <c r="H102" s="394">
        <f t="shared" si="11"/>
        <v>212868.27</v>
      </c>
    </row>
    <row r="103" spans="1:8" x14ac:dyDescent="0.2">
      <c r="A103" s="199" t="s">
        <v>1089</v>
      </c>
      <c r="B103" s="6" t="s">
        <v>7758</v>
      </c>
      <c r="C103" s="253">
        <v>212868.27</v>
      </c>
      <c r="D103" s="250">
        <v>22</v>
      </c>
      <c r="E103" s="250">
        <v>26</v>
      </c>
      <c r="F103" s="62">
        <v>212868.27</v>
      </c>
      <c r="G103" s="62">
        <v>0</v>
      </c>
      <c r="H103" s="394">
        <f t="shared" si="11"/>
        <v>212868.27</v>
      </c>
    </row>
    <row r="104" spans="1:8" x14ac:dyDescent="0.2">
      <c r="A104" s="199" t="s">
        <v>2262</v>
      </c>
      <c r="B104" s="6" t="s">
        <v>7759</v>
      </c>
      <c r="C104" s="253">
        <v>212868.27</v>
      </c>
      <c r="D104" s="250">
        <v>22</v>
      </c>
      <c r="E104" s="250">
        <v>26</v>
      </c>
      <c r="F104" s="62">
        <v>212868.27</v>
      </c>
      <c r="G104" s="62">
        <v>0</v>
      </c>
      <c r="H104" s="394">
        <f t="shared" si="11"/>
        <v>212868.27</v>
      </c>
    </row>
    <row r="105" spans="1:8" x14ac:dyDescent="0.2">
      <c r="A105" s="199" t="s">
        <v>2263</v>
      </c>
      <c r="B105" s="6" t="s">
        <v>7834</v>
      </c>
      <c r="C105" s="253">
        <v>212868.27</v>
      </c>
      <c r="D105" s="250">
        <v>22</v>
      </c>
      <c r="E105" s="250">
        <v>27</v>
      </c>
      <c r="F105" s="62">
        <v>212868.27</v>
      </c>
      <c r="G105" s="62">
        <v>0</v>
      </c>
      <c r="H105" s="394">
        <f t="shared" ref="H105:H107" si="12">G105+F105</f>
        <v>212868.27</v>
      </c>
    </row>
    <row r="106" spans="1:8" x14ac:dyDescent="0.2">
      <c r="A106" s="199" t="s">
        <v>2264</v>
      </c>
      <c r="B106" s="6" t="s">
        <v>7835</v>
      </c>
      <c r="C106" s="253">
        <v>212868.27</v>
      </c>
      <c r="D106" s="250">
        <v>22</v>
      </c>
      <c r="E106" s="250">
        <v>27</v>
      </c>
      <c r="F106" s="62">
        <v>212868.27</v>
      </c>
      <c r="G106" s="62">
        <v>0</v>
      </c>
      <c r="H106" s="394">
        <f t="shared" si="12"/>
        <v>212868.27</v>
      </c>
    </row>
    <row r="107" spans="1:8" x14ac:dyDescent="0.2">
      <c r="A107" s="199" t="s">
        <v>2265</v>
      </c>
      <c r="B107" s="6" t="s">
        <v>8336</v>
      </c>
      <c r="C107" s="253">
        <v>212868.27</v>
      </c>
      <c r="D107" s="250">
        <v>23</v>
      </c>
      <c r="E107" s="250">
        <v>27</v>
      </c>
      <c r="F107" s="62">
        <v>212868.27</v>
      </c>
      <c r="G107" s="62">
        <v>0</v>
      </c>
      <c r="H107" s="394">
        <f t="shared" si="12"/>
        <v>212868.27</v>
      </c>
    </row>
    <row r="108" spans="1:8" x14ac:dyDescent="0.2">
      <c r="A108" s="199" t="s">
        <v>2266</v>
      </c>
      <c r="B108" s="6" t="s">
        <v>7756</v>
      </c>
      <c r="C108" s="253">
        <v>212868.27</v>
      </c>
      <c r="D108" s="250">
        <v>23</v>
      </c>
      <c r="E108" s="250">
        <v>26</v>
      </c>
      <c r="F108" s="62">
        <v>212868.27</v>
      </c>
      <c r="G108" s="62">
        <v>0</v>
      </c>
      <c r="H108" s="394">
        <f t="shared" si="11"/>
        <v>212868.27</v>
      </c>
    </row>
    <row r="109" spans="1:8" x14ac:dyDescent="0.2">
      <c r="A109" s="199" t="s">
        <v>2267</v>
      </c>
      <c r="B109" s="6" t="s">
        <v>8337</v>
      </c>
      <c r="C109" s="253">
        <v>212868.27</v>
      </c>
      <c r="D109" s="250">
        <v>23</v>
      </c>
      <c r="E109" s="250">
        <v>26</v>
      </c>
      <c r="F109" s="62">
        <v>212868.27</v>
      </c>
      <c r="G109" s="62">
        <v>0</v>
      </c>
      <c r="H109" s="394">
        <f t="shared" si="11"/>
        <v>212868.27</v>
      </c>
    </row>
    <row r="110" spans="1:8" x14ac:dyDescent="0.2">
      <c r="A110" s="199" t="s">
        <v>2268</v>
      </c>
      <c r="B110" s="6" t="s">
        <v>7757</v>
      </c>
      <c r="C110" s="253">
        <v>212868.27</v>
      </c>
      <c r="D110" s="250">
        <v>23</v>
      </c>
      <c r="E110" s="250">
        <v>26</v>
      </c>
      <c r="F110" s="62">
        <v>212868.27</v>
      </c>
      <c r="G110" s="62">
        <v>0</v>
      </c>
      <c r="H110" s="394">
        <f t="shared" si="11"/>
        <v>212868.27</v>
      </c>
    </row>
    <row r="111" spans="1:8" x14ac:dyDescent="0.2">
      <c r="A111" s="199" t="s">
        <v>2269</v>
      </c>
      <c r="B111" s="6" t="s">
        <v>8338</v>
      </c>
      <c r="C111" s="253">
        <v>212868.27</v>
      </c>
      <c r="D111" s="250">
        <v>23</v>
      </c>
      <c r="E111" s="250">
        <v>27</v>
      </c>
      <c r="F111" s="62">
        <v>212868.27</v>
      </c>
      <c r="G111" s="62">
        <v>0</v>
      </c>
      <c r="H111" s="394">
        <f t="shared" ref="H111:H116" si="13">G111+F111</f>
        <v>212868.27</v>
      </c>
    </row>
    <row r="112" spans="1:8" x14ac:dyDescent="0.2">
      <c r="A112" s="199" t="s">
        <v>2270</v>
      </c>
      <c r="B112" s="6" t="s">
        <v>8339</v>
      </c>
      <c r="C112" s="253">
        <v>212868.27</v>
      </c>
      <c r="D112" s="250">
        <v>23</v>
      </c>
      <c r="E112" s="250">
        <v>27</v>
      </c>
      <c r="F112" s="62">
        <v>212868.27</v>
      </c>
      <c r="G112" s="62">
        <v>0</v>
      </c>
      <c r="H112" s="394">
        <f t="shared" si="13"/>
        <v>212868.27</v>
      </c>
    </row>
    <row r="113" spans="1:8" x14ac:dyDescent="0.2">
      <c r="A113" s="199" t="s">
        <v>2271</v>
      </c>
      <c r="B113" s="6" t="s">
        <v>8340</v>
      </c>
      <c r="C113" s="253">
        <v>212868.27</v>
      </c>
      <c r="D113" s="250">
        <v>24</v>
      </c>
      <c r="E113" s="250">
        <v>27</v>
      </c>
      <c r="F113" s="62">
        <v>212868.27</v>
      </c>
      <c r="G113" s="62">
        <v>0</v>
      </c>
      <c r="H113" s="394">
        <f t="shared" si="13"/>
        <v>212868.27</v>
      </c>
    </row>
    <row r="114" spans="1:8" x14ac:dyDescent="0.2">
      <c r="A114" s="199" t="s">
        <v>2272</v>
      </c>
      <c r="B114" s="6" t="s">
        <v>8341</v>
      </c>
      <c r="C114" s="253">
        <v>212868.27</v>
      </c>
      <c r="D114" s="250">
        <v>24</v>
      </c>
      <c r="E114" s="250">
        <v>27</v>
      </c>
      <c r="F114" s="62">
        <v>212868.27</v>
      </c>
      <c r="G114" s="62">
        <v>0</v>
      </c>
      <c r="H114" s="394">
        <f t="shared" si="13"/>
        <v>212868.27</v>
      </c>
    </row>
    <row r="115" spans="1:8" x14ac:dyDescent="0.2">
      <c r="A115" s="199" t="s">
        <v>2273</v>
      </c>
      <c r="B115" s="6" t="s">
        <v>8342</v>
      </c>
      <c r="C115" s="253">
        <v>212868.27</v>
      </c>
      <c r="D115" s="250">
        <v>24</v>
      </c>
      <c r="E115" s="250">
        <v>27</v>
      </c>
      <c r="F115" s="62">
        <v>212868.27</v>
      </c>
      <c r="G115" s="62">
        <v>0</v>
      </c>
      <c r="H115" s="394">
        <f t="shared" si="13"/>
        <v>212868.27</v>
      </c>
    </row>
    <row r="116" spans="1:8" x14ac:dyDescent="0.2">
      <c r="A116" s="199" t="s">
        <v>2274</v>
      </c>
      <c r="B116" s="6" t="s">
        <v>8343</v>
      </c>
      <c r="C116" s="253">
        <v>212868.27</v>
      </c>
      <c r="D116" s="250">
        <v>24</v>
      </c>
      <c r="E116" s="250">
        <v>27</v>
      </c>
      <c r="F116" s="62">
        <v>212868.27</v>
      </c>
      <c r="G116" s="62">
        <v>0</v>
      </c>
      <c r="H116" s="394">
        <f t="shared" si="13"/>
        <v>212868.27</v>
      </c>
    </row>
    <row r="117" spans="1:8" x14ac:dyDescent="0.2">
      <c r="A117" s="199" t="s">
        <v>2275</v>
      </c>
      <c r="B117" s="6" t="s">
        <v>1622</v>
      </c>
      <c r="C117" s="253">
        <v>212868.27</v>
      </c>
      <c r="D117" s="250">
        <v>24</v>
      </c>
      <c r="E117" s="250"/>
      <c r="F117" s="62">
        <v>0</v>
      </c>
      <c r="G117" s="62">
        <v>0</v>
      </c>
      <c r="H117" s="253">
        <f t="shared" ref="H117" si="14">G117-F117</f>
        <v>0</v>
      </c>
    </row>
    <row r="118" spans="1:8" x14ac:dyDescent="0.2">
      <c r="A118" s="199" t="s">
        <v>2276</v>
      </c>
      <c r="B118" s="6" t="s">
        <v>9660</v>
      </c>
      <c r="C118" s="253">
        <v>212868.27</v>
      </c>
      <c r="D118" s="250">
        <v>24</v>
      </c>
      <c r="E118" s="250">
        <v>28</v>
      </c>
      <c r="F118" s="62">
        <v>212868.27</v>
      </c>
      <c r="G118" s="62">
        <v>0</v>
      </c>
      <c r="H118" s="394">
        <f t="shared" ref="H118:H124" si="15">G118+F118</f>
        <v>212868.27</v>
      </c>
    </row>
    <row r="119" spans="1:8" x14ac:dyDescent="0.2">
      <c r="A119" s="199" t="s">
        <v>2277</v>
      </c>
      <c r="B119" s="6" t="s">
        <v>9661</v>
      </c>
      <c r="C119" s="253">
        <v>212868.27</v>
      </c>
      <c r="D119" s="250">
        <v>24</v>
      </c>
      <c r="E119" s="250">
        <v>28</v>
      </c>
      <c r="F119" s="62">
        <v>212868.27</v>
      </c>
      <c r="G119" s="62">
        <v>0</v>
      </c>
      <c r="H119" s="394">
        <f t="shared" si="15"/>
        <v>212868.27</v>
      </c>
    </row>
    <row r="120" spans="1:8" x14ac:dyDescent="0.2">
      <c r="A120" s="199" t="s">
        <v>2278</v>
      </c>
      <c r="B120" s="33" t="s">
        <v>9662</v>
      </c>
      <c r="C120" s="253">
        <v>212868.27</v>
      </c>
      <c r="D120" s="250">
        <v>25</v>
      </c>
      <c r="E120" s="250">
        <v>28</v>
      </c>
      <c r="F120" s="62">
        <v>212868.27</v>
      </c>
      <c r="G120" s="62">
        <v>0</v>
      </c>
      <c r="H120" s="394">
        <f t="shared" si="15"/>
        <v>212868.27</v>
      </c>
    </row>
    <row r="121" spans="1:8" x14ac:dyDescent="0.2">
      <c r="A121" s="199" t="s">
        <v>2279</v>
      </c>
      <c r="B121" s="33" t="s">
        <v>9663</v>
      </c>
      <c r="C121" s="253">
        <v>212868.27</v>
      </c>
      <c r="D121" s="250">
        <v>25</v>
      </c>
      <c r="E121" s="250">
        <v>28</v>
      </c>
      <c r="F121" s="62">
        <v>212868.27</v>
      </c>
      <c r="G121" s="62">
        <v>0</v>
      </c>
      <c r="H121" s="394">
        <f t="shared" si="15"/>
        <v>212868.27</v>
      </c>
    </row>
    <row r="122" spans="1:8" x14ac:dyDescent="0.2">
      <c r="A122" s="199" t="s">
        <v>2280</v>
      </c>
      <c r="B122" s="33" t="s">
        <v>10758</v>
      </c>
      <c r="C122" s="253">
        <v>212868.27</v>
      </c>
      <c r="D122" s="250">
        <v>25</v>
      </c>
      <c r="E122" s="250">
        <v>28</v>
      </c>
      <c r="F122" s="62">
        <v>212868.27</v>
      </c>
      <c r="G122" s="62">
        <v>0</v>
      </c>
      <c r="H122" s="394">
        <f t="shared" si="15"/>
        <v>212868.27</v>
      </c>
    </row>
    <row r="123" spans="1:8" x14ac:dyDescent="0.2">
      <c r="A123" s="199" t="s">
        <v>2281</v>
      </c>
      <c r="B123" s="33" t="s">
        <v>10759</v>
      </c>
      <c r="C123" s="253">
        <v>212868.27</v>
      </c>
      <c r="D123" s="250">
        <v>25</v>
      </c>
      <c r="E123" s="250">
        <v>28</v>
      </c>
      <c r="F123" s="62">
        <v>212868.27</v>
      </c>
      <c r="G123" s="62">
        <v>0</v>
      </c>
      <c r="H123" s="394">
        <f t="shared" si="15"/>
        <v>212868.27</v>
      </c>
    </row>
    <row r="124" spans="1:8" x14ac:dyDescent="0.2">
      <c r="A124" s="199" t="s">
        <v>2282</v>
      </c>
      <c r="B124" s="33" t="s">
        <v>9664</v>
      </c>
      <c r="C124" s="253">
        <v>212868.27</v>
      </c>
      <c r="D124" s="250">
        <v>25</v>
      </c>
      <c r="E124" s="250">
        <v>28</v>
      </c>
      <c r="F124" s="62">
        <v>212868.27</v>
      </c>
      <c r="G124" s="62">
        <v>0</v>
      </c>
      <c r="H124" s="394">
        <f t="shared" si="15"/>
        <v>212868.27</v>
      </c>
    </row>
    <row r="125" spans="1:8" x14ac:dyDescent="0.2">
      <c r="A125" s="569" t="s">
        <v>2283</v>
      </c>
      <c r="B125" s="635" t="s">
        <v>13941</v>
      </c>
      <c r="C125" s="253">
        <v>108073.60431238502</v>
      </c>
      <c r="D125" s="402">
        <v>25</v>
      </c>
      <c r="E125" s="250">
        <v>29</v>
      </c>
      <c r="F125" s="62">
        <f>C125</f>
        <v>108073.60431238502</v>
      </c>
      <c r="G125" s="253">
        <v>0</v>
      </c>
      <c r="H125" s="253">
        <f>G125+F125</f>
        <v>108073.60431238502</v>
      </c>
    </row>
    <row r="126" spans="1:8" x14ac:dyDescent="0.2">
      <c r="A126" s="569" t="s">
        <v>2284</v>
      </c>
      <c r="B126" s="635" t="s">
        <v>13942</v>
      </c>
      <c r="C126" s="253">
        <v>108073.60431238502</v>
      </c>
      <c r="D126" s="402">
        <v>25</v>
      </c>
      <c r="E126" s="250">
        <v>29</v>
      </c>
      <c r="F126" s="62">
        <f t="shared" ref="F126:F146" si="16">C126</f>
        <v>108073.60431238502</v>
      </c>
      <c r="G126" s="253">
        <v>0</v>
      </c>
      <c r="H126" s="253">
        <f t="shared" ref="H126:H146" si="17">G126+F126</f>
        <v>108073.60431238502</v>
      </c>
    </row>
    <row r="127" spans="1:8" x14ac:dyDescent="0.2">
      <c r="A127" s="569" t="s">
        <v>2285</v>
      </c>
      <c r="B127" s="635" t="s">
        <v>13943</v>
      </c>
      <c r="C127" s="253">
        <v>108073.60431238502</v>
      </c>
      <c r="D127" s="402">
        <v>25</v>
      </c>
      <c r="E127" s="250">
        <v>29</v>
      </c>
      <c r="F127" s="62">
        <f t="shared" si="16"/>
        <v>108073.60431238502</v>
      </c>
      <c r="G127" s="253">
        <v>0</v>
      </c>
      <c r="H127" s="253">
        <f t="shared" si="17"/>
        <v>108073.60431238502</v>
      </c>
    </row>
    <row r="128" spans="1:8" x14ac:dyDescent="0.2">
      <c r="A128" s="569" t="s">
        <v>2286</v>
      </c>
      <c r="B128" s="635" t="s">
        <v>13944</v>
      </c>
      <c r="C128" s="253">
        <v>108073.60431238502</v>
      </c>
      <c r="D128" s="402">
        <v>25</v>
      </c>
      <c r="E128" s="250">
        <v>29</v>
      </c>
      <c r="F128" s="62">
        <f t="shared" si="16"/>
        <v>108073.60431238502</v>
      </c>
      <c r="G128" s="253">
        <v>0</v>
      </c>
      <c r="H128" s="253">
        <f t="shared" si="17"/>
        <v>108073.60431238502</v>
      </c>
    </row>
    <row r="129" spans="1:8" x14ac:dyDescent="0.2">
      <c r="A129" s="569" t="s">
        <v>2287</v>
      </c>
      <c r="B129" s="635" t="s">
        <v>13925</v>
      </c>
      <c r="C129" s="253">
        <v>108073.60431238502</v>
      </c>
      <c r="D129" s="402">
        <v>25</v>
      </c>
      <c r="E129" s="250">
        <v>29</v>
      </c>
      <c r="F129" s="62">
        <f t="shared" si="16"/>
        <v>108073.60431238502</v>
      </c>
      <c r="G129" s="253">
        <v>0</v>
      </c>
      <c r="H129" s="253">
        <f t="shared" si="17"/>
        <v>108073.60431238502</v>
      </c>
    </row>
    <row r="130" spans="1:8" x14ac:dyDescent="0.2">
      <c r="A130" s="569" t="s">
        <v>2288</v>
      </c>
      <c r="B130" s="635" t="s">
        <v>13926</v>
      </c>
      <c r="C130" s="253">
        <v>108073.60431238502</v>
      </c>
      <c r="D130" s="465">
        <v>26</v>
      </c>
      <c r="E130" s="250">
        <v>29</v>
      </c>
      <c r="F130" s="62">
        <f t="shared" si="16"/>
        <v>108073.60431238502</v>
      </c>
      <c r="G130" s="253">
        <v>0</v>
      </c>
      <c r="H130" s="253">
        <f t="shared" si="17"/>
        <v>108073.60431238502</v>
      </c>
    </row>
    <row r="131" spans="1:8" x14ac:dyDescent="0.2">
      <c r="A131" s="569" t="s">
        <v>2289</v>
      </c>
      <c r="B131" s="635" t="s">
        <v>13927</v>
      </c>
      <c r="C131" s="253">
        <v>108073.60431238502</v>
      </c>
      <c r="D131" s="465">
        <v>26</v>
      </c>
      <c r="E131" s="250">
        <v>29</v>
      </c>
      <c r="F131" s="62">
        <f t="shared" si="16"/>
        <v>108073.60431238502</v>
      </c>
      <c r="G131" s="253">
        <v>0</v>
      </c>
      <c r="H131" s="253">
        <f t="shared" si="17"/>
        <v>108073.60431238502</v>
      </c>
    </row>
    <row r="132" spans="1:8" x14ac:dyDescent="0.2">
      <c r="A132" s="569" t="s">
        <v>2290</v>
      </c>
      <c r="B132" s="635" t="s">
        <v>13928</v>
      </c>
      <c r="C132" s="253">
        <v>108073.60431238502</v>
      </c>
      <c r="D132" s="465">
        <v>26</v>
      </c>
      <c r="E132" s="250">
        <v>29</v>
      </c>
      <c r="F132" s="62">
        <f t="shared" si="16"/>
        <v>108073.60431238502</v>
      </c>
      <c r="G132" s="253">
        <v>0</v>
      </c>
      <c r="H132" s="253">
        <f t="shared" si="17"/>
        <v>108073.60431238502</v>
      </c>
    </row>
    <row r="133" spans="1:8" x14ac:dyDescent="0.2">
      <c r="A133" s="569" t="s">
        <v>2291</v>
      </c>
      <c r="B133" s="635" t="s">
        <v>13929</v>
      </c>
      <c r="C133" s="253">
        <v>108073.60431238502</v>
      </c>
      <c r="D133" s="465">
        <v>26</v>
      </c>
      <c r="E133" s="250">
        <v>29</v>
      </c>
      <c r="F133" s="62">
        <f t="shared" si="16"/>
        <v>108073.60431238502</v>
      </c>
      <c r="G133" s="253">
        <v>0</v>
      </c>
      <c r="H133" s="253">
        <f t="shared" si="17"/>
        <v>108073.60431238502</v>
      </c>
    </row>
    <row r="134" spans="1:8" x14ac:dyDescent="0.2">
      <c r="A134" s="569" t="s">
        <v>2292</v>
      </c>
      <c r="B134" s="635" t="s">
        <v>13930</v>
      </c>
      <c r="C134" s="253">
        <v>108073.60431238502</v>
      </c>
      <c r="D134" s="465">
        <v>26</v>
      </c>
      <c r="E134" s="250">
        <v>29</v>
      </c>
      <c r="F134" s="62">
        <f t="shared" si="16"/>
        <v>108073.60431238502</v>
      </c>
      <c r="G134" s="253">
        <v>0</v>
      </c>
      <c r="H134" s="253">
        <f t="shared" si="17"/>
        <v>108073.60431238502</v>
      </c>
    </row>
    <row r="135" spans="1:8" x14ac:dyDescent="0.2">
      <c r="A135" s="569" t="s">
        <v>2293</v>
      </c>
      <c r="B135" s="635" t="s">
        <v>13921</v>
      </c>
      <c r="C135" s="253">
        <v>108073.60431238502</v>
      </c>
      <c r="D135" s="465">
        <v>26</v>
      </c>
      <c r="E135" s="250">
        <v>29</v>
      </c>
      <c r="F135" s="62">
        <f t="shared" si="16"/>
        <v>108073.60431238502</v>
      </c>
      <c r="G135" s="253">
        <v>0</v>
      </c>
      <c r="H135" s="253">
        <f t="shared" si="17"/>
        <v>108073.60431238502</v>
      </c>
    </row>
    <row r="136" spans="1:8" x14ac:dyDescent="0.2">
      <c r="A136" s="569" t="s">
        <v>2294</v>
      </c>
      <c r="B136" s="635" t="s">
        <v>13922</v>
      </c>
      <c r="C136" s="253">
        <v>108073.60431238502</v>
      </c>
      <c r="D136" s="465">
        <v>26</v>
      </c>
      <c r="E136" s="250">
        <v>29</v>
      </c>
      <c r="F136" s="62">
        <f t="shared" si="16"/>
        <v>108073.60431238502</v>
      </c>
      <c r="G136" s="253">
        <v>0</v>
      </c>
      <c r="H136" s="253">
        <f t="shared" si="17"/>
        <v>108073.60431238502</v>
      </c>
    </row>
    <row r="137" spans="1:8" x14ac:dyDescent="0.2">
      <c r="A137" s="569" t="s">
        <v>2295</v>
      </c>
      <c r="B137" s="635" t="s">
        <v>13923</v>
      </c>
      <c r="C137" s="253">
        <v>108073.60431238502</v>
      </c>
      <c r="D137" s="465">
        <v>26</v>
      </c>
      <c r="E137" s="250">
        <v>29</v>
      </c>
      <c r="F137" s="62">
        <f t="shared" si="16"/>
        <v>108073.60431238502</v>
      </c>
      <c r="G137" s="253">
        <v>0</v>
      </c>
      <c r="H137" s="253">
        <f t="shared" si="17"/>
        <v>108073.60431238502</v>
      </c>
    </row>
    <row r="138" spans="1:8" x14ac:dyDescent="0.2">
      <c r="A138" s="569" t="s">
        <v>2296</v>
      </c>
      <c r="B138" s="635" t="s">
        <v>13924</v>
      </c>
      <c r="C138" s="253">
        <v>108073.60431238502</v>
      </c>
      <c r="D138" s="465">
        <v>26</v>
      </c>
      <c r="E138" s="250">
        <v>29</v>
      </c>
      <c r="F138" s="62">
        <f t="shared" si="16"/>
        <v>108073.60431238502</v>
      </c>
      <c r="G138" s="253">
        <v>0</v>
      </c>
      <c r="H138" s="253">
        <f t="shared" si="17"/>
        <v>108073.60431238502</v>
      </c>
    </row>
    <row r="139" spans="1:8" x14ac:dyDescent="0.2">
      <c r="A139" s="569" t="s">
        <v>2297</v>
      </c>
      <c r="B139" s="635" t="s">
        <v>13945</v>
      </c>
      <c r="C139" s="253">
        <v>108073.60431238502</v>
      </c>
      <c r="D139" s="465">
        <v>26</v>
      </c>
      <c r="E139" s="250">
        <v>29</v>
      </c>
      <c r="F139" s="62">
        <f t="shared" si="16"/>
        <v>108073.60431238502</v>
      </c>
      <c r="G139" s="253">
        <v>0</v>
      </c>
      <c r="H139" s="253">
        <f t="shared" si="17"/>
        <v>108073.60431238502</v>
      </c>
    </row>
    <row r="140" spans="1:8" x14ac:dyDescent="0.2">
      <c r="A140" s="569" t="s">
        <v>2298</v>
      </c>
      <c r="B140" s="635" t="s">
        <v>13946</v>
      </c>
      <c r="C140" s="253">
        <v>108073.60431238502</v>
      </c>
      <c r="D140" s="465">
        <v>26</v>
      </c>
      <c r="E140" s="250">
        <v>29</v>
      </c>
      <c r="F140" s="62">
        <f t="shared" si="16"/>
        <v>108073.60431238502</v>
      </c>
      <c r="G140" s="253">
        <v>0</v>
      </c>
      <c r="H140" s="253">
        <f t="shared" si="17"/>
        <v>108073.60431238502</v>
      </c>
    </row>
    <row r="141" spans="1:8" x14ac:dyDescent="0.2">
      <c r="A141" s="569" t="s">
        <v>2299</v>
      </c>
      <c r="B141" s="635" t="s">
        <v>13947</v>
      </c>
      <c r="C141" s="253">
        <v>108073.60431238502</v>
      </c>
      <c r="D141" s="465">
        <v>26</v>
      </c>
      <c r="E141" s="250">
        <v>29</v>
      </c>
      <c r="F141" s="62">
        <f t="shared" si="16"/>
        <v>108073.60431238502</v>
      </c>
      <c r="G141" s="253">
        <v>0</v>
      </c>
      <c r="H141" s="253">
        <f t="shared" si="17"/>
        <v>108073.60431238502</v>
      </c>
    </row>
    <row r="142" spans="1:8" x14ac:dyDescent="0.2">
      <c r="A142" s="569" t="s">
        <v>2300</v>
      </c>
      <c r="B142" s="635" t="s">
        <v>13948</v>
      </c>
      <c r="C142" s="253">
        <v>108073.60431238502</v>
      </c>
      <c r="D142" s="465">
        <v>27</v>
      </c>
      <c r="E142" s="250">
        <v>29</v>
      </c>
      <c r="F142" s="62">
        <f t="shared" si="16"/>
        <v>108073.60431238502</v>
      </c>
      <c r="G142" s="253">
        <v>0</v>
      </c>
      <c r="H142" s="253">
        <f t="shared" si="17"/>
        <v>108073.60431238502</v>
      </c>
    </row>
    <row r="143" spans="1:8" x14ac:dyDescent="0.2">
      <c r="A143" s="569" t="s">
        <v>2301</v>
      </c>
      <c r="B143" s="635" t="s">
        <v>13931</v>
      </c>
      <c r="C143" s="253">
        <v>108073.60431238502</v>
      </c>
      <c r="D143" s="465">
        <v>27</v>
      </c>
      <c r="E143" s="250">
        <v>29</v>
      </c>
      <c r="F143" s="62">
        <f t="shared" si="16"/>
        <v>108073.60431238502</v>
      </c>
      <c r="G143" s="253">
        <v>0</v>
      </c>
      <c r="H143" s="253">
        <f t="shared" si="17"/>
        <v>108073.60431238502</v>
      </c>
    </row>
    <row r="144" spans="1:8" x14ac:dyDescent="0.2">
      <c r="A144" s="569" t="s">
        <v>2302</v>
      </c>
      <c r="B144" s="635" t="s">
        <v>13932</v>
      </c>
      <c r="C144" s="253">
        <v>108073.60431238502</v>
      </c>
      <c r="D144" s="465">
        <v>27</v>
      </c>
      <c r="E144" s="250">
        <v>29</v>
      </c>
      <c r="F144" s="62">
        <f t="shared" si="16"/>
        <v>108073.60431238502</v>
      </c>
      <c r="G144" s="253">
        <v>0</v>
      </c>
      <c r="H144" s="253">
        <f t="shared" si="17"/>
        <v>108073.60431238502</v>
      </c>
    </row>
    <row r="145" spans="1:8" x14ac:dyDescent="0.2">
      <c r="A145" s="569" t="s">
        <v>2303</v>
      </c>
      <c r="B145" s="635" t="s">
        <v>13949</v>
      </c>
      <c r="C145" s="253">
        <v>108073.60431238502</v>
      </c>
      <c r="D145" s="465">
        <v>27</v>
      </c>
      <c r="E145" s="250">
        <v>29</v>
      </c>
      <c r="F145" s="62">
        <f t="shared" si="16"/>
        <v>108073.60431238502</v>
      </c>
      <c r="G145" s="253">
        <v>0</v>
      </c>
      <c r="H145" s="253">
        <f t="shared" si="17"/>
        <v>108073.60431238502</v>
      </c>
    </row>
    <row r="146" spans="1:8" x14ac:dyDescent="0.2">
      <c r="A146" s="569" t="s">
        <v>2304</v>
      </c>
      <c r="B146" s="635" t="s">
        <v>13950</v>
      </c>
      <c r="C146" s="253">
        <v>108073.60431238502</v>
      </c>
      <c r="D146" s="465">
        <v>27</v>
      </c>
      <c r="E146" s="250">
        <v>29</v>
      </c>
      <c r="F146" s="62">
        <f t="shared" si="16"/>
        <v>108073.60431238502</v>
      </c>
      <c r="G146" s="253">
        <v>0</v>
      </c>
      <c r="H146" s="253">
        <f t="shared" si="17"/>
        <v>108073.60431238502</v>
      </c>
    </row>
    <row r="147" spans="1:8" x14ac:dyDescent="0.2">
      <c r="A147" s="569" t="s">
        <v>2305</v>
      </c>
      <c r="B147" s="635" t="s">
        <v>12160</v>
      </c>
      <c r="C147" s="253">
        <v>108073.60431238502</v>
      </c>
      <c r="D147" s="465">
        <v>27</v>
      </c>
      <c r="E147" s="250">
        <v>30</v>
      </c>
      <c r="F147" s="62">
        <v>0</v>
      </c>
      <c r="G147" s="62">
        <f>C147</f>
        <v>108073.60431238502</v>
      </c>
      <c r="H147" s="253">
        <f t="shared" ref="H147:H201" si="18">G147-F147</f>
        <v>108073.60431238502</v>
      </c>
    </row>
    <row r="148" spans="1:8" x14ac:dyDescent="0.2">
      <c r="A148" s="569" t="s">
        <v>2306</v>
      </c>
      <c r="B148" s="635" t="s">
        <v>1641</v>
      </c>
      <c r="C148" s="253">
        <v>108073.60431238502</v>
      </c>
      <c r="D148" s="465">
        <v>27</v>
      </c>
      <c r="E148" s="250">
        <v>30</v>
      </c>
      <c r="F148" s="62">
        <v>0</v>
      </c>
      <c r="G148" s="62">
        <f t="shared" ref="G148:G160" si="19">C148</f>
        <v>108073.60431238502</v>
      </c>
      <c r="H148" s="253">
        <f t="shared" si="18"/>
        <v>108073.60431238502</v>
      </c>
    </row>
    <row r="149" spans="1:8" x14ac:dyDescent="0.2">
      <c r="A149" s="569" t="s">
        <v>2307</v>
      </c>
      <c r="B149" s="635" t="s">
        <v>12163</v>
      </c>
      <c r="C149" s="253">
        <v>108073.60431238502</v>
      </c>
      <c r="D149" s="465">
        <v>27</v>
      </c>
      <c r="E149" s="250">
        <v>30</v>
      </c>
      <c r="F149" s="62">
        <v>0</v>
      </c>
      <c r="G149" s="62">
        <f t="shared" si="19"/>
        <v>108073.60431238502</v>
      </c>
      <c r="H149" s="253">
        <f t="shared" si="18"/>
        <v>108073.60431238502</v>
      </c>
    </row>
    <row r="150" spans="1:8" x14ac:dyDescent="0.2">
      <c r="A150" s="569" t="s">
        <v>2308</v>
      </c>
      <c r="B150" s="635" t="s">
        <v>1642</v>
      </c>
      <c r="C150" s="253">
        <v>108073.60431238502</v>
      </c>
      <c r="D150" s="465">
        <v>27</v>
      </c>
      <c r="E150" s="250">
        <v>30</v>
      </c>
      <c r="F150" s="62">
        <v>0</v>
      </c>
      <c r="G150" s="62">
        <f t="shared" si="19"/>
        <v>108073.60431238502</v>
      </c>
      <c r="H150" s="253">
        <f t="shared" si="18"/>
        <v>108073.60431238502</v>
      </c>
    </row>
    <row r="151" spans="1:8" x14ac:dyDescent="0.2">
      <c r="A151" s="569" t="s">
        <v>2309</v>
      </c>
      <c r="B151" s="635" t="s">
        <v>12166</v>
      </c>
      <c r="C151" s="253">
        <v>108073.60431238502</v>
      </c>
      <c r="D151" s="465">
        <v>27</v>
      </c>
      <c r="E151" s="250">
        <v>30</v>
      </c>
      <c r="F151" s="62">
        <v>0</v>
      </c>
      <c r="G151" s="62">
        <f t="shared" si="19"/>
        <v>108073.60431238502</v>
      </c>
      <c r="H151" s="253">
        <f t="shared" si="18"/>
        <v>108073.60431238502</v>
      </c>
    </row>
    <row r="152" spans="1:8" x14ac:dyDescent="0.2">
      <c r="A152" s="569" t="s">
        <v>2310</v>
      </c>
      <c r="B152" s="635" t="s">
        <v>1643</v>
      </c>
      <c r="C152" s="253">
        <v>108073.60431238502</v>
      </c>
      <c r="D152" s="465">
        <v>27</v>
      </c>
      <c r="E152" s="250">
        <v>30</v>
      </c>
      <c r="F152" s="62">
        <v>0</v>
      </c>
      <c r="G152" s="62">
        <f t="shared" si="19"/>
        <v>108073.60431238502</v>
      </c>
      <c r="H152" s="253">
        <f t="shared" si="18"/>
        <v>108073.60431238502</v>
      </c>
    </row>
    <row r="153" spans="1:8" x14ac:dyDescent="0.2">
      <c r="A153" s="569" t="s">
        <v>2311</v>
      </c>
      <c r="B153" s="635" t="s">
        <v>12169</v>
      </c>
      <c r="C153" s="253">
        <v>108073.60431238502</v>
      </c>
      <c r="D153" s="465">
        <v>27</v>
      </c>
      <c r="E153" s="250">
        <v>30</v>
      </c>
      <c r="F153" s="62">
        <v>0</v>
      </c>
      <c r="G153" s="62">
        <f t="shared" si="19"/>
        <v>108073.60431238502</v>
      </c>
      <c r="H153" s="253">
        <f t="shared" si="18"/>
        <v>108073.60431238502</v>
      </c>
    </row>
    <row r="154" spans="1:8" x14ac:dyDescent="0.2">
      <c r="A154" s="569" t="s">
        <v>2312</v>
      </c>
      <c r="B154" s="635" t="s">
        <v>1644</v>
      </c>
      <c r="C154" s="253">
        <v>108073.60431238502</v>
      </c>
      <c r="D154" s="465">
        <v>27</v>
      </c>
      <c r="E154" s="250">
        <v>30</v>
      </c>
      <c r="F154" s="62">
        <v>0</v>
      </c>
      <c r="G154" s="62">
        <f t="shared" si="19"/>
        <v>108073.60431238502</v>
      </c>
      <c r="H154" s="253">
        <f t="shared" si="18"/>
        <v>108073.60431238502</v>
      </c>
    </row>
    <row r="155" spans="1:8" x14ac:dyDescent="0.2">
      <c r="A155" s="569" t="s">
        <v>2313</v>
      </c>
      <c r="B155" s="635" t="s">
        <v>12172</v>
      </c>
      <c r="C155" s="253">
        <v>108073.60431238502</v>
      </c>
      <c r="D155" s="465">
        <v>27</v>
      </c>
      <c r="E155" s="250">
        <v>30</v>
      </c>
      <c r="F155" s="62">
        <v>0</v>
      </c>
      <c r="G155" s="62">
        <f t="shared" si="19"/>
        <v>108073.60431238502</v>
      </c>
      <c r="H155" s="253">
        <f t="shared" si="18"/>
        <v>108073.60431238502</v>
      </c>
    </row>
    <row r="156" spans="1:8" x14ac:dyDescent="0.2">
      <c r="A156" s="569" t="s">
        <v>2314</v>
      </c>
      <c r="B156" s="635" t="s">
        <v>1645</v>
      </c>
      <c r="C156" s="253">
        <v>108073.60431238502</v>
      </c>
      <c r="D156" s="465">
        <v>28</v>
      </c>
      <c r="E156" s="250">
        <v>30</v>
      </c>
      <c r="F156" s="62">
        <v>0</v>
      </c>
      <c r="G156" s="62">
        <f t="shared" si="19"/>
        <v>108073.60431238502</v>
      </c>
      <c r="H156" s="253">
        <f t="shared" si="18"/>
        <v>108073.60431238502</v>
      </c>
    </row>
    <row r="157" spans="1:8" x14ac:dyDescent="0.2">
      <c r="A157" s="569" t="s">
        <v>2315</v>
      </c>
      <c r="B157" s="635" t="s">
        <v>7071</v>
      </c>
      <c r="C157" s="253">
        <v>108073.60431238502</v>
      </c>
      <c r="D157" s="465">
        <v>28</v>
      </c>
      <c r="E157" s="250">
        <v>30</v>
      </c>
      <c r="F157" s="62">
        <v>0</v>
      </c>
      <c r="G157" s="62">
        <f t="shared" si="19"/>
        <v>108073.60431238502</v>
      </c>
      <c r="H157" s="253">
        <f t="shared" si="18"/>
        <v>108073.60431238502</v>
      </c>
    </row>
    <row r="158" spans="1:8" x14ac:dyDescent="0.2">
      <c r="A158" s="569" t="s">
        <v>2316</v>
      </c>
      <c r="B158" s="635" t="s">
        <v>1646</v>
      </c>
      <c r="C158" s="253">
        <v>108073.60431238502</v>
      </c>
      <c r="D158" s="465">
        <v>28</v>
      </c>
      <c r="E158" s="250">
        <v>30</v>
      </c>
      <c r="F158" s="62">
        <v>0</v>
      </c>
      <c r="G158" s="62">
        <f t="shared" si="19"/>
        <v>108073.60431238502</v>
      </c>
      <c r="H158" s="253">
        <f t="shared" si="18"/>
        <v>108073.60431238502</v>
      </c>
    </row>
    <row r="159" spans="1:8" x14ac:dyDescent="0.2">
      <c r="A159" s="569" t="s">
        <v>2317</v>
      </c>
      <c r="B159" s="635" t="s">
        <v>12177</v>
      </c>
      <c r="C159" s="253">
        <v>108073.60431238502</v>
      </c>
      <c r="D159" s="465">
        <v>28</v>
      </c>
      <c r="E159" s="250">
        <v>30</v>
      </c>
      <c r="F159" s="62">
        <v>0</v>
      </c>
      <c r="G159" s="62">
        <f t="shared" si="19"/>
        <v>108073.60431238502</v>
      </c>
      <c r="H159" s="253">
        <f t="shared" si="18"/>
        <v>108073.60431238502</v>
      </c>
    </row>
    <row r="160" spans="1:8" x14ac:dyDescent="0.2">
      <c r="A160" s="569" t="s">
        <v>2318</v>
      </c>
      <c r="B160" s="635" t="s">
        <v>1647</v>
      </c>
      <c r="C160" s="253">
        <v>108073.60431238502</v>
      </c>
      <c r="D160" s="465">
        <v>28</v>
      </c>
      <c r="E160" s="250">
        <v>30</v>
      </c>
      <c r="F160" s="62">
        <v>0</v>
      </c>
      <c r="G160" s="62">
        <f t="shared" si="19"/>
        <v>108073.60431238502</v>
      </c>
      <c r="H160" s="253">
        <f t="shared" si="18"/>
        <v>108073.60431238502</v>
      </c>
    </row>
    <row r="161" spans="1:8" x14ac:dyDescent="0.2">
      <c r="A161" s="569" t="s">
        <v>2319</v>
      </c>
      <c r="B161" s="635" t="s">
        <v>12180</v>
      </c>
      <c r="C161" s="253">
        <v>108073.60431238502</v>
      </c>
      <c r="D161" s="465">
        <v>28</v>
      </c>
      <c r="E161" s="250"/>
      <c r="F161" s="62">
        <v>0</v>
      </c>
      <c r="G161" s="62">
        <v>0</v>
      </c>
      <c r="H161" s="253">
        <f t="shared" si="18"/>
        <v>0</v>
      </c>
    </row>
    <row r="162" spans="1:8" x14ac:dyDescent="0.2">
      <c r="A162" s="569" t="s">
        <v>2320</v>
      </c>
      <c r="B162" s="635" t="s">
        <v>1648</v>
      </c>
      <c r="C162" s="253">
        <v>108073.60431238502</v>
      </c>
      <c r="D162" s="465">
        <v>28</v>
      </c>
      <c r="E162" s="250"/>
      <c r="F162" s="62">
        <v>0</v>
      </c>
      <c r="G162" s="62">
        <v>0</v>
      </c>
      <c r="H162" s="253">
        <f t="shared" si="18"/>
        <v>0</v>
      </c>
    </row>
    <row r="163" spans="1:8" x14ac:dyDescent="0.2">
      <c r="A163" s="569" t="s">
        <v>2321</v>
      </c>
      <c r="B163" s="635" t="s">
        <v>12183</v>
      </c>
      <c r="C163" s="253">
        <v>108073.60431238502</v>
      </c>
      <c r="D163" s="465">
        <v>28</v>
      </c>
      <c r="E163" s="250"/>
      <c r="F163" s="62">
        <v>0</v>
      </c>
      <c r="G163" s="62">
        <v>0</v>
      </c>
      <c r="H163" s="253">
        <f t="shared" si="18"/>
        <v>0</v>
      </c>
    </row>
    <row r="164" spans="1:8" x14ac:dyDescent="0.2">
      <c r="A164" s="569" t="s">
        <v>2322</v>
      </c>
      <c r="B164" s="635" t="s">
        <v>1649</v>
      </c>
      <c r="C164" s="253">
        <v>108073.60431238502</v>
      </c>
      <c r="D164" s="465">
        <v>28</v>
      </c>
      <c r="E164" s="250"/>
      <c r="F164" s="62">
        <v>0</v>
      </c>
      <c r="G164" s="62">
        <v>0</v>
      </c>
      <c r="H164" s="253">
        <f t="shared" si="18"/>
        <v>0</v>
      </c>
    </row>
    <row r="165" spans="1:8" x14ac:dyDescent="0.2">
      <c r="A165" s="569" t="s">
        <v>2323</v>
      </c>
      <c r="B165" s="635" t="s">
        <v>12186</v>
      </c>
      <c r="C165" s="253">
        <v>108073.60431238502</v>
      </c>
      <c r="D165" s="465">
        <v>28</v>
      </c>
      <c r="E165" s="250">
        <v>30</v>
      </c>
      <c r="F165" s="62">
        <v>0</v>
      </c>
      <c r="G165" s="62">
        <f t="shared" ref="G165:G187" si="20">C165</f>
        <v>108073.60431238502</v>
      </c>
      <c r="H165" s="253">
        <f t="shared" si="18"/>
        <v>108073.60431238502</v>
      </c>
    </row>
    <row r="166" spans="1:8" x14ac:dyDescent="0.2">
      <c r="A166" s="569" t="s">
        <v>2324</v>
      </c>
      <c r="B166" s="635" t="s">
        <v>1650</v>
      </c>
      <c r="C166" s="253">
        <v>108073.60431238502</v>
      </c>
      <c r="D166" s="465">
        <v>28</v>
      </c>
      <c r="E166" s="250">
        <v>30</v>
      </c>
      <c r="F166" s="62">
        <v>0</v>
      </c>
      <c r="G166" s="62">
        <f t="shared" si="20"/>
        <v>108073.60431238502</v>
      </c>
      <c r="H166" s="253">
        <f t="shared" si="18"/>
        <v>108073.60431238502</v>
      </c>
    </row>
    <row r="167" spans="1:8" x14ac:dyDescent="0.2">
      <c r="A167" s="569" t="s">
        <v>2325</v>
      </c>
      <c r="B167" s="635" t="s">
        <v>12189</v>
      </c>
      <c r="C167" s="253">
        <v>108073.60431238502</v>
      </c>
      <c r="D167" s="465">
        <v>28</v>
      </c>
      <c r="E167" s="250">
        <v>30</v>
      </c>
      <c r="F167" s="62">
        <v>0</v>
      </c>
      <c r="G167" s="62">
        <f t="shared" si="20"/>
        <v>108073.60431238502</v>
      </c>
      <c r="H167" s="253">
        <f t="shared" si="18"/>
        <v>108073.60431238502</v>
      </c>
    </row>
    <row r="168" spans="1:8" x14ac:dyDescent="0.2">
      <c r="A168" s="569" t="s">
        <v>2326</v>
      </c>
      <c r="B168" s="635" t="s">
        <v>1651</v>
      </c>
      <c r="C168" s="253">
        <v>108073.60431238502</v>
      </c>
      <c r="D168" s="465">
        <v>28</v>
      </c>
      <c r="E168" s="250">
        <v>30</v>
      </c>
      <c r="F168" s="62">
        <v>0</v>
      </c>
      <c r="G168" s="62">
        <f t="shared" si="20"/>
        <v>108073.60431238502</v>
      </c>
      <c r="H168" s="253">
        <f t="shared" si="18"/>
        <v>108073.60431238502</v>
      </c>
    </row>
    <row r="169" spans="1:8" x14ac:dyDescent="0.2">
      <c r="A169" s="569" t="s">
        <v>2327</v>
      </c>
      <c r="B169" s="635" t="s">
        <v>12192</v>
      </c>
      <c r="C169" s="253">
        <v>108073.60431238502</v>
      </c>
      <c r="D169" s="465">
        <v>28</v>
      </c>
      <c r="E169" s="250">
        <v>30</v>
      </c>
      <c r="F169" s="62">
        <v>0</v>
      </c>
      <c r="G169" s="62">
        <f t="shared" si="20"/>
        <v>108073.60431238502</v>
      </c>
      <c r="H169" s="253">
        <f t="shared" si="18"/>
        <v>108073.60431238502</v>
      </c>
    </row>
    <row r="170" spans="1:8" x14ac:dyDescent="0.2">
      <c r="A170" s="569" t="s">
        <v>2328</v>
      </c>
      <c r="B170" s="635" t="s">
        <v>1652</v>
      </c>
      <c r="C170" s="253">
        <v>108073.60431238502</v>
      </c>
      <c r="D170" s="465">
        <v>29</v>
      </c>
      <c r="E170" s="250">
        <v>30</v>
      </c>
      <c r="F170" s="62">
        <v>0</v>
      </c>
      <c r="G170" s="62">
        <f t="shared" si="20"/>
        <v>108073.60431238502</v>
      </c>
      <c r="H170" s="253">
        <f t="shared" si="18"/>
        <v>108073.60431238502</v>
      </c>
    </row>
    <row r="171" spans="1:8" x14ac:dyDescent="0.2">
      <c r="A171" s="569" t="s">
        <v>2329</v>
      </c>
      <c r="B171" s="635" t="s">
        <v>12195</v>
      </c>
      <c r="C171" s="253">
        <v>108073.60431238502</v>
      </c>
      <c r="D171" s="465">
        <v>29</v>
      </c>
      <c r="E171" s="250">
        <v>30</v>
      </c>
      <c r="F171" s="62">
        <v>0</v>
      </c>
      <c r="G171" s="62">
        <f t="shared" si="20"/>
        <v>108073.60431238502</v>
      </c>
      <c r="H171" s="253">
        <f t="shared" si="18"/>
        <v>108073.60431238502</v>
      </c>
    </row>
    <row r="172" spans="1:8" x14ac:dyDescent="0.2">
      <c r="A172" s="569" t="s">
        <v>2330</v>
      </c>
      <c r="B172" s="635" t="s">
        <v>1653</v>
      </c>
      <c r="C172" s="253">
        <v>108073.60431238502</v>
      </c>
      <c r="D172" s="465">
        <v>29</v>
      </c>
      <c r="E172" s="250">
        <v>30</v>
      </c>
      <c r="F172" s="62">
        <v>0</v>
      </c>
      <c r="G172" s="62">
        <f t="shared" si="20"/>
        <v>108073.60431238502</v>
      </c>
      <c r="H172" s="253">
        <f t="shared" si="18"/>
        <v>108073.60431238502</v>
      </c>
    </row>
    <row r="173" spans="1:8" x14ac:dyDescent="0.2">
      <c r="A173" s="569" t="s">
        <v>2331</v>
      </c>
      <c r="B173" s="635" t="s">
        <v>12198</v>
      </c>
      <c r="C173" s="253">
        <v>108073.60431238502</v>
      </c>
      <c r="D173" s="465">
        <v>29</v>
      </c>
      <c r="E173" s="250">
        <v>30</v>
      </c>
      <c r="F173" s="62">
        <v>0</v>
      </c>
      <c r="G173" s="62">
        <f t="shared" si="20"/>
        <v>108073.60431238502</v>
      </c>
      <c r="H173" s="253">
        <f t="shared" si="18"/>
        <v>108073.60431238502</v>
      </c>
    </row>
    <row r="174" spans="1:8" x14ac:dyDescent="0.2">
      <c r="A174" s="569" t="s">
        <v>2332</v>
      </c>
      <c r="B174" s="635" t="s">
        <v>1654</v>
      </c>
      <c r="C174" s="253">
        <v>108073.60431238502</v>
      </c>
      <c r="D174" s="465">
        <v>29</v>
      </c>
      <c r="E174" s="250">
        <v>30</v>
      </c>
      <c r="F174" s="62">
        <v>0</v>
      </c>
      <c r="G174" s="62">
        <f t="shared" si="20"/>
        <v>108073.60431238502</v>
      </c>
      <c r="H174" s="253">
        <f t="shared" si="18"/>
        <v>108073.60431238502</v>
      </c>
    </row>
    <row r="175" spans="1:8" x14ac:dyDescent="0.2">
      <c r="A175" s="569" t="s">
        <v>2333</v>
      </c>
      <c r="B175" s="635" t="s">
        <v>12201</v>
      </c>
      <c r="C175" s="253">
        <v>108073.60431238502</v>
      </c>
      <c r="D175" s="465">
        <v>29</v>
      </c>
      <c r="E175" s="250">
        <v>30</v>
      </c>
      <c r="F175" s="62">
        <v>0</v>
      </c>
      <c r="G175" s="62">
        <f t="shared" si="20"/>
        <v>108073.60431238502</v>
      </c>
      <c r="H175" s="253">
        <f t="shared" si="18"/>
        <v>108073.60431238502</v>
      </c>
    </row>
    <row r="176" spans="1:8" x14ac:dyDescent="0.2">
      <c r="A176" s="569" t="s">
        <v>2334</v>
      </c>
      <c r="B176" s="635" t="s">
        <v>1655</v>
      </c>
      <c r="C176" s="253">
        <v>108073.60431238502</v>
      </c>
      <c r="D176" s="465">
        <v>29</v>
      </c>
      <c r="E176" s="250">
        <v>30</v>
      </c>
      <c r="F176" s="62">
        <v>0</v>
      </c>
      <c r="G176" s="62">
        <f t="shared" si="20"/>
        <v>108073.60431238502</v>
      </c>
      <c r="H176" s="253">
        <f t="shared" si="18"/>
        <v>108073.60431238502</v>
      </c>
    </row>
    <row r="177" spans="1:8" x14ac:dyDescent="0.2">
      <c r="A177" s="569" t="s">
        <v>2335</v>
      </c>
      <c r="B177" s="635" t="s">
        <v>12204</v>
      </c>
      <c r="C177" s="253">
        <v>108073.60431238502</v>
      </c>
      <c r="D177" s="465">
        <v>29</v>
      </c>
      <c r="E177" s="250">
        <v>30</v>
      </c>
      <c r="F177" s="62">
        <v>0</v>
      </c>
      <c r="G177" s="62">
        <f t="shared" si="20"/>
        <v>108073.60431238502</v>
      </c>
      <c r="H177" s="253">
        <f t="shared" si="18"/>
        <v>108073.60431238502</v>
      </c>
    </row>
    <row r="178" spans="1:8" x14ac:dyDescent="0.2">
      <c r="A178" s="569" t="s">
        <v>2336</v>
      </c>
      <c r="B178" s="635" t="s">
        <v>1656</v>
      </c>
      <c r="C178" s="253">
        <v>108073.60431238502</v>
      </c>
      <c r="D178" s="465">
        <v>29</v>
      </c>
      <c r="E178" s="250">
        <v>30</v>
      </c>
      <c r="F178" s="62">
        <v>0</v>
      </c>
      <c r="G178" s="62">
        <f t="shared" si="20"/>
        <v>108073.60431238502</v>
      </c>
      <c r="H178" s="253">
        <f t="shared" si="18"/>
        <v>108073.60431238502</v>
      </c>
    </row>
    <row r="179" spans="1:8" x14ac:dyDescent="0.2">
      <c r="A179" s="569" t="s">
        <v>2337</v>
      </c>
      <c r="B179" s="635" t="s">
        <v>12207</v>
      </c>
      <c r="C179" s="253">
        <v>108073.60431238502</v>
      </c>
      <c r="D179" s="465">
        <v>29</v>
      </c>
      <c r="E179" s="250">
        <v>30</v>
      </c>
      <c r="F179" s="62">
        <v>0</v>
      </c>
      <c r="G179" s="62">
        <f t="shared" si="20"/>
        <v>108073.60431238502</v>
      </c>
      <c r="H179" s="253">
        <f t="shared" si="18"/>
        <v>108073.60431238502</v>
      </c>
    </row>
    <row r="180" spans="1:8" x14ac:dyDescent="0.2">
      <c r="A180" s="569" t="s">
        <v>2338</v>
      </c>
      <c r="B180" s="635" t="s">
        <v>1657</v>
      </c>
      <c r="C180" s="253">
        <v>108073.60431238502</v>
      </c>
      <c r="D180" s="465">
        <v>29</v>
      </c>
      <c r="E180" s="250">
        <v>30</v>
      </c>
      <c r="F180" s="62">
        <v>0</v>
      </c>
      <c r="G180" s="62">
        <f t="shared" si="20"/>
        <v>108073.60431238502</v>
      </c>
      <c r="H180" s="253">
        <f t="shared" si="18"/>
        <v>108073.60431238502</v>
      </c>
    </row>
    <row r="181" spans="1:8" x14ac:dyDescent="0.2">
      <c r="A181" s="569" t="s">
        <v>2339</v>
      </c>
      <c r="B181" s="635" t="s">
        <v>12210</v>
      </c>
      <c r="C181" s="253">
        <v>108073.60431238502</v>
      </c>
      <c r="D181" s="465">
        <v>29</v>
      </c>
      <c r="E181" s="250">
        <v>30</v>
      </c>
      <c r="F181" s="62">
        <v>0</v>
      </c>
      <c r="G181" s="62">
        <f t="shared" si="20"/>
        <v>108073.60431238502</v>
      </c>
      <c r="H181" s="253">
        <f t="shared" si="18"/>
        <v>108073.60431238502</v>
      </c>
    </row>
    <row r="182" spans="1:8" x14ac:dyDescent="0.2">
      <c r="A182" s="569" t="s">
        <v>2340</v>
      </c>
      <c r="B182" s="635" t="s">
        <v>1658</v>
      </c>
      <c r="C182" s="253">
        <v>108073.60431238502</v>
      </c>
      <c r="D182" s="465">
        <v>29</v>
      </c>
      <c r="E182" s="250">
        <v>30</v>
      </c>
      <c r="F182" s="62">
        <v>0</v>
      </c>
      <c r="G182" s="62">
        <f t="shared" si="20"/>
        <v>108073.60431238502</v>
      </c>
      <c r="H182" s="253">
        <f t="shared" si="18"/>
        <v>108073.60431238502</v>
      </c>
    </row>
    <row r="183" spans="1:8" x14ac:dyDescent="0.2">
      <c r="A183" s="569" t="s">
        <v>2341</v>
      </c>
      <c r="B183" s="635" t="s">
        <v>12213</v>
      </c>
      <c r="C183" s="253">
        <v>108073.60431238502</v>
      </c>
      <c r="D183" s="465">
        <v>29</v>
      </c>
      <c r="E183" s="250">
        <v>30</v>
      </c>
      <c r="F183" s="62">
        <v>0</v>
      </c>
      <c r="G183" s="62">
        <f t="shared" si="20"/>
        <v>108073.60431238502</v>
      </c>
      <c r="H183" s="253">
        <f t="shared" si="18"/>
        <v>108073.60431238502</v>
      </c>
    </row>
    <row r="184" spans="1:8" x14ac:dyDescent="0.2">
      <c r="A184" s="569" t="s">
        <v>2342</v>
      </c>
      <c r="B184" s="635" t="s">
        <v>1659</v>
      </c>
      <c r="C184" s="253">
        <v>108073.60431238502</v>
      </c>
      <c r="D184" s="465">
        <v>30</v>
      </c>
      <c r="E184" s="250">
        <v>30</v>
      </c>
      <c r="F184" s="62">
        <v>0</v>
      </c>
      <c r="G184" s="62">
        <f t="shared" si="20"/>
        <v>108073.60431238502</v>
      </c>
      <c r="H184" s="253">
        <f t="shared" si="18"/>
        <v>108073.60431238502</v>
      </c>
    </row>
    <row r="185" spans="1:8" x14ac:dyDescent="0.2">
      <c r="A185" s="569" t="s">
        <v>2343</v>
      </c>
      <c r="B185" s="635" t="s">
        <v>12216</v>
      </c>
      <c r="C185" s="253">
        <v>108073.60431238502</v>
      </c>
      <c r="D185" s="465">
        <v>30</v>
      </c>
      <c r="E185" s="250">
        <v>30</v>
      </c>
      <c r="F185" s="62">
        <v>0</v>
      </c>
      <c r="G185" s="62">
        <f t="shared" si="20"/>
        <v>108073.60431238502</v>
      </c>
      <c r="H185" s="253">
        <f t="shared" si="18"/>
        <v>108073.60431238502</v>
      </c>
    </row>
    <row r="186" spans="1:8" x14ac:dyDescent="0.2">
      <c r="A186" s="569" t="s">
        <v>2344</v>
      </c>
      <c r="B186" s="635" t="s">
        <v>1660</v>
      </c>
      <c r="C186" s="253">
        <v>108073.60431238502</v>
      </c>
      <c r="D186" s="465">
        <v>30</v>
      </c>
      <c r="E186" s="250">
        <v>30</v>
      </c>
      <c r="F186" s="62">
        <v>0</v>
      </c>
      <c r="G186" s="62">
        <f t="shared" si="20"/>
        <v>108073.60431238502</v>
      </c>
      <c r="H186" s="253">
        <f t="shared" si="18"/>
        <v>108073.60431238502</v>
      </c>
    </row>
    <row r="187" spans="1:8" x14ac:dyDescent="0.2">
      <c r="A187" s="569" t="s">
        <v>2345</v>
      </c>
      <c r="B187" s="635" t="s">
        <v>7072</v>
      </c>
      <c r="C187" s="253">
        <v>108073.60431238502</v>
      </c>
      <c r="D187" s="465">
        <v>30</v>
      </c>
      <c r="E187" s="250">
        <v>30</v>
      </c>
      <c r="F187" s="62">
        <v>0</v>
      </c>
      <c r="G187" s="62">
        <f t="shared" si="20"/>
        <v>108073.60431238502</v>
      </c>
      <c r="H187" s="253">
        <f t="shared" si="18"/>
        <v>108073.60431238502</v>
      </c>
    </row>
    <row r="188" spans="1:8" x14ac:dyDescent="0.2">
      <c r="A188" s="569" t="s">
        <v>2346</v>
      </c>
      <c r="B188" s="635" t="s">
        <v>1661</v>
      </c>
      <c r="C188" s="253">
        <v>108073.60431238502</v>
      </c>
      <c r="D188" s="465">
        <v>30</v>
      </c>
      <c r="E188" s="250"/>
      <c r="F188" s="62">
        <v>0</v>
      </c>
      <c r="G188" s="62">
        <v>0</v>
      </c>
      <c r="H188" s="253">
        <f t="shared" si="18"/>
        <v>0</v>
      </c>
    </row>
    <row r="189" spans="1:8" x14ac:dyDescent="0.2">
      <c r="A189" s="569" t="s">
        <v>2347</v>
      </c>
      <c r="B189" s="635" t="s">
        <v>12221</v>
      </c>
      <c r="C189" s="253">
        <v>108073.60431238502</v>
      </c>
      <c r="D189" s="465">
        <v>30</v>
      </c>
      <c r="E189" s="250"/>
      <c r="F189" s="62">
        <v>0</v>
      </c>
      <c r="G189" s="62">
        <v>0</v>
      </c>
      <c r="H189" s="253">
        <f t="shared" si="18"/>
        <v>0</v>
      </c>
    </row>
    <row r="190" spans="1:8" x14ac:dyDescent="0.2">
      <c r="A190" s="569" t="s">
        <v>2348</v>
      </c>
      <c r="B190" s="635" t="s">
        <v>1662</v>
      </c>
      <c r="C190" s="253">
        <v>108073.60431238502</v>
      </c>
      <c r="D190" s="465">
        <v>30</v>
      </c>
      <c r="E190" s="250"/>
      <c r="F190" s="62">
        <v>0</v>
      </c>
      <c r="G190" s="62">
        <v>0</v>
      </c>
      <c r="H190" s="253">
        <f t="shared" si="18"/>
        <v>0</v>
      </c>
    </row>
    <row r="191" spans="1:8" x14ac:dyDescent="0.2">
      <c r="A191" s="569" t="s">
        <v>2349</v>
      </c>
      <c r="B191" s="635" t="s">
        <v>12224</v>
      </c>
      <c r="C191" s="253">
        <v>108073.60431238502</v>
      </c>
      <c r="D191" s="465">
        <v>30</v>
      </c>
      <c r="E191" s="250"/>
      <c r="F191" s="62">
        <v>0</v>
      </c>
      <c r="G191" s="62">
        <v>0</v>
      </c>
      <c r="H191" s="253">
        <f t="shared" si="18"/>
        <v>0</v>
      </c>
    </row>
    <row r="192" spans="1:8" x14ac:dyDescent="0.2">
      <c r="A192" s="569" t="s">
        <v>2350</v>
      </c>
      <c r="B192" s="635" t="s">
        <v>1663</v>
      </c>
      <c r="C192" s="253">
        <v>108073.60431238502</v>
      </c>
      <c r="D192" s="465">
        <v>30</v>
      </c>
      <c r="E192" s="250"/>
      <c r="F192" s="62">
        <v>0</v>
      </c>
      <c r="G192" s="62">
        <v>0</v>
      </c>
      <c r="H192" s="253">
        <f t="shared" si="18"/>
        <v>0</v>
      </c>
    </row>
    <row r="193" spans="1:8" x14ac:dyDescent="0.2">
      <c r="A193" s="569" t="s">
        <v>2351</v>
      </c>
      <c r="B193" s="635" t="s">
        <v>12227</v>
      </c>
      <c r="C193" s="253">
        <v>108073.60431238502</v>
      </c>
      <c r="D193" s="465">
        <v>30</v>
      </c>
      <c r="E193" s="250"/>
      <c r="F193" s="62">
        <v>0</v>
      </c>
      <c r="G193" s="62">
        <v>0</v>
      </c>
      <c r="H193" s="253">
        <f t="shared" si="18"/>
        <v>0</v>
      </c>
    </row>
    <row r="194" spans="1:8" x14ac:dyDescent="0.2">
      <c r="A194" s="569" t="s">
        <v>2352</v>
      </c>
      <c r="B194" s="635" t="s">
        <v>1664</v>
      </c>
      <c r="C194" s="253">
        <v>108073.60431238502</v>
      </c>
      <c r="D194" s="465">
        <v>30</v>
      </c>
      <c r="E194" s="250"/>
      <c r="F194" s="62">
        <v>0</v>
      </c>
      <c r="G194" s="62">
        <v>0</v>
      </c>
      <c r="H194" s="253">
        <f t="shared" si="18"/>
        <v>0</v>
      </c>
    </row>
    <row r="195" spans="1:8" x14ac:dyDescent="0.2">
      <c r="A195" s="569" t="s">
        <v>2353</v>
      </c>
      <c r="B195" s="635" t="s">
        <v>12230</v>
      </c>
      <c r="C195" s="253">
        <v>108073.60431238502</v>
      </c>
      <c r="D195" s="465">
        <v>30</v>
      </c>
      <c r="E195" s="250"/>
      <c r="F195" s="62">
        <v>0</v>
      </c>
      <c r="G195" s="62">
        <v>0</v>
      </c>
      <c r="H195" s="253">
        <f t="shared" si="18"/>
        <v>0</v>
      </c>
    </row>
    <row r="196" spans="1:8" x14ac:dyDescent="0.2">
      <c r="A196" s="569" t="s">
        <v>2354</v>
      </c>
      <c r="B196" s="635" t="s">
        <v>1665</v>
      </c>
      <c r="C196" s="253">
        <v>108073.60431238502</v>
      </c>
      <c r="D196" s="465">
        <v>31</v>
      </c>
      <c r="E196" s="250"/>
      <c r="F196" s="62">
        <v>0</v>
      </c>
      <c r="G196" s="62">
        <v>0</v>
      </c>
      <c r="H196" s="253">
        <f t="shared" si="18"/>
        <v>0</v>
      </c>
    </row>
    <row r="197" spans="1:8" x14ac:dyDescent="0.2">
      <c r="A197" s="569" t="s">
        <v>2355</v>
      </c>
      <c r="B197" s="635" t="s">
        <v>12233</v>
      </c>
      <c r="C197" s="253">
        <v>108073.60431238502</v>
      </c>
      <c r="D197" s="465">
        <v>31</v>
      </c>
      <c r="E197" s="250"/>
      <c r="F197" s="62">
        <v>0</v>
      </c>
      <c r="G197" s="62">
        <v>0</v>
      </c>
      <c r="H197" s="253">
        <f t="shared" si="18"/>
        <v>0</v>
      </c>
    </row>
    <row r="198" spans="1:8" x14ac:dyDescent="0.2">
      <c r="A198" s="569" t="s">
        <v>2356</v>
      </c>
      <c r="B198" s="635" t="s">
        <v>1666</v>
      </c>
      <c r="C198" s="253">
        <v>108073.60431238502</v>
      </c>
      <c r="D198" s="465">
        <v>31</v>
      </c>
      <c r="E198" s="250"/>
      <c r="F198" s="62">
        <v>0</v>
      </c>
      <c r="G198" s="62">
        <v>0</v>
      </c>
      <c r="H198" s="253">
        <f t="shared" si="18"/>
        <v>0</v>
      </c>
    </row>
    <row r="199" spans="1:8" x14ac:dyDescent="0.2">
      <c r="A199" s="569" t="s">
        <v>2357</v>
      </c>
      <c r="B199" s="635" t="s">
        <v>12236</v>
      </c>
      <c r="C199" s="253">
        <v>108073.60431238502</v>
      </c>
      <c r="D199" s="465">
        <v>31</v>
      </c>
      <c r="E199" s="250"/>
      <c r="F199" s="62">
        <v>0</v>
      </c>
      <c r="G199" s="62">
        <v>0</v>
      </c>
      <c r="H199" s="253">
        <f t="shared" si="18"/>
        <v>0</v>
      </c>
    </row>
    <row r="200" spans="1:8" x14ac:dyDescent="0.2">
      <c r="A200" s="569" t="s">
        <v>2358</v>
      </c>
      <c r="B200" s="635" t="s">
        <v>1667</v>
      </c>
      <c r="C200" s="253">
        <v>108073.60431238502</v>
      </c>
      <c r="D200" s="465">
        <v>31</v>
      </c>
      <c r="E200" s="250"/>
      <c r="F200" s="62">
        <v>0</v>
      </c>
      <c r="G200" s="62">
        <v>0</v>
      </c>
      <c r="H200" s="253">
        <f t="shared" si="18"/>
        <v>0</v>
      </c>
    </row>
    <row r="201" spans="1:8" x14ac:dyDescent="0.2">
      <c r="A201" s="569" t="s">
        <v>2359</v>
      </c>
      <c r="B201" s="635" t="s">
        <v>12239</v>
      </c>
      <c r="C201" s="253">
        <v>108073.60431238502</v>
      </c>
      <c r="D201" s="465">
        <v>31</v>
      </c>
      <c r="E201" s="250"/>
      <c r="F201" s="62">
        <v>0</v>
      </c>
      <c r="G201" s="62">
        <v>0</v>
      </c>
      <c r="H201" s="253">
        <f t="shared" si="18"/>
        <v>0</v>
      </c>
    </row>
    <row r="202" spans="1:8" x14ac:dyDescent="0.2">
      <c r="A202" s="569" t="s">
        <v>2360</v>
      </c>
      <c r="B202" s="635" t="s">
        <v>1668</v>
      </c>
      <c r="C202" s="253">
        <v>108073.60431238502</v>
      </c>
      <c r="D202" s="465">
        <v>31</v>
      </c>
      <c r="E202" s="250"/>
      <c r="F202" s="62">
        <v>0</v>
      </c>
      <c r="G202" s="62">
        <v>0</v>
      </c>
      <c r="H202" s="253">
        <f t="shared" ref="H202:H221" si="21">G202-F202</f>
        <v>0</v>
      </c>
    </row>
    <row r="203" spans="1:8" x14ac:dyDescent="0.2">
      <c r="A203" s="569" t="s">
        <v>2361</v>
      </c>
      <c r="B203" s="635" t="s">
        <v>12242</v>
      </c>
      <c r="C203" s="253">
        <v>108073.60431238502</v>
      </c>
      <c r="D203" s="465">
        <v>31</v>
      </c>
      <c r="E203" s="250"/>
      <c r="F203" s="62">
        <v>0</v>
      </c>
      <c r="G203" s="62">
        <v>0</v>
      </c>
      <c r="H203" s="253">
        <f t="shared" si="21"/>
        <v>0</v>
      </c>
    </row>
    <row r="204" spans="1:8" x14ac:dyDescent="0.2">
      <c r="A204" s="569" t="s">
        <v>2362</v>
      </c>
      <c r="B204" s="635" t="s">
        <v>1669</v>
      </c>
      <c r="C204" s="253">
        <v>108073.60431238502</v>
      </c>
      <c r="D204" s="465">
        <v>31</v>
      </c>
      <c r="E204" s="250"/>
      <c r="F204" s="62">
        <v>0</v>
      </c>
      <c r="G204" s="62">
        <v>0</v>
      </c>
      <c r="H204" s="253">
        <f t="shared" si="21"/>
        <v>0</v>
      </c>
    </row>
    <row r="205" spans="1:8" x14ac:dyDescent="0.2">
      <c r="A205" s="569" t="s">
        <v>2363</v>
      </c>
      <c r="B205" s="635" t="s">
        <v>12245</v>
      </c>
      <c r="C205" s="253">
        <v>108073.60431238502</v>
      </c>
      <c r="D205" s="465">
        <v>31</v>
      </c>
      <c r="E205" s="250"/>
      <c r="F205" s="62">
        <v>0</v>
      </c>
      <c r="G205" s="62">
        <v>0</v>
      </c>
      <c r="H205" s="253">
        <f t="shared" si="21"/>
        <v>0</v>
      </c>
    </row>
    <row r="206" spans="1:8" x14ac:dyDescent="0.2">
      <c r="A206" s="569" t="s">
        <v>2364</v>
      </c>
      <c r="B206" s="635" t="s">
        <v>1670</v>
      </c>
      <c r="C206" s="253">
        <v>108073.60431238502</v>
      </c>
      <c r="D206" s="465">
        <v>31</v>
      </c>
      <c r="E206" s="250"/>
      <c r="F206" s="62">
        <v>0</v>
      </c>
      <c r="G206" s="62">
        <v>0</v>
      </c>
      <c r="H206" s="253">
        <f t="shared" si="21"/>
        <v>0</v>
      </c>
    </row>
    <row r="207" spans="1:8" x14ac:dyDescent="0.2">
      <c r="A207" s="569" t="s">
        <v>2365</v>
      </c>
      <c r="B207" s="635" t="s">
        <v>12248</v>
      </c>
      <c r="C207" s="253">
        <v>108073.60431238502</v>
      </c>
      <c r="D207" s="465">
        <v>31</v>
      </c>
      <c r="E207" s="250"/>
      <c r="F207" s="62">
        <v>0</v>
      </c>
      <c r="G207" s="62">
        <v>0</v>
      </c>
      <c r="H207" s="253">
        <f t="shared" si="21"/>
        <v>0</v>
      </c>
    </row>
    <row r="208" spans="1:8" x14ac:dyDescent="0.2">
      <c r="A208" s="569" t="s">
        <v>2366</v>
      </c>
      <c r="B208" s="635" t="s">
        <v>1671</v>
      </c>
      <c r="C208" s="253">
        <v>108073.60431238502</v>
      </c>
      <c r="D208" s="465">
        <v>32</v>
      </c>
      <c r="E208" s="250"/>
      <c r="F208" s="62">
        <v>0</v>
      </c>
      <c r="G208" s="62">
        <v>0</v>
      </c>
      <c r="H208" s="253">
        <f t="shared" si="21"/>
        <v>0</v>
      </c>
    </row>
    <row r="209" spans="1:8" x14ac:dyDescent="0.2">
      <c r="A209" s="569" t="s">
        <v>2367</v>
      </c>
      <c r="B209" s="635" t="s">
        <v>12251</v>
      </c>
      <c r="C209" s="253">
        <v>108073.60431238502</v>
      </c>
      <c r="D209" s="465">
        <v>32</v>
      </c>
      <c r="E209" s="250"/>
      <c r="F209" s="62">
        <v>0</v>
      </c>
      <c r="G209" s="62">
        <v>0</v>
      </c>
      <c r="H209" s="253">
        <f t="shared" si="21"/>
        <v>0</v>
      </c>
    </row>
    <row r="210" spans="1:8" x14ac:dyDescent="0.2">
      <c r="A210" s="569" t="s">
        <v>2368</v>
      </c>
      <c r="B210" s="635" t="s">
        <v>1672</v>
      </c>
      <c r="C210" s="253">
        <v>108073.60431238502</v>
      </c>
      <c r="D210" s="465">
        <v>32</v>
      </c>
      <c r="E210" s="250"/>
      <c r="F210" s="62">
        <v>0</v>
      </c>
      <c r="G210" s="62">
        <v>0</v>
      </c>
      <c r="H210" s="253">
        <f t="shared" si="21"/>
        <v>0</v>
      </c>
    </row>
    <row r="211" spans="1:8" x14ac:dyDescent="0.2">
      <c r="A211" s="569" t="s">
        <v>2369</v>
      </c>
      <c r="B211" s="635" t="s">
        <v>12254</v>
      </c>
      <c r="C211" s="253">
        <v>108073.60431238502</v>
      </c>
      <c r="D211" s="465">
        <v>32</v>
      </c>
      <c r="E211" s="250"/>
      <c r="F211" s="62">
        <v>0</v>
      </c>
      <c r="G211" s="62">
        <v>0</v>
      </c>
      <c r="H211" s="253">
        <f t="shared" si="21"/>
        <v>0</v>
      </c>
    </row>
    <row r="212" spans="1:8" x14ac:dyDescent="0.2">
      <c r="A212" s="569" t="s">
        <v>2370</v>
      </c>
      <c r="B212" s="635" t="s">
        <v>1673</v>
      </c>
      <c r="C212" s="253">
        <v>108073.60431238502</v>
      </c>
      <c r="D212" s="465">
        <v>32</v>
      </c>
      <c r="E212" s="250"/>
      <c r="F212" s="62">
        <v>0</v>
      </c>
      <c r="G212" s="62">
        <v>0</v>
      </c>
      <c r="H212" s="253">
        <f t="shared" si="21"/>
        <v>0</v>
      </c>
    </row>
    <row r="213" spans="1:8" x14ac:dyDescent="0.2">
      <c r="A213" s="569" t="s">
        <v>2371</v>
      </c>
      <c r="B213" s="635" t="s">
        <v>12257</v>
      </c>
      <c r="C213" s="253">
        <v>108073.60431238502</v>
      </c>
      <c r="D213" s="465">
        <v>32</v>
      </c>
      <c r="E213" s="250"/>
      <c r="F213" s="62">
        <v>0</v>
      </c>
      <c r="G213" s="62">
        <v>0</v>
      </c>
      <c r="H213" s="253">
        <f t="shared" si="21"/>
        <v>0</v>
      </c>
    </row>
    <row r="214" spans="1:8" x14ac:dyDescent="0.2">
      <c r="A214" s="569" t="s">
        <v>2372</v>
      </c>
      <c r="B214" s="635" t="s">
        <v>1674</v>
      </c>
      <c r="C214" s="253">
        <v>108073.60431238502</v>
      </c>
      <c r="D214" s="465">
        <v>32</v>
      </c>
      <c r="E214" s="250"/>
      <c r="F214" s="62">
        <v>0</v>
      </c>
      <c r="G214" s="62">
        <v>0</v>
      </c>
      <c r="H214" s="253">
        <f t="shared" si="21"/>
        <v>0</v>
      </c>
    </row>
    <row r="215" spans="1:8" x14ac:dyDescent="0.2">
      <c r="A215" s="569" t="s">
        <v>2373</v>
      </c>
      <c r="B215" s="635" t="s">
        <v>12260</v>
      </c>
      <c r="C215" s="253">
        <v>108073.60431238502</v>
      </c>
      <c r="D215" s="465">
        <v>32</v>
      </c>
      <c r="E215" s="250"/>
      <c r="F215" s="62">
        <v>0</v>
      </c>
      <c r="G215" s="62">
        <v>0</v>
      </c>
      <c r="H215" s="253">
        <f t="shared" si="21"/>
        <v>0</v>
      </c>
    </row>
    <row r="216" spans="1:8" x14ac:dyDescent="0.2">
      <c r="A216" s="569" t="s">
        <v>2374</v>
      </c>
      <c r="B216" s="635" t="s">
        <v>1675</v>
      </c>
      <c r="C216" s="253">
        <v>108073.60431238502</v>
      </c>
      <c r="D216" s="465">
        <v>32</v>
      </c>
      <c r="E216" s="250"/>
      <c r="F216" s="62">
        <v>0</v>
      </c>
      <c r="G216" s="62">
        <v>0</v>
      </c>
      <c r="H216" s="253">
        <f t="shared" si="21"/>
        <v>0</v>
      </c>
    </row>
    <row r="217" spans="1:8" x14ac:dyDescent="0.2">
      <c r="A217" s="569" t="s">
        <v>2375</v>
      </c>
      <c r="B217" s="635" t="s">
        <v>7073</v>
      </c>
      <c r="C217" s="253">
        <v>108073.60431238502</v>
      </c>
      <c r="D217" s="465">
        <v>32</v>
      </c>
      <c r="E217" s="250"/>
      <c r="F217" s="62">
        <v>0</v>
      </c>
      <c r="G217" s="62">
        <v>0</v>
      </c>
      <c r="H217" s="253">
        <f t="shared" si="21"/>
        <v>0</v>
      </c>
    </row>
    <row r="218" spans="1:8" x14ac:dyDescent="0.2">
      <c r="A218" s="569" t="s">
        <v>2376</v>
      </c>
      <c r="B218" s="635" t="s">
        <v>1676</v>
      </c>
      <c r="C218" s="253">
        <v>108073.60431238502</v>
      </c>
      <c r="D218" s="465">
        <v>32</v>
      </c>
      <c r="E218" s="250"/>
      <c r="F218" s="62">
        <v>0</v>
      </c>
      <c r="G218" s="62">
        <v>0</v>
      </c>
      <c r="H218" s="253">
        <f t="shared" si="21"/>
        <v>0</v>
      </c>
    </row>
    <row r="219" spans="1:8" x14ac:dyDescent="0.2">
      <c r="A219" s="569" t="s">
        <v>2377</v>
      </c>
      <c r="B219" s="635" t="s">
        <v>12265</v>
      </c>
      <c r="C219" s="253">
        <v>108073.60431238502</v>
      </c>
      <c r="D219" s="465">
        <v>32</v>
      </c>
      <c r="E219" s="250"/>
      <c r="F219" s="62">
        <v>0</v>
      </c>
      <c r="G219" s="62">
        <v>0</v>
      </c>
      <c r="H219" s="253">
        <f t="shared" si="21"/>
        <v>0</v>
      </c>
    </row>
    <row r="220" spans="1:8" x14ac:dyDescent="0.2">
      <c r="A220" s="569" t="s">
        <v>2378</v>
      </c>
      <c r="B220" s="635" t="s">
        <v>1677</v>
      </c>
      <c r="C220" s="253">
        <v>108073.60431238502</v>
      </c>
      <c r="D220" s="465">
        <v>32</v>
      </c>
      <c r="E220" s="250"/>
      <c r="F220" s="62">
        <v>0</v>
      </c>
      <c r="G220" s="62">
        <v>0</v>
      </c>
      <c r="H220" s="253">
        <f t="shared" si="21"/>
        <v>0</v>
      </c>
    </row>
    <row r="221" spans="1:8" x14ac:dyDescent="0.2">
      <c r="A221" s="569" t="s">
        <v>2379</v>
      </c>
      <c r="B221" s="635" t="s">
        <v>12268</v>
      </c>
      <c r="C221" s="253">
        <v>108073.60431238502</v>
      </c>
      <c r="D221" s="465">
        <v>33</v>
      </c>
      <c r="E221" s="250"/>
      <c r="F221" s="62">
        <v>0</v>
      </c>
      <c r="G221" s="62">
        <v>0</v>
      </c>
      <c r="H221" s="253">
        <f t="shared" si="21"/>
        <v>0</v>
      </c>
    </row>
    <row r="222" spans="1:8" x14ac:dyDescent="0.2">
      <c r="A222" s="569" t="s">
        <v>12817</v>
      </c>
      <c r="B222" s="635" t="s">
        <v>1678</v>
      </c>
      <c r="C222" s="253">
        <v>108073.60431238502</v>
      </c>
      <c r="D222" s="465">
        <v>33</v>
      </c>
      <c r="E222" s="250"/>
      <c r="F222" s="62">
        <v>0</v>
      </c>
      <c r="G222" s="62">
        <v>0</v>
      </c>
      <c r="H222" s="253">
        <f t="shared" ref="H222:H285" si="22">G222-F222</f>
        <v>0</v>
      </c>
    </row>
    <row r="223" spans="1:8" x14ac:dyDescent="0.2">
      <c r="A223" s="569" t="s">
        <v>12818</v>
      </c>
      <c r="B223" s="635" t="s">
        <v>12271</v>
      </c>
      <c r="C223" s="253">
        <v>108073.60431238502</v>
      </c>
      <c r="D223" s="465">
        <v>33</v>
      </c>
      <c r="E223" s="250"/>
      <c r="F223" s="62">
        <v>0</v>
      </c>
      <c r="G223" s="62">
        <v>0</v>
      </c>
      <c r="H223" s="253">
        <f t="shared" si="22"/>
        <v>0</v>
      </c>
    </row>
    <row r="224" spans="1:8" x14ac:dyDescent="0.2">
      <c r="A224" s="569" t="s">
        <v>12819</v>
      </c>
      <c r="B224" s="635" t="s">
        <v>1679</v>
      </c>
      <c r="C224" s="253">
        <v>108073.60431238502</v>
      </c>
      <c r="D224" s="465">
        <v>33</v>
      </c>
      <c r="E224" s="250"/>
      <c r="F224" s="62">
        <v>0</v>
      </c>
      <c r="G224" s="62">
        <v>0</v>
      </c>
      <c r="H224" s="253">
        <f t="shared" si="22"/>
        <v>0</v>
      </c>
    </row>
    <row r="225" spans="1:8" x14ac:dyDescent="0.2">
      <c r="A225" s="569" t="s">
        <v>12820</v>
      </c>
      <c r="B225" s="635" t="s">
        <v>12274</v>
      </c>
      <c r="C225" s="253">
        <v>108073.60431238502</v>
      </c>
      <c r="D225" s="465">
        <v>33</v>
      </c>
      <c r="E225" s="250"/>
      <c r="F225" s="62">
        <v>0</v>
      </c>
      <c r="G225" s="62">
        <v>0</v>
      </c>
      <c r="H225" s="253">
        <f t="shared" si="22"/>
        <v>0</v>
      </c>
    </row>
    <row r="226" spans="1:8" x14ac:dyDescent="0.2">
      <c r="A226" s="569" t="s">
        <v>12821</v>
      </c>
      <c r="B226" s="635" t="s">
        <v>1680</v>
      </c>
      <c r="C226" s="253">
        <v>108073.60431238502</v>
      </c>
      <c r="D226" s="465">
        <v>33</v>
      </c>
      <c r="E226" s="250"/>
      <c r="F226" s="62">
        <v>0</v>
      </c>
      <c r="G226" s="62">
        <v>0</v>
      </c>
      <c r="H226" s="253">
        <f t="shared" si="22"/>
        <v>0</v>
      </c>
    </row>
    <row r="227" spans="1:8" x14ac:dyDescent="0.2">
      <c r="A227" s="569" t="s">
        <v>12822</v>
      </c>
      <c r="B227" s="635" t="s">
        <v>12277</v>
      </c>
      <c r="C227" s="253">
        <v>108073.60431238502</v>
      </c>
      <c r="D227" s="465">
        <v>33</v>
      </c>
      <c r="E227" s="250"/>
      <c r="F227" s="62">
        <v>0</v>
      </c>
      <c r="G227" s="62">
        <v>0</v>
      </c>
      <c r="H227" s="253">
        <f t="shared" si="22"/>
        <v>0</v>
      </c>
    </row>
    <row r="228" spans="1:8" x14ac:dyDescent="0.2">
      <c r="A228" s="569" t="s">
        <v>12823</v>
      </c>
      <c r="B228" s="635" t="s">
        <v>1681</v>
      </c>
      <c r="C228" s="253">
        <v>108073.60431238502</v>
      </c>
      <c r="D228" s="465">
        <v>33</v>
      </c>
      <c r="E228" s="250"/>
      <c r="F228" s="62">
        <v>0</v>
      </c>
      <c r="G228" s="62">
        <v>0</v>
      </c>
      <c r="H228" s="253">
        <f t="shared" si="22"/>
        <v>0</v>
      </c>
    </row>
    <row r="229" spans="1:8" x14ac:dyDescent="0.2">
      <c r="A229" s="569" t="s">
        <v>12824</v>
      </c>
      <c r="B229" s="635" t="s">
        <v>12280</v>
      </c>
      <c r="C229" s="253">
        <v>108073.60431238502</v>
      </c>
      <c r="D229" s="465">
        <v>33</v>
      </c>
      <c r="E229" s="250"/>
      <c r="F229" s="62">
        <v>0</v>
      </c>
      <c r="G229" s="62">
        <v>0</v>
      </c>
      <c r="H229" s="253">
        <f t="shared" si="22"/>
        <v>0</v>
      </c>
    </row>
    <row r="230" spans="1:8" x14ac:dyDescent="0.2">
      <c r="A230" s="569" t="s">
        <v>12825</v>
      </c>
      <c r="B230" s="635" t="s">
        <v>1682</v>
      </c>
      <c r="C230" s="253">
        <v>108073.60431238502</v>
      </c>
      <c r="D230" s="465">
        <v>33</v>
      </c>
      <c r="E230" s="250"/>
      <c r="F230" s="62">
        <v>0</v>
      </c>
      <c r="G230" s="62">
        <v>0</v>
      </c>
      <c r="H230" s="253">
        <f t="shared" si="22"/>
        <v>0</v>
      </c>
    </row>
    <row r="231" spans="1:8" x14ac:dyDescent="0.2">
      <c r="A231" s="569" t="s">
        <v>12826</v>
      </c>
      <c r="B231" s="635" t="s">
        <v>12283</v>
      </c>
      <c r="C231" s="253">
        <v>108073.60431238502</v>
      </c>
      <c r="D231" s="465">
        <v>33</v>
      </c>
      <c r="E231" s="250"/>
      <c r="F231" s="62">
        <v>0</v>
      </c>
      <c r="G231" s="62">
        <v>0</v>
      </c>
      <c r="H231" s="253">
        <f t="shared" si="22"/>
        <v>0</v>
      </c>
    </row>
    <row r="232" spans="1:8" x14ac:dyDescent="0.2">
      <c r="A232" s="569" t="s">
        <v>12827</v>
      </c>
      <c r="B232" s="635" t="s">
        <v>1683</v>
      </c>
      <c r="C232" s="253">
        <v>108073.60431238502</v>
      </c>
      <c r="D232" s="465">
        <v>33</v>
      </c>
      <c r="E232" s="250"/>
      <c r="F232" s="62">
        <v>0</v>
      </c>
      <c r="G232" s="62">
        <v>0</v>
      </c>
      <c r="H232" s="253">
        <f t="shared" si="22"/>
        <v>0</v>
      </c>
    </row>
    <row r="233" spans="1:8" x14ac:dyDescent="0.2">
      <c r="A233" s="569" t="s">
        <v>12828</v>
      </c>
      <c r="B233" s="635" t="s">
        <v>12286</v>
      </c>
      <c r="C233" s="253">
        <v>108073.60431238502</v>
      </c>
      <c r="D233" s="465">
        <v>33</v>
      </c>
      <c r="E233" s="250"/>
      <c r="F233" s="62">
        <v>0</v>
      </c>
      <c r="G233" s="62">
        <v>0</v>
      </c>
      <c r="H233" s="253">
        <f t="shared" si="22"/>
        <v>0</v>
      </c>
    </row>
    <row r="234" spans="1:8" x14ac:dyDescent="0.2">
      <c r="A234" s="569" t="s">
        <v>12829</v>
      </c>
      <c r="B234" s="635" t="s">
        <v>1684</v>
      </c>
      <c r="C234" s="253">
        <v>108073.60431238502</v>
      </c>
      <c r="D234" s="465">
        <v>34</v>
      </c>
      <c r="E234" s="250"/>
      <c r="F234" s="62">
        <v>0</v>
      </c>
      <c r="G234" s="62">
        <v>0</v>
      </c>
      <c r="H234" s="253">
        <f t="shared" si="22"/>
        <v>0</v>
      </c>
    </row>
    <row r="235" spans="1:8" x14ac:dyDescent="0.2">
      <c r="A235" s="569" t="s">
        <v>12830</v>
      </c>
      <c r="B235" s="635" t="s">
        <v>12289</v>
      </c>
      <c r="C235" s="253">
        <v>108073.60431238502</v>
      </c>
      <c r="D235" s="465">
        <v>34</v>
      </c>
      <c r="E235" s="250"/>
      <c r="F235" s="62">
        <v>0</v>
      </c>
      <c r="G235" s="62">
        <v>0</v>
      </c>
      <c r="H235" s="253">
        <f t="shared" si="22"/>
        <v>0</v>
      </c>
    </row>
    <row r="236" spans="1:8" x14ac:dyDescent="0.2">
      <c r="A236" s="569" t="s">
        <v>12831</v>
      </c>
      <c r="B236" s="635" t="s">
        <v>1685</v>
      </c>
      <c r="C236" s="253">
        <v>108073.60431238502</v>
      </c>
      <c r="D236" s="465">
        <v>34</v>
      </c>
      <c r="E236" s="250"/>
      <c r="F236" s="62">
        <v>0</v>
      </c>
      <c r="G236" s="62">
        <v>0</v>
      </c>
      <c r="H236" s="253">
        <f t="shared" si="22"/>
        <v>0</v>
      </c>
    </row>
    <row r="237" spans="1:8" x14ac:dyDescent="0.2">
      <c r="A237" s="569" t="s">
        <v>12832</v>
      </c>
      <c r="B237" s="635" t="s">
        <v>12292</v>
      </c>
      <c r="C237" s="253">
        <v>108073.60431238502</v>
      </c>
      <c r="D237" s="465">
        <v>34</v>
      </c>
      <c r="E237" s="250"/>
      <c r="F237" s="62">
        <v>0</v>
      </c>
      <c r="G237" s="62">
        <v>0</v>
      </c>
      <c r="H237" s="253">
        <f t="shared" si="22"/>
        <v>0</v>
      </c>
    </row>
    <row r="238" spans="1:8" x14ac:dyDescent="0.2">
      <c r="A238" s="569" t="s">
        <v>12833</v>
      </c>
      <c r="B238" s="635" t="s">
        <v>1686</v>
      </c>
      <c r="C238" s="253">
        <v>108073.60431238502</v>
      </c>
      <c r="D238" s="465">
        <v>34</v>
      </c>
      <c r="E238" s="250"/>
      <c r="F238" s="62">
        <v>0</v>
      </c>
      <c r="G238" s="62">
        <v>0</v>
      </c>
      <c r="H238" s="253">
        <f t="shared" si="22"/>
        <v>0</v>
      </c>
    </row>
    <row r="239" spans="1:8" x14ac:dyDescent="0.2">
      <c r="A239" s="569" t="s">
        <v>12834</v>
      </c>
      <c r="B239" s="635" t="s">
        <v>12295</v>
      </c>
      <c r="C239" s="253">
        <v>108073.60431238502</v>
      </c>
      <c r="D239" s="465">
        <v>34</v>
      </c>
      <c r="E239" s="250"/>
      <c r="F239" s="62">
        <v>0</v>
      </c>
      <c r="G239" s="62">
        <v>0</v>
      </c>
      <c r="H239" s="253">
        <f t="shared" si="22"/>
        <v>0</v>
      </c>
    </row>
    <row r="240" spans="1:8" x14ac:dyDescent="0.2">
      <c r="A240" s="569" t="s">
        <v>12835</v>
      </c>
      <c r="B240" s="635" t="s">
        <v>1687</v>
      </c>
      <c r="C240" s="253">
        <v>108073.60431238502</v>
      </c>
      <c r="D240" s="465">
        <v>34</v>
      </c>
      <c r="E240" s="250"/>
      <c r="F240" s="62">
        <v>0</v>
      </c>
      <c r="G240" s="62">
        <v>0</v>
      </c>
      <c r="H240" s="253">
        <f t="shared" si="22"/>
        <v>0</v>
      </c>
    </row>
    <row r="241" spans="1:8" x14ac:dyDescent="0.2">
      <c r="A241" s="569" t="s">
        <v>12836</v>
      </c>
      <c r="B241" s="635" t="s">
        <v>12298</v>
      </c>
      <c r="C241" s="253">
        <v>108073.60431238502</v>
      </c>
      <c r="D241" s="465">
        <v>34</v>
      </c>
      <c r="E241" s="250"/>
      <c r="F241" s="62">
        <v>0</v>
      </c>
      <c r="G241" s="62">
        <v>0</v>
      </c>
      <c r="H241" s="253">
        <f t="shared" si="22"/>
        <v>0</v>
      </c>
    </row>
    <row r="242" spans="1:8" x14ac:dyDescent="0.2">
      <c r="A242" s="569" t="s">
        <v>12837</v>
      </c>
      <c r="B242" s="635" t="s">
        <v>1688</v>
      </c>
      <c r="C242" s="253">
        <v>108073.60431238502</v>
      </c>
      <c r="D242" s="465">
        <v>34</v>
      </c>
      <c r="E242" s="250"/>
      <c r="F242" s="62">
        <v>0</v>
      </c>
      <c r="G242" s="62">
        <v>0</v>
      </c>
      <c r="H242" s="253">
        <f t="shared" si="22"/>
        <v>0</v>
      </c>
    </row>
    <row r="243" spans="1:8" x14ac:dyDescent="0.2">
      <c r="A243" s="569" t="s">
        <v>12838</v>
      </c>
      <c r="B243" s="635" t="s">
        <v>12301</v>
      </c>
      <c r="C243" s="253">
        <v>108073.60431238502</v>
      </c>
      <c r="D243" s="465">
        <v>34</v>
      </c>
      <c r="E243" s="250"/>
      <c r="F243" s="62">
        <v>0</v>
      </c>
      <c r="G243" s="62">
        <v>0</v>
      </c>
      <c r="H243" s="253">
        <f t="shared" si="22"/>
        <v>0</v>
      </c>
    </row>
    <row r="244" spans="1:8" x14ac:dyDescent="0.2">
      <c r="A244" s="569" t="s">
        <v>12839</v>
      </c>
      <c r="B244" s="635" t="s">
        <v>1689</v>
      </c>
      <c r="C244" s="253">
        <v>108073.60431238502</v>
      </c>
      <c r="D244" s="465">
        <v>34</v>
      </c>
      <c r="E244" s="250"/>
      <c r="F244" s="62">
        <v>0</v>
      </c>
      <c r="G244" s="62">
        <v>0</v>
      </c>
      <c r="H244" s="253">
        <f t="shared" si="22"/>
        <v>0</v>
      </c>
    </row>
    <row r="245" spans="1:8" x14ac:dyDescent="0.2">
      <c r="A245" s="569" t="s">
        <v>12840</v>
      </c>
      <c r="B245" s="635" t="s">
        <v>12304</v>
      </c>
      <c r="C245" s="253">
        <v>108073.60431238502</v>
      </c>
      <c r="D245" s="465">
        <v>34</v>
      </c>
      <c r="E245" s="250"/>
      <c r="F245" s="62">
        <v>0</v>
      </c>
      <c r="G245" s="62">
        <v>0</v>
      </c>
      <c r="H245" s="253">
        <f t="shared" si="22"/>
        <v>0</v>
      </c>
    </row>
    <row r="246" spans="1:8" x14ac:dyDescent="0.2">
      <c r="A246" s="569" t="s">
        <v>12841</v>
      </c>
      <c r="B246" s="635" t="s">
        <v>1690</v>
      </c>
      <c r="C246" s="253">
        <v>108073.60431238502</v>
      </c>
      <c r="D246" s="465">
        <v>35</v>
      </c>
      <c r="E246" s="250"/>
      <c r="F246" s="62">
        <v>0</v>
      </c>
      <c r="G246" s="62">
        <v>0</v>
      </c>
      <c r="H246" s="253">
        <f t="shared" si="22"/>
        <v>0</v>
      </c>
    </row>
    <row r="247" spans="1:8" x14ac:dyDescent="0.2">
      <c r="A247" s="569" t="s">
        <v>12842</v>
      </c>
      <c r="B247" s="635" t="s">
        <v>7074</v>
      </c>
      <c r="C247" s="253">
        <v>108073.60431238502</v>
      </c>
      <c r="D247" s="465">
        <v>35</v>
      </c>
      <c r="E247" s="250"/>
      <c r="F247" s="62">
        <v>0</v>
      </c>
      <c r="G247" s="62">
        <v>0</v>
      </c>
      <c r="H247" s="253">
        <f t="shared" si="22"/>
        <v>0</v>
      </c>
    </row>
    <row r="248" spans="1:8" x14ac:dyDescent="0.2">
      <c r="A248" s="569" t="s">
        <v>12843</v>
      </c>
      <c r="B248" s="635" t="s">
        <v>1691</v>
      </c>
      <c r="C248" s="253">
        <v>108073.60431238502</v>
      </c>
      <c r="D248" s="465">
        <v>35</v>
      </c>
      <c r="E248" s="250"/>
      <c r="F248" s="62">
        <v>0</v>
      </c>
      <c r="G248" s="62">
        <v>0</v>
      </c>
      <c r="H248" s="253">
        <f t="shared" si="22"/>
        <v>0</v>
      </c>
    </row>
    <row r="249" spans="1:8" x14ac:dyDescent="0.2">
      <c r="A249" s="569" t="s">
        <v>12844</v>
      </c>
      <c r="B249" s="635" t="s">
        <v>12309</v>
      </c>
      <c r="C249" s="253">
        <v>108073.60431238502</v>
      </c>
      <c r="D249" s="465">
        <v>35</v>
      </c>
      <c r="E249" s="250"/>
      <c r="F249" s="62">
        <v>0</v>
      </c>
      <c r="G249" s="62">
        <v>0</v>
      </c>
      <c r="H249" s="253">
        <f t="shared" si="22"/>
        <v>0</v>
      </c>
    </row>
    <row r="250" spans="1:8" x14ac:dyDescent="0.2">
      <c r="A250" s="569" t="s">
        <v>12845</v>
      </c>
      <c r="B250" s="635" t="s">
        <v>1692</v>
      </c>
      <c r="C250" s="253">
        <v>108073.60431238502</v>
      </c>
      <c r="D250" s="465">
        <v>35</v>
      </c>
      <c r="E250" s="250"/>
      <c r="F250" s="62">
        <v>0</v>
      </c>
      <c r="G250" s="62">
        <v>0</v>
      </c>
      <c r="H250" s="253">
        <f t="shared" si="22"/>
        <v>0</v>
      </c>
    </row>
    <row r="251" spans="1:8" x14ac:dyDescent="0.2">
      <c r="A251" s="569" t="s">
        <v>12846</v>
      </c>
      <c r="B251" s="635" t="s">
        <v>12312</v>
      </c>
      <c r="C251" s="253">
        <v>108073.60431238502</v>
      </c>
      <c r="D251" s="465">
        <v>35</v>
      </c>
      <c r="E251" s="250"/>
      <c r="F251" s="62">
        <v>0</v>
      </c>
      <c r="G251" s="62">
        <v>0</v>
      </c>
      <c r="H251" s="253">
        <f t="shared" si="22"/>
        <v>0</v>
      </c>
    </row>
    <row r="252" spans="1:8" x14ac:dyDescent="0.2">
      <c r="A252" s="569" t="s">
        <v>12847</v>
      </c>
      <c r="B252" s="635" t="s">
        <v>1693</v>
      </c>
      <c r="C252" s="253">
        <v>108073.60431238502</v>
      </c>
      <c r="D252" s="465">
        <v>35</v>
      </c>
      <c r="E252" s="250"/>
      <c r="F252" s="62">
        <v>0</v>
      </c>
      <c r="G252" s="62">
        <v>0</v>
      </c>
      <c r="H252" s="253">
        <f t="shared" si="22"/>
        <v>0</v>
      </c>
    </row>
    <row r="253" spans="1:8" x14ac:dyDescent="0.2">
      <c r="A253" s="569" t="s">
        <v>12848</v>
      </c>
      <c r="B253" s="635" t="s">
        <v>12315</v>
      </c>
      <c r="C253" s="253">
        <v>108073.60431238502</v>
      </c>
      <c r="D253" s="465">
        <v>35</v>
      </c>
      <c r="E253" s="250"/>
      <c r="F253" s="62">
        <v>0</v>
      </c>
      <c r="G253" s="62">
        <v>0</v>
      </c>
      <c r="H253" s="253">
        <f t="shared" si="22"/>
        <v>0</v>
      </c>
    </row>
    <row r="254" spans="1:8" x14ac:dyDescent="0.2">
      <c r="A254" s="569" t="s">
        <v>12849</v>
      </c>
      <c r="B254" s="635" t="s">
        <v>1694</v>
      </c>
      <c r="C254" s="253">
        <v>108073.60431238502</v>
      </c>
      <c r="D254" s="465">
        <v>35</v>
      </c>
      <c r="E254" s="250"/>
      <c r="F254" s="62">
        <v>0</v>
      </c>
      <c r="G254" s="62">
        <v>0</v>
      </c>
      <c r="H254" s="253">
        <f t="shared" si="22"/>
        <v>0</v>
      </c>
    </row>
    <row r="255" spans="1:8" x14ac:dyDescent="0.2">
      <c r="A255" s="569" t="s">
        <v>12850</v>
      </c>
      <c r="B255" s="635" t="s">
        <v>12318</v>
      </c>
      <c r="C255" s="253">
        <v>108073.60431238502</v>
      </c>
      <c r="D255" s="465">
        <v>35</v>
      </c>
      <c r="E255" s="250"/>
      <c r="F255" s="62">
        <v>0</v>
      </c>
      <c r="G255" s="62">
        <v>0</v>
      </c>
      <c r="H255" s="253">
        <f t="shared" si="22"/>
        <v>0</v>
      </c>
    </row>
    <row r="256" spans="1:8" x14ac:dyDescent="0.2">
      <c r="A256" s="569" t="s">
        <v>12851</v>
      </c>
      <c r="B256" s="635" t="s">
        <v>1695</v>
      </c>
      <c r="C256" s="253">
        <v>108073.60431238502</v>
      </c>
      <c r="D256" s="465">
        <v>35</v>
      </c>
      <c r="E256" s="250"/>
      <c r="F256" s="62">
        <v>0</v>
      </c>
      <c r="G256" s="62">
        <v>0</v>
      </c>
      <c r="H256" s="253">
        <f t="shared" si="22"/>
        <v>0</v>
      </c>
    </row>
    <row r="257" spans="1:8" x14ac:dyDescent="0.2">
      <c r="A257" s="569" t="s">
        <v>12852</v>
      </c>
      <c r="B257" s="635" t="s">
        <v>12321</v>
      </c>
      <c r="C257" s="253">
        <v>108073.60431238502</v>
      </c>
      <c r="D257" s="465">
        <v>35</v>
      </c>
      <c r="E257" s="250"/>
      <c r="F257" s="62">
        <v>0</v>
      </c>
      <c r="G257" s="62">
        <v>0</v>
      </c>
      <c r="H257" s="253">
        <f t="shared" si="22"/>
        <v>0</v>
      </c>
    </row>
    <row r="258" spans="1:8" x14ac:dyDescent="0.2">
      <c r="A258" s="569" t="s">
        <v>12853</v>
      </c>
      <c r="B258" s="635" t="s">
        <v>1696</v>
      </c>
      <c r="C258" s="253">
        <v>108073.60431238502</v>
      </c>
      <c r="D258" s="465">
        <v>35</v>
      </c>
      <c r="E258" s="250"/>
      <c r="F258" s="62">
        <v>0</v>
      </c>
      <c r="G258" s="62">
        <v>0</v>
      </c>
      <c r="H258" s="253">
        <f t="shared" si="22"/>
        <v>0</v>
      </c>
    </row>
    <row r="259" spans="1:8" x14ac:dyDescent="0.2">
      <c r="A259" s="569" t="s">
        <v>12854</v>
      </c>
      <c r="B259" s="635" t="s">
        <v>12324</v>
      </c>
      <c r="C259" s="253">
        <v>108073.60431238502</v>
      </c>
      <c r="D259" s="465">
        <v>35</v>
      </c>
      <c r="E259" s="250"/>
      <c r="F259" s="62">
        <v>0</v>
      </c>
      <c r="G259" s="62">
        <v>0</v>
      </c>
      <c r="H259" s="253">
        <f t="shared" si="22"/>
        <v>0</v>
      </c>
    </row>
    <row r="260" spans="1:8" x14ac:dyDescent="0.2">
      <c r="A260" s="569" t="s">
        <v>12855</v>
      </c>
      <c r="B260" s="635" t="s">
        <v>1697</v>
      </c>
      <c r="C260" s="253">
        <v>108073.60431238502</v>
      </c>
      <c r="D260" s="465">
        <v>35</v>
      </c>
      <c r="E260" s="250"/>
      <c r="F260" s="62">
        <v>0</v>
      </c>
      <c r="G260" s="62">
        <v>0</v>
      </c>
      <c r="H260" s="253">
        <f t="shared" si="22"/>
        <v>0</v>
      </c>
    </row>
    <row r="261" spans="1:8" x14ac:dyDescent="0.2">
      <c r="A261" s="569" t="s">
        <v>12856</v>
      </c>
      <c r="B261" s="635" t="s">
        <v>12327</v>
      </c>
      <c r="C261" s="253">
        <v>108073.60431238502</v>
      </c>
      <c r="D261" s="465">
        <v>35</v>
      </c>
      <c r="E261" s="250"/>
      <c r="F261" s="62">
        <v>0</v>
      </c>
      <c r="G261" s="62">
        <v>0</v>
      </c>
      <c r="H261" s="253">
        <f t="shared" si="22"/>
        <v>0</v>
      </c>
    </row>
    <row r="262" spans="1:8" x14ac:dyDescent="0.2">
      <c r="A262" s="569" t="s">
        <v>12857</v>
      </c>
      <c r="B262" s="635" t="s">
        <v>1698</v>
      </c>
      <c r="C262" s="253">
        <v>108073.60431238502</v>
      </c>
      <c r="D262" s="465">
        <v>36</v>
      </c>
      <c r="E262" s="250"/>
      <c r="F262" s="62">
        <v>0</v>
      </c>
      <c r="G262" s="62">
        <v>0</v>
      </c>
      <c r="H262" s="253">
        <f t="shared" si="22"/>
        <v>0</v>
      </c>
    </row>
    <row r="263" spans="1:8" x14ac:dyDescent="0.2">
      <c r="A263" s="569" t="s">
        <v>12858</v>
      </c>
      <c r="B263" s="635" t="s">
        <v>12330</v>
      </c>
      <c r="C263" s="253">
        <v>108073.60431238502</v>
      </c>
      <c r="D263" s="465">
        <v>36</v>
      </c>
      <c r="E263" s="250"/>
      <c r="F263" s="62">
        <v>0</v>
      </c>
      <c r="G263" s="62">
        <v>0</v>
      </c>
      <c r="H263" s="253">
        <f t="shared" si="22"/>
        <v>0</v>
      </c>
    </row>
    <row r="264" spans="1:8" x14ac:dyDescent="0.2">
      <c r="A264" s="569" t="s">
        <v>12859</v>
      </c>
      <c r="B264" s="635" t="s">
        <v>1699</v>
      </c>
      <c r="C264" s="253">
        <v>108073.60431238502</v>
      </c>
      <c r="D264" s="465">
        <v>36</v>
      </c>
      <c r="E264" s="250"/>
      <c r="F264" s="62">
        <v>0</v>
      </c>
      <c r="G264" s="62">
        <v>0</v>
      </c>
      <c r="H264" s="253">
        <f t="shared" si="22"/>
        <v>0</v>
      </c>
    </row>
    <row r="265" spans="1:8" x14ac:dyDescent="0.2">
      <c r="A265" s="569" t="s">
        <v>12860</v>
      </c>
      <c r="B265" s="635" t="s">
        <v>12861</v>
      </c>
      <c r="C265" s="253">
        <v>108073.60431238502</v>
      </c>
      <c r="D265" s="465">
        <v>36</v>
      </c>
      <c r="E265" s="250"/>
      <c r="F265" s="62">
        <v>0</v>
      </c>
      <c r="G265" s="62">
        <v>0</v>
      </c>
      <c r="H265" s="253">
        <f t="shared" si="22"/>
        <v>0</v>
      </c>
    </row>
    <row r="266" spans="1:8" x14ac:dyDescent="0.2">
      <c r="A266" s="569" t="s">
        <v>12862</v>
      </c>
      <c r="B266" s="635" t="s">
        <v>1700</v>
      </c>
      <c r="C266" s="253">
        <v>108073.60431238502</v>
      </c>
      <c r="D266" s="465">
        <v>36</v>
      </c>
      <c r="E266" s="250"/>
      <c r="F266" s="62">
        <v>0</v>
      </c>
      <c r="G266" s="62">
        <v>0</v>
      </c>
      <c r="H266" s="253">
        <f t="shared" si="22"/>
        <v>0</v>
      </c>
    </row>
    <row r="267" spans="1:8" x14ac:dyDescent="0.2">
      <c r="A267" s="569" t="s">
        <v>12863</v>
      </c>
      <c r="B267" s="635" t="s">
        <v>12864</v>
      </c>
      <c r="C267" s="253">
        <v>108073.60431238502</v>
      </c>
      <c r="D267" s="465">
        <v>36</v>
      </c>
      <c r="E267" s="250"/>
      <c r="F267" s="62">
        <v>0</v>
      </c>
      <c r="G267" s="62">
        <v>0</v>
      </c>
      <c r="H267" s="253">
        <f t="shared" si="22"/>
        <v>0</v>
      </c>
    </row>
    <row r="268" spans="1:8" x14ac:dyDescent="0.2">
      <c r="A268" s="569" t="s">
        <v>12865</v>
      </c>
      <c r="B268" s="635" t="s">
        <v>1701</v>
      </c>
      <c r="C268" s="253">
        <v>108073.60431238502</v>
      </c>
      <c r="D268" s="465">
        <v>36</v>
      </c>
      <c r="E268" s="250"/>
      <c r="F268" s="62">
        <v>0</v>
      </c>
      <c r="G268" s="62">
        <v>0</v>
      </c>
      <c r="H268" s="253">
        <f t="shared" si="22"/>
        <v>0</v>
      </c>
    </row>
    <row r="269" spans="1:8" x14ac:dyDescent="0.2">
      <c r="A269" s="569" t="s">
        <v>12866</v>
      </c>
      <c r="B269" s="635" t="s">
        <v>12867</v>
      </c>
      <c r="C269" s="253">
        <v>108073.60431238502</v>
      </c>
      <c r="D269" s="465">
        <v>36</v>
      </c>
      <c r="E269" s="250"/>
      <c r="F269" s="62">
        <v>0</v>
      </c>
      <c r="G269" s="62">
        <v>0</v>
      </c>
      <c r="H269" s="253">
        <f t="shared" si="22"/>
        <v>0</v>
      </c>
    </row>
    <row r="270" spans="1:8" x14ac:dyDescent="0.2">
      <c r="A270" s="569" t="s">
        <v>12868</v>
      </c>
      <c r="B270" s="635" t="s">
        <v>1702</v>
      </c>
      <c r="C270" s="253">
        <v>108073.60431238502</v>
      </c>
      <c r="D270" s="465">
        <v>36</v>
      </c>
      <c r="E270" s="250"/>
      <c r="F270" s="62">
        <v>0</v>
      </c>
      <c r="G270" s="62">
        <v>0</v>
      </c>
      <c r="H270" s="253">
        <f t="shared" si="22"/>
        <v>0</v>
      </c>
    </row>
    <row r="271" spans="1:8" x14ac:dyDescent="0.2">
      <c r="A271" s="569" t="s">
        <v>12869</v>
      </c>
      <c r="B271" s="635" t="s">
        <v>12870</v>
      </c>
      <c r="C271" s="253">
        <v>108073.60431238502</v>
      </c>
      <c r="D271" s="465">
        <v>36</v>
      </c>
      <c r="E271" s="250"/>
      <c r="F271" s="62">
        <v>0</v>
      </c>
      <c r="G271" s="62">
        <v>0</v>
      </c>
      <c r="H271" s="253">
        <f t="shared" si="22"/>
        <v>0</v>
      </c>
    </row>
    <row r="272" spans="1:8" x14ac:dyDescent="0.2">
      <c r="A272" s="569" t="s">
        <v>12871</v>
      </c>
      <c r="B272" s="635" t="s">
        <v>1703</v>
      </c>
      <c r="C272" s="253">
        <v>108073.60431238502</v>
      </c>
      <c r="D272" s="465">
        <v>36</v>
      </c>
      <c r="E272" s="250"/>
      <c r="F272" s="62">
        <v>0</v>
      </c>
      <c r="G272" s="62">
        <v>0</v>
      </c>
      <c r="H272" s="253">
        <f t="shared" si="22"/>
        <v>0</v>
      </c>
    </row>
    <row r="273" spans="1:8" x14ac:dyDescent="0.2">
      <c r="A273" s="569" t="s">
        <v>12872</v>
      </c>
      <c r="B273" s="635" t="s">
        <v>12873</v>
      </c>
      <c r="C273" s="253">
        <v>108073.60431238502</v>
      </c>
      <c r="D273" s="465">
        <v>36</v>
      </c>
      <c r="E273" s="250"/>
      <c r="F273" s="62">
        <v>0</v>
      </c>
      <c r="G273" s="62">
        <v>0</v>
      </c>
      <c r="H273" s="253">
        <f t="shared" si="22"/>
        <v>0</v>
      </c>
    </row>
    <row r="274" spans="1:8" x14ac:dyDescent="0.2">
      <c r="A274" s="569" t="s">
        <v>12874</v>
      </c>
      <c r="B274" s="635" t="s">
        <v>1704</v>
      </c>
      <c r="C274" s="253">
        <v>108073.60431238502</v>
      </c>
      <c r="D274" s="465">
        <v>36</v>
      </c>
      <c r="E274" s="250"/>
      <c r="F274" s="62">
        <v>0</v>
      </c>
      <c r="G274" s="62">
        <v>0</v>
      </c>
      <c r="H274" s="253">
        <f t="shared" si="22"/>
        <v>0</v>
      </c>
    </row>
    <row r="275" spans="1:8" x14ac:dyDescent="0.2">
      <c r="A275" s="569" t="s">
        <v>12875</v>
      </c>
      <c r="B275" s="635" t="s">
        <v>12876</v>
      </c>
      <c r="C275" s="253">
        <v>108073.60431238502</v>
      </c>
      <c r="D275" s="465">
        <v>36</v>
      </c>
      <c r="E275" s="250"/>
      <c r="F275" s="62">
        <v>0</v>
      </c>
      <c r="G275" s="62">
        <v>0</v>
      </c>
      <c r="H275" s="253">
        <f t="shared" si="22"/>
        <v>0</v>
      </c>
    </row>
    <row r="276" spans="1:8" x14ac:dyDescent="0.2">
      <c r="A276" s="569" t="s">
        <v>12877</v>
      </c>
      <c r="B276" s="635" t="s">
        <v>1705</v>
      </c>
      <c r="C276" s="253">
        <v>108073.60431238502</v>
      </c>
      <c r="D276" s="465">
        <v>37</v>
      </c>
      <c r="E276" s="250"/>
      <c r="F276" s="62">
        <v>0</v>
      </c>
      <c r="G276" s="62">
        <v>0</v>
      </c>
      <c r="H276" s="253">
        <f t="shared" si="22"/>
        <v>0</v>
      </c>
    </row>
    <row r="277" spans="1:8" x14ac:dyDescent="0.2">
      <c r="A277" s="569" t="s">
        <v>12878</v>
      </c>
      <c r="B277" s="635" t="s">
        <v>12879</v>
      </c>
      <c r="C277" s="253">
        <v>108073.60431238502</v>
      </c>
      <c r="D277" s="465">
        <v>37</v>
      </c>
      <c r="E277" s="250"/>
      <c r="F277" s="62">
        <v>0</v>
      </c>
      <c r="G277" s="62">
        <v>0</v>
      </c>
      <c r="H277" s="253">
        <f t="shared" si="22"/>
        <v>0</v>
      </c>
    </row>
    <row r="278" spans="1:8" x14ac:dyDescent="0.2">
      <c r="A278" s="569" t="s">
        <v>12880</v>
      </c>
      <c r="B278" s="635" t="s">
        <v>1706</v>
      </c>
      <c r="C278" s="253">
        <v>108073.60431238502</v>
      </c>
      <c r="D278" s="465">
        <v>37</v>
      </c>
      <c r="E278" s="250"/>
      <c r="F278" s="62">
        <v>0</v>
      </c>
      <c r="G278" s="62">
        <v>0</v>
      </c>
      <c r="H278" s="253">
        <f t="shared" si="22"/>
        <v>0</v>
      </c>
    </row>
    <row r="279" spans="1:8" x14ac:dyDescent="0.2">
      <c r="A279" s="569" t="s">
        <v>12881</v>
      </c>
      <c r="B279" s="635" t="s">
        <v>12882</v>
      </c>
      <c r="C279" s="253">
        <v>108073.60431238502</v>
      </c>
      <c r="D279" s="465">
        <v>37</v>
      </c>
      <c r="E279" s="250"/>
      <c r="F279" s="62">
        <v>0</v>
      </c>
      <c r="G279" s="62">
        <v>0</v>
      </c>
      <c r="H279" s="253">
        <f t="shared" si="22"/>
        <v>0</v>
      </c>
    </row>
    <row r="280" spans="1:8" x14ac:dyDescent="0.2">
      <c r="A280" s="569" t="s">
        <v>12883</v>
      </c>
      <c r="B280" s="635" t="s">
        <v>1707</v>
      </c>
      <c r="C280" s="253">
        <v>108073.60431238502</v>
      </c>
      <c r="D280" s="465">
        <v>37</v>
      </c>
      <c r="E280" s="250"/>
      <c r="F280" s="62">
        <v>0</v>
      </c>
      <c r="G280" s="62">
        <v>0</v>
      </c>
      <c r="H280" s="253">
        <f t="shared" si="22"/>
        <v>0</v>
      </c>
    </row>
    <row r="281" spans="1:8" x14ac:dyDescent="0.2">
      <c r="A281" s="569" t="s">
        <v>12884</v>
      </c>
      <c r="B281" s="635" t="s">
        <v>12885</v>
      </c>
      <c r="C281" s="253">
        <v>108073.60431238502</v>
      </c>
      <c r="D281" s="465">
        <v>37</v>
      </c>
      <c r="E281" s="250"/>
      <c r="F281" s="62">
        <v>0</v>
      </c>
      <c r="G281" s="62">
        <v>0</v>
      </c>
      <c r="H281" s="253">
        <f t="shared" si="22"/>
        <v>0</v>
      </c>
    </row>
    <row r="282" spans="1:8" x14ac:dyDescent="0.2">
      <c r="A282" s="569" t="s">
        <v>12886</v>
      </c>
      <c r="B282" s="635" t="s">
        <v>2245</v>
      </c>
      <c r="C282" s="253">
        <v>108073.60431238502</v>
      </c>
      <c r="D282" s="465">
        <v>37</v>
      </c>
      <c r="E282" s="250"/>
      <c r="F282" s="62">
        <v>0</v>
      </c>
      <c r="G282" s="62">
        <v>0</v>
      </c>
      <c r="H282" s="253">
        <f t="shared" si="22"/>
        <v>0</v>
      </c>
    </row>
    <row r="283" spans="1:8" x14ac:dyDescent="0.2">
      <c r="A283" s="569" t="s">
        <v>12887</v>
      </c>
      <c r="B283" s="635" t="s">
        <v>12888</v>
      </c>
      <c r="C283" s="253">
        <v>108073.60431238502</v>
      </c>
      <c r="D283" s="465">
        <v>37</v>
      </c>
      <c r="E283" s="250"/>
      <c r="F283" s="62">
        <v>0</v>
      </c>
      <c r="G283" s="62">
        <v>0</v>
      </c>
      <c r="H283" s="253">
        <f t="shared" si="22"/>
        <v>0</v>
      </c>
    </row>
    <row r="284" spans="1:8" x14ac:dyDescent="0.2">
      <c r="A284" s="569" t="s">
        <v>12889</v>
      </c>
      <c r="B284" s="635" t="s">
        <v>2246</v>
      </c>
      <c r="C284" s="253">
        <v>108073.60431238502</v>
      </c>
      <c r="D284" s="465">
        <v>37</v>
      </c>
      <c r="E284" s="250"/>
      <c r="F284" s="62">
        <v>0</v>
      </c>
      <c r="G284" s="62">
        <v>0</v>
      </c>
      <c r="H284" s="253">
        <f t="shared" si="22"/>
        <v>0</v>
      </c>
    </row>
    <row r="285" spans="1:8" x14ac:dyDescent="0.2">
      <c r="A285" s="569" t="s">
        <v>12890</v>
      </c>
      <c r="B285" s="635" t="s">
        <v>12891</v>
      </c>
      <c r="C285" s="253">
        <v>108073.60431238502</v>
      </c>
      <c r="D285" s="465">
        <v>37</v>
      </c>
      <c r="E285" s="250"/>
      <c r="F285" s="62">
        <v>0</v>
      </c>
      <c r="G285" s="62">
        <v>0</v>
      </c>
      <c r="H285" s="253">
        <f t="shared" si="22"/>
        <v>0</v>
      </c>
    </row>
    <row r="286" spans="1:8" x14ac:dyDescent="0.2">
      <c r="A286" s="569" t="s">
        <v>12892</v>
      </c>
      <c r="B286" s="635" t="s">
        <v>2247</v>
      </c>
      <c r="C286" s="253">
        <v>108073.60431238502</v>
      </c>
      <c r="D286" s="465">
        <v>37</v>
      </c>
      <c r="E286" s="250"/>
      <c r="F286" s="62">
        <v>0</v>
      </c>
      <c r="G286" s="62">
        <v>0</v>
      </c>
      <c r="H286" s="253">
        <f t="shared" ref="H286:H315" si="23">G286-F286</f>
        <v>0</v>
      </c>
    </row>
    <row r="287" spans="1:8" x14ac:dyDescent="0.2">
      <c r="A287" s="569" t="s">
        <v>12893</v>
      </c>
      <c r="B287" s="635" t="s">
        <v>12894</v>
      </c>
      <c r="C287" s="253">
        <v>108073.60431238502</v>
      </c>
      <c r="D287" s="465">
        <v>37</v>
      </c>
      <c r="E287" s="250"/>
      <c r="F287" s="62">
        <v>0</v>
      </c>
      <c r="G287" s="62">
        <v>0</v>
      </c>
      <c r="H287" s="253">
        <f t="shared" si="23"/>
        <v>0</v>
      </c>
    </row>
    <row r="288" spans="1:8" x14ac:dyDescent="0.2">
      <c r="A288" s="569" t="s">
        <v>12895</v>
      </c>
      <c r="B288" s="635" t="s">
        <v>2248</v>
      </c>
      <c r="C288" s="253">
        <v>108073.60431238502</v>
      </c>
      <c r="D288" s="465">
        <v>37</v>
      </c>
      <c r="E288" s="250"/>
      <c r="F288" s="62">
        <v>0</v>
      </c>
      <c r="G288" s="62">
        <v>0</v>
      </c>
      <c r="H288" s="253">
        <f t="shared" si="23"/>
        <v>0</v>
      </c>
    </row>
    <row r="289" spans="1:8" x14ac:dyDescent="0.2">
      <c r="A289" s="569" t="s">
        <v>12896</v>
      </c>
      <c r="B289" s="635" t="s">
        <v>12897</v>
      </c>
      <c r="C289" s="253">
        <v>108073.60431238502</v>
      </c>
      <c r="D289" s="465">
        <v>37</v>
      </c>
      <c r="E289" s="250"/>
      <c r="F289" s="62">
        <v>0</v>
      </c>
      <c r="G289" s="62">
        <v>0</v>
      </c>
      <c r="H289" s="253">
        <f t="shared" si="23"/>
        <v>0</v>
      </c>
    </row>
    <row r="290" spans="1:8" x14ac:dyDescent="0.2">
      <c r="A290" s="569" t="s">
        <v>12898</v>
      </c>
      <c r="B290" s="635" t="s">
        <v>2249</v>
      </c>
      <c r="C290" s="253">
        <v>108073.60431238502</v>
      </c>
      <c r="D290" s="465">
        <v>37</v>
      </c>
      <c r="E290" s="250"/>
      <c r="F290" s="62">
        <v>0</v>
      </c>
      <c r="G290" s="62">
        <v>0</v>
      </c>
      <c r="H290" s="253">
        <f t="shared" si="23"/>
        <v>0</v>
      </c>
    </row>
    <row r="291" spans="1:8" x14ac:dyDescent="0.2">
      <c r="A291" s="569" t="s">
        <v>12899</v>
      </c>
      <c r="B291" s="635" t="s">
        <v>12900</v>
      </c>
      <c r="C291" s="253">
        <v>108073.60431238502</v>
      </c>
      <c r="D291" s="465">
        <v>37</v>
      </c>
      <c r="E291" s="250"/>
      <c r="F291" s="62">
        <v>0</v>
      </c>
      <c r="G291" s="62">
        <v>0</v>
      </c>
      <c r="H291" s="253">
        <f t="shared" si="23"/>
        <v>0</v>
      </c>
    </row>
    <row r="292" spans="1:8" x14ac:dyDescent="0.2">
      <c r="A292" s="569" t="s">
        <v>12901</v>
      </c>
      <c r="B292" s="635" t="s">
        <v>2250</v>
      </c>
      <c r="C292" s="253">
        <v>108073.60431238502</v>
      </c>
      <c r="D292" s="465">
        <v>37</v>
      </c>
      <c r="E292" s="250"/>
      <c r="F292" s="62">
        <v>0</v>
      </c>
      <c r="G292" s="62">
        <v>0</v>
      </c>
      <c r="H292" s="253">
        <f t="shared" si="23"/>
        <v>0</v>
      </c>
    </row>
    <row r="293" spans="1:8" x14ac:dyDescent="0.2">
      <c r="A293" s="569" t="s">
        <v>12902</v>
      </c>
      <c r="B293" s="635" t="s">
        <v>12903</v>
      </c>
      <c r="C293" s="253">
        <v>108073.60431238502</v>
      </c>
      <c r="D293" s="465">
        <v>37</v>
      </c>
      <c r="E293" s="250"/>
      <c r="F293" s="62">
        <v>0</v>
      </c>
      <c r="G293" s="62">
        <v>0</v>
      </c>
      <c r="H293" s="253">
        <f t="shared" si="23"/>
        <v>0</v>
      </c>
    </row>
    <row r="294" spans="1:8" x14ac:dyDescent="0.2">
      <c r="A294" s="569" t="s">
        <v>12904</v>
      </c>
      <c r="B294" s="635" t="s">
        <v>2251</v>
      </c>
      <c r="C294" s="253">
        <v>108073.60431238502</v>
      </c>
      <c r="D294" s="465">
        <v>38</v>
      </c>
      <c r="E294" s="250"/>
      <c r="F294" s="62">
        <v>0</v>
      </c>
      <c r="G294" s="62">
        <v>0</v>
      </c>
      <c r="H294" s="253">
        <f t="shared" si="23"/>
        <v>0</v>
      </c>
    </row>
    <row r="295" spans="1:8" x14ac:dyDescent="0.2">
      <c r="A295" s="569" t="s">
        <v>12905</v>
      </c>
      <c r="B295" s="635" t="s">
        <v>12906</v>
      </c>
      <c r="C295" s="253">
        <v>108073.60431238502</v>
      </c>
      <c r="D295" s="465">
        <v>38</v>
      </c>
      <c r="E295" s="250"/>
      <c r="F295" s="62">
        <v>0</v>
      </c>
      <c r="G295" s="62">
        <v>0</v>
      </c>
      <c r="H295" s="253">
        <f t="shared" si="23"/>
        <v>0</v>
      </c>
    </row>
    <row r="296" spans="1:8" x14ac:dyDescent="0.2">
      <c r="A296" s="569" t="s">
        <v>12907</v>
      </c>
      <c r="B296" s="635" t="s">
        <v>2252</v>
      </c>
      <c r="C296" s="253">
        <v>108073.60431238502</v>
      </c>
      <c r="D296" s="465">
        <v>38</v>
      </c>
      <c r="E296" s="250"/>
      <c r="F296" s="62">
        <v>0</v>
      </c>
      <c r="G296" s="62">
        <v>0</v>
      </c>
      <c r="H296" s="253">
        <f t="shared" si="23"/>
        <v>0</v>
      </c>
    </row>
    <row r="297" spans="1:8" x14ac:dyDescent="0.2">
      <c r="A297" s="569" t="s">
        <v>12908</v>
      </c>
      <c r="B297" s="635" t="s">
        <v>12909</v>
      </c>
      <c r="C297" s="253">
        <v>108073.60431238502</v>
      </c>
      <c r="D297" s="465">
        <v>38</v>
      </c>
      <c r="E297" s="250"/>
      <c r="F297" s="62">
        <v>0</v>
      </c>
      <c r="G297" s="62">
        <v>0</v>
      </c>
      <c r="H297" s="253">
        <f t="shared" si="23"/>
        <v>0</v>
      </c>
    </row>
    <row r="298" spans="1:8" x14ac:dyDescent="0.2">
      <c r="A298" s="569" t="s">
        <v>12910</v>
      </c>
      <c r="B298" s="635" t="s">
        <v>2253</v>
      </c>
      <c r="C298" s="253">
        <v>108073.60431238502</v>
      </c>
      <c r="D298" s="465">
        <v>38</v>
      </c>
      <c r="E298" s="250"/>
      <c r="F298" s="62">
        <v>0</v>
      </c>
      <c r="G298" s="62">
        <v>0</v>
      </c>
      <c r="H298" s="253">
        <f t="shared" si="23"/>
        <v>0</v>
      </c>
    </row>
    <row r="299" spans="1:8" x14ac:dyDescent="0.2">
      <c r="A299" s="569" t="s">
        <v>12911</v>
      </c>
      <c r="B299" s="635" t="s">
        <v>12912</v>
      </c>
      <c r="C299" s="253">
        <v>108073.60431238502</v>
      </c>
      <c r="D299" s="465">
        <v>38</v>
      </c>
      <c r="E299" s="250"/>
      <c r="F299" s="62">
        <v>0</v>
      </c>
      <c r="G299" s="62">
        <v>0</v>
      </c>
      <c r="H299" s="253">
        <f t="shared" si="23"/>
        <v>0</v>
      </c>
    </row>
    <row r="300" spans="1:8" x14ac:dyDescent="0.2">
      <c r="A300" s="569" t="s">
        <v>12913</v>
      </c>
      <c r="B300" s="635" t="s">
        <v>2254</v>
      </c>
      <c r="C300" s="253">
        <v>108073.60431238502</v>
      </c>
      <c r="D300" s="465">
        <v>38</v>
      </c>
      <c r="E300" s="250"/>
      <c r="F300" s="62">
        <v>0</v>
      </c>
      <c r="G300" s="62">
        <v>0</v>
      </c>
      <c r="H300" s="253">
        <f t="shared" si="23"/>
        <v>0</v>
      </c>
    </row>
    <row r="301" spans="1:8" x14ac:dyDescent="0.2">
      <c r="A301" s="569" t="s">
        <v>12914</v>
      </c>
      <c r="B301" s="635" t="s">
        <v>12915</v>
      </c>
      <c r="C301" s="253">
        <v>108073.60431238502</v>
      </c>
      <c r="D301" s="465">
        <v>38</v>
      </c>
      <c r="E301" s="250"/>
      <c r="F301" s="62">
        <v>0</v>
      </c>
      <c r="G301" s="62">
        <v>0</v>
      </c>
      <c r="H301" s="253">
        <f t="shared" si="23"/>
        <v>0</v>
      </c>
    </row>
    <row r="302" spans="1:8" x14ac:dyDescent="0.2">
      <c r="A302" s="569" t="s">
        <v>12916</v>
      </c>
      <c r="B302" s="635" t="s">
        <v>2255</v>
      </c>
      <c r="C302" s="253">
        <v>108073.60431238502</v>
      </c>
      <c r="D302" s="465">
        <v>38</v>
      </c>
      <c r="E302" s="250"/>
      <c r="F302" s="62">
        <v>0</v>
      </c>
      <c r="G302" s="62">
        <v>0</v>
      </c>
      <c r="H302" s="253">
        <f t="shared" si="23"/>
        <v>0</v>
      </c>
    </row>
    <row r="303" spans="1:8" x14ac:dyDescent="0.2">
      <c r="A303" s="569" t="s">
        <v>12917</v>
      </c>
      <c r="B303" s="635" t="s">
        <v>12918</v>
      </c>
      <c r="C303" s="253">
        <v>108073.60431238502</v>
      </c>
      <c r="D303" s="465">
        <v>38</v>
      </c>
      <c r="E303" s="250"/>
      <c r="F303" s="62">
        <v>0</v>
      </c>
      <c r="G303" s="62">
        <v>0</v>
      </c>
      <c r="H303" s="253">
        <f t="shared" si="23"/>
        <v>0</v>
      </c>
    </row>
    <row r="304" spans="1:8" x14ac:dyDescent="0.2">
      <c r="A304" s="569" t="s">
        <v>12919</v>
      </c>
      <c r="B304" s="635" t="s">
        <v>2256</v>
      </c>
      <c r="C304" s="253">
        <v>108073.60431238502</v>
      </c>
      <c r="D304" s="465">
        <v>38</v>
      </c>
      <c r="E304" s="250"/>
      <c r="F304" s="62">
        <v>0</v>
      </c>
      <c r="G304" s="62">
        <v>0</v>
      </c>
      <c r="H304" s="253">
        <f t="shared" si="23"/>
        <v>0</v>
      </c>
    </row>
    <row r="305" spans="1:8" x14ac:dyDescent="0.2">
      <c r="A305" s="569" t="s">
        <v>12920</v>
      </c>
      <c r="B305" s="635" t="s">
        <v>12921</v>
      </c>
      <c r="C305" s="253">
        <v>108073.60431238502</v>
      </c>
      <c r="D305" s="465">
        <v>38</v>
      </c>
      <c r="E305" s="250"/>
      <c r="F305" s="62">
        <v>0</v>
      </c>
      <c r="G305" s="62">
        <v>0</v>
      </c>
      <c r="H305" s="253">
        <f t="shared" si="23"/>
        <v>0</v>
      </c>
    </row>
    <row r="306" spans="1:8" x14ac:dyDescent="0.2">
      <c r="A306" s="569" t="s">
        <v>12922</v>
      </c>
      <c r="B306" s="635" t="s">
        <v>2257</v>
      </c>
      <c r="C306" s="253">
        <v>108073.60431238502</v>
      </c>
      <c r="D306" s="465">
        <v>38</v>
      </c>
      <c r="E306" s="250"/>
      <c r="F306" s="62">
        <v>0</v>
      </c>
      <c r="G306" s="62">
        <v>0</v>
      </c>
      <c r="H306" s="253">
        <f t="shared" si="23"/>
        <v>0</v>
      </c>
    </row>
    <row r="307" spans="1:8" x14ac:dyDescent="0.2">
      <c r="A307" s="569" t="s">
        <v>12923</v>
      </c>
      <c r="B307" s="635" t="s">
        <v>12924</v>
      </c>
      <c r="C307" s="253">
        <v>108073.60431238502</v>
      </c>
      <c r="D307" s="465">
        <v>38</v>
      </c>
      <c r="E307" s="250"/>
      <c r="F307" s="62">
        <v>0</v>
      </c>
      <c r="G307" s="62">
        <v>0</v>
      </c>
      <c r="H307" s="253">
        <f t="shared" si="23"/>
        <v>0</v>
      </c>
    </row>
    <row r="308" spans="1:8" x14ac:dyDescent="0.2">
      <c r="A308" s="569" t="s">
        <v>12925</v>
      </c>
      <c r="B308" s="635" t="s">
        <v>2258</v>
      </c>
      <c r="C308" s="253">
        <v>108073.60431238502</v>
      </c>
      <c r="D308" s="465">
        <v>38</v>
      </c>
      <c r="E308" s="250"/>
      <c r="F308" s="62">
        <v>0</v>
      </c>
      <c r="G308" s="62">
        <v>0</v>
      </c>
      <c r="H308" s="253">
        <f t="shared" si="23"/>
        <v>0</v>
      </c>
    </row>
    <row r="309" spans="1:8" x14ac:dyDescent="0.2">
      <c r="A309" s="569" t="s">
        <v>12926</v>
      </c>
      <c r="B309" s="635" t="s">
        <v>12927</v>
      </c>
      <c r="C309" s="253">
        <v>108073.60431238502</v>
      </c>
      <c r="D309" s="465">
        <v>38</v>
      </c>
      <c r="E309" s="250"/>
      <c r="F309" s="62">
        <v>0</v>
      </c>
      <c r="G309" s="62">
        <v>0</v>
      </c>
      <c r="H309" s="253">
        <f t="shared" si="23"/>
        <v>0</v>
      </c>
    </row>
    <row r="310" spans="1:8" x14ac:dyDescent="0.2">
      <c r="A310" s="569" t="s">
        <v>12928</v>
      </c>
      <c r="B310" s="635" t="s">
        <v>2259</v>
      </c>
      <c r="C310" s="253">
        <v>108073.60431238502</v>
      </c>
      <c r="D310" s="465">
        <v>38</v>
      </c>
      <c r="E310" s="250"/>
      <c r="F310" s="62">
        <v>0</v>
      </c>
      <c r="G310" s="62">
        <v>0</v>
      </c>
      <c r="H310" s="253">
        <f t="shared" si="23"/>
        <v>0</v>
      </c>
    </row>
    <row r="311" spans="1:8" x14ac:dyDescent="0.2">
      <c r="A311" s="569" t="s">
        <v>12929</v>
      </c>
      <c r="B311" s="635" t="s">
        <v>12930</v>
      </c>
      <c r="C311" s="253">
        <v>108073.60431238502</v>
      </c>
      <c r="D311" s="465">
        <v>38</v>
      </c>
      <c r="E311" s="250"/>
      <c r="F311" s="62">
        <v>0</v>
      </c>
      <c r="G311" s="62">
        <v>0</v>
      </c>
      <c r="H311" s="253">
        <f t="shared" si="23"/>
        <v>0</v>
      </c>
    </row>
    <row r="312" spans="1:8" x14ac:dyDescent="0.2">
      <c r="A312" s="569" t="s">
        <v>12931</v>
      </c>
      <c r="B312" s="635" t="s">
        <v>2260</v>
      </c>
      <c r="C312" s="253">
        <v>108073.60431238502</v>
      </c>
      <c r="D312" s="465">
        <v>39</v>
      </c>
      <c r="E312" s="250"/>
      <c r="F312" s="62">
        <v>0</v>
      </c>
      <c r="G312" s="62">
        <v>0</v>
      </c>
      <c r="H312" s="253">
        <f t="shared" si="23"/>
        <v>0</v>
      </c>
    </row>
    <row r="313" spans="1:8" x14ac:dyDescent="0.2">
      <c r="A313" s="569" t="s">
        <v>12932</v>
      </c>
      <c r="B313" s="635" t="s">
        <v>12933</v>
      </c>
      <c r="C313" s="253">
        <v>108073.60431238502</v>
      </c>
      <c r="D313" s="465">
        <v>39</v>
      </c>
      <c r="E313" s="250"/>
      <c r="F313" s="62">
        <v>0</v>
      </c>
      <c r="G313" s="62">
        <v>0</v>
      </c>
      <c r="H313" s="253">
        <f t="shared" si="23"/>
        <v>0</v>
      </c>
    </row>
    <row r="314" spans="1:8" x14ac:dyDescent="0.2">
      <c r="A314" s="569" t="s">
        <v>12934</v>
      </c>
      <c r="B314" s="635" t="s">
        <v>2261</v>
      </c>
      <c r="C314" s="253">
        <v>108073.60431238502</v>
      </c>
      <c r="D314" s="465">
        <v>39</v>
      </c>
      <c r="E314" s="250"/>
      <c r="F314" s="62">
        <v>0</v>
      </c>
      <c r="G314" s="62">
        <v>0</v>
      </c>
      <c r="H314" s="253">
        <f t="shared" si="23"/>
        <v>0</v>
      </c>
    </row>
    <row r="315" spans="1:8" x14ac:dyDescent="0.2">
      <c r="A315" s="569" t="s">
        <v>12935</v>
      </c>
      <c r="B315" s="635" t="s">
        <v>12936</v>
      </c>
      <c r="C315" s="253">
        <v>16211.040646857755</v>
      </c>
      <c r="D315" s="465">
        <v>39</v>
      </c>
      <c r="E315" s="250"/>
      <c r="F315" s="62">
        <v>0</v>
      </c>
      <c r="G315" s="62">
        <v>0</v>
      </c>
      <c r="H315" s="253">
        <f t="shared" si="23"/>
        <v>0</v>
      </c>
    </row>
    <row r="316" spans="1:8" ht="60" x14ac:dyDescent="0.25">
      <c r="A316" s="194" t="s">
        <v>269</v>
      </c>
      <c r="B316" s="167" t="s">
        <v>12937</v>
      </c>
      <c r="C316" s="267"/>
      <c r="D316" s="267"/>
      <c r="E316" s="255"/>
      <c r="F316" s="255"/>
      <c r="G316" s="255"/>
      <c r="H316" s="277"/>
    </row>
    <row r="317" spans="1:8" x14ac:dyDescent="0.2">
      <c r="A317" s="469" t="s">
        <v>270</v>
      </c>
      <c r="B317" s="595" t="s">
        <v>11960</v>
      </c>
      <c r="C317" s="253">
        <v>82790.007427691249</v>
      </c>
      <c r="D317" s="465">
        <v>19</v>
      </c>
      <c r="E317" s="250"/>
      <c r="F317" s="62">
        <v>0</v>
      </c>
      <c r="G317" s="62">
        <v>0</v>
      </c>
      <c r="H317" s="253">
        <f t="shared" ref="H317:H380" si="24">G317-F317</f>
        <v>0</v>
      </c>
    </row>
    <row r="318" spans="1:8" x14ac:dyDescent="0.2">
      <c r="A318" s="469" t="s">
        <v>271</v>
      </c>
      <c r="B318" s="595" t="s">
        <v>1624</v>
      </c>
      <c r="C318" s="253">
        <v>82790.007427691249</v>
      </c>
      <c r="D318" s="465">
        <v>19</v>
      </c>
      <c r="E318" s="250"/>
      <c r="F318" s="62">
        <v>0</v>
      </c>
      <c r="G318" s="62">
        <v>0</v>
      </c>
      <c r="H318" s="253">
        <f t="shared" si="24"/>
        <v>0</v>
      </c>
    </row>
    <row r="319" spans="1:8" x14ac:dyDescent="0.2">
      <c r="A319" s="469" t="s">
        <v>646</v>
      </c>
      <c r="B319" s="595" t="s">
        <v>11961</v>
      </c>
      <c r="C319" s="253">
        <v>82790.007427691249</v>
      </c>
      <c r="D319" s="465">
        <v>19</v>
      </c>
      <c r="E319" s="250"/>
      <c r="F319" s="62">
        <v>0</v>
      </c>
      <c r="G319" s="62">
        <v>0</v>
      </c>
      <c r="H319" s="253">
        <f t="shared" si="24"/>
        <v>0</v>
      </c>
    </row>
    <row r="320" spans="1:8" x14ac:dyDescent="0.2">
      <c r="A320" s="469" t="s">
        <v>647</v>
      </c>
      <c r="B320" s="595" t="s">
        <v>1582</v>
      </c>
      <c r="C320" s="253">
        <v>82790.007427691249</v>
      </c>
      <c r="D320" s="465">
        <v>19</v>
      </c>
      <c r="E320" s="250"/>
      <c r="F320" s="62">
        <v>0</v>
      </c>
      <c r="G320" s="62">
        <v>0</v>
      </c>
      <c r="H320" s="253">
        <f t="shared" si="24"/>
        <v>0</v>
      </c>
    </row>
    <row r="321" spans="1:8" x14ac:dyDescent="0.2">
      <c r="A321" s="469" t="s">
        <v>648</v>
      </c>
      <c r="B321" s="595" t="s">
        <v>2678</v>
      </c>
      <c r="C321" s="253">
        <v>82790.007427691249</v>
      </c>
      <c r="D321" s="465">
        <v>19</v>
      </c>
      <c r="E321" s="250"/>
      <c r="F321" s="62">
        <v>0</v>
      </c>
      <c r="G321" s="62">
        <v>0</v>
      </c>
      <c r="H321" s="253">
        <f t="shared" si="24"/>
        <v>0</v>
      </c>
    </row>
    <row r="322" spans="1:8" x14ac:dyDescent="0.2">
      <c r="A322" s="469" t="s">
        <v>649</v>
      </c>
      <c r="B322" s="595" t="s">
        <v>1583</v>
      </c>
      <c r="C322" s="253">
        <v>82790.007427691249</v>
      </c>
      <c r="D322" s="465">
        <v>19</v>
      </c>
      <c r="E322" s="250"/>
      <c r="F322" s="62">
        <v>0</v>
      </c>
      <c r="G322" s="62">
        <v>0</v>
      </c>
      <c r="H322" s="253">
        <f t="shared" si="24"/>
        <v>0</v>
      </c>
    </row>
    <row r="323" spans="1:8" x14ac:dyDescent="0.2">
      <c r="A323" s="469" t="s">
        <v>650</v>
      </c>
      <c r="B323" s="595" t="s">
        <v>11962</v>
      </c>
      <c r="C323" s="253">
        <v>82790.007427691249</v>
      </c>
      <c r="D323" s="465">
        <v>19</v>
      </c>
      <c r="E323" s="250"/>
      <c r="F323" s="62">
        <v>0</v>
      </c>
      <c r="G323" s="62">
        <v>0</v>
      </c>
      <c r="H323" s="253">
        <f t="shared" si="24"/>
        <v>0</v>
      </c>
    </row>
    <row r="324" spans="1:8" x14ac:dyDescent="0.2">
      <c r="A324" s="469" t="s">
        <v>651</v>
      </c>
      <c r="B324" s="595" t="s">
        <v>1584</v>
      </c>
      <c r="C324" s="253">
        <v>82790.007427691249</v>
      </c>
      <c r="D324" s="465">
        <v>19</v>
      </c>
      <c r="E324" s="250"/>
      <c r="F324" s="62">
        <v>0</v>
      </c>
      <c r="G324" s="62">
        <v>0</v>
      </c>
      <c r="H324" s="253">
        <f t="shared" si="24"/>
        <v>0</v>
      </c>
    </row>
    <row r="325" spans="1:8" x14ac:dyDescent="0.2">
      <c r="A325" s="469" t="s">
        <v>652</v>
      </c>
      <c r="B325" s="595" t="s">
        <v>11963</v>
      </c>
      <c r="C325" s="253">
        <v>82790.007427691249</v>
      </c>
      <c r="D325" s="465">
        <v>19</v>
      </c>
      <c r="E325" s="250"/>
      <c r="F325" s="62">
        <v>0</v>
      </c>
      <c r="G325" s="62">
        <v>0</v>
      </c>
      <c r="H325" s="253">
        <f t="shared" si="24"/>
        <v>0</v>
      </c>
    </row>
    <row r="326" spans="1:8" x14ac:dyDescent="0.2">
      <c r="A326" s="469" t="s">
        <v>653</v>
      </c>
      <c r="B326" s="595" t="s">
        <v>1585</v>
      </c>
      <c r="C326" s="253">
        <v>82790.007427691249</v>
      </c>
      <c r="D326" s="465">
        <v>19</v>
      </c>
      <c r="E326" s="250"/>
      <c r="F326" s="62">
        <v>0</v>
      </c>
      <c r="G326" s="62">
        <v>0</v>
      </c>
      <c r="H326" s="253">
        <f t="shared" si="24"/>
        <v>0</v>
      </c>
    </row>
    <row r="327" spans="1:8" x14ac:dyDescent="0.2">
      <c r="A327" s="469" t="s">
        <v>2380</v>
      </c>
      <c r="B327" s="595" t="s">
        <v>11964</v>
      </c>
      <c r="C327" s="253">
        <v>82790.007427691249</v>
      </c>
      <c r="D327" s="465">
        <v>19</v>
      </c>
      <c r="E327" s="250"/>
      <c r="F327" s="62">
        <v>0</v>
      </c>
      <c r="G327" s="62">
        <v>0</v>
      </c>
      <c r="H327" s="253">
        <f t="shared" si="24"/>
        <v>0</v>
      </c>
    </row>
    <row r="328" spans="1:8" x14ac:dyDescent="0.2">
      <c r="A328" s="469" t="s">
        <v>2381</v>
      </c>
      <c r="B328" s="595" t="s">
        <v>1586</v>
      </c>
      <c r="C328" s="253">
        <v>82790.007427691249</v>
      </c>
      <c r="D328" s="465">
        <v>19</v>
      </c>
      <c r="E328" s="250"/>
      <c r="F328" s="62">
        <v>0</v>
      </c>
      <c r="G328" s="62">
        <v>0</v>
      </c>
      <c r="H328" s="253">
        <f t="shared" si="24"/>
        <v>0</v>
      </c>
    </row>
    <row r="329" spans="1:8" x14ac:dyDescent="0.2">
      <c r="A329" s="469" t="s">
        <v>2382</v>
      </c>
      <c r="B329" s="595" t="s">
        <v>11965</v>
      </c>
      <c r="C329" s="253">
        <v>82790.007427691249</v>
      </c>
      <c r="D329" s="465">
        <v>19</v>
      </c>
      <c r="E329" s="250"/>
      <c r="F329" s="62">
        <v>0</v>
      </c>
      <c r="G329" s="62">
        <v>0</v>
      </c>
      <c r="H329" s="253">
        <f t="shared" si="24"/>
        <v>0</v>
      </c>
    </row>
    <row r="330" spans="1:8" x14ac:dyDescent="0.2">
      <c r="A330" s="469" t="s">
        <v>2383</v>
      </c>
      <c r="B330" s="595" t="s">
        <v>1587</v>
      </c>
      <c r="C330" s="253">
        <v>82790.007427691249</v>
      </c>
      <c r="D330" s="465">
        <v>19</v>
      </c>
      <c r="E330" s="250"/>
      <c r="F330" s="62">
        <v>0</v>
      </c>
      <c r="G330" s="62">
        <v>0</v>
      </c>
      <c r="H330" s="253">
        <f t="shared" si="24"/>
        <v>0</v>
      </c>
    </row>
    <row r="331" spans="1:8" x14ac:dyDescent="0.2">
      <c r="A331" s="469" t="s">
        <v>2384</v>
      </c>
      <c r="B331" s="595" t="s">
        <v>2680</v>
      </c>
      <c r="C331" s="253">
        <v>82790.007427691249</v>
      </c>
      <c r="D331" s="465">
        <v>19</v>
      </c>
      <c r="E331" s="250"/>
      <c r="F331" s="62">
        <v>0</v>
      </c>
      <c r="G331" s="62">
        <v>0</v>
      </c>
      <c r="H331" s="253">
        <f t="shared" si="24"/>
        <v>0</v>
      </c>
    </row>
    <row r="332" spans="1:8" x14ac:dyDescent="0.2">
      <c r="A332" s="469" t="s">
        <v>2385</v>
      </c>
      <c r="B332" s="595" t="s">
        <v>1588</v>
      </c>
      <c r="C332" s="253">
        <v>82790.007427691249</v>
      </c>
      <c r="D332" s="465">
        <v>19</v>
      </c>
      <c r="E332" s="250"/>
      <c r="F332" s="62">
        <v>0</v>
      </c>
      <c r="G332" s="62">
        <v>0</v>
      </c>
      <c r="H332" s="253">
        <f t="shared" si="24"/>
        <v>0</v>
      </c>
    </row>
    <row r="333" spans="1:8" x14ac:dyDescent="0.2">
      <c r="A333" s="469" t="s">
        <v>2386</v>
      </c>
      <c r="B333" s="595" t="s">
        <v>11966</v>
      </c>
      <c r="C333" s="253">
        <v>82790.007427691249</v>
      </c>
      <c r="D333" s="465">
        <v>19</v>
      </c>
      <c r="E333" s="250"/>
      <c r="F333" s="62">
        <v>0</v>
      </c>
      <c r="G333" s="62">
        <v>0</v>
      </c>
      <c r="H333" s="253">
        <f t="shared" si="24"/>
        <v>0</v>
      </c>
    </row>
    <row r="334" spans="1:8" x14ac:dyDescent="0.2">
      <c r="A334" s="469" t="s">
        <v>2387</v>
      </c>
      <c r="B334" s="595" t="s">
        <v>1589</v>
      </c>
      <c r="C334" s="253">
        <v>82790.007427691249</v>
      </c>
      <c r="D334" s="465">
        <v>19</v>
      </c>
      <c r="E334" s="250"/>
      <c r="F334" s="62">
        <v>0</v>
      </c>
      <c r="G334" s="62">
        <v>0</v>
      </c>
      <c r="H334" s="253">
        <f t="shared" si="24"/>
        <v>0</v>
      </c>
    </row>
    <row r="335" spans="1:8" x14ac:dyDescent="0.2">
      <c r="A335" s="469" t="s">
        <v>2388</v>
      </c>
      <c r="B335" s="595" t="s">
        <v>11968</v>
      </c>
      <c r="C335" s="253">
        <v>82790.007427691249</v>
      </c>
      <c r="D335" s="465">
        <v>19</v>
      </c>
      <c r="E335" s="250"/>
      <c r="F335" s="62">
        <v>0</v>
      </c>
      <c r="G335" s="62">
        <v>0</v>
      </c>
      <c r="H335" s="253">
        <f t="shared" si="24"/>
        <v>0</v>
      </c>
    </row>
    <row r="336" spans="1:8" x14ac:dyDescent="0.2">
      <c r="A336" s="469" t="s">
        <v>2389</v>
      </c>
      <c r="B336" s="595" t="s">
        <v>1590</v>
      </c>
      <c r="C336" s="253">
        <v>82790.007427691249</v>
      </c>
      <c r="D336" s="465">
        <v>20</v>
      </c>
      <c r="E336" s="250"/>
      <c r="F336" s="62">
        <v>0</v>
      </c>
      <c r="G336" s="62">
        <v>0</v>
      </c>
      <c r="H336" s="253">
        <f t="shared" si="24"/>
        <v>0</v>
      </c>
    </row>
    <row r="337" spans="1:8" x14ac:dyDescent="0.2">
      <c r="A337" s="469" t="s">
        <v>2390</v>
      </c>
      <c r="B337" s="595" t="s">
        <v>11971</v>
      </c>
      <c r="C337" s="253">
        <v>82790.007427691249</v>
      </c>
      <c r="D337" s="465">
        <v>20</v>
      </c>
      <c r="E337" s="250"/>
      <c r="F337" s="62">
        <v>0</v>
      </c>
      <c r="G337" s="62">
        <v>0</v>
      </c>
      <c r="H337" s="253">
        <f t="shared" si="24"/>
        <v>0</v>
      </c>
    </row>
    <row r="338" spans="1:8" x14ac:dyDescent="0.2">
      <c r="A338" s="469" t="s">
        <v>2391</v>
      </c>
      <c r="B338" s="595" t="s">
        <v>1591</v>
      </c>
      <c r="C338" s="253">
        <v>82790.007427691249</v>
      </c>
      <c r="D338" s="465">
        <v>20</v>
      </c>
      <c r="E338" s="250"/>
      <c r="F338" s="62">
        <v>0</v>
      </c>
      <c r="G338" s="62">
        <v>0</v>
      </c>
      <c r="H338" s="253">
        <f t="shared" si="24"/>
        <v>0</v>
      </c>
    </row>
    <row r="339" spans="1:8" x14ac:dyDescent="0.2">
      <c r="A339" s="469" t="s">
        <v>2392</v>
      </c>
      <c r="B339" s="595" t="s">
        <v>11974</v>
      </c>
      <c r="C339" s="253">
        <v>82790.007427691249</v>
      </c>
      <c r="D339" s="465">
        <v>20</v>
      </c>
      <c r="E339" s="250"/>
      <c r="F339" s="62">
        <v>0</v>
      </c>
      <c r="G339" s="62">
        <v>0</v>
      </c>
      <c r="H339" s="253">
        <f t="shared" si="24"/>
        <v>0</v>
      </c>
    </row>
    <row r="340" spans="1:8" x14ac:dyDescent="0.2">
      <c r="A340" s="469" t="s">
        <v>2393</v>
      </c>
      <c r="B340" s="595" t="s">
        <v>1592</v>
      </c>
      <c r="C340" s="253">
        <v>82790.007427691249</v>
      </c>
      <c r="D340" s="465">
        <v>20</v>
      </c>
      <c r="E340" s="250"/>
      <c r="F340" s="62">
        <v>0</v>
      </c>
      <c r="G340" s="62">
        <v>0</v>
      </c>
      <c r="H340" s="253">
        <f t="shared" si="24"/>
        <v>0</v>
      </c>
    </row>
    <row r="341" spans="1:8" x14ac:dyDescent="0.2">
      <c r="A341" s="469" t="s">
        <v>2394</v>
      </c>
      <c r="B341" s="595" t="s">
        <v>3274</v>
      </c>
      <c r="C341" s="253">
        <v>82790.007427691249</v>
      </c>
      <c r="D341" s="465">
        <v>20</v>
      </c>
      <c r="E341" s="250"/>
      <c r="F341" s="62">
        <v>0</v>
      </c>
      <c r="G341" s="62">
        <v>0</v>
      </c>
      <c r="H341" s="253">
        <f t="shared" si="24"/>
        <v>0</v>
      </c>
    </row>
    <row r="342" spans="1:8" x14ac:dyDescent="0.2">
      <c r="A342" s="469" t="s">
        <v>2395</v>
      </c>
      <c r="B342" s="595" t="s">
        <v>1593</v>
      </c>
      <c r="C342" s="253">
        <v>82790.007427691249</v>
      </c>
      <c r="D342" s="465">
        <v>20</v>
      </c>
      <c r="E342" s="250"/>
      <c r="F342" s="62">
        <v>0</v>
      </c>
      <c r="G342" s="62">
        <v>0</v>
      </c>
      <c r="H342" s="253">
        <f t="shared" si="24"/>
        <v>0</v>
      </c>
    </row>
    <row r="343" spans="1:8" x14ac:dyDescent="0.2">
      <c r="A343" s="469" t="s">
        <v>2396</v>
      </c>
      <c r="B343" s="595" t="s">
        <v>11979</v>
      </c>
      <c r="C343" s="253">
        <v>82790.007427691249</v>
      </c>
      <c r="D343" s="465">
        <v>20</v>
      </c>
      <c r="E343" s="250"/>
      <c r="F343" s="62">
        <v>0</v>
      </c>
      <c r="G343" s="62">
        <v>0</v>
      </c>
      <c r="H343" s="253">
        <f t="shared" si="24"/>
        <v>0</v>
      </c>
    </row>
    <row r="344" spans="1:8" x14ac:dyDescent="0.2">
      <c r="A344" s="469" t="s">
        <v>2397</v>
      </c>
      <c r="B344" s="595" t="s">
        <v>1594</v>
      </c>
      <c r="C344" s="253">
        <v>82790.007427691249</v>
      </c>
      <c r="D344" s="465">
        <v>20</v>
      </c>
      <c r="E344" s="250"/>
      <c r="F344" s="62">
        <v>0</v>
      </c>
      <c r="G344" s="62">
        <v>0</v>
      </c>
      <c r="H344" s="253">
        <f t="shared" si="24"/>
        <v>0</v>
      </c>
    </row>
    <row r="345" spans="1:8" x14ac:dyDescent="0.2">
      <c r="A345" s="469" t="s">
        <v>2398</v>
      </c>
      <c r="B345" s="595" t="s">
        <v>11982</v>
      </c>
      <c r="C345" s="253">
        <v>82790.007427691249</v>
      </c>
      <c r="D345" s="465">
        <v>20</v>
      </c>
      <c r="E345" s="250"/>
      <c r="F345" s="62">
        <v>0</v>
      </c>
      <c r="G345" s="62">
        <v>0</v>
      </c>
      <c r="H345" s="253">
        <f t="shared" si="24"/>
        <v>0</v>
      </c>
    </row>
    <row r="346" spans="1:8" x14ac:dyDescent="0.2">
      <c r="A346" s="469" t="s">
        <v>2399</v>
      </c>
      <c r="B346" s="595" t="s">
        <v>1506</v>
      </c>
      <c r="C346" s="253">
        <v>82790.007427691249</v>
      </c>
      <c r="D346" s="465">
        <v>20</v>
      </c>
      <c r="E346" s="250"/>
      <c r="F346" s="62">
        <v>0</v>
      </c>
      <c r="G346" s="62">
        <v>0</v>
      </c>
      <c r="H346" s="253">
        <f t="shared" si="24"/>
        <v>0</v>
      </c>
    </row>
    <row r="347" spans="1:8" x14ac:dyDescent="0.2">
      <c r="A347" s="469" t="s">
        <v>2400</v>
      </c>
      <c r="B347" s="595" t="s">
        <v>11985</v>
      </c>
      <c r="C347" s="253">
        <v>82790.007427691249</v>
      </c>
      <c r="D347" s="465">
        <v>20</v>
      </c>
      <c r="E347" s="250"/>
      <c r="F347" s="62">
        <v>0</v>
      </c>
      <c r="G347" s="62">
        <v>0</v>
      </c>
      <c r="H347" s="253">
        <f t="shared" si="24"/>
        <v>0</v>
      </c>
    </row>
    <row r="348" spans="1:8" x14ac:dyDescent="0.2">
      <c r="A348" s="469" t="s">
        <v>2401</v>
      </c>
      <c r="B348" s="595" t="s">
        <v>1595</v>
      </c>
      <c r="C348" s="253">
        <v>82790.007427691249</v>
      </c>
      <c r="D348" s="465">
        <v>20</v>
      </c>
      <c r="E348" s="250"/>
      <c r="F348" s="62">
        <v>0</v>
      </c>
      <c r="G348" s="62">
        <v>0</v>
      </c>
      <c r="H348" s="253">
        <f t="shared" si="24"/>
        <v>0</v>
      </c>
    </row>
    <row r="349" spans="1:8" x14ac:dyDescent="0.2">
      <c r="A349" s="469" t="s">
        <v>2402</v>
      </c>
      <c r="B349" s="595" t="s">
        <v>11988</v>
      </c>
      <c r="C349" s="253">
        <v>82790.007427691249</v>
      </c>
      <c r="D349" s="465">
        <v>20</v>
      </c>
      <c r="E349" s="250"/>
      <c r="F349" s="62">
        <v>0</v>
      </c>
      <c r="G349" s="62">
        <v>0</v>
      </c>
      <c r="H349" s="253">
        <f t="shared" si="24"/>
        <v>0</v>
      </c>
    </row>
    <row r="350" spans="1:8" x14ac:dyDescent="0.2">
      <c r="A350" s="469" t="s">
        <v>2403</v>
      </c>
      <c r="B350" s="595" t="s">
        <v>1596</v>
      </c>
      <c r="C350" s="253">
        <v>82790.007427691249</v>
      </c>
      <c r="D350" s="465">
        <v>20</v>
      </c>
      <c r="E350" s="250"/>
      <c r="F350" s="62">
        <v>0</v>
      </c>
      <c r="G350" s="62">
        <v>0</v>
      </c>
      <c r="H350" s="253">
        <f t="shared" si="24"/>
        <v>0</v>
      </c>
    </row>
    <row r="351" spans="1:8" x14ac:dyDescent="0.2">
      <c r="A351" s="469" t="s">
        <v>2404</v>
      </c>
      <c r="B351" s="595" t="s">
        <v>3277</v>
      </c>
      <c r="C351" s="253">
        <v>82790.007427691249</v>
      </c>
      <c r="D351" s="465">
        <v>20</v>
      </c>
      <c r="E351" s="250"/>
      <c r="F351" s="62">
        <v>0</v>
      </c>
      <c r="G351" s="62">
        <v>0</v>
      </c>
      <c r="H351" s="253">
        <f t="shared" si="24"/>
        <v>0</v>
      </c>
    </row>
    <row r="352" spans="1:8" x14ac:dyDescent="0.2">
      <c r="A352" s="469" t="s">
        <v>2405</v>
      </c>
      <c r="B352" s="595" t="s">
        <v>1597</v>
      </c>
      <c r="C352" s="253">
        <v>82790.007427691249</v>
      </c>
      <c r="D352" s="465">
        <v>21</v>
      </c>
      <c r="E352" s="250"/>
      <c r="F352" s="62">
        <v>0</v>
      </c>
      <c r="G352" s="62">
        <v>0</v>
      </c>
      <c r="H352" s="253">
        <f t="shared" si="24"/>
        <v>0</v>
      </c>
    </row>
    <row r="353" spans="1:8" x14ac:dyDescent="0.2">
      <c r="A353" s="469" t="s">
        <v>2406</v>
      </c>
      <c r="B353" s="595" t="s">
        <v>11993</v>
      </c>
      <c r="C353" s="253">
        <v>82790.007427691249</v>
      </c>
      <c r="D353" s="465">
        <v>21</v>
      </c>
      <c r="E353" s="250"/>
      <c r="F353" s="62">
        <v>0</v>
      </c>
      <c r="G353" s="62">
        <v>0</v>
      </c>
      <c r="H353" s="253">
        <f t="shared" si="24"/>
        <v>0</v>
      </c>
    </row>
    <row r="354" spans="1:8" x14ac:dyDescent="0.2">
      <c r="A354" s="469" t="s">
        <v>2407</v>
      </c>
      <c r="B354" s="595" t="s">
        <v>1598</v>
      </c>
      <c r="C354" s="253">
        <v>82790.007427691249</v>
      </c>
      <c r="D354" s="465">
        <v>21</v>
      </c>
      <c r="E354" s="250"/>
      <c r="F354" s="62">
        <v>0</v>
      </c>
      <c r="G354" s="62">
        <v>0</v>
      </c>
      <c r="H354" s="253">
        <f t="shared" si="24"/>
        <v>0</v>
      </c>
    </row>
    <row r="355" spans="1:8" x14ac:dyDescent="0.2">
      <c r="A355" s="469" t="s">
        <v>2408</v>
      </c>
      <c r="B355" s="595" t="s">
        <v>11996</v>
      </c>
      <c r="C355" s="253">
        <v>82790.007427691249</v>
      </c>
      <c r="D355" s="465">
        <v>21</v>
      </c>
      <c r="E355" s="250"/>
      <c r="F355" s="62">
        <v>0</v>
      </c>
      <c r="G355" s="62">
        <v>0</v>
      </c>
      <c r="H355" s="253">
        <f t="shared" si="24"/>
        <v>0</v>
      </c>
    </row>
    <row r="356" spans="1:8" x14ac:dyDescent="0.2">
      <c r="A356" s="469" t="s">
        <v>2409</v>
      </c>
      <c r="B356" s="595" t="s">
        <v>1599</v>
      </c>
      <c r="C356" s="253">
        <v>82790.007427691249</v>
      </c>
      <c r="D356" s="465">
        <v>21</v>
      </c>
      <c r="E356" s="250"/>
      <c r="F356" s="62">
        <v>0</v>
      </c>
      <c r="G356" s="62">
        <v>0</v>
      </c>
      <c r="H356" s="253">
        <f t="shared" si="24"/>
        <v>0</v>
      </c>
    </row>
    <row r="357" spans="1:8" x14ac:dyDescent="0.2">
      <c r="A357" s="469" t="s">
        <v>2410</v>
      </c>
      <c r="B357" s="595" t="s">
        <v>11999</v>
      </c>
      <c r="C357" s="253">
        <v>82790.007427691249</v>
      </c>
      <c r="D357" s="465">
        <v>21</v>
      </c>
      <c r="E357" s="250"/>
      <c r="F357" s="62">
        <v>0</v>
      </c>
      <c r="G357" s="62">
        <v>0</v>
      </c>
      <c r="H357" s="253">
        <f t="shared" si="24"/>
        <v>0</v>
      </c>
    </row>
    <row r="358" spans="1:8" x14ac:dyDescent="0.2">
      <c r="A358" s="469" t="s">
        <v>2411</v>
      </c>
      <c r="B358" s="595" t="s">
        <v>1600</v>
      </c>
      <c r="C358" s="253">
        <v>82790.007427691249</v>
      </c>
      <c r="D358" s="465">
        <v>21</v>
      </c>
      <c r="E358" s="250"/>
      <c r="F358" s="62">
        <v>0</v>
      </c>
      <c r="G358" s="62">
        <v>0</v>
      </c>
      <c r="H358" s="253">
        <f t="shared" si="24"/>
        <v>0</v>
      </c>
    </row>
    <row r="359" spans="1:8" x14ac:dyDescent="0.2">
      <c r="A359" s="469" t="s">
        <v>2412</v>
      </c>
      <c r="B359" s="595" t="s">
        <v>12002</v>
      </c>
      <c r="C359" s="253">
        <v>82790.007427691249</v>
      </c>
      <c r="D359" s="465">
        <v>21</v>
      </c>
      <c r="E359" s="250"/>
      <c r="F359" s="62">
        <v>0</v>
      </c>
      <c r="G359" s="62">
        <v>0</v>
      </c>
      <c r="H359" s="253">
        <f t="shared" si="24"/>
        <v>0</v>
      </c>
    </row>
    <row r="360" spans="1:8" x14ac:dyDescent="0.2">
      <c r="A360" s="469" t="s">
        <v>2413</v>
      </c>
      <c r="B360" s="595" t="s">
        <v>1601</v>
      </c>
      <c r="C360" s="253">
        <v>82790.007427691249</v>
      </c>
      <c r="D360" s="465">
        <v>21</v>
      </c>
      <c r="E360" s="250"/>
      <c r="F360" s="62">
        <v>0</v>
      </c>
      <c r="G360" s="62">
        <v>0</v>
      </c>
      <c r="H360" s="253">
        <f t="shared" si="24"/>
        <v>0</v>
      </c>
    </row>
    <row r="361" spans="1:8" x14ac:dyDescent="0.2">
      <c r="A361" s="469" t="s">
        <v>2414</v>
      </c>
      <c r="B361" s="595" t="s">
        <v>1507</v>
      </c>
      <c r="C361" s="253">
        <v>82790.007427691249</v>
      </c>
      <c r="D361" s="465">
        <v>21</v>
      </c>
      <c r="E361" s="250"/>
      <c r="F361" s="62">
        <v>0</v>
      </c>
      <c r="G361" s="62">
        <v>0</v>
      </c>
      <c r="H361" s="253">
        <f t="shared" si="24"/>
        <v>0</v>
      </c>
    </row>
    <row r="362" spans="1:8" x14ac:dyDescent="0.2">
      <c r="A362" s="469" t="s">
        <v>2415</v>
      </c>
      <c r="B362" s="595" t="s">
        <v>1602</v>
      </c>
      <c r="C362" s="253">
        <v>82790.007427691249</v>
      </c>
      <c r="D362" s="465">
        <v>22</v>
      </c>
      <c r="E362" s="250"/>
      <c r="F362" s="62">
        <v>0</v>
      </c>
      <c r="G362" s="62">
        <v>0</v>
      </c>
      <c r="H362" s="253">
        <f t="shared" si="24"/>
        <v>0</v>
      </c>
    </row>
    <row r="363" spans="1:8" x14ac:dyDescent="0.2">
      <c r="A363" s="469" t="s">
        <v>2416</v>
      </c>
      <c r="B363" s="595" t="s">
        <v>12007</v>
      </c>
      <c r="C363" s="253">
        <v>82790.007427691249</v>
      </c>
      <c r="D363" s="465">
        <v>22</v>
      </c>
      <c r="E363" s="250"/>
      <c r="F363" s="62">
        <v>0</v>
      </c>
      <c r="G363" s="62">
        <v>0</v>
      </c>
      <c r="H363" s="253">
        <f t="shared" si="24"/>
        <v>0</v>
      </c>
    </row>
    <row r="364" spans="1:8" x14ac:dyDescent="0.2">
      <c r="A364" s="469" t="s">
        <v>2417</v>
      </c>
      <c r="B364" s="595" t="s">
        <v>1603</v>
      </c>
      <c r="C364" s="253">
        <v>82790.007427691249</v>
      </c>
      <c r="D364" s="465">
        <v>22</v>
      </c>
      <c r="E364" s="250"/>
      <c r="F364" s="62">
        <v>0</v>
      </c>
      <c r="G364" s="62">
        <v>0</v>
      </c>
      <c r="H364" s="253">
        <f t="shared" si="24"/>
        <v>0</v>
      </c>
    </row>
    <row r="365" spans="1:8" x14ac:dyDescent="0.2">
      <c r="A365" s="469" t="s">
        <v>2418</v>
      </c>
      <c r="B365" s="595" t="s">
        <v>12010</v>
      </c>
      <c r="C365" s="253">
        <v>82790.007427691249</v>
      </c>
      <c r="D365" s="465">
        <v>22</v>
      </c>
      <c r="E365" s="250"/>
      <c r="F365" s="62">
        <v>0</v>
      </c>
      <c r="G365" s="62">
        <v>0</v>
      </c>
      <c r="H365" s="253">
        <f t="shared" si="24"/>
        <v>0</v>
      </c>
    </row>
    <row r="366" spans="1:8" x14ac:dyDescent="0.2">
      <c r="A366" s="469" t="s">
        <v>2419</v>
      </c>
      <c r="B366" s="595" t="s">
        <v>1604</v>
      </c>
      <c r="C366" s="253">
        <v>82790.007427691249</v>
      </c>
      <c r="D366" s="465">
        <v>22</v>
      </c>
      <c r="E366" s="250"/>
      <c r="F366" s="62">
        <v>0</v>
      </c>
      <c r="G366" s="62">
        <v>0</v>
      </c>
      <c r="H366" s="253">
        <f t="shared" si="24"/>
        <v>0</v>
      </c>
    </row>
    <row r="367" spans="1:8" x14ac:dyDescent="0.2">
      <c r="A367" s="469" t="s">
        <v>2420</v>
      </c>
      <c r="B367" s="595" t="s">
        <v>12013</v>
      </c>
      <c r="C367" s="253">
        <v>82790.007427691249</v>
      </c>
      <c r="D367" s="465">
        <v>22</v>
      </c>
      <c r="E367" s="250"/>
      <c r="F367" s="62">
        <v>0</v>
      </c>
      <c r="G367" s="62">
        <v>0</v>
      </c>
      <c r="H367" s="253">
        <f t="shared" si="24"/>
        <v>0</v>
      </c>
    </row>
    <row r="368" spans="1:8" x14ac:dyDescent="0.2">
      <c r="A368" s="469" t="s">
        <v>2421</v>
      </c>
      <c r="B368" s="595" t="s">
        <v>1605</v>
      </c>
      <c r="C368" s="253">
        <v>82790.007427691249</v>
      </c>
      <c r="D368" s="465">
        <v>22</v>
      </c>
      <c r="E368" s="250"/>
      <c r="F368" s="62">
        <v>0</v>
      </c>
      <c r="G368" s="62">
        <v>0</v>
      </c>
      <c r="H368" s="253">
        <f t="shared" si="24"/>
        <v>0</v>
      </c>
    </row>
    <row r="369" spans="1:8" x14ac:dyDescent="0.2">
      <c r="A369" s="469" t="s">
        <v>2422</v>
      </c>
      <c r="B369" s="595" t="s">
        <v>12016</v>
      </c>
      <c r="C369" s="253">
        <v>82790.007427691249</v>
      </c>
      <c r="D369" s="465">
        <v>22</v>
      </c>
      <c r="E369" s="250"/>
      <c r="F369" s="62">
        <v>0</v>
      </c>
      <c r="G369" s="62">
        <v>0</v>
      </c>
      <c r="H369" s="253">
        <f t="shared" si="24"/>
        <v>0</v>
      </c>
    </row>
    <row r="370" spans="1:8" x14ac:dyDescent="0.2">
      <c r="A370" s="469" t="s">
        <v>2423</v>
      </c>
      <c r="B370" s="595" t="s">
        <v>1606</v>
      </c>
      <c r="C370" s="253">
        <v>82790.007427691249</v>
      </c>
      <c r="D370" s="465">
        <v>22</v>
      </c>
      <c r="E370" s="250"/>
      <c r="F370" s="62">
        <v>0</v>
      </c>
      <c r="G370" s="62">
        <v>0</v>
      </c>
      <c r="H370" s="253">
        <f t="shared" si="24"/>
        <v>0</v>
      </c>
    </row>
    <row r="371" spans="1:8" x14ac:dyDescent="0.2">
      <c r="A371" s="469" t="s">
        <v>2424</v>
      </c>
      <c r="B371" s="595" t="s">
        <v>12019</v>
      </c>
      <c r="C371" s="253">
        <v>82790.007427691249</v>
      </c>
      <c r="D371" s="465">
        <v>22</v>
      </c>
      <c r="E371" s="250"/>
      <c r="F371" s="62">
        <v>0</v>
      </c>
      <c r="G371" s="62">
        <v>0</v>
      </c>
      <c r="H371" s="253">
        <f t="shared" si="24"/>
        <v>0</v>
      </c>
    </row>
    <row r="372" spans="1:8" x14ac:dyDescent="0.2">
      <c r="A372" s="469" t="s">
        <v>2425</v>
      </c>
      <c r="B372" s="595" t="s">
        <v>1607</v>
      </c>
      <c r="C372" s="253">
        <v>82790.007427691249</v>
      </c>
      <c r="D372" s="465">
        <v>22</v>
      </c>
      <c r="E372" s="250"/>
      <c r="F372" s="62">
        <v>0</v>
      </c>
      <c r="G372" s="62">
        <v>0</v>
      </c>
      <c r="H372" s="253">
        <f t="shared" si="24"/>
        <v>0</v>
      </c>
    </row>
    <row r="373" spans="1:8" x14ac:dyDescent="0.2">
      <c r="A373" s="469" t="s">
        <v>2426</v>
      </c>
      <c r="B373" s="595" t="s">
        <v>12022</v>
      </c>
      <c r="C373" s="253">
        <v>82790.007427691249</v>
      </c>
      <c r="D373" s="465">
        <v>22</v>
      </c>
      <c r="E373" s="250"/>
      <c r="F373" s="62">
        <v>0</v>
      </c>
      <c r="G373" s="62">
        <v>0</v>
      </c>
      <c r="H373" s="253">
        <f t="shared" si="24"/>
        <v>0</v>
      </c>
    </row>
    <row r="374" spans="1:8" x14ac:dyDescent="0.2">
      <c r="A374" s="469" t="s">
        <v>2427</v>
      </c>
      <c r="B374" s="595" t="s">
        <v>1608</v>
      </c>
      <c r="C374" s="253">
        <v>82790.007427691249</v>
      </c>
      <c r="D374" s="465">
        <v>22</v>
      </c>
      <c r="E374" s="250"/>
      <c r="F374" s="62">
        <v>0</v>
      </c>
      <c r="G374" s="62">
        <v>0</v>
      </c>
      <c r="H374" s="253">
        <f t="shared" si="24"/>
        <v>0</v>
      </c>
    </row>
    <row r="375" spans="1:8" x14ac:dyDescent="0.2">
      <c r="A375" s="469" t="s">
        <v>2428</v>
      </c>
      <c r="B375" s="595" t="s">
        <v>12025</v>
      </c>
      <c r="C375" s="253">
        <v>82790.007427691249</v>
      </c>
      <c r="D375" s="465">
        <v>22</v>
      </c>
      <c r="E375" s="250"/>
      <c r="F375" s="62">
        <v>0</v>
      </c>
      <c r="G375" s="62">
        <v>0</v>
      </c>
      <c r="H375" s="253">
        <f t="shared" si="24"/>
        <v>0</v>
      </c>
    </row>
    <row r="376" spans="1:8" x14ac:dyDescent="0.2">
      <c r="A376" s="469" t="s">
        <v>2429</v>
      </c>
      <c r="B376" s="595" t="s">
        <v>1508</v>
      </c>
      <c r="C376" s="253">
        <v>82790.007427691249</v>
      </c>
      <c r="D376" s="465">
        <v>23</v>
      </c>
      <c r="E376" s="250"/>
      <c r="F376" s="62">
        <v>0</v>
      </c>
      <c r="G376" s="62">
        <v>0</v>
      </c>
      <c r="H376" s="253">
        <f t="shared" si="24"/>
        <v>0</v>
      </c>
    </row>
    <row r="377" spans="1:8" x14ac:dyDescent="0.2">
      <c r="A377" s="469" t="s">
        <v>2430</v>
      </c>
      <c r="B377" s="595" t="s">
        <v>12028</v>
      </c>
      <c r="C377" s="253">
        <v>82790.007427691249</v>
      </c>
      <c r="D377" s="465">
        <v>23</v>
      </c>
      <c r="E377" s="250"/>
      <c r="F377" s="62">
        <v>0</v>
      </c>
      <c r="G377" s="62">
        <v>0</v>
      </c>
      <c r="H377" s="253">
        <f t="shared" si="24"/>
        <v>0</v>
      </c>
    </row>
    <row r="378" spans="1:8" x14ac:dyDescent="0.2">
      <c r="A378" s="469" t="s">
        <v>2431</v>
      </c>
      <c r="B378" s="595" t="s">
        <v>1609</v>
      </c>
      <c r="C378" s="253">
        <v>82790.007427691249</v>
      </c>
      <c r="D378" s="465">
        <v>23</v>
      </c>
      <c r="E378" s="250"/>
      <c r="F378" s="62">
        <v>0</v>
      </c>
      <c r="G378" s="62">
        <v>0</v>
      </c>
      <c r="H378" s="253">
        <f t="shared" si="24"/>
        <v>0</v>
      </c>
    </row>
    <row r="379" spans="1:8" x14ac:dyDescent="0.2">
      <c r="A379" s="469" t="s">
        <v>2432</v>
      </c>
      <c r="B379" s="595" t="s">
        <v>12031</v>
      </c>
      <c r="C379" s="253">
        <v>82790.007427691249</v>
      </c>
      <c r="D379" s="465">
        <v>23</v>
      </c>
      <c r="E379" s="250"/>
      <c r="F379" s="62">
        <v>0</v>
      </c>
      <c r="G379" s="62">
        <v>0</v>
      </c>
      <c r="H379" s="253">
        <f t="shared" si="24"/>
        <v>0</v>
      </c>
    </row>
    <row r="380" spans="1:8" x14ac:dyDescent="0.2">
      <c r="A380" s="469" t="s">
        <v>2433</v>
      </c>
      <c r="B380" s="595" t="s">
        <v>1610</v>
      </c>
      <c r="C380" s="253">
        <v>82790.007427691249</v>
      </c>
      <c r="D380" s="465">
        <v>23</v>
      </c>
      <c r="E380" s="250"/>
      <c r="F380" s="62">
        <v>0</v>
      </c>
      <c r="G380" s="62">
        <v>0</v>
      </c>
      <c r="H380" s="253">
        <f t="shared" si="24"/>
        <v>0</v>
      </c>
    </row>
    <row r="381" spans="1:8" x14ac:dyDescent="0.2">
      <c r="A381" s="469" t="s">
        <v>2434</v>
      </c>
      <c r="B381" s="595" t="s">
        <v>12084</v>
      </c>
      <c r="C381" s="253">
        <v>82790.007427691249</v>
      </c>
      <c r="D381" s="465">
        <v>23</v>
      </c>
      <c r="E381" s="250"/>
      <c r="F381" s="62">
        <v>0</v>
      </c>
      <c r="G381" s="62">
        <v>0</v>
      </c>
      <c r="H381" s="253">
        <f t="shared" ref="H381:H444" si="25">G381-F381</f>
        <v>0</v>
      </c>
    </row>
    <row r="382" spans="1:8" x14ac:dyDescent="0.2">
      <c r="A382" s="469" t="s">
        <v>2435</v>
      </c>
      <c r="B382" s="595" t="s">
        <v>1611</v>
      </c>
      <c r="C382" s="253">
        <v>82790.007427691249</v>
      </c>
      <c r="D382" s="465">
        <v>23</v>
      </c>
      <c r="E382" s="250"/>
      <c r="F382" s="62">
        <v>0</v>
      </c>
      <c r="G382" s="62">
        <v>0</v>
      </c>
      <c r="H382" s="253">
        <f t="shared" si="25"/>
        <v>0</v>
      </c>
    </row>
    <row r="383" spans="1:8" x14ac:dyDescent="0.2">
      <c r="A383" s="469" t="s">
        <v>2436</v>
      </c>
      <c r="B383" s="595" t="s">
        <v>12085</v>
      </c>
      <c r="C383" s="253">
        <v>82790.007427691249</v>
      </c>
      <c r="D383" s="465">
        <v>23</v>
      </c>
      <c r="E383" s="250"/>
      <c r="F383" s="62">
        <v>0</v>
      </c>
      <c r="G383" s="62">
        <v>0</v>
      </c>
      <c r="H383" s="253">
        <f t="shared" si="25"/>
        <v>0</v>
      </c>
    </row>
    <row r="384" spans="1:8" x14ac:dyDescent="0.2">
      <c r="A384" s="469" t="s">
        <v>2437</v>
      </c>
      <c r="B384" s="595" t="s">
        <v>1612</v>
      </c>
      <c r="C384" s="253">
        <v>82790.007427691249</v>
      </c>
      <c r="D384" s="465">
        <v>23</v>
      </c>
      <c r="E384" s="250"/>
      <c r="F384" s="62">
        <v>0</v>
      </c>
      <c r="G384" s="62">
        <v>0</v>
      </c>
      <c r="H384" s="253">
        <f t="shared" si="25"/>
        <v>0</v>
      </c>
    </row>
    <row r="385" spans="1:8" x14ac:dyDescent="0.2">
      <c r="A385" s="469" t="s">
        <v>2438</v>
      </c>
      <c r="B385" s="595" t="s">
        <v>12086</v>
      </c>
      <c r="C385" s="253">
        <v>82790.007427691249</v>
      </c>
      <c r="D385" s="465">
        <v>23</v>
      </c>
      <c r="E385" s="250"/>
      <c r="F385" s="62">
        <v>0</v>
      </c>
      <c r="G385" s="62">
        <v>0</v>
      </c>
      <c r="H385" s="253">
        <f t="shared" si="25"/>
        <v>0</v>
      </c>
    </row>
    <row r="386" spans="1:8" x14ac:dyDescent="0.2">
      <c r="A386" s="469" t="s">
        <v>2439</v>
      </c>
      <c r="B386" s="595" t="s">
        <v>1613</v>
      </c>
      <c r="C386" s="253">
        <v>82790.007427691249</v>
      </c>
      <c r="D386" s="465">
        <v>23</v>
      </c>
      <c r="E386" s="250"/>
      <c r="F386" s="62">
        <v>0</v>
      </c>
      <c r="G386" s="62">
        <v>0</v>
      </c>
      <c r="H386" s="253">
        <f t="shared" si="25"/>
        <v>0</v>
      </c>
    </row>
    <row r="387" spans="1:8" x14ac:dyDescent="0.2">
      <c r="A387" s="469" t="s">
        <v>2440</v>
      </c>
      <c r="B387" s="595" t="s">
        <v>12087</v>
      </c>
      <c r="C387" s="253">
        <v>82790.007427691249</v>
      </c>
      <c r="D387" s="465">
        <v>23</v>
      </c>
      <c r="E387" s="250"/>
      <c r="F387" s="62">
        <v>0</v>
      </c>
      <c r="G387" s="62">
        <v>0</v>
      </c>
      <c r="H387" s="253">
        <f t="shared" si="25"/>
        <v>0</v>
      </c>
    </row>
    <row r="388" spans="1:8" x14ac:dyDescent="0.2">
      <c r="A388" s="469" t="s">
        <v>2441</v>
      </c>
      <c r="B388" s="595" t="s">
        <v>1614</v>
      </c>
      <c r="C388" s="253">
        <v>82790.007427691249</v>
      </c>
      <c r="D388" s="465">
        <v>24</v>
      </c>
      <c r="E388" s="250"/>
      <c r="F388" s="62">
        <v>0</v>
      </c>
      <c r="G388" s="62">
        <v>0</v>
      </c>
      <c r="H388" s="253">
        <f t="shared" si="25"/>
        <v>0</v>
      </c>
    </row>
    <row r="389" spans="1:8" x14ac:dyDescent="0.2">
      <c r="A389" s="469" t="s">
        <v>2442</v>
      </c>
      <c r="B389" s="595" t="s">
        <v>12088</v>
      </c>
      <c r="C389" s="253">
        <v>82790.007427691249</v>
      </c>
      <c r="D389" s="465">
        <v>24</v>
      </c>
      <c r="E389" s="250"/>
      <c r="F389" s="62">
        <v>0</v>
      </c>
      <c r="G389" s="62">
        <v>0</v>
      </c>
      <c r="H389" s="253">
        <f t="shared" si="25"/>
        <v>0</v>
      </c>
    </row>
    <row r="390" spans="1:8" x14ac:dyDescent="0.2">
      <c r="A390" s="469" t="s">
        <v>2443</v>
      </c>
      <c r="B390" s="595" t="s">
        <v>1615</v>
      </c>
      <c r="C390" s="253">
        <v>82790.007427691249</v>
      </c>
      <c r="D390" s="465">
        <v>24</v>
      </c>
      <c r="E390" s="250"/>
      <c r="F390" s="62">
        <v>0</v>
      </c>
      <c r="G390" s="62">
        <v>0</v>
      </c>
      <c r="H390" s="253">
        <f t="shared" si="25"/>
        <v>0</v>
      </c>
    </row>
    <row r="391" spans="1:8" x14ac:dyDescent="0.2">
      <c r="A391" s="469" t="s">
        <v>2444</v>
      </c>
      <c r="B391" s="595" t="s">
        <v>1517</v>
      </c>
      <c r="C391" s="253">
        <v>82790.007427691249</v>
      </c>
      <c r="D391" s="465">
        <v>24</v>
      </c>
      <c r="E391" s="250"/>
      <c r="F391" s="62">
        <v>0</v>
      </c>
      <c r="G391" s="62">
        <v>0</v>
      </c>
      <c r="H391" s="253">
        <f t="shared" si="25"/>
        <v>0</v>
      </c>
    </row>
    <row r="392" spans="1:8" x14ac:dyDescent="0.2">
      <c r="A392" s="469" t="s">
        <v>2445</v>
      </c>
      <c r="B392" s="595" t="s">
        <v>1616</v>
      </c>
      <c r="C392" s="253">
        <v>82790.007427691249</v>
      </c>
      <c r="D392" s="465">
        <v>24</v>
      </c>
      <c r="E392" s="250"/>
      <c r="F392" s="62">
        <v>0</v>
      </c>
      <c r="G392" s="62">
        <v>0</v>
      </c>
      <c r="H392" s="253">
        <f t="shared" si="25"/>
        <v>0</v>
      </c>
    </row>
    <row r="393" spans="1:8" x14ac:dyDescent="0.2">
      <c r="A393" s="469" t="s">
        <v>2446</v>
      </c>
      <c r="B393" s="595" t="s">
        <v>12089</v>
      </c>
      <c r="C393" s="253">
        <v>82790.007427691249</v>
      </c>
      <c r="D393" s="465">
        <v>24</v>
      </c>
      <c r="E393" s="250"/>
      <c r="F393" s="62">
        <v>0</v>
      </c>
      <c r="G393" s="62">
        <v>0</v>
      </c>
      <c r="H393" s="253">
        <f t="shared" si="25"/>
        <v>0</v>
      </c>
    </row>
    <row r="394" spans="1:8" x14ac:dyDescent="0.2">
      <c r="A394" s="469" t="s">
        <v>2447</v>
      </c>
      <c r="B394" s="595" t="s">
        <v>1617</v>
      </c>
      <c r="C394" s="253">
        <v>82790.007427691249</v>
      </c>
      <c r="D394" s="465">
        <v>24</v>
      </c>
      <c r="E394" s="250"/>
      <c r="F394" s="62">
        <v>0</v>
      </c>
      <c r="G394" s="62">
        <v>0</v>
      </c>
      <c r="H394" s="253">
        <f t="shared" si="25"/>
        <v>0</v>
      </c>
    </row>
    <row r="395" spans="1:8" x14ac:dyDescent="0.2">
      <c r="A395" s="469" t="s">
        <v>2448</v>
      </c>
      <c r="B395" s="595" t="s">
        <v>12092</v>
      </c>
      <c r="C395" s="253">
        <v>82790.007427691249</v>
      </c>
      <c r="D395" s="465">
        <v>24</v>
      </c>
      <c r="E395" s="250"/>
      <c r="F395" s="62">
        <v>0</v>
      </c>
      <c r="G395" s="62">
        <v>0</v>
      </c>
      <c r="H395" s="253">
        <f t="shared" si="25"/>
        <v>0</v>
      </c>
    </row>
    <row r="396" spans="1:8" x14ac:dyDescent="0.2">
      <c r="A396" s="469" t="s">
        <v>2449</v>
      </c>
      <c r="B396" s="595" t="s">
        <v>1618</v>
      </c>
      <c r="C396" s="253">
        <v>82790.007427691249</v>
      </c>
      <c r="D396" s="465">
        <v>24</v>
      </c>
      <c r="E396" s="250"/>
      <c r="F396" s="62">
        <v>0</v>
      </c>
      <c r="G396" s="62">
        <v>0</v>
      </c>
      <c r="H396" s="253">
        <f t="shared" si="25"/>
        <v>0</v>
      </c>
    </row>
    <row r="397" spans="1:8" x14ac:dyDescent="0.2">
      <c r="A397" s="469" t="s">
        <v>2450</v>
      </c>
      <c r="B397" s="595" t="s">
        <v>12095</v>
      </c>
      <c r="C397" s="253">
        <v>82790.007427691249</v>
      </c>
      <c r="D397" s="465">
        <v>24</v>
      </c>
      <c r="E397" s="250"/>
      <c r="F397" s="62">
        <v>0</v>
      </c>
      <c r="G397" s="62">
        <v>0</v>
      </c>
      <c r="H397" s="253">
        <f t="shared" si="25"/>
        <v>0</v>
      </c>
    </row>
    <row r="398" spans="1:8" x14ac:dyDescent="0.2">
      <c r="A398" s="469" t="s">
        <v>2451</v>
      </c>
      <c r="B398" s="595" t="s">
        <v>1619</v>
      </c>
      <c r="C398" s="253">
        <v>82790.007427691249</v>
      </c>
      <c r="D398" s="465">
        <v>24</v>
      </c>
      <c r="E398" s="250"/>
      <c r="F398" s="62">
        <v>0</v>
      </c>
      <c r="G398" s="62">
        <v>0</v>
      </c>
      <c r="H398" s="253">
        <f t="shared" si="25"/>
        <v>0</v>
      </c>
    </row>
    <row r="399" spans="1:8" x14ac:dyDescent="0.2">
      <c r="A399" s="469" t="s">
        <v>2452</v>
      </c>
      <c r="B399" s="595" t="s">
        <v>12098</v>
      </c>
      <c r="C399" s="253">
        <v>82790.007427691249</v>
      </c>
      <c r="D399" s="465">
        <v>24</v>
      </c>
      <c r="E399" s="250"/>
      <c r="F399" s="62">
        <v>0</v>
      </c>
      <c r="G399" s="62">
        <v>0</v>
      </c>
      <c r="H399" s="253">
        <f t="shared" si="25"/>
        <v>0</v>
      </c>
    </row>
    <row r="400" spans="1:8" x14ac:dyDescent="0.2">
      <c r="A400" s="469" t="s">
        <v>2453</v>
      </c>
      <c r="B400" s="595" t="s">
        <v>1620</v>
      </c>
      <c r="C400" s="253">
        <v>82790.007427691249</v>
      </c>
      <c r="D400" s="465">
        <v>24</v>
      </c>
      <c r="E400" s="250"/>
      <c r="F400" s="62">
        <v>0</v>
      </c>
      <c r="G400" s="62">
        <v>0</v>
      </c>
      <c r="H400" s="253">
        <f t="shared" si="25"/>
        <v>0</v>
      </c>
    </row>
    <row r="401" spans="1:8" x14ac:dyDescent="0.2">
      <c r="A401" s="469" t="s">
        <v>2454</v>
      </c>
      <c r="B401" s="595" t="s">
        <v>12101</v>
      </c>
      <c r="C401" s="253">
        <v>82790.007427691249</v>
      </c>
      <c r="D401" s="465">
        <v>24</v>
      </c>
      <c r="E401" s="250"/>
      <c r="F401" s="62">
        <v>0</v>
      </c>
      <c r="G401" s="62">
        <v>0</v>
      </c>
      <c r="H401" s="253">
        <f t="shared" si="25"/>
        <v>0</v>
      </c>
    </row>
    <row r="402" spans="1:8" x14ac:dyDescent="0.2">
      <c r="A402" s="469" t="s">
        <v>2455</v>
      </c>
      <c r="B402" s="595" t="s">
        <v>1621</v>
      </c>
      <c r="C402" s="253">
        <v>82790.007427691249</v>
      </c>
      <c r="D402" s="465">
        <v>25</v>
      </c>
      <c r="E402" s="250"/>
      <c r="F402" s="62">
        <v>0</v>
      </c>
      <c r="G402" s="62">
        <v>0</v>
      </c>
      <c r="H402" s="253">
        <f t="shared" si="25"/>
        <v>0</v>
      </c>
    </row>
    <row r="403" spans="1:8" x14ac:dyDescent="0.2">
      <c r="A403" s="469" t="s">
        <v>2456</v>
      </c>
      <c r="B403" s="595" t="s">
        <v>12104</v>
      </c>
      <c r="C403" s="253">
        <v>82790.007427691249</v>
      </c>
      <c r="D403" s="465">
        <v>25</v>
      </c>
      <c r="E403" s="250"/>
      <c r="F403" s="62">
        <v>0</v>
      </c>
      <c r="G403" s="62">
        <v>0</v>
      </c>
      <c r="H403" s="253">
        <f t="shared" si="25"/>
        <v>0</v>
      </c>
    </row>
    <row r="404" spans="1:8" x14ac:dyDescent="0.2">
      <c r="A404" s="469" t="s">
        <v>2457</v>
      </c>
      <c r="B404" s="595" t="s">
        <v>1622</v>
      </c>
      <c r="C404" s="253">
        <v>82790.007427691249</v>
      </c>
      <c r="D404" s="465">
        <v>25</v>
      </c>
      <c r="E404" s="250"/>
      <c r="F404" s="62">
        <v>0</v>
      </c>
      <c r="G404" s="62">
        <v>0</v>
      </c>
      <c r="H404" s="253">
        <f t="shared" si="25"/>
        <v>0</v>
      </c>
    </row>
    <row r="405" spans="1:8" x14ac:dyDescent="0.2">
      <c r="A405" s="469" t="s">
        <v>2458</v>
      </c>
      <c r="B405" s="595" t="s">
        <v>12107</v>
      </c>
      <c r="C405" s="253">
        <v>82790.007427691249</v>
      </c>
      <c r="D405" s="465">
        <v>25</v>
      </c>
      <c r="E405" s="250"/>
      <c r="F405" s="62">
        <v>0</v>
      </c>
      <c r="G405" s="62">
        <v>0</v>
      </c>
      <c r="H405" s="253">
        <f t="shared" si="25"/>
        <v>0</v>
      </c>
    </row>
    <row r="406" spans="1:8" x14ac:dyDescent="0.2">
      <c r="A406" s="469" t="s">
        <v>2459</v>
      </c>
      <c r="B406" s="595" t="s">
        <v>1520</v>
      </c>
      <c r="C406" s="253">
        <v>82790.007427691249</v>
      </c>
      <c r="D406" s="465">
        <v>25</v>
      </c>
      <c r="E406" s="250"/>
      <c r="F406" s="62">
        <v>0</v>
      </c>
      <c r="G406" s="62">
        <v>0</v>
      </c>
      <c r="H406" s="253">
        <f t="shared" si="25"/>
        <v>0</v>
      </c>
    </row>
    <row r="407" spans="1:8" x14ac:dyDescent="0.2">
      <c r="A407" s="469" t="s">
        <v>2460</v>
      </c>
      <c r="B407" s="595" t="s">
        <v>12110</v>
      </c>
      <c r="C407" s="253">
        <v>82790.007427691249</v>
      </c>
      <c r="D407" s="465">
        <v>25</v>
      </c>
      <c r="E407" s="250"/>
      <c r="F407" s="62">
        <v>0</v>
      </c>
      <c r="G407" s="62">
        <v>0</v>
      </c>
      <c r="H407" s="253">
        <f t="shared" si="25"/>
        <v>0</v>
      </c>
    </row>
    <row r="408" spans="1:8" x14ac:dyDescent="0.2">
      <c r="A408" s="469" t="s">
        <v>2461</v>
      </c>
      <c r="B408" s="595" t="s">
        <v>1623</v>
      </c>
      <c r="C408" s="253">
        <v>82790.007427691249</v>
      </c>
      <c r="D408" s="465">
        <v>25</v>
      </c>
      <c r="E408" s="250"/>
      <c r="F408" s="62">
        <v>0</v>
      </c>
      <c r="G408" s="62">
        <v>0</v>
      </c>
      <c r="H408" s="253">
        <f t="shared" si="25"/>
        <v>0</v>
      </c>
    </row>
    <row r="409" spans="1:8" x14ac:dyDescent="0.2">
      <c r="A409" s="469" t="s">
        <v>2462</v>
      </c>
      <c r="B409" s="595" t="s">
        <v>12113</v>
      </c>
      <c r="C409" s="253">
        <v>82790.007427691249</v>
      </c>
      <c r="D409" s="465">
        <v>25</v>
      </c>
      <c r="E409" s="250"/>
      <c r="F409" s="62">
        <v>0</v>
      </c>
      <c r="G409" s="62">
        <v>0</v>
      </c>
      <c r="H409" s="253">
        <f t="shared" si="25"/>
        <v>0</v>
      </c>
    </row>
    <row r="410" spans="1:8" x14ac:dyDescent="0.2">
      <c r="A410" s="469" t="s">
        <v>2463</v>
      </c>
      <c r="B410" s="595" t="s">
        <v>1625</v>
      </c>
      <c r="C410" s="253">
        <v>82790.007427691249</v>
      </c>
      <c r="D410" s="465">
        <v>25</v>
      </c>
      <c r="E410" s="250"/>
      <c r="F410" s="62">
        <v>0</v>
      </c>
      <c r="G410" s="62">
        <v>0</v>
      </c>
      <c r="H410" s="253">
        <f t="shared" si="25"/>
        <v>0</v>
      </c>
    </row>
    <row r="411" spans="1:8" x14ac:dyDescent="0.2">
      <c r="A411" s="469" t="s">
        <v>2464</v>
      </c>
      <c r="B411" s="595" t="s">
        <v>12116</v>
      </c>
      <c r="C411" s="253">
        <v>82790.007427691249</v>
      </c>
      <c r="D411" s="465">
        <v>25</v>
      </c>
      <c r="E411" s="250"/>
      <c r="F411" s="62">
        <v>0</v>
      </c>
      <c r="G411" s="62">
        <v>0</v>
      </c>
      <c r="H411" s="253">
        <f t="shared" si="25"/>
        <v>0</v>
      </c>
    </row>
    <row r="412" spans="1:8" x14ac:dyDescent="0.2">
      <c r="A412" s="469" t="s">
        <v>2465</v>
      </c>
      <c r="B412" s="595" t="s">
        <v>1626</v>
      </c>
      <c r="C412" s="253">
        <v>82790.007427691249</v>
      </c>
      <c r="D412" s="465">
        <v>25</v>
      </c>
      <c r="E412" s="250"/>
      <c r="F412" s="62">
        <v>0</v>
      </c>
      <c r="G412" s="62">
        <v>0</v>
      </c>
      <c r="H412" s="253">
        <f t="shared" si="25"/>
        <v>0</v>
      </c>
    </row>
    <row r="413" spans="1:8" x14ac:dyDescent="0.2">
      <c r="A413" s="469" t="s">
        <v>2466</v>
      </c>
      <c r="B413" s="595" t="s">
        <v>12119</v>
      </c>
      <c r="C413" s="253">
        <v>82790.007427691249</v>
      </c>
      <c r="D413" s="465">
        <v>25</v>
      </c>
      <c r="E413" s="250"/>
      <c r="F413" s="62">
        <v>0</v>
      </c>
      <c r="G413" s="62">
        <v>0</v>
      </c>
      <c r="H413" s="253">
        <f t="shared" si="25"/>
        <v>0</v>
      </c>
    </row>
    <row r="414" spans="1:8" x14ac:dyDescent="0.2">
      <c r="A414" s="469" t="s">
        <v>2467</v>
      </c>
      <c r="B414" s="595" t="s">
        <v>1627</v>
      </c>
      <c r="C414" s="253">
        <v>82790.007427691249</v>
      </c>
      <c r="D414" s="465">
        <v>25</v>
      </c>
      <c r="E414" s="250"/>
      <c r="F414" s="62">
        <v>0</v>
      </c>
      <c r="G414" s="62">
        <v>0</v>
      </c>
      <c r="H414" s="253">
        <f t="shared" si="25"/>
        <v>0</v>
      </c>
    </row>
    <row r="415" spans="1:8" x14ac:dyDescent="0.2">
      <c r="A415" s="469" t="s">
        <v>2468</v>
      </c>
      <c r="B415" s="595" t="s">
        <v>12122</v>
      </c>
      <c r="C415" s="253">
        <v>82790.007427691249</v>
      </c>
      <c r="D415" s="465">
        <v>25</v>
      </c>
      <c r="E415" s="250"/>
      <c r="F415" s="62">
        <v>0</v>
      </c>
      <c r="G415" s="62">
        <v>0</v>
      </c>
      <c r="H415" s="253">
        <f t="shared" si="25"/>
        <v>0</v>
      </c>
    </row>
    <row r="416" spans="1:8" x14ac:dyDescent="0.2">
      <c r="A416" s="469" t="s">
        <v>2469</v>
      </c>
      <c r="B416" s="595" t="s">
        <v>1628</v>
      </c>
      <c r="C416" s="253">
        <v>82790.007427691249</v>
      </c>
      <c r="D416" s="465">
        <v>26</v>
      </c>
      <c r="E416" s="250"/>
      <c r="F416" s="62">
        <v>0</v>
      </c>
      <c r="G416" s="62">
        <v>0</v>
      </c>
      <c r="H416" s="253">
        <f t="shared" si="25"/>
        <v>0</v>
      </c>
    </row>
    <row r="417" spans="1:8" x14ac:dyDescent="0.2">
      <c r="A417" s="469" t="s">
        <v>2470</v>
      </c>
      <c r="B417" s="595" t="s">
        <v>12125</v>
      </c>
      <c r="C417" s="253">
        <v>82790.007427691249</v>
      </c>
      <c r="D417" s="465">
        <v>26</v>
      </c>
      <c r="E417" s="250"/>
      <c r="F417" s="62">
        <v>0</v>
      </c>
      <c r="G417" s="62">
        <v>0</v>
      </c>
      <c r="H417" s="253">
        <f t="shared" si="25"/>
        <v>0</v>
      </c>
    </row>
    <row r="418" spans="1:8" x14ac:dyDescent="0.2">
      <c r="A418" s="469" t="s">
        <v>2471</v>
      </c>
      <c r="B418" s="595" t="s">
        <v>1629</v>
      </c>
      <c r="C418" s="253">
        <v>82790.007427691249</v>
      </c>
      <c r="D418" s="465">
        <v>26</v>
      </c>
      <c r="E418" s="250"/>
      <c r="F418" s="62">
        <v>0</v>
      </c>
      <c r="G418" s="62">
        <v>0</v>
      </c>
      <c r="H418" s="253">
        <f t="shared" si="25"/>
        <v>0</v>
      </c>
    </row>
    <row r="419" spans="1:8" x14ac:dyDescent="0.2">
      <c r="A419" s="469" t="s">
        <v>2472</v>
      </c>
      <c r="B419" s="595" t="s">
        <v>12128</v>
      </c>
      <c r="C419" s="253">
        <v>82790.007427691249</v>
      </c>
      <c r="D419" s="465">
        <v>26</v>
      </c>
      <c r="E419" s="250"/>
      <c r="F419" s="62">
        <v>0</v>
      </c>
      <c r="G419" s="62">
        <v>0</v>
      </c>
      <c r="H419" s="253">
        <f t="shared" si="25"/>
        <v>0</v>
      </c>
    </row>
    <row r="420" spans="1:8" x14ac:dyDescent="0.2">
      <c r="A420" s="469" t="s">
        <v>2473</v>
      </c>
      <c r="B420" s="595" t="s">
        <v>1630</v>
      </c>
      <c r="C420" s="253">
        <v>82790.007427691249</v>
      </c>
      <c r="D420" s="465">
        <v>26</v>
      </c>
      <c r="E420" s="250"/>
      <c r="F420" s="62">
        <v>0</v>
      </c>
      <c r="G420" s="62">
        <v>0</v>
      </c>
      <c r="H420" s="253">
        <f t="shared" si="25"/>
        <v>0</v>
      </c>
    </row>
    <row r="421" spans="1:8" x14ac:dyDescent="0.2">
      <c r="A421" s="469" t="s">
        <v>2474</v>
      </c>
      <c r="B421" s="595" t="s">
        <v>1521</v>
      </c>
      <c r="C421" s="253">
        <v>82790.007427691249</v>
      </c>
      <c r="D421" s="465">
        <v>26</v>
      </c>
      <c r="E421" s="250"/>
      <c r="F421" s="62">
        <v>0</v>
      </c>
      <c r="G421" s="62">
        <v>0</v>
      </c>
      <c r="H421" s="253">
        <f t="shared" si="25"/>
        <v>0</v>
      </c>
    </row>
    <row r="422" spans="1:8" x14ac:dyDescent="0.2">
      <c r="A422" s="469" t="s">
        <v>2475</v>
      </c>
      <c r="B422" s="595" t="s">
        <v>1631</v>
      </c>
      <c r="C422" s="253">
        <v>82790.007427691249</v>
      </c>
      <c r="D422" s="465">
        <v>26</v>
      </c>
      <c r="E422" s="250"/>
      <c r="F422" s="62">
        <v>0</v>
      </c>
      <c r="G422" s="62">
        <v>0</v>
      </c>
      <c r="H422" s="253">
        <f t="shared" si="25"/>
        <v>0</v>
      </c>
    </row>
    <row r="423" spans="1:8" x14ac:dyDescent="0.2">
      <c r="A423" s="469" t="s">
        <v>2476</v>
      </c>
      <c r="B423" s="595" t="s">
        <v>12133</v>
      </c>
      <c r="C423" s="253">
        <v>82790.007427691249</v>
      </c>
      <c r="D423" s="465">
        <v>26</v>
      </c>
      <c r="E423" s="250"/>
      <c r="F423" s="62">
        <v>0</v>
      </c>
      <c r="G423" s="62">
        <v>0</v>
      </c>
      <c r="H423" s="253">
        <f t="shared" si="25"/>
        <v>0</v>
      </c>
    </row>
    <row r="424" spans="1:8" x14ac:dyDescent="0.2">
      <c r="A424" s="469" t="s">
        <v>2477</v>
      </c>
      <c r="B424" s="595" t="s">
        <v>1632</v>
      </c>
      <c r="C424" s="253">
        <v>82790.007427691249</v>
      </c>
      <c r="D424" s="465">
        <v>26</v>
      </c>
      <c r="E424" s="250"/>
      <c r="F424" s="62">
        <v>0</v>
      </c>
      <c r="G424" s="62">
        <v>0</v>
      </c>
      <c r="H424" s="253">
        <f t="shared" si="25"/>
        <v>0</v>
      </c>
    </row>
    <row r="425" spans="1:8" x14ac:dyDescent="0.2">
      <c r="A425" s="469" t="s">
        <v>2478</v>
      </c>
      <c r="B425" s="595" t="s">
        <v>12136</v>
      </c>
      <c r="C425" s="253">
        <v>82790.007427691249</v>
      </c>
      <c r="D425" s="465">
        <v>26</v>
      </c>
      <c r="E425" s="250"/>
      <c r="F425" s="62">
        <v>0</v>
      </c>
      <c r="G425" s="62">
        <v>0</v>
      </c>
      <c r="H425" s="253">
        <f t="shared" si="25"/>
        <v>0</v>
      </c>
    </row>
    <row r="426" spans="1:8" x14ac:dyDescent="0.2">
      <c r="A426" s="469" t="s">
        <v>2479</v>
      </c>
      <c r="B426" s="595" t="s">
        <v>1633</v>
      </c>
      <c r="C426" s="253">
        <v>82790.007427691249</v>
      </c>
      <c r="D426" s="465">
        <v>26</v>
      </c>
      <c r="E426" s="250"/>
      <c r="F426" s="62">
        <v>0</v>
      </c>
      <c r="G426" s="62">
        <v>0</v>
      </c>
      <c r="H426" s="253">
        <f t="shared" si="25"/>
        <v>0</v>
      </c>
    </row>
    <row r="427" spans="1:8" x14ac:dyDescent="0.2">
      <c r="A427" s="469" t="s">
        <v>2480</v>
      </c>
      <c r="B427" s="595" t="s">
        <v>12139</v>
      </c>
      <c r="C427" s="253">
        <v>82790.007427691249</v>
      </c>
      <c r="D427" s="465">
        <v>26</v>
      </c>
      <c r="E427" s="250"/>
      <c r="F427" s="62">
        <v>0</v>
      </c>
      <c r="G427" s="62">
        <v>0</v>
      </c>
      <c r="H427" s="253">
        <f t="shared" si="25"/>
        <v>0</v>
      </c>
    </row>
    <row r="428" spans="1:8" x14ac:dyDescent="0.2">
      <c r="A428" s="469" t="s">
        <v>2481</v>
      </c>
      <c r="B428" s="595" t="s">
        <v>1634</v>
      </c>
      <c r="C428" s="253">
        <v>82790.007427691249</v>
      </c>
      <c r="D428" s="465">
        <v>27</v>
      </c>
      <c r="E428" s="250"/>
      <c r="F428" s="62">
        <v>0</v>
      </c>
      <c r="G428" s="62">
        <v>0</v>
      </c>
      <c r="H428" s="253">
        <f t="shared" si="25"/>
        <v>0</v>
      </c>
    </row>
    <row r="429" spans="1:8" x14ac:dyDescent="0.2">
      <c r="A429" s="469" t="s">
        <v>2482</v>
      </c>
      <c r="B429" s="595" t="s">
        <v>12142</v>
      </c>
      <c r="C429" s="253">
        <v>82790.007427691249</v>
      </c>
      <c r="D429" s="465">
        <v>27</v>
      </c>
      <c r="E429" s="250"/>
      <c r="F429" s="62">
        <v>0</v>
      </c>
      <c r="G429" s="62">
        <v>0</v>
      </c>
      <c r="H429" s="253">
        <f t="shared" si="25"/>
        <v>0</v>
      </c>
    </row>
    <row r="430" spans="1:8" x14ac:dyDescent="0.2">
      <c r="A430" s="469" t="s">
        <v>2483</v>
      </c>
      <c r="B430" s="595" t="s">
        <v>1635</v>
      </c>
      <c r="C430" s="253">
        <v>82790.007427691249</v>
      </c>
      <c r="D430" s="465">
        <v>27</v>
      </c>
      <c r="E430" s="250"/>
      <c r="F430" s="62">
        <v>0</v>
      </c>
      <c r="G430" s="62">
        <v>0</v>
      </c>
      <c r="H430" s="253">
        <f t="shared" si="25"/>
        <v>0</v>
      </c>
    </row>
    <row r="431" spans="1:8" x14ac:dyDescent="0.2">
      <c r="A431" s="469" t="s">
        <v>2484</v>
      </c>
      <c r="B431" s="595" t="s">
        <v>12145</v>
      </c>
      <c r="C431" s="253">
        <v>82790.007427691249</v>
      </c>
      <c r="D431" s="465">
        <v>27</v>
      </c>
      <c r="E431" s="250"/>
      <c r="F431" s="62">
        <v>0</v>
      </c>
      <c r="G431" s="62">
        <v>0</v>
      </c>
      <c r="H431" s="253">
        <f t="shared" si="25"/>
        <v>0</v>
      </c>
    </row>
    <row r="432" spans="1:8" x14ac:dyDescent="0.2">
      <c r="A432" s="469" t="s">
        <v>2485</v>
      </c>
      <c r="B432" s="595" t="s">
        <v>1636</v>
      </c>
      <c r="C432" s="253">
        <v>82790.007427691249</v>
      </c>
      <c r="D432" s="465">
        <v>27</v>
      </c>
      <c r="E432" s="250"/>
      <c r="F432" s="62">
        <v>0</v>
      </c>
      <c r="G432" s="62">
        <v>0</v>
      </c>
      <c r="H432" s="253">
        <f t="shared" si="25"/>
        <v>0</v>
      </c>
    </row>
    <row r="433" spans="1:8" x14ac:dyDescent="0.2">
      <c r="A433" s="469" t="s">
        <v>2486</v>
      </c>
      <c r="B433" s="595" t="s">
        <v>12148</v>
      </c>
      <c r="C433" s="253">
        <v>82790.007427691249</v>
      </c>
      <c r="D433" s="465">
        <v>27</v>
      </c>
      <c r="E433" s="250"/>
      <c r="F433" s="62">
        <v>0</v>
      </c>
      <c r="G433" s="62">
        <v>0</v>
      </c>
      <c r="H433" s="253">
        <f t="shared" si="25"/>
        <v>0</v>
      </c>
    </row>
    <row r="434" spans="1:8" x14ac:dyDescent="0.2">
      <c r="A434" s="469" t="s">
        <v>2487</v>
      </c>
      <c r="B434" s="595" t="s">
        <v>1637</v>
      </c>
      <c r="C434" s="253">
        <v>82790.007427691249</v>
      </c>
      <c r="D434" s="465">
        <v>27</v>
      </c>
      <c r="E434" s="250"/>
      <c r="F434" s="62">
        <v>0</v>
      </c>
      <c r="G434" s="62">
        <v>0</v>
      </c>
      <c r="H434" s="253">
        <f t="shared" si="25"/>
        <v>0</v>
      </c>
    </row>
    <row r="435" spans="1:8" x14ac:dyDescent="0.2">
      <c r="A435" s="469" t="s">
        <v>2488</v>
      </c>
      <c r="B435" s="595" t="s">
        <v>12151</v>
      </c>
      <c r="C435" s="253">
        <v>82790.007427691249</v>
      </c>
      <c r="D435" s="465">
        <v>27</v>
      </c>
      <c r="E435" s="250"/>
      <c r="F435" s="62">
        <v>0</v>
      </c>
      <c r="G435" s="62">
        <v>0</v>
      </c>
      <c r="H435" s="253">
        <f t="shared" si="25"/>
        <v>0</v>
      </c>
    </row>
    <row r="436" spans="1:8" x14ac:dyDescent="0.2">
      <c r="A436" s="469" t="s">
        <v>2489</v>
      </c>
      <c r="B436" s="595" t="s">
        <v>1638</v>
      </c>
      <c r="C436" s="253">
        <v>82790.007427691249</v>
      </c>
      <c r="D436" s="465">
        <v>27</v>
      </c>
      <c r="E436" s="250"/>
      <c r="F436" s="62">
        <v>0</v>
      </c>
      <c r="G436" s="62">
        <v>0</v>
      </c>
      <c r="H436" s="253">
        <f t="shared" si="25"/>
        <v>0</v>
      </c>
    </row>
    <row r="437" spans="1:8" x14ac:dyDescent="0.2">
      <c r="A437" s="469" t="s">
        <v>2490</v>
      </c>
      <c r="B437" s="595" t="s">
        <v>12154</v>
      </c>
      <c r="C437" s="253">
        <v>82790.007427691249</v>
      </c>
      <c r="D437" s="465">
        <v>27</v>
      </c>
      <c r="E437" s="250"/>
      <c r="F437" s="62">
        <v>0</v>
      </c>
      <c r="G437" s="62">
        <v>0</v>
      </c>
      <c r="H437" s="253">
        <f t="shared" si="25"/>
        <v>0</v>
      </c>
    </row>
    <row r="438" spans="1:8" x14ac:dyDescent="0.2">
      <c r="A438" s="469" t="s">
        <v>2491</v>
      </c>
      <c r="B438" s="595" t="s">
        <v>1639</v>
      </c>
      <c r="C438" s="253">
        <v>82790.007427691249</v>
      </c>
      <c r="D438" s="465">
        <v>27</v>
      </c>
      <c r="E438" s="250"/>
      <c r="F438" s="62">
        <v>0</v>
      </c>
      <c r="G438" s="62">
        <v>0</v>
      </c>
      <c r="H438" s="253">
        <f t="shared" si="25"/>
        <v>0</v>
      </c>
    </row>
    <row r="439" spans="1:8" x14ac:dyDescent="0.2">
      <c r="A439" s="469" t="s">
        <v>2492</v>
      </c>
      <c r="B439" s="595" t="s">
        <v>12157</v>
      </c>
      <c r="C439" s="253">
        <v>82790.007427691249</v>
      </c>
      <c r="D439" s="465">
        <v>27</v>
      </c>
      <c r="E439" s="250"/>
      <c r="F439" s="62">
        <v>0</v>
      </c>
      <c r="G439" s="62">
        <v>0</v>
      </c>
      <c r="H439" s="253">
        <f t="shared" si="25"/>
        <v>0</v>
      </c>
    </row>
    <row r="440" spans="1:8" x14ac:dyDescent="0.2">
      <c r="A440" s="469" t="s">
        <v>2493</v>
      </c>
      <c r="B440" s="595" t="s">
        <v>1640</v>
      </c>
      <c r="C440" s="253">
        <v>82790.007427691249</v>
      </c>
      <c r="D440" s="465">
        <v>27</v>
      </c>
      <c r="E440" s="250"/>
      <c r="F440" s="62">
        <v>0</v>
      </c>
      <c r="G440" s="62">
        <v>0</v>
      </c>
      <c r="H440" s="253">
        <f t="shared" si="25"/>
        <v>0</v>
      </c>
    </row>
    <row r="441" spans="1:8" x14ac:dyDescent="0.2">
      <c r="A441" s="469" t="s">
        <v>2494</v>
      </c>
      <c r="B441" s="595" t="s">
        <v>12160</v>
      </c>
      <c r="C441" s="253">
        <v>82790.007427691249</v>
      </c>
      <c r="D441" s="465">
        <v>27</v>
      </c>
      <c r="E441" s="250"/>
      <c r="F441" s="62">
        <v>0</v>
      </c>
      <c r="G441" s="62">
        <v>0</v>
      </c>
      <c r="H441" s="253">
        <f t="shared" si="25"/>
        <v>0</v>
      </c>
    </row>
    <row r="442" spans="1:8" x14ac:dyDescent="0.2">
      <c r="A442" s="469" t="s">
        <v>2495</v>
      </c>
      <c r="B442" s="595" t="s">
        <v>1641</v>
      </c>
      <c r="C442" s="253">
        <v>82790.007427691249</v>
      </c>
      <c r="D442" s="465">
        <v>28</v>
      </c>
      <c r="E442" s="250"/>
      <c r="F442" s="62">
        <v>0</v>
      </c>
      <c r="G442" s="62">
        <v>0</v>
      </c>
      <c r="H442" s="253">
        <f t="shared" si="25"/>
        <v>0</v>
      </c>
    </row>
    <row r="443" spans="1:8" x14ac:dyDescent="0.2">
      <c r="A443" s="469" t="s">
        <v>2496</v>
      </c>
      <c r="B443" s="595" t="s">
        <v>12163</v>
      </c>
      <c r="C443" s="253">
        <v>82790.007427691249</v>
      </c>
      <c r="D443" s="465">
        <v>28</v>
      </c>
      <c r="E443" s="250"/>
      <c r="F443" s="62">
        <v>0</v>
      </c>
      <c r="G443" s="62">
        <v>0</v>
      </c>
      <c r="H443" s="253">
        <f t="shared" si="25"/>
        <v>0</v>
      </c>
    </row>
    <row r="444" spans="1:8" x14ac:dyDescent="0.2">
      <c r="A444" s="469" t="s">
        <v>2497</v>
      </c>
      <c r="B444" s="595" t="s">
        <v>1642</v>
      </c>
      <c r="C444" s="253">
        <v>82790.007427691249</v>
      </c>
      <c r="D444" s="465">
        <v>28</v>
      </c>
      <c r="E444" s="250"/>
      <c r="F444" s="62">
        <v>0</v>
      </c>
      <c r="G444" s="62">
        <v>0</v>
      </c>
      <c r="H444" s="253">
        <f t="shared" si="25"/>
        <v>0</v>
      </c>
    </row>
    <row r="445" spans="1:8" x14ac:dyDescent="0.2">
      <c r="A445" s="469" t="s">
        <v>2498</v>
      </c>
      <c r="B445" s="595" t="s">
        <v>12166</v>
      </c>
      <c r="C445" s="253">
        <v>82790.007427691249</v>
      </c>
      <c r="D445" s="465">
        <v>28</v>
      </c>
      <c r="E445" s="250"/>
      <c r="F445" s="62">
        <v>0</v>
      </c>
      <c r="G445" s="62">
        <v>0</v>
      </c>
      <c r="H445" s="253">
        <f t="shared" ref="H445:H464" si="26">G445-F445</f>
        <v>0</v>
      </c>
    </row>
    <row r="446" spans="1:8" x14ac:dyDescent="0.2">
      <c r="A446" s="469" t="s">
        <v>2499</v>
      </c>
      <c r="B446" s="595" t="s">
        <v>1643</v>
      </c>
      <c r="C446" s="253">
        <v>82790.007427691249</v>
      </c>
      <c r="D446" s="465">
        <v>28</v>
      </c>
      <c r="E446" s="250"/>
      <c r="F446" s="62">
        <v>0</v>
      </c>
      <c r="G446" s="62">
        <v>0</v>
      </c>
      <c r="H446" s="253">
        <f t="shared" si="26"/>
        <v>0</v>
      </c>
    </row>
    <row r="447" spans="1:8" x14ac:dyDescent="0.2">
      <c r="A447" s="469" t="s">
        <v>2500</v>
      </c>
      <c r="B447" s="595" t="s">
        <v>12169</v>
      </c>
      <c r="C447" s="253">
        <v>82790.007427691249</v>
      </c>
      <c r="D447" s="465">
        <v>28</v>
      </c>
      <c r="E447" s="250"/>
      <c r="F447" s="62">
        <v>0</v>
      </c>
      <c r="G447" s="62">
        <v>0</v>
      </c>
      <c r="H447" s="253">
        <f t="shared" si="26"/>
        <v>0</v>
      </c>
    </row>
    <row r="448" spans="1:8" x14ac:dyDescent="0.2">
      <c r="A448" s="469" t="s">
        <v>2501</v>
      </c>
      <c r="B448" s="595" t="s">
        <v>1644</v>
      </c>
      <c r="C448" s="253">
        <v>82790.007427691249</v>
      </c>
      <c r="D448" s="465">
        <v>28</v>
      </c>
      <c r="E448" s="250"/>
      <c r="F448" s="62">
        <v>0</v>
      </c>
      <c r="G448" s="62">
        <v>0</v>
      </c>
      <c r="H448" s="253">
        <f t="shared" si="26"/>
        <v>0</v>
      </c>
    </row>
    <row r="449" spans="1:8" x14ac:dyDescent="0.2">
      <c r="A449" s="469" t="s">
        <v>2502</v>
      </c>
      <c r="B449" s="595" t="s">
        <v>12172</v>
      </c>
      <c r="C449" s="253">
        <v>82790.007427691249</v>
      </c>
      <c r="D449" s="465">
        <v>28</v>
      </c>
      <c r="E449" s="250"/>
      <c r="F449" s="62">
        <v>0</v>
      </c>
      <c r="G449" s="62">
        <v>0</v>
      </c>
      <c r="H449" s="253">
        <f t="shared" si="26"/>
        <v>0</v>
      </c>
    </row>
    <row r="450" spans="1:8" x14ac:dyDescent="0.2">
      <c r="A450" s="469" t="s">
        <v>2503</v>
      </c>
      <c r="B450" s="595" t="s">
        <v>1645</v>
      </c>
      <c r="C450" s="253">
        <v>82790.007427691249</v>
      </c>
      <c r="D450" s="465">
        <v>28</v>
      </c>
      <c r="E450" s="250"/>
      <c r="F450" s="62">
        <v>0</v>
      </c>
      <c r="G450" s="62">
        <v>0</v>
      </c>
      <c r="H450" s="253">
        <f t="shared" si="26"/>
        <v>0</v>
      </c>
    </row>
    <row r="451" spans="1:8" x14ac:dyDescent="0.2">
      <c r="A451" s="469" t="s">
        <v>2504</v>
      </c>
      <c r="B451" s="595" t="s">
        <v>7071</v>
      </c>
      <c r="C451" s="253">
        <v>82790.007427691249</v>
      </c>
      <c r="D451" s="465">
        <v>28</v>
      </c>
      <c r="E451" s="250"/>
      <c r="F451" s="62">
        <v>0</v>
      </c>
      <c r="G451" s="62">
        <v>0</v>
      </c>
      <c r="H451" s="253">
        <f t="shared" si="26"/>
        <v>0</v>
      </c>
    </row>
    <row r="452" spans="1:8" x14ac:dyDescent="0.2">
      <c r="A452" s="469" t="s">
        <v>2505</v>
      </c>
      <c r="B452" s="595" t="s">
        <v>1646</v>
      </c>
      <c r="C452" s="253">
        <v>82790.007427691249</v>
      </c>
      <c r="D452" s="465">
        <v>28</v>
      </c>
      <c r="E452" s="250"/>
      <c r="F452" s="62">
        <v>0</v>
      </c>
      <c r="G452" s="62">
        <v>0</v>
      </c>
      <c r="H452" s="253">
        <f t="shared" si="26"/>
        <v>0</v>
      </c>
    </row>
    <row r="453" spans="1:8" x14ac:dyDescent="0.2">
      <c r="A453" s="469" t="s">
        <v>2506</v>
      </c>
      <c r="B453" s="595" t="s">
        <v>12177</v>
      </c>
      <c r="C453" s="253">
        <v>82790.007427691249</v>
      </c>
      <c r="D453" s="465">
        <v>28</v>
      </c>
      <c r="E453" s="250"/>
      <c r="F453" s="62">
        <v>0</v>
      </c>
      <c r="G453" s="62">
        <v>0</v>
      </c>
      <c r="H453" s="253">
        <f t="shared" si="26"/>
        <v>0</v>
      </c>
    </row>
    <row r="454" spans="1:8" x14ac:dyDescent="0.2">
      <c r="A454" s="469" t="s">
        <v>2507</v>
      </c>
      <c r="B454" s="595" t="s">
        <v>1647</v>
      </c>
      <c r="C454" s="253">
        <v>82790.007427691249</v>
      </c>
      <c r="D454" s="465">
        <v>28</v>
      </c>
      <c r="E454" s="250"/>
      <c r="F454" s="62">
        <v>0</v>
      </c>
      <c r="G454" s="62">
        <v>0</v>
      </c>
      <c r="H454" s="253">
        <f t="shared" si="26"/>
        <v>0</v>
      </c>
    </row>
    <row r="455" spans="1:8" x14ac:dyDescent="0.2">
      <c r="A455" s="469" t="s">
        <v>2508</v>
      </c>
      <c r="B455" s="595" t="s">
        <v>12180</v>
      </c>
      <c r="C455" s="253">
        <v>82790.007427691249</v>
      </c>
      <c r="D455" s="465">
        <v>28</v>
      </c>
      <c r="E455" s="250"/>
      <c r="F455" s="62">
        <v>0</v>
      </c>
      <c r="G455" s="62">
        <v>0</v>
      </c>
      <c r="H455" s="253">
        <f t="shared" si="26"/>
        <v>0</v>
      </c>
    </row>
    <row r="456" spans="1:8" x14ac:dyDescent="0.2">
      <c r="A456" s="469" t="s">
        <v>2509</v>
      </c>
      <c r="B456" s="595" t="s">
        <v>1648</v>
      </c>
      <c r="C456" s="253">
        <v>82790.007427691249</v>
      </c>
      <c r="D456" s="465">
        <v>29</v>
      </c>
      <c r="E456" s="250"/>
      <c r="F456" s="62">
        <v>0</v>
      </c>
      <c r="G456" s="62">
        <v>0</v>
      </c>
      <c r="H456" s="253">
        <f t="shared" si="26"/>
        <v>0</v>
      </c>
    </row>
    <row r="457" spans="1:8" x14ac:dyDescent="0.2">
      <c r="A457" s="469" t="s">
        <v>2510</v>
      </c>
      <c r="B457" s="595" t="s">
        <v>12183</v>
      </c>
      <c r="C457" s="253">
        <v>82790.007427691249</v>
      </c>
      <c r="D457" s="465">
        <v>29</v>
      </c>
      <c r="E457" s="250"/>
      <c r="F457" s="62">
        <v>0</v>
      </c>
      <c r="G457" s="62">
        <v>0</v>
      </c>
      <c r="H457" s="253">
        <f t="shared" si="26"/>
        <v>0</v>
      </c>
    </row>
    <row r="458" spans="1:8" x14ac:dyDescent="0.2">
      <c r="A458" s="469" t="s">
        <v>2511</v>
      </c>
      <c r="B458" s="595" t="s">
        <v>1649</v>
      </c>
      <c r="C458" s="253">
        <v>82790.007427691249</v>
      </c>
      <c r="D458" s="465">
        <v>29</v>
      </c>
      <c r="E458" s="250"/>
      <c r="F458" s="62">
        <v>0</v>
      </c>
      <c r="G458" s="62">
        <v>0</v>
      </c>
      <c r="H458" s="253">
        <f t="shared" si="26"/>
        <v>0</v>
      </c>
    </row>
    <row r="459" spans="1:8" x14ac:dyDescent="0.2">
      <c r="A459" s="469" t="s">
        <v>2512</v>
      </c>
      <c r="B459" s="595" t="s">
        <v>12186</v>
      </c>
      <c r="C459" s="253">
        <v>82790.007427691249</v>
      </c>
      <c r="D459" s="465">
        <v>29</v>
      </c>
      <c r="E459" s="250"/>
      <c r="F459" s="62">
        <v>0</v>
      </c>
      <c r="G459" s="62">
        <v>0</v>
      </c>
      <c r="H459" s="253">
        <f t="shared" si="26"/>
        <v>0</v>
      </c>
    </row>
    <row r="460" spans="1:8" x14ac:dyDescent="0.2">
      <c r="A460" s="469" t="s">
        <v>2513</v>
      </c>
      <c r="B460" s="595" t="s">
        <v>1650</v>
      </c>
      <c r="C460" s="253">
        <v>82790.007427691249</v>
      </c>
      <c r="D460" s="465">
        <v>29</v>
      </c>
      <c r="E460" s="250"/>
      <c r="F460" s="62">
        <v>0</v>
      </c>
      <c r="G460" s="62">
        <v>0</v>
      </c>
      <c r="H460" s="253">
        <f t="shared" si="26"/>
        <v>0</v>
      </c>
    </row>
    <row r="461" spans="1:8" x14ac:dyDescent="0.2">
      <c r="A461" s="469" t="s">
        <v>2514</v>
      </c>
      <c r="B461" s="595" t="s">
        <v>12189</v>
      </c>
      <c r="C461" s="253">
        <v>82790.007427691249</v>
      </c>
      <c r="D461" s="465">
        <v>29</v>
      </c>
      <c r="E461" s="250"/>
      <c r="F461" s="62">
        <v>0</v>
      </c>
      <c r="G461" s="62">
        <v>0</v>
      </c>
      <c r="H461" s="253">
        <f t="shared" si="26"/>
        <v>0</v>
      </c>
    </row>
    <row r="462" spans="1:8" x14ac:dyDescent="0.2">
      <c r="A462" s="469" t="s">
        <v>2515</v>
      </c>
      <c r="B462" s="595" t="s">
        <v>1651</v>
      </c>
      <c r="C462" s="253">
        <v>82790.007427691249</v>
      </c>
      <c r="D462" s="465">
        <v>29</v>
      </c>
      <c r="E462" s="250"/>
      <c r="F462" s="62">
        <v>0</v>
      </c>
      <c r="G462" s="62">
        <v>0</v>
      </c>
      <c r="H462" s="253">
        <f t="shared" si="26"/>
        <v>0</v>
      </c>
    </row>
    <row r="463" spans="1:8" x14ac:dyDescent="0.2">
      <c r="A463" s="469" t="s">
        <v>2516</v>
      </c>
      <c r="B463" s="595" t="s">
        <v>12192</v>
      </c>
      <c r="C463" s="253">
        <v>82790.007427691249</v>
      </c>
      <c r="D463" s="465">
        <v>29</v>
      </c>
      <c r="E463" s="250"/>
      <c r="F463" s="62">
        <v>0</v>
      </c>
      <c r="G463" s="62">
        <v>0</v>
      </c>
      <c r="H463" s="253">
        <f t="shared" si="26"/>
        <v>0</v>
      </c>
    </row>
    <row r="464" spans="1:8" x14ac:dyDescent="0.2">
      <c r="A464" s="469" t="s">
        <v>2517</v>
      </c>
      <c r="B464" s="595" t="s">
        <v>1652</v>
      </c>
      <c r="C464" s="253">
        <v>82790.007427691249</v>
      </c>
      <c r="D464" s="465">
        <v>29</v>
      </c>
      <c r="E464" s="250"/>
      <c r="F464" s="62">
        <v>0</v>
      </c>
      <c r="G464" s="62">
        <v>0</v>
      </c>
      <c r="H464" s="253">
        <f t="shared" si="26"/>
        <v>0</v>
      </c>
    </row>
    <row r="465" spans="1:8" x14ac:dyDescent="0.2">
      <c r="A465" s="469" t="s">
        <v>12938</v>
      </c>
      <c r="B465" s="595" t="s">
        <v>12195</v>
      </c>
      <c r="C465" s="253">
        <v>82790.007427691249</v>
      </c>
      <c r="D465" s="465">
        <v>29</v>
      </c>
      <c r="E465" s="250"/>
      <c r="F465" s="62">
        <v>0</v>
      </c>
      <c r="G465" s="62">
        <v>0</v>
      </c>
      <c r="H465" s="253">
        <f t="shared" ref="H465:H528" si="27">G465-F465</f>
        <v>0</v>
      </c>
    </row>
    <row r="466" spans="1:8" x14ac:dyDescent="0.2">
      <c r="A466" s="469" t="s">
        <v>12939</v>
      </c>
      <c r="B466" s="595" t="s">
        <v>1653</v>
      </c>
      <c r="C466" s="253">
        <v>82790.007427691249</v>
      </c>
      <c r="D466" s="465">
        <v>29</v>
      </c>
      <c r="E466" s="250"/>
      <c r="F466" s="62">
        <v>0</v>
      </c>
      <c r="G466" s="62">
        <v>0</v>
      </c>
      <c r="H466" s="253">
        <f t="shared" si="27"/>
        <v>0</v>
      </c>
    </row>
    <row r="467" spans="1:8" x14ac:dyDescent="0.2">
      <c r="A467" s="469" t="s">
        <v>12940</v>
      </c>
      <c r="B467" s="595" t="s">
        <v>12198</v>
      </c>
      <c r="C467" s="253">
        <v>82790.007427691249</v>
      </c>
      <c r="D467" s="465">
        <v>29</v>
      </c>
      <c r="E467" s="250"/>
      <c r="F467" s="62">
        <v>0</v>
      </c>
      <c r="G467" s="62">
        <v>0</v>
      </c>
      <c r="H467" s="253">
        <f t="shared" si="27"/>
        <v>0</v>
      </c>
    </row>
    <row r="468" spans="1:8" x14ac:dyDescent="0.2">
      <c r="A468" s="469" t="s">
        <v>12941</v>
      </c>
      <c r="B468" s="595" t="s">
        <v>1654</v>
      </c>
      <c r="C468" s="253">
        <v>82790.007427691249</v>
      </c>
      <c r="D468" s="465">
        <v>29</v>
      </c>
      <c r="E468" s="250"/>
      <c r="F468" s="62">
        <v>0</v>
      </c>
      <c r="G468" s="62">
        <v>0</v>
      </c>
      <c r="H468" s="253">
        <f t="shared" si="27"/>
        <v>0</v>
      </c>
    </row>
    <row r="469" spans="1:8" x14ac:dyDescent="0.2">
      <c r="A469" s="469" t="s">
        <v>12942</v>
      </c>
      <c r="B469" s="595" t="s">
        <v>12201</v>
      </c>
      <c r="C469" s="253">
        <v>82790.007427691249</v>
      </c>
      <c r="D469" s="465">
        <v>29</v>
      </c>
      <c r="E469" s="250"/>
      <c r="F469" s="62">
        <v>0</v>
      </c>
      <c r="G469" s="62">
        <v>0</v>
      </c>
      <c r="H469" s="253">
        <f t="shared" si="27"/>
        <v>0</v>
      </c>
    </row>
    <row r="470" spans="1:8" x14ac:dyDescent="0.2">
      <c r="A470" s="469" t="s">
        <v>12943</v>
      </c>
      <c r="B470" s="595" t="s">
        <v>1655</v>
      </c>
      <c r="C470" s="253">
        <v>82790.007427691249</v>
      </c>
      <c r="D470" s="465">
        <v>30</v>
      </c>
      <c r="E470" s="250"/>
      <c r="F470" s="62">
        <v>0</v>
      </c>
      <c r="G470" s="62">
        <v>0</v>
      </c>
      <c r="H470" s="253">
        <f t="shared" si="27"/>
        <v>0</v>
      </c>
    </row>
    <row r="471" spans="1:8" x14ac:dyDescent="0.2">
      <c r="A471" s="469" t="s">
        <v>12944</v>
      </c>
      <c r="B471" s="595" t="s">
        <v>12204</v>
      </c>
      <c r="C471" s="253">
        <v>82790.007427691249</v>
      </c>
      <c r="D471" s="465">
        <v>30</v>
      </c>
      <c r="E471" s="250"/>
      <c r="F471" s="62">
        <v>0</v>
      </c>
      <c r="G471" s="62">
        <v>0</v>
      </c>
      <c r="H471" s="253">
        <f t="shared" si="27"/>
        <v>0</v>
      </c>
    </row>
    <row r="472" spans="1:8" x14ac:dyDescent="0.2">
      <c r="A472" s="469" t="s">
        <v>12945</v>
      </c>
      <c r="B472" s="595" t="s">
        <v>1656</v>
      </c>
      <c r="C472" s="253">
        <v>82790.007427691249</v>
      </c>
      <c r="D472" s="465">
        <v>30</v>
      </c>
      <c r="E472" s="250"/>
      <c r="F472" s="62">
        <v>0</v>
      </c>
      <c r="G472" s="62">
        <v>0</v>
      </c>
      <c r="H472" s="253">
        <f t="shared" si="27"/>
        <v>0</v>
      </c>
    </row>
    <row r="473" spans="1:8" x14ac:dyDescent="0.2">
      <c r="A473" s="469" t="s">
        <v>12946</v>
      </c>
      <c r="B473" s="595" t="s">
        <v>12207</v>
      </c>
      <c r="C473" s="253">
        <v>82790.007427691249</v>
      </c>
      <c r="D473" s="465">
        <v>30</v>
      </c>
      <c r="E473" s="250"/>
      <c r="F473" s="62">
        <v>0</v>
      </c>
      <c r="G473" s="62">
        <v>0</v>
      </c>
      <c r="H473" s="253">
        <f t="shared" si="27"/>
        <v>0</v>
      </c>
    </row>
    <row r="474" spans="1:8" x14ac:dyDescent="0.2">
      <c r="A474" s="469" t="s">
        <v>12947</v>
      </c>
      <c r="B474" s="595" t="s">
        <v>1657</v>
      </c>
      <c r="C474" s="253">
        <v>82790.007427691249</v>
      </c>
      <c r="D474" s="465">
        <v>30</v>
      </c>
      <c r="E474" s="250"/>
      <c r="F474" s="62">
        <v>0</v>
      </c>
      <c r="G474" s="62">
        <v>0</v>
      </c>
      <c r="H474" s="253">
        <f t="shared" si="27"/>
        <v>0</v>
      </c>
    </row>
    <row r="475" spans="1:8" x14ac:dyDescent="0.2">
      <c r="A475" s="469" t="s">
        <v>12948</v>
      </c>
      <c r="B475" s="595" t="s">
        <v>12210</v>
      </c>
      <c r="C475" s="253">
        <v>82790.007427691249</v>
      </c>
      <c r="D475" s="465">
        <v>30</v>
      </c>
      <c r="E475" s="250"/>
      <c r="F475" s="62">
        <v>0</v>
      </c>
      <c r="G475" s="62">
        <v>0</v>
      </c>
      <c r="H475" s="253">
        <f t="shared" si="27"/>
        <v>0</v>
      </c>
    </row>
    <row r="476" spans="1:8" x14ac:dyDescent="0.2">
      <c r="A476" s="469" t="s">
        <v>12949</v>
      </c>
      <c r="B476" s="595" t="s">
        <v>1658</v>
      </c>
      <c r="C476" s="253">
        <v>82790.007427691249</v>
      </c>
      <c r="D476" s="465">
        <v>30</v>
      </c>
      <c r="E476" s="250"/>
      <c r="F476" s="62">
        <v>0</v>
      </c>
      <c r="G476" s="62">
        <v>0</v>
      </c>
      <c r="H476" s="253">
        <f t="shared" si="27"/>
        <v>0</v>
      </c>
    </row>
    <row r="477" spans="1:8" x14ac:dyDescent="0.2">
      <c r="A477" s="469" t="s">
        <v>12950</v>
      </c>
      <c r="B477" s="595" t="s">
        <v>12213</v>
      </c>
      <c r="C477" s="253">
        <v>82790.007427691249</v>
      </c>
      <c r="D477" s="465">
        <v>30</v>
      </c>
      <c r="E477" s="250"/>
      <c r="F477" s="62">
        <v>0</v>
      </c>
      <c r="G477" s="62">
        <v>0</v>
      </c>
      <c r="H477" s="253">
        <f t="shared" si="27"/>
        <v>0</v>
      </c>
    </row>
    <row r="478" spans="1:8" x14ac:dyDescent="0.2">
      <c r="A478" s="469" t="s">
        <v>12951</v>
      </c>
      <c r="B478" s="595" t="s">
        <v>1659</v>
      </c>
      <c r="C478" s="253">
        <v>82790.007427691249</v>
      </c>
      <c r="D478" s="465">
        <v>30</v>
      </c>
      <c r="E478" s="250"/>
      <c r="F478" s="62">
        <v>0</v>
      </c>
      <c r="G478" s="62">
        <v>0</v>
      </c>
      <c r="H478" s="253">
        <f t="shared" si="27"/>
        <v>0</v>
      </c>
    </row>
    <row r="479" spans="1:8" x14ac:dyDescent="0.2">
      <c r="A479" s="469" t="s">
        <v>12952</v>
      </c>
      <c r="B479" s="595" t="s">
        <v>12216</v>
      </c>
      <c r="C479" s="253">
        <v>82790.007427691249</v>
      </c>
      <c r="D479" s="465">
        <v>30</v>
      </c>
      <c r="E479" s="250"/>
      <c r="F479" s="62">
        <v>0</v>
      </c>
      <c r="G479" s="62">
        <v>0</v>
      </c>
      <c r="H479" s="253">
        <f t="shared" si="27"/>
        <v>0</v>
      </c>
    </row>
    <row r="480" spans="1:8" x14ac:dyDescent="0.2">
      <c r="A480" s="469" t="s">
        <v>12953</v>
      </c>
      <c r="B480" s="595" t="s">
        <v>1660</v>
      </c>
      <c r="C480" s="253">
        <v>82790.007427691249</v>
      </c>
      <c r="D480" s="465">
        <v>30</v>
      </c>
      <c r="E480" s="250"/>
      <c r="F480" s="62">
        <v>0</v>
      </c>
      <c r="G480" s="62">
        <v>0</v>
      </c>
      <c r="H480" s="253">
        <f t="shared" si="27"/>
        <v>0</v>
      </c>
    </row>
    <row r="481" spans="1:8" x14ac:dyDescent="0.2">
      <c r="A481" s="469" t="s">
        <v>12954</v>
      </c>
      <c r="B481" s="595" t="s">
        <v>7072</v>
      </c>
      <c r="C481" s="253">
        <v>82790.007427691249</v>
      </c>
      <c r="D481" s="465">
        <v>30</v>
      </c>
      <c r="E481" s="250"/>
      <c r="F481" s="62">
        <v>0</v>
      </c>
      <c r="G481" s="62">
        <v>0</v>
      </c>
      <c r="H481" s="253">
        <f t="shared" si="27"/>
        <v>0</v>
      </c>
    </row>
    <row r="482" spans="1:8" x14ac:dyDescent="0.2">
      <c r="A482" s="469" t="s">
        <v>12955</v>
      </c>
      <c r="B482" s="595" t="s">
        <v>1661</v>
      </c>
      <c r="C482" s="253">
        <v>82790.007427691249</v>
      </c>
      <c r="D482" s="465">
        <v>31</v>
      </c>
      <c r="E482" s="250"/>
      <c r="F482" s="62">
        <v>0</v>
      </c>
      <c r="G482" s="62">
        <v>0</v>
      </c>
      <c r="H482" s="253">
        <f t="shared" si="27"/>
        <v>0</v>
      </c>
    </row>
    <row r="483" spans="1:8" x14ac:dyDescent="0.2">
      <c r="A483" s="469" t="s">
        <v>12956</v>
      </c>
      <c r="B483" s="595" t="s">
        <v>12221</v>
      </c>
      <c r="C483" s="253">
        <v>82790.007427691249</v>
      </c>
      <c r="D483" s="465">
        <v>31</v>
      </c>
      <c r="E483" s="250"/>
      <c r="F483" s="62">
        <v>0</v>
      </c>
      <c r="G483" s="62">
        <v>0</v>
      </c>
      <c r="H483" s="253">
        <f t="shared" si="27"/>
        <v>0</v>
      </c>
    </row>
    <row r="484" spans="1:8" x14ac:dyDescent="0.2">
      <c r="A484" s="469" t="s">
        <v>12957</v>
      </c>
      <c r="B484" s="595" t="s">
        <v>1662</v>
      </c>
      <c r="C484" s="253">
        <v>82790.007427691249</v>
      </c>
      <c r="D484" s="465">
        <v>31</v>
      </c>
      <c r="E484" s="250"/>
      <c r="F484" s="62">
        <v>0</v>
      </c>
      <c r="G484" s="62">
        <v>0</v>
      </c>
      <c r="H484" s="253">
        <f t="shared" si="27"/>
        <v>0</v>
      </c>
    </row>
    <row r="485" spans="1:8" x14ac:dyDescent="0.2">
      <c r="A485" s="469" t="s">
        <v>12958</v>
      </c>
      <c r="B485" s="595" t="s">
        <v>12224</v>
      </c>
      <c r="C485" s="253">
        <v>82790.007427691249</v>
      </c>
      <c r="D485" s="465">
        <v>31</v>
      </c>
      <c r="E485" s="250"/>
      <c r="F485" s="62">
        <v>0</v>
      </c>
      <c r="G485" s="62">
        <v>0</v>
      </c>
      <c r="H485" s="253">
        <f t="shared" si="27"/>
        <v>0</v>
      </c>
    </row>
    <row r="486" spans="1:8" x14ac:dyDescent="0.2">
      <c r="A486" s="469" t="s">
        <v>12959</v>
      </c>
      <c r="B486" s="595" t="s">
        <v>1663</v>
      </c>
      <c r="C486" s="253">
        <v>82790.007427691249</v>
      </c>
      <c r="D486" s="465">
        <v>31</v>
      </c>
      <c r="E486" s="250"/>
      <c r="F486" s="62">
        <v>0</v>
      </c>
      <c r="G486" s="62">
        <v>0</v>
      </c>
      <c r="H486" s="253">
        <f t="shared" si="27"/>
        <v>0</v>
      </c>
    </row>
    <row r="487" spans="1:8" x14ac:dyDescent="0.2">
      <c r="A487" s="469" t="s">
        <v>12960</v>
      </c>
      <c r="B487" s="595" t="s">
        <v>12227</v>
      </c>
      <c r="C487" s="253">
        <v>82790.007427691249</v>
      </c>
      <c r="D487" s="465">
        <v>31</v>
      </c>
      <c r="E487" s="250"/>
      <c r="F487" s="62">
        <v>0</v>
      </c>
      <c r="G487" s="62">
        <v>0</v>
      </c>
      <c r="H487" s="253">
        <f t="shared" si="27"/>
        <v>0</v>
      </c>
    </row>
    <row r="488" spans="1:8" x14ac:dyDescent="0.2">
      <c r="A488" s="469" t="s">
        <v>12961</v>
      </c>
      <c r="B488" s="595" t="s">
        <v>1664</v>
      </c>
      <c r="C488" s="253">
        <v>82790.007427691249</v>
      </c>
      <c r="D488" s="465">
        <v>31</v>
      </c>
      <c r="E488" s="250"/>
      <c r="F488" s="62">
        <v>0</v>
      </c>
      <c r="G488" s="62">
        <v>0</v>
      </c>
      <c r="H488" s="253">
        <f t="shared" si="27"/>
        <v>0</v>
      </c>
    </row>
    <row r="489" spans="1:8" x14ac:dyDescent="0.2">
      <c r="A489" s="469" t="s">
        <v>12962</v>
      </c>
      <c r="B489" s="595" t="s">
        <v>12230</v>
      </c>
      <c r="C489" s="253">
        <v>82790.007427691249</v>
      </c>
      <c r="D489" s="465">
        <v>31</v>
      </c>
      <c r="E489" s="250"/>
      <c r="F489" s="62">
        <v>0</v>
      </c>
      <c r="G489" s="62">
        <v>0</v>
      </c>
      <c r="H489" s="253">
        <f t="shared" si="27"/>
        <v>0</v>
      </c>
    </row>
    <row r="490" spans="1:8" x14ac:dyDescent="0.2">
      <c r="A490" s="469" t="s">
        <v>12963</v>
      </c>
      <c r="B490" s="595" t="s">
        <v>1665</v>
      </c>
      <c r="C490" s="253">
        <v>82790.007427691249</v>
      </c>
      <c r="D490" s="465">
        <v>31</v>
      </c>
      <c r="E490" s="250"/>
      <c r="F490" s="62">
        <v>0</v>
      </c>
      <c r="G490" s="62">
        <v>0</v>
      </c>
      <c r="H490" s="253">
        <f t="shared" si="27"/>
        <v>0</v>
      </c>
    </row>
    <row r="491" spans="1:8" x14ac:dyDescent="0.2">
      <c r="A491" s="469" t="s">
        <v>12964</v>
      </c>
      <c r="B491" s="595" t="s">
        <v>12233</v>
      </c>
      <c r="C491" s="253">
        <v>82790.007427691249</v>
      </c>
      <c r="D491" s="465">
        <v>31</v>
      </c>
      <c r="E491" s="250"/>
      <c r="F491" s="62">
        <v>0</v>
      </c>
      <c r="G491" s="62">
        <v>0</v>
      </c>
      <c r="H491" s="253">
        <f t="shared" si="27"/>
        <v>0</v>
      </c>
    </row>
    <row r="492" spans="1:8" x14ac:dyDescent="0.2">
      <c r="A492" s="469" t="s">
        <v>12965</v>
      </c>
      <c r="B492" s="595" t="s">
        <v>1666</v>
      </c>
      <c r="C492" s="253">
        <v>82790.007427691249</v>
      </c>
      <c r="D492" s="465">
        <v>31</v>
      </c>
      <c r="E492" s="250"/>
      <c r="F492" s="62">
        <v>0</v>
      </c>
      <c r="G492" s="62">
        <v>0</v>
      </c>
      <c r="H492" s="253">
        <f t="shared" si="27"/>
        <v>0</v>
      </c>
    </row>
    <row r="493" spans="1:8" x14ac:dyDescent="0.2">
      <c r="A493" s="469" t="s">
        <v>12966</v>
      </c>
      <c r="B493" s="595" t="s">
        <v>12236</v>
      </c>
      <c r="C493" s="253">
        <v>82790.007427691249</v>
      </c>
      <c r="D493" s="465">
        <v>31</v>
      </c>
      <c r="E493" s="250"/>
      <c r="F493" s="62">
        <v>0</v>
      </c>
      <c r="G493" s="62">
        <v>0</v>
      </c>
      <c r="H493" s="253">
        <f t="shared" si="27"/>
        <v>0</v>
      </c>
    </row>
    <row r="494" spans="1:8" x14ac:dyDescent="0.2">
      <c r="A494" s="469" t="s">
        <v>12967</v>
      </c>
      <c r="B494" s="595" t="s">
        <v>1667</v>
      </c>
      <c r="C494" s="253">
        <v>82790.007427691249</v>
      </c>
      <c r="D494" s="465">
        <v>32</v>
      </c>
      <c r="E494" s="250"/>
      <c r="F494" s="62">
        <v>0</v>
      </c>
      <c r="G494" s="62">
        <v>0</v>
      </c>
      <c r="H494" s="253">
        <f t="shared" si="27"/>
        <v>0</v>
      </c>
    </row>
    <row r="495" spans="1:8" x14ac:dyDescent="0.2">
      <c r="A495" s="469" t="s">
        <v>12968</v>
      </c>
      <c r="B495" s="595" t="s">
        <v>12239</v>
      </c>
      <c r="C495" s="253">
        <v>82790.007427691249</v>
      </c>
      <c r="D495" s="465">
        <v>32</v>
      </c>
      <c r="E495" s="250"/>
      <c r="F495" s="62">
        <v>0</v>
      </c>
      <c r="G495" s="62">
        <v>0</v>
      </c>
      <c r="H495" s="253">
        <f t="shared" si="27"/>
        <v>0</v>
      </c>
    </row>
    <row r="496" spans="1:8" x14ac:dyDescent="0.2">
      <c r="A496" s="469" t="s">
        <v>12969</v>
      </c>
      <c r="B496" s="595" t="s">
        <v>1668</v>
      </c>
      <c r="C496" s="253">
        <v>82790.007427691249</v>
      </c>
      <c r="D496" s="465">
        <v>32</v>
      </c>
      <c r="E496" s="250"/>
      <c r="F496" s="62">
        <v>0</v>
      </c>
      <c r="G496" s="62">
        <v>0</v>
      </c>
      <c r="H496" s="253">
        <f t="shared" si="27"/>
        <v>0</v>
      </c>
    </row>
    <row r="497" spans="1:8" x14ac:dyDescent="0.2">
      <c r="A497" s="469" t="s">
        <v>12970</v>
      </c>
      <c r="B497" s="595" t="s">
        <v>12242</v>
      </c>
      <c r="C497" s="253">
        <v>82790.007427691249</v>
      </c>
      <c r="D497" s="465">
        <v>32</v>
      </c>
      <c r="E497" s="250"/>
      <c r="F497" s="62">
        <v>0</v>
      </c>
      <c r="G497" s="62">
        <v>0</v>
      </c>
      <c r="H497" s="253">
        <f t="shared" si="27"/>
        <v>0</v>
      </c>
    </row>
    <row r="498" spans="1:8" x14ac:dyDescent="0.2">
      <c r="A498" s="469" t="s">
        <v>12971</v>
      </c>
      <c r="B498" s="595" t="s">
        <v>1669</v>
      </c>
      <c r="C498" s="253">
        <v>82790.007427691249</v>
      </c>
      <c r="D498" s="465">
        <v>32</v>
      </c>
      <c r="E498" s="250"/>
      <c r="F498" s="62">
        <v>0</v>
      </c>
      <c r="G498" s="62">
        <v>0</v>
      </c>
      <c r="H498" s="253">
        <f t="shared" si="27"/>
        <v>0</v>
      </c>
    </row>
    <row r="499" spans="1:8" x14ac:dyDescent="0.2">
      <c r="A499" s="469" t="s">
        <v>12972</v>
      </c>
      <c r="B499" s="595" t="s">
        <v>12245</v>
      </c>
      <c r="C499" s="253">
        <v>82790.007427691249</v>
      </c>
      <c r="D499" s="465">
        <v>32</v>
      </c>
      <c r="E499" s="250"/>
      <c r="F499" s="62">
        <v>0</v>
      </c>
      <c r="G499" s="62">
        <v>0</v>
      </c>
      <c r="H499" s="253">
        <f t="shared" si="27"/>
        <v>0</v>
      </c>
    </row>
    <row r="500" spans="1:8" x14ac:dyDescent="0.2">
      <c r="A500" s="469" t="s">
        <v>12973</v>
      </c>
      <c r="B500" s="595" t="s">
        <v>1670</v>
      </c>
      <c r="C500" s="253">
        <v>82790.007427691249</v>
      </c>
      <c r="D500" s="465">
        <v>32</v>
      </c>
      <c r="E500" s="250"/>
      <c r="F500" s="62">
        <v>0</v>
      </c>
      <c r="G500" s="62">
        <v>0</v>
      </c>
      <c r="H500" s="253">
        <f t="shared" si="27"/>
        <v>0</v>
      </c>
    </row>
    <row r="501" spans="1:8" x14ac:dyDescent="0.2">
      <c r="A501" s="469" t="s">
        <v>12974</v>
      </c>
      <c r="B501" s="595" t="s">
        <v>12248</v>
      </c>
      <c r="C501" s="253">
        <v>82790.007427691249</v>
      </c>
      <c r="D501" s="465">
        <v>32</v>
      </c>
      <c r="E501" s="250"/>
      <c r="F501" s="62">
        <v>0</v>
      </c>
      <c r="G501" s="62">
        <v>0</v>
      </c>
      <c r="H501" s="253">
        <f t="shared" si="27"/>
        <v>0</v>
      </c>
    </row>
    <row r="502" spans="1:8" x14ac:dyDescent="0.2">
      <c r="A502" s="469" t="s">
        <v>12975</v>
      </c>
      <c r="B502" s="595" t="s">
        <v>1671</v>
      </c>
      <c r="C502" s="253">
        <v>82790.007427691249</v>
      </c>
      <c r="D502" s="465">
        <v>32</v>
      </c>
      <c r="E502" s="250"/>
      <c r="F502" s="62">
        <v>0</v>
      </c>
      <c r="G502" s="62">
        <v>0</v>
      </c>
      <c r="H502" s="253">
        <f t="shared" si="27"/>
        <v>0</v>
      </c>
    </row>
    <row r="503" spans="1:8" x14ac:dyDescent="0.2">
      <c r="A503" s="469" t="s">
        <v>12976</v>
      </c>
      <c r="B503" s="595" t="s">
        <v>12251</v>
      </c>
      <c r="C503" s="253">
        <v>82790.007427691249</v>
      </c>
      <c r="D503" s="465">
        <v>32</v>
      </c>
      <c r="E503" s="250"/>
      <c r="F503" s="62">
        <v>0</v>
      </c>
      <c r="G503" s="62">
        <v>0</v>
      </c>
      <c r="H503" s="253">
        <f t="shared" si="27"/>
        <v>0</v>
      </c>
    </row>
    <row r="504" spans="1:8" x14ac:dyDescent="0.2">
      <c r="A504" s="469" t="s">
        <v>12977</v>
      </c>
      <c r="B504" s="595" t="s">
        <v>1672</v>
      </c>
      <c r="C504" s="253">
        <v>82790.007427691249</v>
      </c>
      <c r="D504" s="465">
        <v>32</v>
      </c>
      <c r="E504" s="250"/>
      <c r="F504" s="62">
        <v>0</v>
      </c>
      <c r="G504" s="62">
        <v>0</v>
      </c>
      <c r="H504" s="253">
        <f t="shared" si="27"/>
        <v>0</v>
      </c>
    </row>
    <row r="505" spans="1:8" x14ac:dyDescent="0.2">
      <c r="A505" s="469" t="s">
        <v>12978</v>
      </c>
      <c r="B505" s="595" t="s">
        <v>12254</v>
      </c>
      <c r="C505" s="253">
        <v>82790.007427691249</v>
      </c>
      <c r="D505" s="465">
        <v>32</v>
      </c>
      <c r="E505" s="250"/>
      <c r="F505" s="62">
        <v>0</v>
      </c>
      <c r="G505" s="62">
        <v>0</v>
      </c>
      <c r="H505" s="253">
        <f t="shared" si="27"/>
        <v>0</v>
      </c>
    </row>
    <row r="506" spans="1:8" x14ac:dyDescent="0.2">
      <c r="A506" s="469" t="s">
        <v>12979</v>
      </c>
      <c r="B506" s="595" t="s">
        <v>1673</v>
      </c>
      <c r="C506" s="253">
        <v>82790.007427691249</v>
      </c>
      <c r="D506" s="465">
        <v>32</v>
      </c>
      <c r="E506" s="250"/>
      <c r="F506" s="62">
        <v>0</v>
      </c>
      <c r="G506" s="62">
        <v>0</v>
      </c>
      <c r="H506" s="253">
        <f t="shared" si="27"/>
        <v>0</v>
      </c>
    </row>
    <row r="507" spans="1:8" x14ac:dyDescent="0.2">
      <c r="A507" s="469" t="s">
        <v>12980</v>
      </c>
      <c r="B507" s="595" t="s">
        <v>12257</v>
      </c>
      <c r="C507" s="253">
        <v>82790.007427691249</v>
      </c>
      <c r="D507" s="465">
        <v>32</v>
      </c>
      <c r="E507" s="250"/>
      <c r="F507" s="62">
        <v>0</v>
      </c>
      <c r="G507" s="62">
        <v>0</v>
      </c>
      <c r="H507" s="253">
        <f t="shared" si="27"/>
        <v>0</v>
      </c>
    </row>
    <row r="508" spans="1:8" x14ac:dyDescent="0.2">
      <c r="A508" s="469" t="s">
        <v>12981</v>
      </c>
      <c r="B508" s="595" t="s">
        <v>1674</v>
      </c>
      <c r="C508" s="253">
        <v>82790.007427691249</v>
      </c>
      <c r="D508" s="465">
        <v>33</v>
      </c>
      <c r="E508" s="250"/>
      <c r="F508" s="62">
        <v>0</v>
      </c>
      <c r="G508" s="62">
        <v>0</v>
      </c>
      <c r="H508" s="253">
        <f t="shared" si="27"/>
        <v>0</v>
      </c>
    </row>
    <row r="509" spans="1:8" x14ac:dyDescent="0.2">
      <c r="A509" s="469" t="s">
        <v>12982</v>
      </c>
      <c r="B509" s="595" t="s">
        <v>12260</v>
      </c>
      <c r="C509" s="253">
        <v>82790.007427691249</v>
      </c>
      <c r="D509" s="465">
        <v>33</v>
      </c>
      <c r="E509" s="250"/>
      <c r="F509" s="62">
        <v>0</v>
      </c>
      <c r="G509" s="62">
        <v>0</v>
      </c>
      <c r="H509" s="253">
        <f t="shared" si="27"/>
        <v>0</v>
      </c>
    </row>
    <row r="510" spans="1:8" x14ac:dyDescent="0.2">
      <c r="A510" s="469" t="s">
        <v>12983</v>
      </c>
      <c r="B510" s="595" t="s">
        <v>1675</v>
      </c>
      <c r="C510" s="253">
        <v>82790.007427691249</v>
      </c>
      <c r="D510" s="465">
        <v>33</v>
      </c>
      <c r="E510" s="250"/>
      <c r="F510" s="62">
        <v>0</v>
      </c>
      <c r="G510" s="62">
        <v>0</v>
      </c>
      <c r="H510" s="253">
        <f t="shared" si="27"/>
        <v>0</v>
      </c>
    </row>
    <row r="511" spans="1:8" x14ac:dyDescent="0.2">
      <c r="A511" s="469" t="s">
        <v>12984</v>
      </c>
      <c r="B511" s="595" t="s">
        <v>7073</v>
      </c>
      <c r="C511" s="253">
        <v>82790.007427691249</v>
      </c>
      <c r="D511" s="465">
        <v>33</v>
      </c>
      <c r="E511" s="250"/>
      <c r="F511" s="62">
        <v>0</v>
      </c>
      <c r="G511" s="62">
        <v>0</v>
      </c>
      <c r="H511" s="253">
        <f t="shared" si="27"/>
        <v>0</v>
      </c>
    </row>
    <row r="512" spans="1:8" x14ac:dyDescent="0.2">
      <c r="A512" s="469" t="s">
        <v>12985</v>
      </c>
      <c r="B512" s="595" t="s">
        <v>1676</v>
      </c>
      <c r="C512" s="253">
        <v>82790.007427691249</v>
      </c>
      <c r="D512" s="465">
        <v>33</v>
      </c>
      <c r="E512" s="250"/>
      <c r="F512" s="62">
        <v>0</v>
      </c>
      <c r="G512" s="62">
        <v>0</v>
      </c>
      <c r="H512" s="253">
        <f t="shared" si="27"/>
        <v>0</v>
      </c>
    </row>
    <row r="513" spans="1:8" x14ac:dyDescent="0.2">
      <c r="A513" s="469" t="s">
        <v>12986</v>
      </c>
      <c r="B513" s="595" t="s">
        <v>12265</v>
      </c>
      <c r="C513" s="253">
        <v>82790.007427691249</v>
      </c>
      <c r="D513" s="465">
        <v>33</v>
      </c>
      <c r="E513" s="250"/>
      <c r="F513" s="62">
        <v>0</v>
      </c>
      <c r="G513" s="62">
        <v>0</v>
      </c>
      <c r="H513" s="253">
        <f t="shared" si="27"/>
        <v>0</v>
      </c>
    </row>
    <row r="514" spans="1:8" x14ac:dyDescent="0.2">
      <c r="A514" s="469" t="s">
        <v>12987</v>
      </c>
      <c r="B514" s="595" t="s">
        <v>1677</v>
      </c>
      <c r="C514" s="253">
        <v>82790.007427691249</v>
      </c>
      <c r="D514" s="465">
        <v>33</v>
      </c>
      <c r="E514" s="250"/>
      <c r="F514" s="62">
        <v>0</v>
      </c>
      <c r="G514" s="62">
        <v>0</v>
      </c>
      <c r="H514" s="253">
        <f t="shared" si="27"/>
        <v>0</v>
      </c>
    </row>
    <row r="515" spans="1:8" x14ac:dyDescent="0.2">
      <c r="A515" s="469" t="s">
        <v>12988</v>
      </c>
      <c r="B515" s="595" t="s">
        <v>12268</v>
      </c>
      <c r="C515" s="253">
        <v>82790.007427691249</v>
      </c>
      <c r="D515" s="465">
        <v>33</v>
      </c>
      <c r="E515" s="250"/>
      <c r="F515" s="62">
        <v>0</v>
      </c>
      <c r="G515" s="62">
        <v>0</v>
      </c>
      <c r="H515" s="253">
        <f t="shared" si="27"/>
        <v>0</v>
      </c>
    </row>
    <row r="516" spans="1:8" x14ac:dyDescent="0.2">
      <c r="A516" s="469" t="s">
        <v>12989</v>
      </c>
      <c r="B516" s="595" t="s">
        <v>1678</v>
      </c>
      <c r="C516" s="253">
        <v>82790.007427691249</v>
      </c>
      <c r="D516" s="465">
        <v>33</v>
      </c>
      <c r="E516" s="250"/>
      <c r="F516" s="62">
        <v>0</v>
      </c>
      <c r="G516" s="62">
        <v>0</v>
      </c>
      <c r="H516" s="253">
        <f t="shared" si="27"/>
        <v>0</v>
      </c>
    </row>
    <row r="517" spans="1:8" x14ac:dyDescent="0.2">
      <c r="A517" s="469" t="s">
        <v>12990</v>
      </c>
      <c r="B517" s="595" t="s">
        <v>12271</v>
      </c>
      <c r="C517" s="253">
        <v>82790.007427691249</v>
      </c>
      <c r="D517" s="465">
        <v>33</v>
      </c>
      <c r="E517" s="250"/>
      <c r="F517" s="62">
        <v>0</v>
      </c>
      <c r="G517" s="62">
        <v>0</v>
      </c>
      <c r="H517" s="253">
        <f t="shared" si="27"/>
        <v>0</v>
      </c>
    </row>
    <row r="518" spans="1:8" x14ac:dyDescent="0.2">
      <c r="A518" s="469" t="s">
        <v>12991</v>
      </c>
      <c r="B518" s="595" t="s">
        <v>1679</v>
      </c>
      <c r="C518" s="253">
        <v>82790.007427691249</v>
      </c>
      <c r="D518" s="465">
        <v>33</v>
      </c>
      <c r="E518" s="250"/>
      <c r="F518" s="62">
        <v>0</v>
      </c>
      <c r="G518" s="62">
        <v>0</v>
      </c>
      <c r="H518" s="253">
        <f t="shared" si="27"/>
        <v>0</v>
      </c>
    </row>
    <row r="519" spans="1:8" x14ac:dyDescent="0.2">
      <c r="A519" s="469" t="s">
        <v>12992</v>
      </c>
      <c r="B519" s="595" t="s">
        <v>12274</v>
      </c>
      <c r="C519" s="253">
        <v>82790.007427691249</v>
      </c>
      <c r="D519" s="465">
        <v>33</v>
      </c>
      <c r="E519" s="250"/>
      <c r="F519" s="62">
        <v>0</v>
      </c>
      <c r="G519" s="62">
        <v>0</v>
      </c>
      <c r="H519" s="253">
        <f t="shared" si="27"/>
        <v>0</v>
      </c>
    </row>
    <row r="520" spans="1:8" x14ac:dyDescent="0.2">
      <c r="A520" s="469" t="s">
        <v>12993</v>
      </c>
      <c r="B520" s="595" t="s">
        <v>1680</v>
      </c>
      <c r="C520" s="253">
        <v>82790.007427691249</v>
      </c>
      <c r="D520" s="465">
        <v>34</v>
      </c>
      <c r="E520" s="250"/>
      <c r="F520" s="62">
        <v>0</v>
      </c>
      <c r="G520" s="62">
        <v>0</v>
      </c>
      <c r="H520" s="253">
        <f t="shared" si="27"/>
        <v>0</v>
      </c>
    </row>
    <row r="521" spans="1:8" x14ac:dyDescent="0.2">
      <c r="A521" s="469" t="s">
        <v>12994</v>
      </c>
      <c r="B521" s="595" t="s">
        <v>12277</v>
      </c>
      <c r="C521" s="253">
        <v>82790.007427691249</v>
      </c>
      <c r="D521" s="465">
        <v>34</v>
      </c>
      <c r="E521" s="250"/>
      <c r="F521" s="62">
        <v>0</v>
      </c>
      <c r="G521" s="62">
        <v>0</v>
      </c>
      <c r="H521" s="253">
        <f t="shared" si="27"/>
        <v>0</v>
      </c>
    </row>
    <row r="522" spans="1:8" x14ac:dyDescent="0.2">
      <c r="A522" s="469" t="s">
        <v>12995</v>
      </c>
      <c r="B522" s="595" t="s">
        <v>1681</v>
      </c>
      <c r="C522" s="253">
        <v>82790.007427691249</v>
      </c>
      <c r="D522" s="465">
        <v>34</v>
      </c>
      <c r="E522" s="250"/>
      <c r="F522" s="62">
        <v>0</v>
      </c>
      <c r="G522" s="62">
        <v>0</v>
      </c>
      <c r="H522" s="253">
        <f t="shared" si="27"/>
        <v>0</v>
      </c>
    </row>
    <row r="523" spans="1:8" x14ac:dyDescent="0.2">
      <c r="A523" s="469" t="s">
        <v>12996</v>
      </c>
      <c r="B523" s="595" t="s">
        <v>12280</v>
      </c>
      <c r="C523" s="253">
        <v>82790.007427691249</v>
      </c>
      <c r="D523" s="465">
        <v>34</v>
      </c>
      <c r="E523" s="250"/>
      <c r="F523" s="62">
        <v>0</v>
      </c>
      <c r="G523" s="62">
        <v>0</v>
      </c>
      <c r="H523" s="253">
        <f t="shared" si="27"/>
        <v>0</v>
      </c>
    </row>
    <row r="524" spans="1:8" x14ac:dyDescent="0.2">
      <c r="A524" s="469" t="s">
        <v>12997</v>
      </c>
      <c r="B524" s="595" t="s">
        <v>1682</v>
      </c>
      <c r="C524" s="253">
        <v>82790.007427691249</v>
      </c>
      <c r="D524" s="465">
        <v>34</v>
      </c>
      <c r="E524" s="250"/>
      <c r="F524" s="62">
        <v>0</v>
      </c>
      <c r="G524" s="62">
        <v>0</v>
      </c>
      <c r="H524" s="253">
        <f t="shared" si="27"/>
        <v>0</v>
      </c>
    </row>
    <row r="525" spans="1:8" x14ac:dyDescent="0.2">
      <c r="A525" s="469" t="s">
        <v>12998</v>
      </c>
      <c r="B525" s="595" t="s">
        <v>12283</v>
      </c>
      <c r="C525" s="253">
        <v>82790.007427691249</v>
      </c>
      <c r="D525" s="465">
        <v>34</v>
      </c>
      <c r="E525" s="250"/>
      <c r="F525" s="62">
        <v>0</v>
      </c>
      <c r="G525" s="62">
        <v>0</v>
      </c>
      <c r="H525" s="253">
        <f t="shared" si="27"/>
        <v>0</v>
      </c>
    </row>
    <row r="526" spans="1:8" x14ac:dyDescent="0.2">
      <c r="A526" s="469" t="s">
        <v>12999</v>
      </c>
      <c r="B526" s="595" t="s">
        <v>1683</v>
      </c>
      <c r="C526" s="253">
        <v>82790.007427691249</v>
      </c>
      <c r="D526" s="465">
        <v>34</v>
      </c>
      <c r="E526" s="250"/>
      <c r="F526" s="62">
        <v>0</v>
      </c>
      <c r="G526" s="62">
        <v>0</v>
      </c>
      <c r="H526" s="253">
        <f t="shared" si="27"/>
        <v>0</v>
      </c>
    </row>
    <row r="527" spans="1:8" x14ac:dyDescent="0.2">
      <c r="A527" s="469" t="s">
        <v>13000</v>
      </c>
      <c r="B527" s="595" t="s">
        <v>12286</v>
      </c>
      <c r="C527" s="253">
        <v>82790.007427691249</v>
      </c>
      <c r="D527" s="465">
        <v>34</v>
      </c>
      <c r="E527" s="250"/>
      <c r="F527" s="62">
        <v>0</v>
      </c>
      <c r="G527" s="62">
        <v>0</v>
      </c>
      <c r="H527" s="253">
        <f t="shared" si="27"/>
        <v>0</v>
      </c>
    </row>
    <row r="528" spans="1:8" x14ac:dyDescent="0.2">
      <c r="A528" s="469" t="s">
        <v>13001</v>
      </c>
      <c r="B528" s="595" t="s">
        <v>1684</v>
      </c>
      <c r="C528" s="253">
        <v>82790.007427691249</v>
      </c>
      <c r="D528" s="465">
        <v>34</v>
      </c>
      <c r="E528" s="250"/>
      <c r="F528" s="62">
        <v>0</v>
      </c>
      <c r="G528" s="62">
        <v>0</v>
      </c>
      <c r="H528" s="253">
        <f t="shared" si="27"/>
        <v>0</v>
      </c>
    </row>
    <row r="529" spans="1:8" x14ac:dyDescent="0.2">
      <c r="A529" s="469" t="s">
        <v>13002</v>
      </c>
      <c r="B529" s="595" t="s">
        <v>12289</v>
      </c>
      <c r="C529" s="253">
        <v>82790.007427691249</v>
      </c>
      <c r="D529" s="465">
        <v>34</v>
      </c>
      <c r="E529" s="250"/>
      <c r="F529" s="62">
        <v>0</v>
      </c>
      <c r="G529" s="62">
        <v>0</v>
      </c>
      <c r="H529" s="253">
        <f t="shared" ref="H529:H592" si="28">G529-F529</f>
        <v>0</v>
      </c>
    </row>
    <row r="530" spans="1:8" x14ac:dyDescent="0.2">
      <c r="A530" s="469" t="s">
        <v>13003</v>
      </c>
      <c r="B530" s="595" t="s">
        <v>1685</v>
      </c>
      <c r="C530" s="253">
        <v>82790.007427691249</v>
      </c>
      <c r="D530" s="465">
        <v>34</v>
      </c>
      <c r="E530" s="250"/>
      <c r="F530" s="62">
        <v>0</v>
      </c>
      <c r="G530" s="62">
        <v>0</v>
      </c>
      <c r="H530" s="253">
        <f t="shared" si="28"/>
        <v>0</v>
      </c>
    </row>
    <row r="531" spans="1:8" x14ac:dyDescent="0.2">
      <c r="A531" s="469" t="s">
        <v>13004</v>
      </c>
      <c r="B531" s="595" t="s">
        <v>12292</v>
      </c>
      <c r="C531" s="253">
        <v>82790.007427691249</v>
      </c>
      <c r="D531" s="465">
        <v>34</v>
      </c>
      <c r="E531" s="250"/>
      <c r="F531" s="62">
        <v>0</v>
      </c>
      <c r="G531" s="62">
        <v>0</v>
      </c>
      <c r="H531" s="253">
        <f t="shared" si="28"/>
        <v>0</v>
      </c>
    </row>
    <row r="532" spans="1:8" x14ac:dyDescent="0.2">
      <c r="A532" s="469" t="s">
        <v>13005</v>
      </c>
      <c r="B532" s="595" t="s">
        <v>1686</v>
      </c>
      <c r="C532" s="253">
        <v>82790.007427691249</v>
      </c>
      <c r="D532" s="465">
        <v>35</v>
      </c>
      <c r="E532" s="250"/>
      <c r="F532" s="62">
        <v>0</v>
      </c>
      <c r="G532" s="62">
        <v>0</v>
      </c>
      <c r="H532" s="253">
        <f t="shared" si="28"/>
        <v>0</v>
      </c>
    </row>
    <row r="533" spans="1:8" x14ac:dyDescent="0.2">
      <c r="A533" s="469" t="s">
        <v>13006</v>
      </c>
      <c r="B533" s="595" t="s">
        <v>12295</v>
      </c>
      <c r="C533" s="253">
        <v>82790.007427691249</v>
      </c>
      <c r="D533" s="465">
        <v>35</v>
      </c>
      <c r="E533" s="250"/>
      <c r="F533" s="62">
        <v>0</v>
      </c>
      <c r="G533" s="62">
        <v>0</v>
      </c>
      <c r="H533" s="253">
        <f t="shared" si="28"/>
        <v>0</v>
      </c>
    </row>
    <row r="534" spans="1:8" x14ac:dyDescent="0.2">
      <c r="A534" s="469" t="s">
        <v>13007</v>
      </c>
      <c r="B534" s="595" t="s">
        <v>1687</v>
      </c>
      <c r="C534" s="253">
        <v>82790.007427691249</v>
      </c>
      <c r="D534" s="465">
        <v>35</v>
      </c>
      <c r="E534" s="250"/>
      <c r="F534" s="62">
        <v>0</v>
      </c>
      <c r="G534" s="62">
        <v>0</v>
      </c>
      <c r="H534" s="253">
        <f t="shared" si="28"/>
        <v>0</v>
      </c>
    </row>
    <row r="535" spans="1:8" x14ac:dyDescent="0.2">
      <c r="A535" s="469" t="s">
        <v>13008</v>
      </c>
      <c r="B535" s="595" t="s">
        <v>12298</v>
      </c>
      <c r="C535" s="253">
        <v>82790.007427691249</v>
      </c>
      <c r="D535" s="465">
        <v>35</v>
      </c>
      <c r="E535" s="250"/>
      <c r="F535" s="62">
        <v>0</v>
      </c>
      <c r="G535" s="62">
        <v>0</v>
      </c>
      <c r="H535" s="253">
        <f t="shared" si="28"/>
        <v>0</v>
      </c>
    </row>
    <row r="536" spans="1:8" x14ac:dyDescent="0.2">
      <c r="A536" s="469" t="s">
        <v>13009</v>
      </c>
      <c r="B536" s="595" t="s">
        <v>1688</v>
      </c>
      <c r="C536" s="253">
        <v>82790.007427691249</v>
      </c>
      <c r="D536" s="465">
        <v>35</v>
      </c>
      <c r="E536" s="250"/>
      <c r="F536" s="62">
        <v>0</v>
      </c>
      <c r="G536" s="62">
        <v>0</v>
      </c>
      <c r="H536" s="253">
        <f t="shared" si="28"/>
        <v>0</v>
      </c>
    </row>
    <row r="537" spans="1:8" x14ac:dyDescent="0.2">
      <c r="A537" s="469" t="s">
        <v>13010</v>
      </c>
      <c r="B537" s="595" t="s">
        <v>12301</v>
      </c>
      <c r="C537" s="253">
        <v>82790.007427691249</v>
      </c>
      <c r="D537" s="465">
        <v>35</v>
      </c>
      <c r="E537" s="250"/>
      <c r="F537" s="62">
        <v>0</v>
      </c>
      <c r="G537" s="62">
        <v>0</v>
      </c>
      <c r="H537" s="253">
        <f t="shared" si="28"/>
        <v>0</v>
      </c>
    </row>
    <row r="538" spans="1:8" x14ac:dyDescent="0.2">
      <c r="A538" s="469" t="s">
        <v>13011</v>
      </c>
      <c r="B538" s="595" t="s">
        <v>1689</v>
      </c>
      <c r="C538" s="253">
        <v>82790.007427691249</v>
      </c>
      <c r="D538" s="465">
        <v>35</v>
      </c>
      <c r="E538" s="250"/>
      <c r="F538" s="62">
        <v>0</v>
      </c>
      <c r="G538" s="62">
        <v>0</v>
      </c>
      <c r="H538" s="253">
        <f t="shared" si="28"/>
        <v>0</v>
      </c>
    </row>
    <row r="539" spans="1:8" x14ac:dyDescent="0.2">
      <c r="A539" s="469" t="s">
        <v>13012</v>
      </c>
      <c r="B539" s="595" t="s">
        <v>12304</v>
      </c>
      <c r="C539" s="253">
        <v>82790.007427691249</v>
      </c>
      <c r="D539" s="465">
        <v>35</v>
      </c>
      <c r="E539" s="250"/>
      <c r="F539" s="62">
        <v>0</v>
      </c>
      <c r="G539" s="62">
        <v>0</v>
      </c>
      <c r="H539" s="253">
        <f t="shared" si="28"/>
        <v>0</v>
      </c>
    </row>
    <row r="540" spans="1:8" x14ac:dyDescent="0.2">
      <c r="A540" s="469" t="s">
        <v>13013</v>
      </c>
      <c r="B540" s="595" t="s">
        <v>1690</v>
      </c>
      <c r="C540" s="253">
        <v>82790.007427691249</v>
      </c>
      <c r="D540" s="465">
        <v>35</v>
      </c>
      <c r="E540" s="250"/>
      <c r="F540" s="62">
        <v>0</v>
      </c>
      <c r="G540" s="62">
        <v>0</v>
      </c>
      <c r="H540" s="253">
        <f t="shared" si="28"/>
        <v>0</v>
      </c>
    </row>
    <row r="541" spans="1:8" x14ac:dyDescent="0.2">
      <c r="A541" s="469" t="s">
        <v>13014</v>
      </c>
      <c r="B541" s="595" t="s">
        <v>7074</v>
      </c>
      <c r="C541" s="253">
        <v>82790.007427691249</v>
      </c>
      <c r="D541" s="465">
        <v>35</v>
      </c>
      <c r="E541" s="250"/>
      <c r="F541" s="62">
        <v>0</v>
      </c>
      <c r="G541" s="62">
        <v>0</v>
      </c>
      <c r="H541" s="253">
        <f t="shared" si="28"/>
        <v>0</v>
      </c>
    </row>
    <row r="542" spans="1:8" x14ac:dyDescent="0.2">
      <c r="A542" s="469" t="s">
        <v>13015</v>
      </c>
      <c r="B542" s="595" t="s">
        <v>1691</v>
      </c>
      <c r="C542" s="253">
        <v>82790.007427691249</v>
      </c>
      <c r="D542" s="465">
        <v>35</v>
      </c>
      <c r="E542" s="250"/>
      <c r="F542" s="62">
        <v>0</v>
      </c>
      <c r="G542" s="62">
        <v>0</v>
      </c>
      <c r="H542" s="253">
        <f t="shared" si="28"/>
        <v>0</v>
      </c>
    </row>
    <row r="543" spans="1:8" x14ac:dyDescent="0.2">
      <c r="A543" s="469" t="s">
        <v>13016</v>
      </c>
      <c r="B543" s="595" t="s">
        <v>12309</v>
      </c>
      <c r="C543" s="253">
        <v>82790.007427691249</v>
      </c>
      <c r="D543" s="465">
        <v>35</v>
      </c>
      <c r="E543" s="250"/>
      <c r="F543" s="62">
        <v>0</v>
      </c>
      <c r="G543" s="62">
        <v>0</v>
      </c>
      <c r="H543" s="253">
        <f t="shared" si="28"/>
        <v>0</v>
      </c>
    </row>
    <row r="544" spans="1:8" x14ac:dyDescent="0.2">
      <c r="A544" s="469" t="s">
        <v>13017</v>
      </c>
      <c r="B544" s="595" t="s">
        <v>1692</v>
      </c>
      <c r="C544" s="253">
        <v>82790.007427691249</v>
      </c>
      <c r="D544" s="465">
        <v>35</v>
      </c>
      <c r="E544" s="250"/>
      <c r="F544" s="62">
        <v>0</v>
      </c>
      <c r="G544" s="62">
        <v>0</v>
      </c>
      <c r="H544" s="253">
        <f t="shared" si="28"/>
        <v>0</v>
      </c>
    </row>
    <row r="545" spans="1:8" x14ac:dyDescent="0.2">
      <c r="A545" s="469" t="s">
        <v>13018</v>
      </c>
      <c r="B545" s="595" t="s">
        <v>12312</v>
      </c>
      <c r="C545" s="253">
        <v>82790.007427691249</v>
      </c>
      <c r="D545" s="465">
        <v>35</v>
      </c>
      <c r="E545" s="250"/>
      <c r="F545" s="62">
        <v>0</v>
      </c>
      <c r="G545" s="62">
        <v>0</v>
      </c>
      <c r="H545" s="253">
        <f t="shared" si="28"/>
        <v>0</v>
      </c>
    </row>
    <row r="546" spans="1:8" x14ac:dyDescent="0.2">
      <c r="A546" s="469" t="s">
        <v>13019</v>
      </c>
      <c r="B546" s="595" t="s">
        <v>1693</v>
      </c>
      <c r="C546" s="253">
        <v>82790.007427691249</v>
      </c>
      <c r="D546" s="465">
        <v>36</v>
      </c>
      <c r="E546" s="250"/>
      <c r="F546" s="62">
        <v>0</v>
      </c>
      <c r="G546" s="62">
        <v>0</v>
      </c>
      <c r="H546" s="253">
        <f t="shared" si="28"/>
        <v>0</v>
      </c>
    </row>
    <row r="547" spans="1:8" x14ac:dyDescent="0.2">
      <c r="A547" s="469" t="s">
        <v>13020</v>
      </c>
      <c r="B547" s="595" t="s">
        <v>12315</v>
      </c>
      <c r="C547" s="253">
        <v>82790.007427691249</v>
      </c>
      <c r="D547" s="465">
        <v>36</v>
      </c>
      <c r="E547" s="250"/>
      <c r="F547" s="62">
        <v>0</v>
      </c>
      <c r="G547" s="62">
        <v>0</v>
      </c>
      <c r="H547" s="253">
        <f t="shared" si="28"/>
        <v>0</v>
      </c>
    </row>
    <row r="548" spans="1:8" x14ac:dyDescent="0.2">
      <c r="A548" s="469" t="s">
        <v>13021</v>
      </c>
      <c r="B548" s="595" t="s">
        <v>1694</v>
      </c>
      <c r="C548" s="253">
        <v>82790.007427691249</v>
      </c>
      <c r="D548" s="465">
        <v>36</v>
      </c>
      <c r="E548" s="250"/>
      <c r="F548" s="62">
        <v>0</v>
      </c>
      <c r="G548" s="62">
        <v>0</v>
      </c>
      <c r="H548" s="253">
        <f t="shared" si="28"/>
        <v>0</v>
      </c>
    </row>
    <row r="549" spans="1:8" x14ac:dyDescent="0.2">
      <c r="A549" s="469" t="s">
        <v>13022</v>
      </c>
      <c r="B549" s="595" t="s">
        <v>12318</v>
      </c>
      <c r="C549" s="253">
        <v>82790.007427691249</v>
      </c>
      <c r="D549" s="465">
        <v>36</v>
      </c>
      <c r="E549" s="250"/>
      <c r="F549" s="62">
        <v>0</v>
      </c>
      <c r="G549" s="62">
        <v>0</v>
      </c>
      <c r="H549" s="253">
        <f t="shared" si="28"/>
        <v>0</v>
      </c>
    </row>
    <row r="550" spans="1:8" x14ac:dyDescent="0.2">
      <c r="A550" s="469" t="s">
        <v>13023</v>
      </c>
      <c r="B550" s="595" t="s">
        <v>1695</v>
      </c>
      <c r="C550" s="253">
        <v>82790.007427691249</v>
      </c>
      <c r="D550" s="465">
        <v>36</v>
      </c>
      <c r="E550" s="250"/>
      <c r="F550" s="62">
        <v>0</v>
      </c>
      <c r="G550" s="62">
        <v>0</v>
      </c>
      <c r="H550" s="253">
        <f t="shared" si="28"/>
        <v>0</v>
      </c>
    </row>
    <row r="551" spans="1:8" x14ac:dyDescent="0.2">
      <c r="A551" s="469" t="s">
        <v>13024</v>
      </c>
      <c r="B551" s="595" t="s">
        <v>12321</v>
      </c>
      <c r="C551" s="253">
        <v>82790.007427691249</v>
      </c>
      <c r="D551" s="465">
        <v>36</v>
      </c>
      <c r="E551" s="250"/>
      <c r="F551" s="62">
        <v>0</v>
      </c>
      <c r="G551" s="62">
        <v>0</v>
      </c>
      <c r="H551" s="253">
        <f t="shared" si="28"/>
        <v>0</v>
      </c>
    </row>
    <row r="552" spans="1:8" x14ac:dyDescent="0.2">
      <c r="A552" s="469" t="s">
        <v>13025</v>
      </c>
      <c r="B552" s="595" t="s">
        <v>1696</v>
      </c>
      <c r="C552" s="253">
        <v>82790.007427691249</v>
      </c>
      <c r="D552" s="465">
        <v>36</v>
      </c>
      <c r="E552" s="250"/>
      <c r="F552" s="62">
        <v>0</v>
      </c>
      <c r="G552" s="62">
        <v>0</v>
      </c>
      <c r="H552" s="253">
        <f t="shared" si="28"/>
        <v>0</v>
      </c>
    </row>
    <row r="553" spans="1:8" x14ac:dyDescent="0.2">
      <c r="A553" s="469" t="s">
        <v>13026</v>
      </c>
      <c r="B553" s="595" t="s">
        <v>12324</v>
      </c>
      <c r="C553" s="253">
        <v>82790.007427691249</v>
      </c>
      <c r="D553" s="465">
        <v>36</v>
      </c>
      <c r="E553" s="250"/>
      <c r="F553" s="62">
        <v>0</v>
      </c>
      <c r="G553" s="62">
        <v>0</v>
      </c>
      <c r="H553" s="253">
        <f t="shared" si="28"/>
        <v>0</v>
      </c>
    </row>
    <row r="554" spans="1:8" x14ac:dyDescent="0.2">
      <c r="A554" s="469" t="s">
        <v>13027</v>
      </c>
      <c r="B554" s="595" t="s">
        <v>1697</v>
      </c>
      <c r="C554" s="253">
        <v>82790.007427691249</v>
      </c>
      <c r="D554" s="465">
        <v>36</v>
      </c>
      <c r="E554" s="250"/>
      <c r="F554" s="62">
        <v>0</v>
      </c>
      <c r="G554" s="62">
        <v>0</v>
      </c>
      <c r="H554" s="253">
        <f t="shared" si="28"/>
        <v>0</v>
      </c>
    </row>
    <row r="555" spans="1:8" x14ac:dyDescent="0.2">
      <c r="A555" s="469" t="s">
        <v>13028</v>
      </c>
      <c r="B555" s="595" t="s">
        <v>12327</v>
      </c>
      <c r="C555" s="253">
        <v>82790.007427691249</v>
      </c>
      <c r="D555" s="465">
        <v>36</v>
      </c>
      <c r="E555" s="250"/>
      <c r="F555" s="62">
        <v>0</v>
      </c>
      <c r="G555" s="62">
        <v>0</v>
      </c>
      <c r="H555" s="253">
        <f t="shared" si="28"/>
        <v>0</v>
      </c>
    </row>
    <row r="556" spans="1:8" x14ac:dyDescent="0.2">
      <c r="A556" s="469" t="s">
        <v>13029</v>
      </c>
      <c r="B556" s="595" t="s">
        <v>1698</v>
      </c>
      <c r="C556" s="253">
        <v>82790.007427691249</v>
      </c>
      <c r="D556" s="465">
        <v>36</v>
      </c>
      <c r="E556" s="250"/>
      <c r="F556" s="62">
        <v>0</v>
      </c>
      <c r="G556" s="62">
        <v>0</v>
      </c>
      <c r="H556" s="253">
        <f t="shared" si="28"/>
        <v>0</v>
      </c>
    </row>
    <row r="557" spans="1:8" x14ac:dyDescent="0.2">
      <c r="A557" s="469" t="s">
        <v>13030</v>
      </c>
      <c r="B557" s="595" t="s">
        <v>12330</v>
      </c>
      <c r="C557" s="253">
        <v>82790.007427691249</v>
      </c>
      <c r="D557" s="465">
        <v>36</v>
      </c>
      <c r="E557" s="250"/>
      <c r="F557" s="62">
        <v>0</v>
      </c>
      <c r="G557" s="62">
        <v>0</v>
      </c>
      <c r="H557" s="253">
        <f t="shared" si="28"/>
        <v>0</v>
      </c>
    </row>
    <row r="558" spans="1:8" x14ac:dyDescent="0.2">
      <c r="A558" s="469" t="s">
        <v>13031</v>
      </c>
      <c r="B558" s="595" t="s">
        <v>1699</v>
      </c>
      <c r="C558" s="253">
        <v>82790.007427691249</v>
      </c>
      <c r="D558" s="465">
        <v>36</v>
      </c>
      <c r="E558" s="250"/>
      <c r="F558" s="62">
        <v>0</v>
      </c>
      <c r="G558" s="62">
        <v>0</v>
      </c>
      <c r="H558" s="253">
        <f t="shared" si="28"/>
        <v>0</v>
      </c>
    </row>
    <row r="559" spans="1:8" x14ac:dyDescent="0.2">
      <c r="A559" s="469" t="s">
        <v>13032</v>
      </c>
      <c r="B559" s="595" t="s">
        <v>12861</v>
      </c>
      <c r="C559" s="253">
        <v>82790.007427691249</v>
      </c>
      <c r="D559" s="465">
        <v>36</v>
      </c>
      <c r="E559" s="250"/>
      <c r="F559" s="62">
        <v>0</v>
      </c>
      <c r="G559" s="62">
        <v>0</v>
      </c>
      <c r="H559" s="253">
        <f t="shared" si="28"/>
        <v>0</v>
      </c>
    </row>
    <row r="560" spans="1:8" x14ac:dyDescent="0.2">
      <c r="A560" s="469" t="s">
        <v>13033</v>
      </c>
      <c r="B560" s="595" t="s">
        <v>1700</v>
      </c>
      <c r="C560" s="253">
        <v>82790.007427691249</v>
      </c>
      <c r="D560" s="465">
        <v>37</v>
      </c>
      <c r="E560" s="250"/>
      <c r="F560" s="62">
        <v>0</v>
      </c>
      <c r="G560" s="62">
        <v>0</v>
      </c>
      <c r="H560" s="253">
        <f t="shared" si="28"/>
        <v>0</v>
      </c>
    </row>
    <row r="561" spans="1:8" x14ac:dyDescent="0.2">
      <c r="A561" s="469" t="s">
        <v>13034</v>
      </c>
      <c r="B561" s="595" t="s">
        <v>12864</v>
      </c>
      <c r="C561" s="253">
        <v>82790.007427691249</v>
      </c>
      <c r="D561" s="465">
        <v>37</v>
      </c>
      <c r="E561" s="250"/>
      <c r="F561" s="62">
        <v>0</v>
      </c>
      <c r="G561" s="62">
        <v>0</v>
      </c>
      <c r="H561" s="253">
        <f t="shared" si="28"/>
        <v>0</v>
      </c>
    </row>
    <row r="562" spans="1:8" x14ac:dyDescent="0.2">
      <c r="A562" s="469" t="s">
        <v>13035</v>
      </c>
      <c r="B562" s="595" t="s">
        <v>1701</v>
      </c>
      <c r="C562" s="253">
        <v>82790.007427691249</v>
      </c>
      <c r="D562" s="465">
        <v>37</v>
      </c>
      <c r="E562" s="250"/>
      <c r="F562" s="62">
        <v>0</v>
      </c>
      <c r="G562" s="62">
        <v>0</v>
      </c>
      <c r="H562" s="253">
        <f t="shared" si="28"/>
        <v>0</v>
      </c>
    </row>
    <row r="563" spans="1:8" x14ac:dyDescent="0.2">
      <c r="A563" s="469" t="s">
        <v>13036</v>
      </c>
      <c r="B563" s="595" t="s">
        <v>12867</v>
      </c>
      <c r="C563" s="253">
        <v>82790.007427691249</v>
      </c>
      <c r="D563" s="465">
        <v>37</v>
      </c>
      <c r="E563" s="250"/>
      <c r="F563" s="62">
        <v>0</v>
      </c>
      <c r="G563" s="62">
        <v>0</v>
      </c>
      <c r="H563" s="253">
        <f t="shared" si="28"/>
        <v>0</v>
      </c>
    </row>
    <row r="564" spans="1:8" x14ac:dyDescent="0.2">
      <c r="A564" s="469" t="s">
        <v>13037</v>
      </c>
      <c r="B564" s="595" t="s">
        <v>1702</v>
      </c>
      <c r="C564" s="253">
        <v>82790.007427691249</v>
      </c>
      <c r="D564" s="465">
        <v>37</v>
      </c>
      <c r="E564" s="250"/>
      <c r="F564" s="62">
        <v>0</v>
      </c>
      <c r="G564" s="62">
        <v>0</v>
      </c>
      <c r="H564" s="253">
        <f t="shared" si="28"/>
        <v>0</v>
      </c>
    </row>
    <row r="565" spans="1:8" x14ac:dyDescent="0.2">
      <c r="A565" s="469" t="s">
        <v>13038</v>
      </c>
      <c r="B565" s="595" t="s">
        <v>12870</v>
      </c>
      <c r="C565" s="253">
        <v>82790.007427691249</v>
      </c>
      <c r="D565" s="465">
        <v>37</v>
      </c>
      <c r="E565" s="250"/>
      <c r="F565" s="62">
        <v>0</v>
      </c>
      <c r="G565" s="62">
        <v>0</v>
      </c>
      <c r="H565" s="253">
        <f t="shared" si="28"/>
        <v>0</v>
      </c>
    </row>
    <row r="566" spans="1:8" x14ac:dyDescent="0.2">
      <c r="A566" s="469" t="s">
        <v>13039</v>
      </c>
      <c r="B566" s="595" t="s">
        <v>1703</v>
      </c>
      <c r="C566" s="253">
        <v>82790.007427691249</v>
      </c>
      <c r="D566" s="465">
        <v>37</v>
      </c>
      <c r="E566" s="250"/>
      <c r="F566" s="62">
        <v>0</v>
      </c>
      <c r="G566" s="62">
        <v>0</v>
      </c>
      <c r="H566" s="253">
        <f t="shared" si="28"/>
        <v>0</v>
      </c>
    </row>
    <row r="567" spans="1:8" x14ac:dyDescent="0.2">
      <c r="A567" s="469" t="s">
        <v>13040</v>
      </c>
      <c r="B567" s="595" t="s">
        <v>12873</v>
      </c>
      <c r="C567" s="253">
        <v>82790.007427691249</v>
      </c>
      <c r="D567" s="465">
        <v>37</v>
      </c>
      <c r="E567" s="250"/>
      <c r="F567" s="62">
        <v>0</v>
      </c>
      <c r="G567" s="62">
        <v>0</v>
      </c>
      <c r="H567" s="253">
        <f t="shared" si="28"/>
        <v>0</v>
      </c>
    </row>
    <row r="568" spans="1:8" x14ac:dyDescent="0.2">
      <c r="A568" s="469" t="s">
        <v>13041</v>
      </c>
      <c r="B568" s="595" t="s">
        <v>1704</v>
      </c>
      <c r="C568" s="253">
        <v>82790.007427691249</v>
      </c>
      <c r="D568" s="465">
        <v>37</v>
      </c>
      <c r="E568" s="250"/>
      <c r="F568" s="62">
        <v>0</v>
      </c>
      <c r="G568" s="62">
        <v>0</v>
      </c>
      <c r="H568" s="253">
        <f t="shared" si="28"/>
        <v>0</v>
      </c>
    </row>
    <row r="569" spans="1:8" x14ac:dyDescent="0.2">
      <c r="A569" s="469" t="s">
        <v>13042</v>
      </c>
      <c r="B569" s="595" t="s">
        <v>12876</v>
      </c>
      <c r="C569" s="253">
        <v>82790.007427691249</v>
      </c>
      <c r="D569" s="465">
        <v>37</v>
      </c>
      <c r="E569" s="250"/>
      <c r="F569" s="62">
        <v>0</v>
      </c>
      <c r="G569" s="62">
        <v>0</v>
      </c>
      <c r="H569" s="253">
        <f t="shared" si="28"/>
        <v>0</v>
      </c>
    </row>
    <row r="570" spans="1:8" x14ac:dyDescent="0.2">
      <c r="A570" s="469" t="s">
        <v>13043</v>
      </c>
      <c r="B570" s="595" t="s">
        <v>1705</v>
      </c>
      <c r="C570" s="253">
        <v>82790.007427691249</v>
      </c>
      <c r="D570" s="465">
        <v>37</v>
      </c>
      <c r="E570" s="250"/>
      <c r="F570" s="62">
        <v>0</v>
      </c>
      <c r="G570" s="62">
        <v>0</v>
      </c>
      <c r="H570" s="253">
        <f t="shared" si="28"/>
        <v>0</v>
      </c>
    </row>
    <row r="571" spans="1:8" x14ac:dyDescent="0.2">
      <c r="A571" s="469" t="s">
        <v>13044</v>
      </c>
      <c r="B571" s="595" t="s">
        <v>12879</v>
      </c>
      <c r="C571" s="253">
        <v>82790.007427691249</v>
      </c>
      <c r="D571" s="465">
        <v>37</v>
      </c>
      <c r="E571" s="250"/>
      <c r="F571" s="62">
        <v>0</v>
      </c>
      <c r="G571" s="62">
        <v>0</v>
      </c>
      <c r="H571" s="253">
        <f t="shared" si="28"/>
        <v>0</v>
      </c>
    </row>
    <row r="572" spans="1:8" x14ac:dyDescent="0.2">
      <c r="A572" s="469" t="s">
        <v>13045</v>
      </c>
      <c r="B572" s="595" t="s">
        <v>1706</v>
      </c>
      <c r="C572" s="253">
        <v>82790.007427691249</v>
      </c>
      <c r="D572" s="465">
        <v>37</v>
      </c>
      <c r="E572" s="250"/>
      <c r="F572" s="62">
        <v>0</v>
      </c>
      <c r="G572" s="62">
        <v>0</v>
      </c>
      <c r="H572" s="253">
        <f t="shared" si="28"/>
        <v>0</v>
      </c>
    </row>
    <row r="573" spans="1:8" x14ac:dyDescent="0.2">
      <c r="A573" s="469" t="s">
        <v>13046</v>
      </c>
      <c r="B573" s="595" t="s">
        <v>12882</v>
      </c>
      <c r="C573" s="253">
        <v>82790.007427691249</v>
      </c>
      <c r="D573" s="465">
        <v>37</v>
      </c>
      <c r="E573" s="250"/>
      <c r="F573" s="62">
        <v>0</v>
      </c>
      <c r="G573" s="62">
        <v>0</v>
      </c>
      <c r="H573" s="253">
        <f t="shared" si="28"/>
        <v>0</v>
      </c>
    </row>
    <row r="574" spans="1:8" x14ac:dyDescent="0.2">
      <c r="A574" s="469" t="s">
        <v>13047</v>
      </c>
      <c r="B574" s="595" t="s">
        <v>1707</v>
      </c>
      <c r="C574" s="253">
        <v>82790.007427691249</v>
      </c>
      <c r="D574" s="465">
        <v>38</v>
      </c>
      <c r="E574" s="250"/>
      <c r="F574" s="62">
        <v>0</v>
      </c>
      <c r="G574" s="62">
        <v>0</v>
      </c>
      <c r="H574" s="253">
        <f t="shared" si="28"/>
        <v>0</v>
      </c>
    </row>
    <row r="575" spans="1:8" x14ac:dyDescent="0.2">
      <c r="A575" s="469" t="s">
        <v>13048</v>
      </c>
      <c r="B575" s="595" t="s">
        <v>12885</v>
      </c>
      <c r="C575" s="253">
        <v>82790.007427691249</v>
      </c>
      <c r="D575" s="465">
        <v>38</v>
      </c>
      <c r="E575" s="250"/>
      <c r="F575" s="62">
        <v>0</v>
      </c>
      <c r="G575" s="62">
        <v>0</v>
      </c>
      <c r="H575" s="253">
        <f t="shared" si="28"/>
        <v>0</v>
      </c>
    </row>
    <row r="576" spans="1:8" x14ac:dyDescent="0.2">
      <c r="A576" s="469" t="s">
        <v>13049</v>
      </c>
      <c r="B576" s="595" t="s">
        <v>2245</v>
      </c>
      <c r="C576" s="253">
        <v>82790.007427691249</v>
      </c>
      <c r="D576" s="465">
        <v>38</v>
      </c>
      <c r="E576" s="250"/>
      <c r="F576" s="62">
        <v>0</v>
      </c>
      <c r="G576" s="62">
        <v>0</v>
      </c>
      <c r="H576" s="253">
        <f t="shared" si="28"/>
        <v>0</v>
      </c>
    </row>
    <row r="577" spans="1:8" x14ac:dyDescent="0.2">
      <c r="A577" s="469" t="s">
        <v>13050</v>
      </c>
      <c r="B577" s="595" t="s">
        <v>12888</v>
      </c>
      <c r="C577" s="253">
        <v>82790.007427691249</v>
      </c>
      <c r="D577" s="465">
        <v>38</v>
      </c>
      <c r="E577" s="250"/>
      <c r="F577" s="62">
        <v>0</v>
      </c>
      <c r="G577" s="62">
        <v>0</v>
      </c>
      <c r="H577" s="253">
        <f t="shared" si="28"/>
        <v>0</v>
      </c>
    </row>
    <row r="578" spans="1:8" x14ac:dyDescent="0.2">
      <c r="A578" s="469" t="s">
        <v>13051</v>
      </c>
      <c r="B578" s="595" t="s">
        <v>2246</v>
      </c>
      <c r="C578" s="253">
        <v>82790.007427691249</v>
      </c>
      <c r="D578" s="465">
        <v>38</v>
      </c>
      <c r="E578" s="250"/>
      <c r="F578" s="62">
        <v>0</v>
      </c>
      <c r="G578" s="62">
        <v>0</v>
      </c>
      <c r="H578" s="253">
        <f t="shared" si="28"/>
        <v>0</v>
      </c>
    </row>
    <row r="579" spans="1:8" x14ac:dyDescent="0.2">
      <c r="A579" s="469" t="s">
        <v>13052</v>
      </c>
      <c r="B579" s="595" t="s">
        <v>12891</v>
      </c>
      <c r="C579" s="253">
        <v>82790.007427691249</v>
      </c>
      <c r="D579" s="465">
        <v>38</v>
      </c>
      <c r="E579" s="250"/>
      <c r="F579" s="62">
        <v>0</v>
      </c>
      <c r="G579" s="62">
        <v>0</v>
      </c>
      <c r="H579" s="253">
        <f t="shared" si="28"/>
        <v>0</v>
      </c>
    </row>
    <row r="580" spans="1:8" x14ac:dyDescent="0.2">
      <c r="A580" s="469" t="s">
        <v>13053</v>
      </c>
      <c r="B580" s="595" t="s">
        <v>2247</v>
      </c>
      <c r="C580" s="253">
        <v>82790.007427691249</v>
      </c>
      <c r="D580" s="465">
        <v>38</v>
      </c>
      <c r="E580" s="250"/>
      <c r="F580" s="62">
        <v>0</v>
      </c>
      <c r="G580" s="62">
        <v>0</v>
      </c>
      <c r="H580" s="253">
        <f t="shared" si="28"/>
        <v>0</v>
      </c>
    </row>
    <row r="581" spans="1:8" x14ac:dyDescent="0.2">
      <c r="A581" s="469" t="s">
        <v>13054</v>
      </c>
      <c r="B581" s="595" t="s">
        <v>12894</v>
      </c>
      <c r="C581" s="253">
        <v>82790.007427691249</v>
      </c>
      <c r="D581" s="465">
        <v>38</v>
      </c>
      <c r="E581" s="250"/>
      <c r="F581" s="62">
        <v>0</v>
      </c>
      <c r="G581" s="62">
        <v>0</v>
      </c>
      <c r="H581" s="253">
        <f t="shared" si="28"/>
        <v>0</v>
      </c>
    </row>
    <row r="582" spans="1:8" x14ac:dyDescent="0.2">
      <c r="A582" s="469" t="s">
        <v>13055</v>
      </c>
      <c r="B582" s="595" t="s">
        <v>2248</v>
      </c>
      <c r="C582" s="253">
        <v>82790.007427691249</v>
      </c>
      <c r="D582" s="465">
        <v>38</v>
      </c>
      <c r="E582" s="250"/>
      <c r="F582" s="62">
        <v>0</v>
      </c>
      <c r="G582" s="62">
        <v>0</v>
      </c>
      <c r="H582" s="253">
        <f t="shared" si="28"/>
        <v>0</v>
      </c>
    </row>
    <row r="583" spans="1:8" x14ac:dyDescent="0.2">
      <c r="A583" s="469" t="s">
        <v>13056</v>
      </c>
      <c r="B583" s="595" t="s">
        <v>12897</v>
      </c>
      <c r="C583" s="253">
        <v>82790.007427691249</v>
      </c>
      <c r="D583" s="465">
        <v>38</v>
      </c>
      <c r="E583" s="250"/>
      <c r="F583" s="62">
        <v>0</v>
      </c>
      <c r="G583" s="62">
        <v>0</v>
      </c>
      <c r="H583" s="253">
        <f t="shared" si="28"/>
        <v>0</v>
      </c>
    </row>
    <row r="584" spans="1:8" x14ac:dyDescent="0.2">
      <c r="A584" s="469" t="s">
        <v>13057</v>
      </c>
      <c r="B584" s="595" t="s">
        <v>2249</v>
      </c>
      <c r="C584" s="253">
        <v>82790.007427691249</v>
      </c>
      <c r="D584" s="465">
        <v>38</v>
      </c>
      <c r="E584" s="250"/>
      <c r="F584" s="62">
        <v>0</v>
      </c>
      <c r="G584" s="62">
        <v>0</v>
      </c>
      <c r="H584" s="253">
        <f t="shared" si="28"/>
        <v>0</v>
      </c>
    </row>
    <row r="585" spans="1:8" x14ac:dyDescent="0.2">
      <c r="A585" s="469" t="s">
        <v>13058</v>
      </c>
      <c r="B585" s="595" t="s">
        <v>12900</v>
      </c>
      <c r="C585" s="253">
        <v>82790.007427691249</v>
      </c>
      <c r="D585" s="465">
        <v>38</v>
      </c>
      <c r="E585" s="250"/>
      <c r="F585" s="62">
        <v>0</v>
      </c>
      <c r="G585" s="62">
        <v>0</v>
      </c>
      <c r="H585" s="253">
        <f t="shared" si="28"/>
        <v>0</v>
      </c>
    </row>
    <row r="586" spans="1:8" x14ac:dyDescent="0.2">
      <c r="A586" s="469" t="s">
        <v>13059</v>
      </c>
      <c r="B586" s="595" t="s">
        <v>2250</v>
      </c>
      <c r="C586" s="253">
        <v>82790.007427691249</v>
      </c>
      <c r="D586" s="465">
        <v>38</v>
      </c>
      <c r="E586" s="250"/>
      <c r="F586" s="62">
        <v>0</v>
      </c>
      <c r="G586" s="62">
        <v>0</v>
      </c>
      <c r="H586" s="253">
        <f t="shared" si="28"/>
        <v>0</v>
      </c>
    </row>
    <row r="587" spans="1:8" x14ac:dyDescent="0.2">
      <c r="A587" s="469" t="s">
        <v>13060</v>
      </c>
      <c r="B587" s="595" t="s">
        <v>12903</v>
      </c>
      <c r="C587" s="253">
        <v>82790.007427691249</v>
      </c>
      <c r="D587" s="465">
        <v>38</v>
      </c>
      <c r="E587" s="250"/>
      <c r="F587" s="62">
        <v>0</v>
      </c>
      <c r="G587" s="62">
        <v>0</v>
      </c>
      <c r="H587" s="253">
        <f t="shared" si="28"/>
        <v>0</v>
      </c>
    </row>
    <row r="588" spans="1:8" x14ac:dyDescent="0.2">
      <c r="A588" s="469" t="s">
        <v>13061</v>
      </c>
      <c r="B588" s="595" t="s">
        <v>2251</v>
      </c>
      <c r="C588" s="253">
        <v>82790.007427691249</v>
      </c>
      <c r="D588" s="465">
        <v>39</v>
      </c>
      <c r="E588" s="250"/>
      <c r="F588" s="62">
        <v>0</v>
      </c>
      <c r="G588" s="62">
        <v>0</v>
      </c>
      <c r="H588" s="253">
        <f t="shared" si="28"/>
        <v>0</v>
      </c>
    </row>
    <row r="589" spans="1:8" x14ac:dyDescent="0.2">
      <c r="A589" s="469" t="s">
        <v>13062</v>
      </c>
      <c r="B589" s="595" t="s">
        <v>12906</v>
      </c>
      <c r="C589" s="253">
        <v>82790.007427691249</v>
      </c>
      <c r="D589" s="465">
        <v>39</v>
      </c>
      <c r="E589" s="250"/>
      <c r="F589" s="62">
        <v>0</v>
      </c>
      <c r="G589" s="62">
        <v>0</v>
      </c>
      <c r="H589" s="253">
        <f t="shared" si="28"/>
        <v>0</v>
      </c>
    </row>
    <row r="590" spans="1:8" x14ac:dyDescent="0.2">
      <c r="A590" s="469" t="s">
        <v>13063</v>
      </c>
      <c r="B590" s="595" t="s">
        <v>2252</v>
      </c>
      <c r="C590" s="253">
        <v>82790.007427691249</v>
      </c>
      <c r="D590" s="465">
        <v>39</v>
      </c>
      <c r="E590" s="250"/>
      <c r="F590" s="62">
        <v>0</v>
      </c>
      <c r="G590" s="62">
        <v>0</v>
      </c>
      <c r="H590" s="253">
        <f t="shared" si="28"/>
        <v>0</v>
      </c>
    </row>
    <row r="591" spans="1:8" x14ac:dyDescent="0.2">
      <c r="A591" s="469" t="s">
        <v>13064</v>
      </c>
      <c r="B591" s="595" t="s">
        <v>12909</v>
      </c>
      <c r="C591" s="253">
        <v>82790.007427691249</v>
      </c>
      <c r="D591" s="465">
        <v>39</v>
      </c>
      <c r="E591" s="250"/>
      <c r="F591" s="62">
        <v>0</v>
      </c>
      <c r="G591" s="62">
        <v>0</v>
      </c>
      <c r="H591" s="253">
        <f t="shared" si="28"/>
        <v>0</v>
      </c>
    </row>
    <row r="592" spans="1:8" x14ac:dyDescent="0.2">
      <c r="A592" s="469" t="s">
        <v>13065</v>
      </c>
      <c r="B592" s="595" t="s">
        <v>2253</v>
      </c>
      <c r="C592" s="253">
        <v>82790.007427691249</v>
      </c>
      <c r="D592" s="465">
        <v>39</v>
      </c>
      <c r="E592" s="250"/>
      <c r="F592" s="62">
        <v>0</v>
      </c>
      <c r="G592" s="62">
        <v>0</v>
      </c>
      <c r="H592" s="253">
        <f t="shared" si="28"/>
        <v>0</v>
      </c>
    </row>
    <row r="593" spans="1:8" x14ac:dyDescent="0.2">
      <c r="A593" s="469" t="s">
        <v>13066</v>
      </c>
      <c r="B593" s="595" t="s">
        <v>12912</v>
      </c>
      <c r="C593" s="253">
        <v>82790.007427691249</v>
      </c>
      <c r="D593" s="465">
        <v>39</v>
      </c>
      <c r="E593" s="250"/>
      <c r="F593" s="62">
        <v>0</v>
      </c>
      <c r="G593" s="62">
        <v>0</v>
      </c>
      <c r="H593" s="253">
        <f t="shared" ref="H593:H609" si="29">G593-F593</f>
        <v>0</v>
      </c>
    </row>
    <row r="594" spans="1:8" x14ac:dyDescent="0.2">
      <c r="A594" s="469" t="s">
        <v>13067</v>
      </c>
      <c r="B594" s="595" t="s">
        <v>2254</v>
      </c>
      <c r="C594" s="253">
        <v>82790.007427691249</v>
      </c>
      <c r="D594" s="465">
        <v>39</v>
      </c>
      <c r="E594" s="250"/>
      <c r="F594" s="62">
        <v>0</v>
      </c>
      <c r="G594" s="62">
        <v>0</v>
      </c>
      <c r="H594" s="253">
        <f t="shared" si="29"/>
        <v>0</v>
      </c>
    </row>
    <row r="595" spans="1:8" x14ac:dyDescent="0.2">
      <c r="A595" s="469" t="s">
        <v>13068</v>
      </c>
      <c r="B595" s="595" t="s">
        <v>12915</v>
      </c>
      <c r="C595" s="253">
        <v>82790.007427691249</v>
      </c>
      <c r="D595" s="465">
        <v>39</v>
      </c>
      <c r="E595" s="250"/>
      <c r="F595" s="62">
        <v>0</v>
      </c>
      <c r="G595" s="62">
        <v>0</v>
      </c>
      <c r="H595" s="253">
        <f t="shared" si="29"/>
        <v>0</v>
      </c>
    </row>
    <row r="596" spans="1:8" x14ac:dyDescent="0.2">
      <c r="A596" s="469" t="s">
        <v>13069</v>
      </c>
      <c r="B596" s="595" t="s">
        <v>2255</v>
      </c>
      <c r="C596" s="253">
        <v>82790.007427691249</v>
      </c>
      <c r="D596" s="465">
        <v>39</v>
      </c>
      <c r="E596" s="250"/>
      <c r="F596" s="62">
        <v>0</v>
      </c>
      <c r="G596" s="62">
        <v>0</v>
      </c>
      <c r="H596" s="253">
        <f t="shared" si="29"/>
        <v>0</v>
      </c>
    </row>
    <row r="597" spans="1:8" x14ac:dyDescent="0.2">
      <c r="A597" s="469" t="s">
        <v>13070</v>
      </c>
      <c r="B597" s="595" t="s">
        <v>12918</v>
      </c>
      <c r="C597" s="253">
        <v>82790.007427691249</v>
      </c>
      <c r="D597" s="465">
        <v>39</v>
      </c>
      <c r="E597" s="250"/>
      <c r="F597" s="62">
        <v>0</v>
      </c>
      <c r="G597" s="62">
        <v>0</v>
      </c>
      <c r="H597" s="253">
        <f t="shared" si="29"/>
        <v>0</v>
      </c>
    </row>
    <row r="598" spans="1:8" x14ac:dyDescent="0.2">
      <c r="A598" s="469" t="s">
        <v>13071</v>
      </c>
      <c r="B598" s="595" t="s">
        <v>2256</v>
      </c>
      <c r="C598" s="253">
        <v>82790.007427691249</v>
      </c>
      <c r="D598" s="465">
        <v>39</v>
      </c>
      <c r="E598" s="250"/>
      <c r="F598" s="62">
        <v>0</v>
      </c>
      <c r="G598" s="62">
        <v>0</v>
      </c>
      <c r="H598" s="253">
        <f t="shared" si="29"/>
        <v>0</v>
      </c>
    </row>
    <row r="599" spans="1:8" x14ac:dyDescent="0.2">
      <c r="A599" s="469" t="s">
        <v>13072</v>
      </c>
      <c r="B599" s="595" t="s">
        <v>12921</v>
      </c>
      <c r="C599" s="253">
        <v>82790.007427691249</v>
      </c>
      <c r="D599" s="465">
        <v>39</v>
      </c>
      <c r="E599" s="250"/>
      <c r="F599" s="62">
        <v>0</v>
      </c>
      <c r="G599" s="62">
        <v>0</v>
      </c>
      <c r="H599" s="253">
        <f t="shared" si="29"/>
        <v>0</v>
      </c>
    </row>
    <row r="600" spans="1:8" x14ac:dyDescent="0.2">
      <c r="A600" s="469" t="s">
        <v>13073</v>
      </c>
      <c r="B600" s="595" t="s">
        <v>2257</v>
      </c>
      <c r="C600" s="253">
        <v>82790.007427691249</v>
      </c>
      <c r="D600" s="465">
        <v>39</v>
      </c>
      <c r="E600" s="250"/>
      <c r="F600" s="62">
        <v>0</v>
      </c>
      <c r="G600" s="62">
        <v>0</v>
      </c>
      <c r="H600" s="253">
        <f t="shared" si="29"/>
        <v>0</v>
      </c>
    </row>
    <row r="601" spans="1:8" x14ac:dyDescent="0.2">
      <c r="A601" s="469" t="s">
        <v>13074</v>
      </c>
      <c r="B601" s="595" t="s">
        <v>12924</v>
      </c>
      <c r="C601" s="253">
        <v>82790.007427691249</v>
      </c>
      <c r="D601" s="465">
        <v>39</v>
      </c>
      <c r="E601" s="250"/>
      <c r="F601" s="62">
        <v>0</v>
      </c>
      <c r="G601" s="62">
        <v>0</v>
      </c>
      <c r="H601" s="253">
        <f t="shared" si="29"/>
        <v>0</v>
      </c>
    </row>
    <row r="602" spans="1:8" x14ac:dyDescent="0.2">
      <c r="A602" s="469" t="s">
        <v>13075</v>
      </c>
      <c r="B602" s="595" t="s">
        <v>2258</v>
      </c>
      <c r="C602" s="253">
        <v>82790.007427691249</v>
      </c>
      <c r="D602" s="465">
        <v>40</v>
      </c>
      <c r="E602" s="250"/>
      <c r="F602" s="62">
        <v>0</v>
      </c>
      <c r="G602" s="62">
        <v>0</v>
      </c>
      <c r="H602" s="253">
        <f t="shared" si="29"/>
        <v>0</v>
      </c>
    </row>
    <row r="603" spans="1:8" x14ac:dyDescent="0.2">
      <c r="A603" s="469" t="s">
        <v>13076</v>
      </c>
      <c r="B603" s="595" t="s">
        <v>12927</v>
      </c>
      <c r="C603" s="253">
        <v>82790.007427691249</v>
      </c>
      <c r="D603" s="465">
        <v>40</v>
      </c>
      <c r="E603" s="250"/>
      <c r="F603" s="62">
        <v>0</v>
      </c>
      <c r="G603" s="62">
        <v>0</v>
      </c>
      <c r="H603" s="253">
        <f t="shared" si="29"/>
        <v>0</v>
      </c>
    </row>
    <row r="604" spans="1:8" x14ac:dyDescent="0.2">
      <c r="A604" s="469" t="s">
        <v>13077</v>
      </c>
      <c r="B604" s="595" t="s">
        <v>2259</v>
      </c>
      <c r="C604" s="253">
        <v>82790.007427691249</v>
      </c>
      <c r="D604" s="465">
        <v>40</v>
      </c>
      <c r="E604" s="250"/>
      <c r="F604" s="62">
        <v>0</v>
      </c>
      <c r="G604" s="62">
        <v>0</v>
      </c>
      <c r="H604" s="253">
        <f t="shared" si="29"/>
        <v>0</v>
      </c>
    </row>
    <row r="605" spans="1:8" x14ac:dyDescent="0.2">
      <c r="A605" s="469" t="s">
        <v>13078</v>
      </c>
      <c r="B605" s="595" t="s">
        <v>12930</v>
      </c>
      <c r="C605" s="253">
        <v>82790.007427691249</v>
      </c>
      <c r="D605" s="465">
        <v>40</v>
      </c>
      <c r="E605" s="250"/>
      <c r="F605" s="62">
        <v>0</v>
      </c>
      <c r="G605" s="62">
        <v>0</v>
      </c>
      <c r="H605" s="253">
        <f t="shared" si="29"/>
        <v>0</v>
      </c>
    </row>
    <row r="606" spans="1:8" x14ac:dyDescent="0.2">
      <c r="A606" s="469" t="s">
        <v>13079</v>
      </c>
      <c r="B606" s="595" t="s">
        <v>2260</v>
      </c>
      <c r="C606" s="253">
        <v>82790.007427691249</v>
      </c>
      <c r="D606" s="465">
        <v>40</v>
      </c>
      <c r="E606" s="250"/>
      <c r="F606" s="62">
        <v>0</v>
      </c>
      <c r="G606" s="62">
        <v>0</v>
      </c>
      <c r="H606" s="253">
        <f t="shared" si="29"/>
        <v>0</v>
      </c>
    </row>
    <row r="607" spans="1:8" x14ac:dyDescent="0.2">
      <c r="A607" s="469" t="s">
        <v>13080</v>
      </c>
      <c r="B607" s="595" t="s">
        <v>12933</v>
      </c>
      <c r="C607" s="253">
        <v>82790.007427691249</v>
      </c>
      <c r="D607" s="465">
        <v>40</v>
      </c>
      <c r="E607" s="250"/>
      <c r="F607" s="62">
        <v>0</v>
      </c>
      <c r="G607" s="62">
        <v>0</v>
      </c>
      <c r="H607" s="253">
        <f t="shared" si="29"/>
        <v>0</v>
      </c>
    </row>
    <row r="608" spans="1:8" x14ac:dyDescent="0.2">
      <c r="A608" s="469" t="s">
        <v>13081</v>
      </c>
      <c r="B608" s="595" t="s">
        <v>2261</v>
      </c>
      <c r="C608" s="253">
        <v>82790.007427691249</v>
      </c>
      <c r="D608" s="465">
        <v>40</v>
      </c>
      <c r="E608" s="250"/>
      <c r="F608" s="62">
        <v>0</v>
      </c>
      <c r="G608" s="62">
        <v>0</v>
      </c>
      <c r="H608" s="253">
        <f t="shared" si="29"/>
        <v>0</v>
      </c>
    </row>
    <row r="609" spans="1:8" x14ac:dyDescent="0.2">
      <c r="A609" s="469" t="s">
        <v>13082</v>
      </c>
      <c r="B609" s="595" t="s">
        <v>12936</v>
      </c>
      <c r="C609" s="253">
        <v>12418.501114153689</v>
      </c>
      <c r="D609" s="465">
        <v>40</v>
      </c>
      <c r="E609" s="250"/>
      <c r="F609" s="62">
        <v>0</v>
      </c>
      <c r="G609" s="62">
        <v>0</v>
      </c>
      <c r="H609" s="253">
        <f t="shared" si="29"/>
        <v>0</v>
      </c>
    </row>
    <row r="610" spans="1:8" ht="45" x14ac:dyDescent="0.25">
      <c r="A610" s="194" t="s">
        <v>272</v>
      </c>
      <c r="B610" s="167" t="s">
        <v>12083</v>
      </c>
      <c r="C610" s="267"/>
      <c r="D610" s="267"/>
      <c r="E610" s="255"/>
      <c r="F610" s="255"/>
      <c r="G610" s="255"/>
      <c r="H610" s="277"/>
    </row>
    <row r="611" spans="1:8" x14ac:dyDescent="0.2">
      <c r="A611" s="469" t="s">
        <v>273</v>
      </c>
      <c r="B611" s="595" t="s">
        <v>1585</v>
      </c>
      <c r="C611" s="253">
        <v>80000</v>
      </c>
      <c r="D611" s="465">
        <v>20</v>
      </c>
      <c r="E611" s="250"/>
      <c r="F611" s="62">
        <v>0</v>
      </c>
      <c r="G611" s="62">
        <v>0</v>
      </c>
      <c r="H611" s="253">
        <f t="shared" ref="H611:H640" si="30">G611-F611</f>
        <v>0</v>
      </c>
    </row>
    <row r="612" spans="1:8" x14ac:dyDescent="0.2">
      <c r="A612" s="469" t="s">
        <v>274</v>
      </c>
      <c r="B612" s="595" t="s">
        <v>1590</v>
      </c>
      <c r="C612" s="253">
        <v>80000</v>
      </c>
      <c r="D612" s="465">
        <v>20</v>
      </c>
      <c r="E612" s="250"/>
      <c r="F612" s="62">
        <v>0</v>
      </c>
      <c r="G612" s="62">
        <v>0</v>
      </c>
      <c r="H612" s="253">
        <f t="shared" si="30"/>
        <v>0</v>
      </c>
    </row>
    <row r="613" spans="1:8" x14ac:dyDescent="0.2">
      <c r="A613" s="469" t="s">
        <v>275</v>
      </c>
      <c r="B613" s="595" t="s">
        <v>1506</v>
      </c>
      <c r="C613" s="253">
        <v>80000</v>
      </c>
      <c r="D613" s="465">
        <v>21</v>
      </c>
      <c r="E613" s="250"/>
      <c r="F613" s="62">
        <v>0</v>
      </c>
      <c r="G613" s="62">
        <v>0</v>
      </c>
      <c r="H613" s="253">
        <f t="shared" si="30"/>
        <v>0</v>
      </c>
    </row>
    <row r="614" spans="1:8" x14ac:dyDescent="0.2">
      <c r="A614" s="469" t="s">
        <v>276</v>
      </c>
      <c r="B614" s="595" t="s">
        <v>1599</v>
      </c>
      <c r="C614" s="253">
        <v>80000</v>
      </c>
      <c r="D614" s="465">
        <v>22</v>
      </c>
      <c r="E614" s="250"/>
      <c r="F614" s="62">
        <v>0</v>
      </c>
      <c r="G614" s="62">
        <v>0</v>
      </c>
      <c r="H614" s="253">
        <f t="shared" si="30"/>
        <v>0</v>
      </c>
    </row>
    <row r="615" spans="1:8" x14ac:dyDescent="0.2">
      <c r="A615" s="469" t="s">
        <v>654</v>
      </c>
      <c r="B615" s="595" t="s">
        <v>1604</v>
      </c>
      <c r="C615" s="253">
        <v>80000</v>
      </c>
      <c r="D615" s="465">
        <v>23</v>
      </c>
      <c r="E615" s="250"/>
      <c r="F615" s="62">
        <v>0</v>
      </c>
      <c r="G615" s="62">
        <v>0</v>
      </c>
      <c r="H615" s="253">
        <f t="shared" si="30"/>
        <v>0</v>
      </c>
    </row>
    <row r="616" spans="1:8" x14ac:dyDescent="0.2">
      <c r="A616" s="469" t="s">
        <v>655</v>
      </c>
      <c r="B616" s="595" t="s">
        <v>1508</v>
      </c>
      <c r="C616" s="253">
        <v>80000</v>
      </c>
      <c r="D616" s="465">
        <v>24</v>
      </c>
      <c r="E616" s="250"/>
      <c r="F616" s="62">
        <v>0</v>
      </c>
      <c r="G616" s="62">
        <v>0</v>
      </c>
      <c r="H616" s="253">
        <f t="shared" si="30"/>
        <v>0</v>
      </c>
    </row>
    <row r="617" spans="1:8" x14ac:dyDescent="0.2">
      <c r="A617" s="469" t="s">
        <v>656</v>
      </c>
      <c r="B617" s="595" t="s">
        <v>1613</v>
      </c>
      <c r="C617" s="253">
        <v>80000</v>
      </c>
      <c r="D617" s="465">
        <v>25</v>
      </c>
      <c r="E617" s="250"/>
      <c r="F617" s="62">
        <v>0</v>
      </c>
      <c r="G617" s="62">
        <v>0</v>
      </c>
      <c r="H617" s="253">
        <f t="shared" si="30"/>
        <v>0</v>
      </c>
    </row>
    <row r="618" spans="1:8" x14ac:dyDescent="0.2">
      <c r="A618" s="469" t="s">
        <v>657</v>
      </c>
      <c r="B618" s="595" t="s">
        <v>1618</v>
      </c>
      <c r="C618" s="253">
        <v>80000</v>
      </c>
      <c r="D618" s="465">
        <v>25</v>
      </c>
      <c r="E618" s="250"/>
      <c r="F618" s="62">
        <v>0</v>
      </c>
      <c r="G618" s="62">
        <v>0</v>
      </c>
      <c r="H618" s="253">
        <f t="shared" si="30"/>
        <v>0</v>
      </c>
    </row>
    <row r="619" spans="1:8" x14ac:dyDescent="0.2">
      <c r="A619" s="469" t="s">
        <v>658</v>
      </c>
      <c r="B619" s="595" t="s">
        <v>1520</v>
      </c>
      <c r="C619" s="253">
        <v>80000</v>
      </c>
      <c r="D619" s="465">
        <v>26</v>
      </c>
      <c r="E619" s="250"/>
      <c r="F619" s="62">
        <v>0</v>
      </c>
      <c r="G619" s="62">
        <v>0</v>
      </c>
      <c r="H619" s="253">
        <f t="shared" si="30"/>
        <v>0</v>
      </c>
    </row>
    <row r="620" spans="1:8" x14ac:dyDescent="0.2">
      <c r="A620" s="469" t="s">
        <v>659</v>
      </c>
      <c r="B620" s="595" t="s">
        <v>1628</v>
      </c>
      <c r="C620" s="253">
        <v>80000</v>
      </c>
      <c r="D620" s="465">
        <v>27</v>
      </c>
      <c r="E620" s="250"/>
      <c r="F620" s="62">
        <v>0</v>
      </c>
      <c r="G620" s="62">
        <v>0</v>
      </c>
      <c r="H620" s="253">
        <f t="shared" si="30"/>
        <v>0</v>
      </c>
    </row>
    <row r="621" spans="1:8" x14ac:dyDescent="0.2">
      <c r="A621" s="469" t="s">
        <v>1104</v>
      </c>
      <c r="B621" s="595" t="s">
        <v>1633</v>
      </c>
      <c r="C621" s="253">
        <v>80000</v>
      </c>
      <c r="D621" s="465">
        <v>28</v>
      </c>
      <c r="E621" s="250"/>
      <c r="F621" s="62">
        <v>0</v>
      </c>
      <c r="G621" s="62">
        <v>0</v>
      </c>
      <c r="H621" s="253">
        <f t="shared" si="30"/>
        <v>0</v>
      </c>
    </row>
    <row r="622" spans="1:8" x14ac:dyDescent="0.2">
      <c r="A622" s="469" t="s">
        <v>1105</v>
      </c>
      <c r="B622" s="595" t="s">
        <v>1638</v>
      </c>
      <c r="C622" s="253">
        <v>80000</v>
      </c>
      <c r="D622" s="465">
        <v>29</v>
      </c>
      <c r="E622" s="250"/>
      <c r="F622" s="62">
        <v>0</v>
      </c>
      <c r="G622" s="62">
        <v>0</v>
      </c>
      <c r="H622" s="253">
        <f t="shared" si="30"/>
        <v>0</v>
      </c>
    </row>
    <row r="623" spans="1:8" x14ac:dyDescent="0.2">
      <c r="A623" s="469" t="s">
        <v>1106</v>
      </c>
      <c r="B623" s="595" t="s">
        <v>1643</v>
      </c>
      <c r="C623" s="253">
        <v>80000</v>
      </c>
      <c r="D623" s="465">
        <v>30</v>
      </c>
      <c r="E623" s="250"/>
      <c r="F623" s="62">
        <v>0</v>
      </c>
      <c r="G623" s="62">
        <v>0</v>
      </c>
      <c r="H623" s="253">
        <f t="shared" si="30"/>
        <v>0</v>
      </c>
    </row>
    <row r="624" spans="1:8" x14ac:dyDescent="0.2">
      <c r="A624" s="469" t="s">
        <v>1107</v>
      </c>
      <c r="B624" s="595" t="s">
        <v>1648</v>
      </c>
      <c r="C624" s="253">
        <v>80000</v>
      </c>
      <c r="D624" s="465">
        <v>31</v>
      </c>
      <c r="E624" s="250"/>
      <c r="F624" s="62">
        <v>0</v>
      </c>
      <c r="G624" s="62">
        <v>0</v>
      </c>
      <c r="H624" s="253">
        <f t="shared" si="30"/>
        <v>0</v>
      </c>
    </row>
    <row r="625" spans="1:8" x14ac:dyDescent="0.2">
      <c r="A625" s="469" t="s">
        <v>1108</v>
      </c>
      <c r="B625" s="595" t="s">
        <v>1653</v>
      </c>
      <c r="C625" s="253">
        <v>80000</v>
      </c>
      <c r="D625" s="465">
        <v>31</v>
      </c>
      <c r="E625" s="250"/>
      <c r="F625" s="62">
        <v>0</v>
      </c>
      <c r="G625" s="62">
        <v>0</v>
      </c>
      <c r="H625" s="253">
        <f t="shared" si="30"/>
        <v>0</v>
      </c>
    </row>
    <row r="626" spans="1:8" x14ac:dyDescent="0.2">
      <c r="A626" s="469" t="s">
        <v>1109</v>
      </c>
      <c r="B626" s="595" t="s">
        <v>1658</v>
      </c>
      <c r="C626" s="253">
        <v>80000</v>
      </c>
      <c r="D626" s="465">
        <v>32</v>
      </c>
      <c r="E626" s="250"/>
      <c r="F626" s="62">
        <v>0</v>
      </c>
      <c r="G626" s="62">
        <v>0</v>
      </c>
      <c r="H626" s="253">
        <f t="shared" si="30"/>
        <v>0</v>
      </c>
    </row>
    <row r="627" spans="1:8" x14ac:dyDescent="0.2">
      <c r="A627" s="469" t="s">
        <v>1110</v>
      </c>
      <c r="B627" s="595" t="s">
        <v>1663</v>
      </c>
      <c r="C627" s="253">
        <v>80000</v>
      </c>
      <c r="D627" s="465">
        <v>33</v>
      </c>
      <c r="E627" s="250"/>
      <c r="F627" s="62">
        <v>0</v>
      </c>
      <c r="G627" s="62">
        <v>0</v>
      </c>
      <c r="H627" s="253">
        <f t="shared" si="30"/>
        <v>0</v>
      </c>
    </row>
    <row r="628" spans="1:8" x14ac:dyDescent="0.2">
      <c r="A628" s="469" t="s">
        <v>1111</v>
      </c>
      <c r="B628" s="595" t="s">
        <v>1668</v>
      </c>
      <c r="C628" s="253">
        <v>80000</v>
      </c>
      <c r="D628" s="465">
        <v>34</v>
      </c>
      <c r="E628" s="250"/>
      <c r="F628" s="62">
        <v>0</v>
      </c>
      <c r="G628" s="62">
        <v>0</v>
      </c>
      <c r="H628" s="253">
        <f t="shared" si="30"/>
        <v>0</v>
      </c>
    </row>
    <row r="629" spans="1:8" x14ac:dyDescent="0.2">
      <c r="A629" s="469" t="s">
        <v>1112</v>
      </c>
      <c r="B629" s="595" t="s">
        <v>1673</v>
      </c>
      <c r="C629" s="253">
        <v>80000</v>
      </c>
      <c r="D629" s="465">
        <v>34</v>
      </c>
      <c r="E629" s="250"/>
      <c r="F629" s="62">
        <v>0</v>
      </c>
      <c r="G629" s="62">
        <v>0</v>
      </c>
      <c r="H629" s="253">
        <f t="shared" si="30"/>
        <v>0</v>
      </c>
    </row>
    <row r="630" spans="1:8" x14ac:dyDescent="0.2">
      <c r="A630" s="469" t="s">
        <v>1113</v>
      </c>
      <c r="B630" s="595" t="s">
        <v>1678</v>
      </c>
      <c r="C630" s="253">
        <v>80000</v>
      </c>
      <c r="D630" s="465">
        <v>35</v>
      </c>
      <c r="E630" s="250"/>
      <c r="F630" s="62">
        <v>0</v>
      </c>
      <c r="G630" s="62">
        <v>0</v>
      </c>
      <c r="H630" s="253">
        <f t="shared" si="30"/>
        <v>0</v>
      </c>
    </row>
    <row r="631" spans="1:8" x14ac:dyDescent="0.2">
      <c r="A631" s="469" t="s">
        <v>1114</v>
      </c>
      <c r="B631" s="595" t="s">
        <v>1683</v>
      </c>
      <c r="C631" s="253">
        <v>80000</v>
      </c>
      <c r="D631" s="465">
        <v>36</v>
      </c>
      <c r="E631" s="250"/>
      <c r="F631" s="62">
        <v>0</v>
      </c>
      <c r="G631" s="62">
        <v>0</v>
      </c>
      <c r="H631" s="253">
        <f t="shared" si="30"/>
        <v>0</v>
      </c>
    </row>
    <row r="632" spans="1:8" x14ac:dyDescent="0.2">
      <c r="A632" s="469" t="s">
        <v>1115</v>
      </c>
      <c r="B632" s="595" t="s">
        <v>1688</v>
      </c>
      <c r="C632" s="253">
        <v>80000</v>
      </c>
      <c r="D632" s="465">
        <v>37</v>
      </c>
      <c r="E632" s="250"/>
      <c r="F632" s="62">
        <v>0</v>
      </c>
      <c r="G632" s="62">
        <v>0</v>
      </c>
      <c r="H632" s="253">
        <f t="shared" si="30"/>
        <v>0</v>
      </c>
    </row>
    <row r="633" spans="1:8" x14ac:dyDescent="0.2">
      <c r="A633" s="469" t="s">
        <v>1116</v>
      </c>
      <c r="B633" s="595" t="s">
        <v>1693</v>
      </c>
      <c r="C633" s="253">
        <v>80000</v>
      </c>
      <c r="D633" s="465">
        <v>37</v>
      </c>
      <c r="E633" s="250"/>
      <c r="F633" s="62">
        <v>0</v>
      </c>
      <c r="G633" s="62">
        <v>0</v>
      </c>
      <c r="H633" s="253">
        <f t="shared" si="30"/>
        <v>0</v>
      </c>
    </row>
    <row r="634" spans="1:8" x14ac:dyDescent="0.2">
      <c r="A634" s="469" t="s">
        <v>1117</v>
      </c>
      <c r="B634" s="595" t="s">
        <v>1698</v>
      </c>
      <c r="C634" s="253">
        <v>80000</v>
      </c>
      <c r="D634" s="465">
        <v>38</v>
      </c>
      <c r="E634" s="250"/>
      <c r="F634" s="62">
        <v>0</v>
      </c>
      <c r="G634" s="62">
        <v>0</v>
      </c>
      <c r="H634" s="253">
        <f t="shared" si="30"/>
        <v>0</v>
      </c>
    </row>
    <row r="635" spans="1:8" x14ac:dyDescent="0.2">
      <c r="A635" s="469" t="s">
        <v>1118</v>
      </c>
      <c r="B635" s="595" t="s">
        <v>1703</v>
      </c>
      <c r="C635" s="253">
        <v>80000</v>
      </c>
      <c r="D635" s="465">
        <v>39</v>
      </c>
      <c r="E635" s="250"/>
      <c r="F635" s="62">
        <v>0</v>
      </c>
      <c r="G635" s="62">
        <v>0</v>
      </c>
      <c r="H635" s="253">
        <f t="shared" si="30"/>
        <v>0</v>
      </c>
    </row>
    <row r="636" spans="1:8" x14ac:dyDescent="0.2">
      <c r="A636" s="469" t="s">
        <v>1119</v>
      </c>
      <c r="B636" s="595" t="s">
        <v>2245</v>
      </c>
      <c r="C636" s="253">
        <v>80000</v>
      </c>
      <c r="D636" s="465">
        <v>39</v>
      </c>
      <c r="E636" s="250"/>
      <c r="F636" s="62">
        <v>0</v>
      </c>
      <c r="G636" s="62">
        <v>0</v>
      </c>
      <c r="H636" s="253">
        <f t="shared" si="30"/>
        <v>0</v>
      </c>
    </row>
    <row r="637" spans="1:8" x14ac:dyDescent="0.2">
      <c r="A637" s="469" t="s">
        <v>1120</v>
      </c>
      <c r="B637" s="595" t="s">
        <v>2250</v>
      </c>
      <c r="C637" s="253">
        <v>80000</v>
      </c>
      <c r="D637" s="465">
        <v>40</v>
      </c>
      <c r="E637" s="250"/>
      <c r="F637" s="62">
        <v>0</v>
      </c>
      <c r="G637" s="62">
        <v>0</v>
      </c>
      <c r="H637" s="253">
        <f t="shared" si="30"/>
        <v>0</v>
      </c>
    </row>
    <row r="638" spans="1:8" x14ac:dyDescent="0.2">
      <c r="A638" s="469" t="s">
        <v>1121</v>
      </c>
      <c r="B638" s="595" t="s">
        <v>2255</v>
      </c>
      <c r="C638" s="253">
        <v>80000</v>
      </c>
      <c r="D638" s="465">
        <v>40</v>
      </c>
      <c r="E638" s="250"/>
      <c r="F638" s="62">
        <v>0</v>
      </c>
      <c r="G638" s="62">
        <v>0</v>
      </c>
      <c r="H638" s="253">
        <f t="shared" si="30"/>
        <v>0</v>
      </c>
    </row>
    <row r="639" spans="1:8" x14ac:dyDescent="0.2">
      <c r="A639" s="469" t="s">
        <v>1122</v>
      </c>
      <c r="B639" s="595" t="s">
        <v>2260</v>
      </c>
      <c r="C639" s="253">
        <v>80000</v>
      </c>
      <c r="D639" s="465">
        <v>41</v>
      </c>
      <c r="E639" s="250"/>
      <c r="F639" s="62">
        <v>0</v>
      </c>
      <c r="G639" s="62">
        <v>0</v>
      </c>
      <c r="H639" s="253">
        <f t="shared" si="30"/>
        <v>0</v>
      </c>
    </row>
    <row r="640" spans="1:8" x14ac:dyDescent="0.2">
      <c r="A640" s="469" t="s">
        <v>1123</v>
      </c>
      <c r="B640" s="595" t="s">
        <v>12936</v>
      </c>
      <c r="C640" s="253">
        <v>17200</v>
      </c>
      <c r="D640" s="465">
        <v>42</v>
      </c>
      <c r="E640" s="250"/>
      <c r="F640" s="62">
        <v>0</v>
      </c>
      <c r="G640" s="62">
        <v>0</v>
      </c>
      <c r="H640" s="253">
        <f t="shared" si="30"/>
        <v>0</v>
      </c>
    </row>
    <row r="641" spans="1:8" ht="15" x14ac:dyDescent="0.25">
      <c r="A641" s="194" t="s">
        <v>277</v>
      </c>
      <c r="B641" s="12" t="s">
        <v>5573</v>
      </c>
      <c r="C641" s="267"/>
      <c r="D641" s="267"/>
      <c r="E641" s="255"/>
      <c r="F641" s="255"/>
      <c r="G641" s="255"/>
      <c r="H641" s="277"/>
    </row>
    <row r="642" spans="1:8" ht="15" x14ac:dyDescent="0.25">
      <c r="A642" s="191" t="s">
        <v>278</v>
      </c>
      <c r="B642" s="36" t="s">
        <v>8260</v>
      </c>
      <c r="C642" s="253"/>
      <c r="D642" s="250"/>
      <c r="E642" s="250"/>
      <c r="F642" s="250"/>
      <c r="G642" s="250"/>
      <c r="H642" s="250"/>
    </row>
    <row r="643" spans="1:8" ht="15" x14ac:dyDescent="0.25">
      <c r="A643" s="191"/>
      <c r="B643" s="36" t="s">
        <v>4680</v>
      </c>
      <c r="C643" s="253"/>
      <c r="D643" s="250"/>
      <c r="E643" s="250"/>
      <c r="F643" s="250"/>
      <c r="G643" s="250"/>
      <c r="H643" s="250"/>
    </row>
    <row r="644" spans="1:8" x14ac:dyDescent="0.2">
      <c r="A644" s="191" t="s">
        <v>5050</v>
      </c>
      <c r="B644" s="6" t="s">
        <v>5868</v>
      </c>
      <c r="C644" s="253">
        <v>36322.57</v>
      </c>
      <c r="D644" s="250">
        <v>41</v>
      </c>
      <c r="E644" s="250"/>
      <c r="F644" s="62">
        <v>0</v>
      </c>
      <c r="G644" s="62">
        <v>0</v>
      </c>
      <c r="H644" s="253">
        <f t="shared" ref="H644:H646" si="31">G644-F644</f>
        <v>0</v>
      </c>
    </row>
    <row r="645" spans="1:8" x14ac:dyDescent="0.2">
      <c r="A645" s="191" t="s">
        <v>5051</v>
      </c>
      <c r="B645" s="6" t="s">
        <v>5869</v>
      </c>
      <c r="C645" s="253">
        <v>36322.57</v>
      </c>
      <c r="D645" s="250">
        <v>42</v>
      </c>
      <c r="E645" s="250"/>
      <c r="F645" s="62">
        <v>0</v>
      </c>
      <c r="G645" s="62">
        <v>0</v>
      </c>
      <c r="H645" s="253">
        <f t="shared" si="31"/>
        <v>0</v>
      </c>
    </row>
    <row r="646" spans="1:8" x14ac:dyDescent="0.2">
      <c r="A646" s="191" t="s">
        <v>5052</v>
      </c>
      <c r="B646" s="6" t="s">
        <v>5870</v>
      </c>
      <c r="C646" s="253">
        <v>40862.89</v>
      </c>
      <c r="D646" s="250">
        <v>43</v>
      </c>
      <c r="E646" s="250"/>
      <c r="F646" s="62">
        <v>0</v>
      </c>
      <c r="G646" s="62">
        <v>0</v>
      </c>
      <c r="H646" s="253">
        <f t="shared" si="31"/>
        <v>0</v>
      </c>
    </row>
    <row r="647" spans="1:8" ht="15" x14ac:dyDescent="0.25">
      <c r="A647" s="200"/>
      <c r="B647" s="36" t="s">
        <v>4681</v>
      </c>
      <c r="C647" s="253"/>
      <c r="D647" s="250"/>
      <c r="E647" s="250"/>
      <c r="F647" s="250"/>
      <c r="G647" s="250"/>
      <c r="H647" s="250"/>
    </row>
    <row r="648" spans="1:8" x14ac:dyDescent="0.2">
      <c r="A648" s="191" t="s">
        <v>5053</v>
      </c>
      <c r="B648" s="6" t="s">
        <v>5868</v>
      </c>
      <c r="C648" s="253">
        <v>36322.57</v>
      </c>
      <c r="D648" s="250">
        <v>41</v>
      </c>
      <c r="E648" s="250"/>
      <c r="F648" s="62">
        <v>0</v>
      </c>
      <c r="G648" s="62">
        <v>0</v>
      </c>
      <c r="H648" s="253">
        <f t="shared" ref="H648:H650" si="32">G648-F648</f>
        <v>0</v>
      </c>
    </row>
    <row r="649" spans="1:8" x14ac:dyDescent="0.2">
      <c r="A649" s="191" t="s">
        <v>5054</v>
      </c>
      <c r="B649" s="6" t="s">
        <v>5869</v>
      </c>
      <c r="C649" s="253">
        <v>36322.57</v>
      </c>
      <c r="D649" s="250">
        <v>42</v>
      </c>
      <c r="E649" s="250"/>
      <c r="F649" s="62">
        <v>0</v>
      </c>
      <c r="G649" s="62">
        <v>0</v>
      </c>
      <c r="H649" s="253">
        <f t="shared" si="32"/>
        <v>0</v>
      </c>
    </row>
    <row r="650" spans="1:8" ht="13.5" customHeight="1" x14ac:dyDescent="0.2">
      <c r="A650" s="191" t="s">
        <v>5055</v>
      </c>
      <c r="B650" s="6" t="s">
        <v>5870</v>
      </c>
      <c r="C650" s="253">
        <v>40862.89</v>
      </c>
      <c r="D650" s="250">
        <v>43</v>
      </c>
      <c r="E650" s="250"/>
      <c r="F650" s="62">
        <v>0</v>
      </c>
      <c r="G650" s="62">
        <v>0</v>
      </c>
      <c r="H650" s="253">
        <f t="shared" si="32"/>
        <v>0</v>
      </c>
    </row>
    <row r="651" spans="1:8" ht="13.5" customHeight="1" x14ac:dyDescent="0.25">
      <c r="A651" s="200"/>
      <c r="B651" s="36" t="s">
        <v>4688</v>
      </c>
      <c r="C651" s="253"/>
      <c r="D651" s="250"/>
      <c r="E651" s="250"/>
      <c r="F651" s="250"/>
      <c r="G651" s="250"/>
      <c r="H651" s="250"/>
    </row>
    <row r="652" spans="1:8" ht="13.5" customHeight="1" x14ac:dyDescent="0.2">
      <c r="A652" s="191" t="s">
        <v>5056</v>
      </c>
      <c r="B652" s="6" t="s">
        <v>5868</v>
      </c>
      <c r="C652" s="253">
        <v>36322.57</v>
      </c>
      <c r="D652" s="250">
        <v>41</v>
      </c>
      <c r="E652" s="250"/>
      <c r="F652" s="62">
        <v>0</v>
      </c>
      <c r="G652" s="62">
        <v>0</v>
      </c>
      <c r="H652" s="253">
        <f t="shared" ref="H652:H654" si="33">G652-F652</f>
        <v>0</v>
      </c>
    </row>
    <row r="653" spans="1:8" ht="13.5" customHeight="1" x14ac:dyDescent="0.2">
      <c r="A653" s="191" t="s">
        <v>5057</v>
      </c>
      <c r="B653" s="6" t="s">
        <v>5869</v>
      </c>
      <c r="C653" s="253">
        <v>36322.57</v>
      </c>
      <c r="D653" s="250">
        <v>42</v>
      </c>
      <c r="E653" s="250"/>
      <c r="F653" s="62">
        <v>0</v>
      </c>
      <c r="G653" s="62">
        <v>0</v>
      </c>
      <c r="H653" s="253">
        <f t="shared" si="33"/>
        <v>0</v>
      </c>
    </row>
    <row r="654" spans="1:8" ht="13.5" customHeight="1" x14ac:dyDescent="0.2">
      <c r="A654" s="191" t="s">
        <v>5058</v>
      </c>
      <c r="B654" s="6" t="s">
        <v>5870</v>
      </c>
      <c r="C654" s="253">
        <v>40862.89</v>
      </c>
      <c r="D654" s="250">
        <v>43</v>
      </c>
      <c r="E654" s="250"/>
      <c r="F654" s="62">
        <v>0</v>
      </c>
      <c r="G654" s="62">
        <v>0</v>
      </c>
      <c r="H654" s="253">
        <f t="shared" si="33"/>
        <v>0</v>
      </c>
    </row>
    <row r="655" spans="1:8" ht="13.5" customHeight="1" x14ac:dyDescent="0.25">
      <c r="A655" s="200"/>
      <c r="B655" s="36" t="s">
        <v>4689</v>
      </c>
      <c r="C655" s="253"/>
      <c r="D655" s="250"/>
      <c r="E655" s="250"/>
      <c r="F655" s="250"/>
      <c r="G655" s="250"/>
      <c r="H655" s="250"/>
    </row>
    <row r="656" spans="1:8" ht="13.5" customHeight="1" x14ac:dyDescent="0.2">
      <c r="A656" s="191" t="s">
        <v>5059</v>
      </c>
      <c r="B656" s="6" t="s">
        <v>5868</v>
      </c>
      <c r="C656" s="253">
        <v>36322.57</v>
      </c>
      <c r="D656" s="250">
        <v>41</v>
      </c>
      <c r="E656" s="250"/>
      <c r="F656" s="62">
        <v>0</v>
      </c>
      <c r="G656" s="62">
        <v>0</v>
      </c>
      <c r="H656" s="253">
        <f t="shared" ref="H656:H658" si="34">G656-F656</f>
        <v>0</v>
      </c>
    </row>
    <row r="657" spans="1:8" ht="13.5" customHeight="1" x14ac:dyDescent="0.2">
      <c r="A657" s="191" t="s">
        <v>5060</v>
      </c>
      <c r="B657" s="6" t="s">
        <v>5869</v>
      </c>
      <c r="C657" s="253">
        <v>36322.57</v>
      </c>
      <c r="D657" s="250">
        <v>42</v>
      </c>
      <c r="E657" s="250"/>
      <c r="F657" s="62">
        <v>0</v>
      </c>
      <c r="G657" s="62">
        <v>0</v>
      </c>
      <c r="H657" s="253">
        <f t="shared" si="34"/>
        <v>0</v>
      </c>
    </row>
    <row r="658" spans="1:8" ht="13.5" customHeight="1" x14ac:dyDescent="0.2">
      <c r="A658" s="191" t="s">
        <v>5061</v>
      </c>
      <c r="B658" s="6" t="s">
        <v>5870</v>
      </c>
      <c r="C658" s="253">
        <v>40862.89</v>
      </c>
      <c r="D658" s="250">
        <v>43</v>
      </c>
      <c r="E658" s="250"/>
      <c r="F658" s="62">
        <v>0</v>
      </c>
      <c r="G658" s="62">
        <v>0</v>
      </c>
      <c r="H658" s="253">
        <f t="shared" si="34"/>
        <v>0</v>
      </c>
    </row>
    <row r="659" spans="1:8" ht="13.5" customHeight="1" x14ac:dyDescent="0.25">
      <c r="A659" s="200"/>
      <c r="B659" s="36" t="s">
        <v>4690</v>
      </c>
      <c r="C659" s="253"/>
      <c r="D659" s="250"/>
      <c r="E659" s="250"/>
      <c r="F659" s="250"/>
      <c r="G659" s="250"/>
      <c r="H659" s="250"/>
    </row>
    <row r="660" spans="1:8" ht="13.5" customHeight="1" x14ac:dyDescent="0.2">
      <c r="A660" s="191" t="s">
        <v>5062</v>
      </c>
      <c r="B660" s="6" t="s">
        <v>5868</v>
      </c>
      <c r="C660" s="253">
        <v>36322.57</v>
      </c>
      <c r="D660" s="250">
        <v>41</v>
      </c>
      <c r="E660" s="250"/>
      <c r="F660" s="62">
        <v>0</v>
      </c>
      <c r="G660" s="62">
        <v>0</v>
      </c>
      <c r="H660" s="253">
        <f t="shared" ref="H660:H662" si="35">G660-F660</f>
        <v>0</v>
      </c>
    </row>
    <row r="661" spans="1:8" ht="13.5" customHeight="1" x14ac:dyDescent="0.2">
      <c r="A661" s="191" t="s">
        <v>5063</v>
      </c>
      <c r="B661" s="6" t="s">
        <v>5869</v>
      </c>
      <c r="C661" s="253">
        <v>36322.57</v>
      </c>
      <c r="D661" s="250">
        <v>42</v>
      </c>
      <c r="E661" s="250"/>
      <c r="F661" s="62">
        <v>0</v>
      </c>
      <c r="G661" s="62">
        <v>0</v>
      </c>
      <c r="H661" s="253">
        <f t="shared" si="35"/>
        <v>0</v>
      </c>
    </row>
    <row r="662" spans="1:8" ht="13.5" customHeight="1" x14ac:dyDescent="0.2">
      <c r="A662" s="191" t="s">
        <v>5064</v>
      </c>
      <c r="B662" s="6" t="s">
        <v>5870</v>
      </c>
      <c r="C662" s="253">
        <v>40862.89</v>
      </c>
      <c r="D662" s="250">
        <v>43</v>
      </c>
      <c r="E662" s="250"/>
      <c r="F662" s="62">
        <v>0</v>
      </c>
      <c r="G662" s="62">
        <v>0</v>
      </c>
      <c r="H662" s="253">
        <f t="shared" si="35"/>
        <v>0</v>
      </c>
    </row>
    <row r="663" spans="1:8" ht="13.5" customHeight="1" x14ac:dyDescent="0.25">
      <c r="A663" s="200"/>
      <c r="B663" s="36" t="s">
        <v>9342</v>
      </c>
      <c r="C663" s="253"/>
      <c r="D663" s="250"/>
      <c r="E663" s="250"/>
      <c r="F663" s="250"/>
      <c r="G663" s="250"/>
      <c r="H663" s="250"/>
    </row>
    <row r="664" spans="1:8" ht="13.5" customHeight="1" x14ac:dyDescent="0.2">
      <c r="A664" s="191" t="s">
        <v>5065</v>
      </c>
      <c r="B664" s="6" t="s">
        <v>5868</v>
      </c>
      <c r="C664" s="253">
        <v>39377.300000000003</v>
      </c>
      <c r="D664" s="250">
        <v>41</v>
      </c>
      <c r="E664" s="250"/>
      <c r="F664" s="62">
        <v>0</v>
      </c>
      <c r="G664" s="62">
        <v>0</v>
      </c>
      <c r="H664" s="253">
        <f t="shared" ref="H664:H666" si="36">G664-F664</f>
        <v>0</v>
      </c>
    </row>
    <row r="665" spans="1:8" ht="13.5" customHeight="1" x14ac:dyDescent="0.2">
      <c r="A665" s="191" t="s">
        <v>5066</v>
      </c>
      <c r="B665" s="6" t="s">
        <v>5869</v>
      </c>
      <c r="C665" s="253">
        <v>39377.300000000003</v>
      </c>
      <c r="D665" s="250">
        <v>42</v>
      </c>
      <c r="E665" s="250"/>
      <c r="F665" s="62">
        <v>0</v>
      </c>
      <c r="G665" s="62">
        <v>0</v>
      </c>
      <c r="H665" s="253">
        <f t="shared" si="36"/>
        <v>0</v>
      </c>
    </row>
    <row r="666" spans="1:8" ht="13.5" customHeight="1" x14ac:dyDescent="0.2">
      <c r="A666" s="191" t="s">
        <v>5067</v>
      </c>
      <c r="B666" s="6" t="s">
        <v>5870</v>
      </c>
      <c r="C666" s="253">
        <v>44299.47</v>
      </c>
      <c r="D666" s="250">
        <v>43</v>
      </c>
      <c r="E666" s="250"/>
      <c r="F666" s="62">
        <v>0</v>
      </c>
      <c r="G666" s="62">
        <v>0</v>
      </c>
      <c r="H666" s="253">
        <f t="shared" si="36"/>
        <v>0</v>
      </c>
    </row>
    <row r="667" spans="1:8" ht="13.5" customHeight="1" x14ac:dyDescent="0.25">
      <c r="A667" s="191" t="s">
        <v>279</v>
      </c>
      <c r="B667" s="36" t="s">
        <v>8259</v>
      </c>
      <c r="C667" s="253"/>
      <c r="D667" s="250"/>
      <c r="E667" s="250"/>
      <c r="F667" s="250"/>
      <c r="G667" s="250"/>
      <c r="H667" s="250"/>
    </row>
    <row r="668" spans="1:8" ht="15" x14ac:dyDescent="0.25">
      <c r="A668" s="191"/>
      <c r="B668" s="36" t="s">
        <v>4680</v>
      </c>
      <c r="C668" s="253"/>
      <c r="D668" s="250"/>
      <c r="E668" s="250"/>
      <c r="F668" s="250"/>
      <c r="G668" s="250"/>
      <c r="H668" s="250"/>
    </row>
    <row r="669" spans="1:8" x14ac:dyDescent="0.2">
      <c r="A669" s="191" t="s">
        <v>5068</v>
      </c>
      <c r="B669" s="6" t="s">
        <v>5868</v>
      </c>
      <c r="C669" s="253">
        <v>36322.57</v>
      </c>
      <c r="D669" s="250">
        <v>41</v>
      </c>
      <c r="E669" s="250"/>
      <c r="F669" s="62">
        <v>0</v>
      </c>
      <c r="G669" s="62">
        <v>0</v>
      </c>
      <c r="H669" s="253">
        <f t="shared" ref="H669:H671" si="37">G669-F669</f>
        <v>0</v>
      </c>
    </row>
    <row r="670" spans="1:8" x14ac:dyDescent="0.2">
      <c r="A670" s="191" t="s">
        <v>5069</v>
      </c>
      <c r="B670" s="6" t="s">
        <v>5869</v>
      </c>
      <c r="C670" s="253">
        <v>36322.57</v>
      </c>
      <c r="D670" s="250">
        <v>42</v>
      </c>
      <c r="E670" s="250"/>
      <c r="F670" s="62">
        <v>0</v>
      </c>
      <c r="G670" s="62">
        <v>0</v>
      </c>
      <c r="H670" s="253">
        <f t="shared" si="37"/>
        <v>0</v>
      </c>
    </row>
    <row r="671" spans="1:8" x14ac:dyDescent="0.2">
      <c r="A671" s="191" t="s">
        <v>5070</v>
      </c>
      <c r="B671" s="6" t="s">
        <v>5870</v>
      </c>
      <c r="C671" s="253">
        <v>40862.89</v>
      </c>
      <c r="D671" s="250">
        <v>43</v>
      </c>
      <c r="E671" s="250"/>
      <c r="F671" s="62">
        <v>0</v>
      </c>
      <c r="G671" s="62">
        <v>0</v>
      </c>
      <c r="H671" s="253">
        <f t="shared" si="37"/>
        <v>0</v>
      </c>
    </row>
    <row r="672" spans="1:8" ht="15" x14ac:dyDescent="0.25">
      <c r="A672" s="200"/>
      <c r="B672" s="36" t="s">
        <v>4681</v>
      </c>
      <c r="C672" s="253"/>
      <c r="D672" s="250"/>
      <c r="E672" s="250"/>
      <c r="F672" s="250"/>
      <c r="G672" s="250"/>
      <c r="H672" s="250"/>
    </row>
    <row r="673" spans="1:8" x14ac:dyDescent="0.2">
      <c r="A673" s="191" t="s">
        <v>5071</v>
      </c>
      <c r="B673" s="6" t="s">
        <v>5868</v>
      </c>
      <c r="C673" s="253">
        <v>36322.57</v>
      </c>
      <c r="D673" s="250">
        <v>41</v>
      </c>
      <c r="E673" s="250"/>
      <c r="F673" s="62">
        <v>0</v>
      </c>
      <c r="G673" s="62">
        <v>0</v>
      </c>
      <c r="H673" s="253">
        <f t="shared" ref="H673:H675" si="38">G673-F673</f>
        <v>0</v>
      </c>
    </row>
    <row r="674" spans="1:8" x14ac:dyDescent="0.2">
      <c r="A674" s="191" t="s">
        <v>5072</v>
      </c>
      <c r="B674" s="6" t="s">
        <v>5869</v>
      </c>
      <c r="C674" s="253">
        <v>36322.57</v>
      </c>
      <c r="D674" s="250">
        <v>42</v>
      </c>
      <c r="E674" s="250"/>
      <c r="F674" s="62">
        <v>0</v>
      </c>
      <c r="G674" s="62">
        <v>0</v>
      </c>
      <c r="H674" s="253">
        <f t="shared" si="38"/>
        <v>0</v>
      </c>
    </row>
    <row r="675" spans="1:8" ht="13.5" customHeight="1" x14ac:dyDescent="0.2">
      <c r="A675" s="191" t="s">
        <v>5073</v>
      </c>
      <c r="B675" s="6" t="s">
        <v>5870</v>
      </c>
      <c r="C675" s="253">
        <v>40862.89</v>
      </c>
      <c r="D675" s="250">
        <v>43</v>
      </c>
      <c r="E675" s="250"/>
      <c r="F675" s="62">
        <v>0</v>
      </c>
      <c r="G675" s="62">
        <v>0</v>
      </c>
      <c r="H675" s="253">
        <f t="shared" si="38"/>
        <v>0</v>
      </c>
    </row>
    <row r="676" spans="1:8" ht="13.5" customHeight="1" x14ac:dyDescent="0.25">
      <c r="A676" s="200"/>
      <c r="B676" s="36" t="s">
        <v>4688</v>
      </c>
      <c r="C676" s="253"/>
      <c r="D676" s="250"/>
      <c r="E676" s="250"/>
      <c r="F676" s="250"/>
      <c r="G676" s="250"/>
      <c r="H676" s="250"/>
    </row>
    <row r="677" spans="1:8" ht="13.5" customHeight="1" x14ac:dyDescent="0.2">
      <c r="A677" s="191" t="s">
        <v>4720</v>
      </c>
      <c r="B677" s="6" t="s">
        <v>5868</v>
      </c>
      <c r="C677" s="253">
        <v>36322.57</v>
      </c>
      <c r="D677" s="250">
        <v>41</v>
      </c>
      <c r="E677" s="250"/>
      <c r="F677" s="62">
        <v>0</v>
      </c>
      <c r="G677" s="62">
        <v>0</v>
      </c>
      <c r="H677" s="253">
        <f t="shared" ref="H677:H679" si="39">G677-F677</f>
        <v>0</v>
      </c>
    </row>
    <row r="678" spans="1:8" ht="13.5" customHeight="1" x14ac:dyDescent="0.2">
      <c r="A678" s="191" t="s">
        <v>5074</v>
      </c>
      <c r="B678" s="6" t="s">
        <v>5869</v>
      </c>
      <c r="C678" s="253">
        <v>36322.57</v>
      </c>
      <c r="D678" s="250">
        <v>42</v>
      </c>
      <c r="E678" s="250"/>
      <c r="F678" s="62">
        <v>0</v>
      </c>
      <c r="G678" s="62">
        <v>0</v>
      </c>
      <c r="H678" s="253">
        <f t="shared" si="39"/>
        <v>0</v>
      </c>
    </row>
    <row r="679" spans="1:8" ht="13.5" customHeight="1" x14ac:dyDescent="0.2">
      <c r="A679" s="191" t="s">
        <v>5075</v>
      </c>
      <c r="B679" s="6" t="s">
        <v>5870</v>
      </c>
      <c r="C679" s="253">
        <v>40862.89</v>
      </c>
      <c r="D679" s="250">
        <v>43</v>
      </c>
      <c r="E679" s="250"/>
      <c r="F679" s="62">
        <v>0</v>
      </c>
      <c r="G679" s="62">
        <v>0</v>
      </c>
      <c r="H679" s="253">
        <f t="shared" si="39"/>
        <v>0</v>
      </c>
    </row>
    <row r="680" spans="1:8" ht="13.5" customHeight="1" x14ac:dyDescent="0.25">
      <c r="A680" s="200"/>
      <c r="B680" s="36" t="s">
        <v>4689</v>
      </c>
      <c r="C680" s="253"/>
      <c r="D680" s="250"/>
      <c r="E680" s="250"/>
      <c r="F680" s="250"/>
      <c r="G680" s="250"/>
      <c r="H680" s="250"/>
    </row>
    <row r="681" spans="1:8" ht="13.5" customHeight="1" x14ac:dyDescent="0.2">
      <c r="A681" s="191" t="s">
        <v>5076</v>
      </c>
      <c r="B681" s="6" t="s">
        <v>5868</v>
      </c>
      <c r="C681" s="253">
        <v>36322.57</v>
      </c>
      <c r="D681" s="250">
        <v>41</v>
      </c>
      <c r="E681" s="250"/>
      <c r="F681" s="62">
        <v>0</v>
      </c>
      <c r="G681" s="62">
        <v>0</v>
      </c>
      <c r="H681" s="253">
        <f t="shared" ref="H681:H683" si="40">G681-F681</f>
        <v>0</v>
      </c>
    </row>
    <row r="682" spans="1:8" ht="13.5" customHeight="1" x14ac:dyDescent="0.2">
      <c r="A682" s="191" t="s">
        <v>5077</v>
      </c>
      <c r="B682" s="6" t="s">
        <v>5869</v>
      </c>
      <c r="C682" s="253">
        <v>36322.57</v>
      </c>
      <c r="D682" s="250">
        <v>42</v>
      </c>
      <c r="E682" s="250"/>
      <c r="F682" s="62">
        <v>0</v>
      </c>
      <c r="G682" s="62">
        <v>0</v>
      </c>
      <c r="H682" s="253">
        <f t="shared" si="40"/>
        <v>0</v>
      </c>
    </row>
    <row r="683" spans="1:8" ht="13.5" customHeight="1" x14ac:dyDescent="0.2">
      <c r="A683" s="191" t="s">
        <v>5078</v>
      </c>
      <c r="B683" s="6" t="s">
        <v>5870</v>
      </c>
      <c r="C683" s="253">
        <v>40862.89</v>
      </c>
      <c r="D683" s="250">
        <v>43</v>
      </c>
      <c r="E683" s="250"/>
      <c r="F683" s="62">
        <v>0</v>
      </c>
      <c r="G683" s="62">
        <v>0</v>
      </c>
      <c r="H683" s="253">
        <f t="shared" si="40"/>
        <v>0</v>
      </c>
    </row>
    <row r="684" spans="1:8" ht="13.5" customHeight="1" x14ac:dyDescent="0.25">
      <c r="A684" s="200"/>
      <c r="B684" s="36" t="s">
        <v>4690</v>
      </c>
      <c r="C684" s="253"/>
      <c r="D684" s="250"/>
      <c r="E684" s="250"/>
      <c r="F684" s="250"/>
      <c r="G684" s="250"/>
      <c r="H684" s="250"/>
    </row>
    <row r="685" spans="1:8" ht="13.5" customHeight="1" x14ac:dyDescent="0.2">
      <c r="A685" s="191" t="s">
        <v>5079</v>
      </c>
      <c r="B685" s="6" t="s">
        <v>5868</v>
      </c>
      <c r="C685" s="253">
        <v>36322.57</v>
      </c>
      <c r="D685" s="250">
        <v>41</v>
      </c>
      <c r="E685" s="250"/>
      <c r="F685" s="62">
        <v>0</v>
      </c>
      <c r="G685" s="62">
        <v>0</v>
      </c>
      <c r="H685" s="253">
        <f t="shared" ref="H685:H687" si="41">G685-F685</f>
        <v>0</v>
      </c>
    </row>
    <row r="686" spans="1:8" ht="13.5" customHeight="1" x14ac:dyDescent="0.2">
      <c r="A686" s="191" t="s">
        <v>5080</v>
      </c>
      <c r="B686" s="6" t="s">
        <v>5869</v>
      </c>
      <c r="C686" s="253">
        <v>36322.57</v>
      </c>
      <c r="D686" s="250">
        <v>42</v>
      </c>
      <c r="E686" s="250"/>
      <c r="F686" s="62">
        <v>0</v>
      </c>
      <c r="G686" s="62">
        <v>0</v>
      </c>
      <c r="H686" s="253">
        <f t="shared" si="41"/>
        <v>0</v>
      </c>
    </row>
    <row r="687" spans="1:8" ht="13.5" customHeight="1" x14ac:dyDescent="0.2">
      <c r="A687" s="191" t="s">
        <v>5081</v>
      </c>
      <c r="B687" s="6" t="s">
        <v>5870</v>
      </c>
      <c r="C687" s="253">
        <v>40862.89</v>
      </c>
      <c r="D687" s="250">
        <v>43</v>
      </c>
      <c r="E687" s="250"/>
      <c r="F687" s="62">
        <v>0</v>
      </c>
      <c r="G687" s="62">
        <v>0</v>
      </c>
      <c r="H687" s="253">
        <f t="shared" si="41"/>
        <v>0</v>
      </c>
    </row>
    <row r="688" spans="1:8" ht="13.5" customHeight="1" x14ac:dyDescent="0.25">
      <c r="A688" s="200"/>
      <c r="B688" s="36" t="s">
        <v>9343</v>
      </c>
      <c r="C688" s="253"/>
      <c r="D688" s="250"/>
      <c r="E688" s="250"/>
      <c r="F688" s="250"/>
      <c r="G688" s="250"/>
      <c r="H688" s="250"/>
    </row>
    <row r="689" spans="1:8" ht="13.5" customHeight="1" x14ac:dyDescent="0.2">
      <c r="A689" s="191" t="s">
        <v>5082</v>
      </c>
      <c r="B689" s="6" t="s">
        <v>5868</v>
      </c>
      <c r="C689" s="253">
        <v>29605.07</v>
      </c>
      <c r="D689" s="250">
        <v>41</v>
      </c>
      <c r="E689" s="250"/>
      <c r="F689" s="62">
        <v>0</v>
      </c>
      <c r="G689" s="62">
        <v>0</v>
      </c>
      <c r="H689" s="253">
        <f t="shared" ref="H689:H691" si="42">G689-F689</f>
        <v>0</v>
      </c>
    </row>
    <row r="690" spans="1:8" ht="13.5" customHeight="1" x14ac:dyDescent="0.2">
      <c r="A690" s="191" t="s">
        <v>5083</v>
      </c>
      <c r="B690" s="6" t="s">
        <v>5869</v>
      </c>
      <c r="C690" s="253">
        <v>29605.07</v>
      </c>
      <c r="D690" s="250">
        <v>42</v>
      </c>
      <c r="E690" s="250"/>
      <c r="F690" s="62">
        <v>0</v>
      </c>
      <c r="G690" s="62">
        <v>0</v>
      </c>
      <c r="H690" s="253">
        <f t="shared" si="42"/>
        <v>0</v>
      </c>
    </row>
    <row r="691" spans="1:8" ht="13.5" customHeight="1" x14ac:dyDescent="0.2">
      <c r="A691" s="191" t="s">
        <v>5084</v>
      </c>
      <c r="B691" s="6" t="s">
        <v>5870</v>
      </c>
      <c r="C691" s="253">
        <v>33305.72</v>
      </c>
      <c r="D691" s="250">
        <v>43</v>
      </c>
      <c r="E691" s="250"/>
      <c r="F691" s="62">
        <v>0</v>
      </c>
      <c r="G691" s="62">
        <v>0</v>
      </c>
      <c r="H691" s="253">
        <f t="shared" si="42"/>
        <v>0</v>
      </c>
    </row>
    <row r="692" spans="1:8" ht="15" x14ac:dyDescent="0.25">
      <c r="A692" s="201" t="s">
        <v>2529</v>
      </c>
      <c r="B692" s="11" t="s">
        <v>5576</v>
      </c>
      <c r="C692" s="267"/>
      <c r="D692" s="255"/>
      <c r="E692" s="255"/>
      <c r="F692" s="255"/>
      <c r="G692" s="255"/>
      <c r="H692" s="277"/>
    </row>
    <row r="693" spans="1:8" ht="28.5" x14ac:dyDescent="0.2">
      <c r="A693" s="202" t="s">
        <v>2530</v>
      </c>
      <c r="B693" s="31" t="s">
        <v>5974</v>
      </c>
      <c r="C693" s="253">
        <v>165282.22000000003</v>
      </c>
      <c r="D693" s="250">
        <v>41</v>
      </c>
      <c r="E693" s="250"/>
      <c r="F693" s="62">
        <v>0</v>
      </c>
      <c r="G693" s="62">
        <v>0</v>
      </c>
      <c r="H693" s="253">
        <f t="shared" ref="H693:H695" si="43">G693-F693</f>
        <v>0</v>
      </c>
    </row>
    <row r="694" spans="1:8" ht="28.5" x14ac:dyDescent="0.2">
      <c r="A694" s="202" t="s">
        <v>2531</v>
      </c>
      <c r="B694" s="31" t="s">
        <v>5975</v>
      </c>
      <c r="C694" s="253">
        <v>165282.22000000003</v>
      </c>
      <c r="D694" s="250">
        <v>42</v>
      </c>
      <c r="E694" s="250"/>
      <c r="F694" s="62">
        <v>0</v>
      </c>
      <c r="G694" s="62">
        <v>0</v>
      </c>
      <c r="H694" s="253">
        <f t="shared" si="43"/>
        <v>0</v>
      </c>
    </row>
    <row r="695" spans="1:8" ht="28.5" x14ac:dyDescent="0.2">
      <c r="A695" s="202" t="s">
        <v>3157</v>
      </c>
      <c r="B695" s="31" t="s">
        <v>5531</v>
      </c>
      <c r="C695" s="253">
        <v>86312.550000000032</v>
      </c>
      <c r="D695" s="250">
        <v>43</v>
      </c>
      <c r="E695" s="250"/>
      <c r="F695" s="62">
        <v>0</v>
      </c>
      <c r="G695" s="62">
        <v>0</v>
      </c>
      <c r="H695" s="253">
        <f t="shared" si="43"/>
        <v>0</v>
      </c>
    </row>
    <row r="696" spans="1:8" ht="15" x14ac:dyDescent="0.25">
      <c r="A696" s="201" t="s">
        <v>3158</v>
      </c>
      <c r="B696" s="36" t="s">
        <v>5976</v>
      </c>
      <c r="C696" s="267"/>
      <c r="D696" s="255"/>
      <c r="E696" s="255"/>
      <c r="F696" s="255"/>
      <c r="G696" s="255"/>
      <c r="H696" s="277"/>
    </row>
    <row r="697" spans="1:8" ht="15" x14ac:dyDescent="0.25">
      <c r="A697" s="203" t="s">
        <v>3159</v>
      </c>
      <c r="B697" s="36" t="s">
        <v>5579</v>
      </c>
      <c r="C697" s="253"/>
      <c r="D697" s="250"/>
      <c r="E697" s="250"/>
      <c r="F697" s="250"/>
      <c r="G697" s="250"/>
      <c r="H697" s="250"/>
    </row>
    <row r="698" spans="1:8" x14ac:dyDescent="0.2">
      <c r="A698" s="202" t="s">
        <v>3160</v>
      </c>
      <c r="B698" s="6" t="s">
        <v>5977</v>
      </c>
      <c r="C698" s="253">
        <v>2909574.53</v>
      </c>
      <c r="D698" s="250">
        <v>45</v>
      </c>
      <c r="E698" s="250"/>
      <c r="F698" s="62">
        <v>0</v>
      </c>
      <c r="G698" s="62">
        <v>0</v>
      </c>
      <c r="H698" s="253">
        <f t="shared" ref="H698" si="44">G698-F698</f>
        <v>0</v>
      </c>
    </row>
    <row r="699" spans="1:8" x14ac:dyDescent="0.2">
      <c r="A699" s="202" t="s">
        <v>3161</v>
      </c>
      <c r="B699" s="6" t="s">
        <v>5873</v>
      </c>
      <c r="C699" s="253">
        <v>323286.06</v>
      </c>
      <c r="D699" s="250">
        <v>46</v>
      </c>
      <c r="E699" s="250"/>
      <c r="F699" s="62">
        <v>0</v>
      </c>
      <c r="G699" s="62">
        <v>0</v>
      </c>
      <c r="H699" s="253">
        <f t="shared" ref="H699" si="45">G699-F699</f>
        <v>0</v>
      </c>
    </row>
    <row r="700" spans="1:8" ht="15" x14ac:dyDescent="0.25">
      <c r="A700" s="203" t="s">
        <v>3162</v>
      </c>
      <c r="B700" s="36" t="s">
        <v>5580</v>
      </c>
      <c r="C700" s="253"/>
      <c r="D700" s="250"/>
      <c r="E700" s="250"/>
      <c r="F700" s="250"/>
      <c r="G700" s="250"/>
      <c r="H700" s="250"/>
    </row>
    <row r="701" spans="1:8" x14ac:dyDescent="0.2">
      <c r="A701" s="202" t="s">
        <v>3163</v>
      </c>
      <c r="B701" s="6" t="s">
        <v>5977</v>
      </c>
      <c r="C701" s="253">
        <v>3044694.09</v>
      </c>
      <c r="D701" s="250">
        <v>45</v>
      </c>
      <c r="E701" s="250"/>
      <c r="F701" s="62">
        <v>0</v>
      </c>
      <c r="G701" s="62">
        <v>0</v>
      </c>
      <c r="H701" s="253">
        <f t="shared" ref="H701:H702" si="46">G701-F701</f>
        <v>0</v>
      </c>
    </row>
    <row r="702" spans="1:8" ht="15" thickBot="1" x14ac:dyDescent="0.25">
      <c r="A702" s="202" t="s">
        <v>3164</v>
      </c>
      <c r="B702" s="6" t="s">
        <v>5873</v>
      </c>
      <c r="C702" s="253">
        <v>338299.34</v>
      </c>
      <c r="D702" s="250">
        <v>46</v>
      </c>
      <c r="E702" s="250"/>
      <c r="F702" s="62">
        <v>0</v>
      </c>
      <c r="G702" s="62">
        <v>0</v>
      </c>
      <c r="H702" s="253">
        <f t="shared" si="46"/>
        <v>0</v>
      </c>
    </row>
    <row r="703" spans="1:8" ht="15.75" thickBot="1" x14ac:dyDescent="0.3">
      <c r="A703" s="158"/>
      <c r="B703" s="159" t="s">
        <v>5978</v>
      </c>
      <c r="C703" s="280">
        <f>SUM(C65:C702)</f>
        <v>66869012.380000502</v>
      </c>
      <c r="D703" s="273"/>
      <c r="E703" s="273"/>
      <c r="F703" s="262">
        <f>SUM(F65:F702)</f>
        <v>13353944.504872445</v>
      </c>
      <c r="G703" s="262">
        <f>SUM(G65:G702)</f>
        <v>3998723.3595582442</v>
      </c>
      <c r="H703" s="262">
        <f>SUM(H65:H702)</f>
        <v>17352667.864430681</v>
      </c>
    </row>
    <row r="704" spans="1:8" ht="30" x14ac:dyDescent="0.2">
      <c r="A704" s="474" t="s">
        <v>7230</v>
      </c>
      <c r="B704" s="467" t="s">
        <v>7231</v>
      </c>
      <c r="C704" s="467"/>
      <c r="D704" s="467"/>
      <c r="E704" s="467"/>
      <c r="F704" s="467"/>
      <c r="G704" s="467"/>
      <c r="H704" s="467"/>
    </row>
    <row r="705" spans="1:8" ht="15" x14ac:dyDescent="0.2">
      <c r="A705" s="475"/>
      <c r="B705" s="6" t="s">
        <v>5474</v>
      </c>
      <c r="C705" s="250"/>
      <c r="D705" s="250"/>
      <c r="E705" s="250"/>
      <c r="F705" s="254"/>
      <c r="G705" s="254"/>
      <c r="H705" s="478"/>
    </row>
    <row r="706" spans="1:8" ht="15" x14ac:dyDescent="0.25">
      <c r="A706" s="476" t="s">
        <v>7232</v>
      </c>
      <c r="B706" s="27" t="s">
        <v>5961</v>
      </c>
      <c r="C706" s="300"/>
      <c r="D706" s="250"/>
      <c r="E706" s="250"/>
      <c r="F706" s="254"/>
      <c r="G706" s="254"/>
      <c r="H706" s="478"/>
    </row>
    <row r="707" spans="1:8" x14ac:dyDescent="0.2">
      <c r="A707" s="469" t="s">
        <v>7233</v>
      </c>
      <c r="B707" s="6" t="s">
        <v>5476</v>
      </c>
      <c r="C707" s="253"/>
      <c r="D707" s="465"/>
      <c r="E707" s="250"/>
      <c r="F707" s="62"/>
      <c r="G707" s="62"/>
      <c r="H707" s="253"/>
    </row>
    <row r="708" spans="1:8" ht="28.5" x14ac:dyDescent="0.2">
      <c r="A708" s="569" t="s">
        <v>9344</v>
      </c>
      <c r="B708" s="520" t="s">
        <v>14867</v>
      </c>
      <c r="C708" s="253">
        <v>23277.125859016669</v>
      </c>
      <c r="D708" s="465">
        <v>17</v>
      </c>
      <c r="E708" s="250"/>
      <c r="F708" s="62">
        <v>0</v>
      </c>
      <c r="G708" s="62">
        <v>0</v>
      </c>
      <c r="H708" s="253">
        <f t="shared" ref="H708" si="47">G708-F708</f>
        <v>0</v>
      </c>
    </row>
    <row r="709" spans="1:8" ht="15" x14ac:dyDescent="0.25">
      <c r="A709" s="468" t="s">
        <v>7234</v>
      </c>
      <c r="B709" s="11" t="s">
        <v>6571</v>
      </c>
      <c r="C709" s="253"/>
      <c r="D709" s="465">
        <v>36</v>
      </c>
      <c r="E709" s="250"/>
      <c r="F709" s="254"/>
      <c r="G709" s="254"/>
      <c r="H709" s="478"/>
    </row>
    <row r="710" spans="1:8" ht="28.5" x14ac:dyDescent="0.2">
      <c r="A710" s="469"/>
      <c r="B710" s="173" t="s">
        <v>7226</v>
      </c>
      <c r="C710" s="253"/>
      <c r="D710" s="465"/>
      <c r="E710" s="250"/>
      <c r="F710" s="254"/>
      <c r="G710" s="254"/>
      <c r="H710" s="478"/>
    </row>
    <row r="711" spans="1:8" ht="15" x14ac:dyDescent="0.25">
      <c r="A711" s="515" t="s">
        <v>8308</v>
      </c>
      <c r="B711" s="470" t="s">
        <v>8309</v>
      </c>
      <c r="C711" s="253"/>
      <c r="D711" s="465"/>
      <c r="E711" s="250"/>
      <c r="F711" s="62"/>
      <c r="G711" s="62"/>
      <c r="H711" s="253"/>
    </row>
    <row r="712" spans="1:8" x14ac:dyDescent="0.2">
      <c r="A712" s="469" t="s">
        <v>8310</v>
      </c>
      <c r="B712" s="173" t="s">
        <v>8311</v>
      </c>
      <c r="C712" s="253">
        <v>53461.639862819269</v>
      </c>
      <c r="D712" s="465"/>
      <c r="E712" s="250"/>
      <c r="F712" s="62">
        <v>0</v>
      </c>
      <c r="G712" s="62">
        <v>0</v>
      </c>
      <c r="H712" s="253">
        <f t="shared" ref="H712:H717" si="48">G712-F712</f>
        <v>0</v>
      </c>
    </row>
    <row r="713" spans="1:8" x14ac:dyDescent="0.2">
      <c r="A713" s="469" t="s">
        <v>8312</v>
      </c>
      <c r="B713" s="173" t="s">
        <v>8313</v>
      </c>
      <c r="C713" s="253">
        <v>53461.639862819269</v>
      </c>
      <c r="D713" s="465"/>
      <c r="E713" s="250"/>
      <c r="F713" s="62">
        <v>0</v>
      </c>
      <c r="G713" s="62">
        <v>0</v>
      </c>
      <c r="H713" s="253">
        <f t="shared" si="48"/>
        <v>0</v>
      </c>
    </row>
    <row r="714" spans="1:8" x14ac:dyDescent="0.2">
      <c r="A714" s="469" t="s">
        <v>8314</v>
      </c>
      <c r="B714" s="173" t="s">
        <v>8315</v>
      </c>
      <c r="C714" s="253">
        <v>53461.639862819269</v>
      </c>
      <c r="D714" s="465"/>
      <c r="E714" s="250"/>
      <c r="F714" s="62">
        <v>0</v>
      </c>
      <c r="G714" s="62">
        <v>0</v>
      </c>
      <c r="H714" s="253">
        <f t="shared" si="48"/>
        <v>0</v>
      </c>
    </row>
    <row r="715" spans="1:8" x14ac:dyDescent="0.2">
      <c r="A715" s="469" t="s">
        <v>8316</v>
      </c>
      <c r="B715" s="173" t="s">
        <v>8317</v>
      </c>
      <c r="C715" s="253">
        <v>53461.639862819269</v>
      </c>
      <c r="D715" s="465"/>
      <c r="E715" s="250"/>
      <c r="F715" s="62">
        <v>0</v>
      </c>
      <c r="G715" s="62">
        <v>0</v>
      </c>
      <c r="H715" s="253">
        <f t="shared" si="48"/>
        <v>0</v>
      </c>
    </row>
    <row r="716" spans="1:8" x14ac:dyDescent="0.2">
      <c r="A716" s="469" t="s">
        <v>8318</v>
      </c>
      <c r="B716" s="173" t="s">
        <v>8319</v>
      </c>
      <c r="C716" s="253">
        <v>53461.639862819269</v>
      </c>
      <c r="D716" s="465"/>
      <c r="E716" s="250"/>
      <c r="F716" s="62">
        <v>0</v>
      </c>
      <c r="G716" s="62">
        <v>0</v>
      </c>
      <c r="H716" s="253">
        <f t="shared" si="48"/>
        <v>0</v>
      </c>
    </row>
    <row r="717" spans="1:8" x14ac:dyDescent="0.2">
      <c r="A717" s="469" t="s">
        <v>8320</v>
      </c>
      <c r="B717" s="173" t="s">
        <v>8321</v>
      </c>
      <c r="C717" s="253">
        <v>40630.846295743679</v>
      </c>
      <c r="D717" s="465"/>
      <c r="E717" s="250"/>
      <c r="F717" s="62">
        <v>0</v>
      </c>
      <c r="G717" s="62">
        <v>0</v>
      </c>
      <c r="H717" s="253">
        <f t="shared" si="48"/>
        <v>0</v>
      </c>
    </row>
    <row r="718" spans="1:8" ht="15" x14ac:dyDescent="0.25">
      <c r="A718" s="468" t="s">
        <v>7235</v>
      </c>
      <c r="B718" s="11" t="s">
        <v>6572</v>
      </c>
      <c r="C718" s="253"/>
      <c r="D718" s="465"/>
      <c r="E718" s="250"/>
      <c r="F718" s="254"/>
      <c r="G718" s="254"/>
      <c r="H718" s="478"/>
    </row>
    <row r="719" spans="1:8" x14ac:dyDescent="0.2">
      <c r="A719" s="469" t="s">
        <v>7236</v>
      </c>
      <c r="B719" s="428" t="s">
        <v>9345</v>
      </c>
      <c r="C719" s="278">
        <v>15205.977285246079</v>
      </c>
      <c r="D719" s="465">
        <v>37</v>
      </c>
      <c r="E719" s="250"/>
      <c r="F719" s="62">
        <v>0</v>
      </c>
      <c r="G719" s="62">
        <v>0</v>
      </c>
      <c r="H719" s="253">
        <f t="shared" ref="H719:H720" si="49">G719-F719</f>
        <v>0</v>
      </c>
    </row>
    <row r="720" spans="1:8" x14ac:dyDescent="0.2">
      <c r="A720" s="469" t="s">
        <v>7237</v>
      </c>
      <c r="B720" s="428" t="s">
        <v>9346</v>
      </c>
      <c r="C720" s="278">
        <v>3265.35</v>
      </c>
      <c r="D720" s="465">
        <v>37</v>
      </c>
      <c r="E720" s="250"/>
      <c r="F720" s="62">
        <v>0</v>
      </c>
      <c r="G720" s="62">
        <v>0</v>
      </c>
      <c r="H720" s="253">
        <f t="shared" si="49"/>
        <v>0</v>
      </c>
    </row>
    <row r="721" spans="1:8" ht="15" x14ac:dyDescent="0.25">
      <c r="A721" s="477" t="s">
        <v>7238</v>
      </c>
      <c r="B721" s="27" t="s">
        <v>5544</v>
      </c>
      <c r="C721" s="300"/>
      <c r="D721" s="465"/>
      <c r="E721" s="250"/>
      <c r="F721" s="254"/>
      <c r="G721" s="254"/>
      <c r="H721" s="478"/>
    </row>
    <row r="722" spans="1:8" ht="28.5" x14ac:dyDescent="0.2">
      <c r="A722" s="469"/>
      <c r="B722" s="173" t="s">
        <v>14863</v>
      </c>
      <c r="C722" s="253"/>
      <c r="D722" s="479"/>
      <c r="E722" s="250"/>
      <c r="F722" s="62"/>
      <c r="G722" s="62"/>
      <c r="H722" s="253"/>
    </row>
    <row r="723" spans="1:8" x14ac:dyDescent="0.2">
      <c r="A723" s="569" t="s">
        <v>7239</v>
      </c>
      <c r="B723" s="529" t="s">
        <v>14868</v>
      </c>
      <c r="C723" s="278">
        <v>14913.246980328609</v>
      </c>
      <c r="D723" s="479">
        <v>39</v>
      </c>
      <c r="E723" s="250"/>
      <c r="F723" s="62">
        <v>0</v>
      </c>
      <c r="G723" s="62">
        <v>0</v>
      </c>
      <c r="H723" s="253">
        <f t="shared" ref="H723:H724" si="50">G723-F723</f>
        <v>0</v>
      </c>
    </row>
    <row r="724" spans="1:8" x14ac:dyDescent="0.2">
      <c r="A724" s="569" t="s">
        <v>14869</v>
      </c>
      <c r="B724" s="529" t="s">
        <v>14870</v>
      </c>
      <c r="C724" s="278">
        <v>69447.777272131396</v>
      </c>
      <c r="D724" s="479">
        <v>39</v>
      </c>
      <c r="E724" s="250"/>
      <c r="F724" s="62">
        <v>0</v>
      </c>
      <c r="G724" s="62">
        <v>0</v>
      </c>
      <c r="H724" s="253">
        <f t="shared" si="50"/>
        <v>0</v>
      </c>
    </row>
    <row r="725" spans="1:8" ht="15" x14ac:dyDescent="0.25">
      <c r="A725" s="477" t="s">
        <v>7240</v>
      </c>
      <c r="B725" s="27" t="s">
        <v>5546</v>
      </c>
      <c r="C725" s="300"/>
      <c r="D725" s="465"/>
      <c r="E725" s="250"/>
      <c r="F725" s="254"/>
      <c r="G725" s="254"/>
      <c r="H725" s="478"/>
    </row>
    <row r="726" spans="1:8" ht="28.5" x14ac:dyDescent="0.2">
      <c r="A726" s="469" t="s">
        <v>7241</v>
      </c>
      <c r="B726" s="31" t="s">
        <v>5962</v>
      </c>
      <c r="C726" s="278">
        <v>19983.386924590402</v>
      </c>
      <c r="D726" s="465">
        <v>40</v>
      </c>
      <c r="E726" s="250"/>
      <c r="F726" s="62">
        <v>0</v>
      </c>
      <c r="G726" s="62">
        <v>0</v>
      </c>
      <c r="H726" s="253">
        <f t="shared" ref="H726:H731" si="51">G726-F726</f>
        <v>0</v>
      </c>
    </row>
    <row r="727" spans="1:8" ht="28.5" x14ac:dyDescent="0.2">
      <c r="A727" s="469" t="s">
        <v>7242</v>
      </c>
      <c r="B727" s="31" t="s">
        <v>5861</v>
      </c>
      <c r="C727" s="278">
        <v>4291.2415114754585</v>
      </c>
      <c r="D727" s="465">
        <v>40</v>
      </c>
      <c r="E727" s="250"/>
      <c r="F727" s="62">
        <v>0</v>
      </c>
      <c r="G727" s="62">
        <v>0</v>
      </c>
      <c r="H727" s="253">
        <f t="shared" si="51"/>
        <v>0</v>
      </c>
    </row>
    <row r="728" spans="1:8" ht="28.5" x14ac:dyDescent="0.2">
      <c r="A728" s="469" t="s">
        <v>7243</v>
      </c>
      <c r="B728" s="31" t="s">
        <v>5912</v>
      </c>
      <c r="C728" s="278">
        <v>19983.386924590402</v>
      </c>
      <c r="D728" s="465">
        <v>41</v>
      </c>
      <c r="E728" s="250"/>
      <c r="F728" s="62">
        <v>0</v>
      </c>
      <c r="G728" s="62">
        <v>0</v>
      </c>
      <c r="H728" s="253">
        <f t="shared" si="51"/>
        <v>0</v>
      </c>
    </row>
    <row r="729" spans="1:8" ht="28.5" x14ac:dyDescent="0.2">
      <c r="A729" s="469" t="s">
        <v>7244</v>
      </c>
      <c r="B729" s="31" t="s">
        <v>5863</v>
      </c>
      <c r="C729" s="278">
        <v>4291.2415114754585</v>
      </c>
      <c r="D729" s="465">
        <v>41</v>
      </c>
      <c r="E729" s="250"/>
      <c r="F729" s="62">
        <v>0</v>
      </c>
      <c r="G729" s="62">
        <v>0</v>
      </c>
      <c r="H729" s="253">
        <f t="shared" si="51"/>
        <v>0</v>
      </c>
    </row>
    <row r="730" spans="1:8" ht="28.5" x14ac:dyDescent="0.2">
      <c r="A730" s="469" t="s">
        <v>7245</v>
      </c>
      <c r="B730" s="31" t="s">
        <v>5864</v>
      </c>
      <c r="C730" s="278">
        <v>22205.082924590428</v>
      </c>
      <c r="D730" s="465">
        <v>42</v>
      </c>
      <c r="E730" s="250"/>
      <c r="F730" s="62">
        <v>0</v>
      </c>
      <c r="G730" s="62">
        <v>0</v>
      </c>
      <c r="H730" s="253">
        <f t="shared" si="51"/>
        <v>0</v>
      </c>
    </row>
    <row r="731" spans="1:8" ht="28.5" x14ac:dyDescent="0.2">
      <c r="A731" s="577" t="s">
        <v>7246</v>
      </c>
      <c r="B731" s="168" t="s">
        <v>5963</v>
      </c>
      <c r="C731" s="278">
        <v>4768.3295114754619</v>
      </c>
      <c r="D731" s="480">
        <v>42</v>
      </c>
      <c r="E731" s="63"/>
      <c r="F731" s="62">
        <v>0</v>
      </c>
      <c r="G731" s="62">
        <v>0</v>
      </c>
      <c r="H731" s="62">
        <f t="shared" si="51"/>
        <v>0</v>
      </c>
    </row>
    <row r="732" spans="1:8" ht="15" x14ac:dyDescent="0.25">
      <c r="A732" s="578" t="s">
        <v>9347</v>
      </c>
      <c r="B732" s="519" t="s">
        <v>5802</v>
      </c>
      <c r="C732" s="62"/>
      <c r="D732" s="480"/>
      <c r="E732" s="63"/>
      <c r="F732" s="62"/>
      <c r="G732" s="62"/>
      <c r="H732" s="627"/>
    </row>
    <row r="733" spans="1:8" x14ac:dyDescent="0.2">
      <c r="A733" s="569" t="s">
        <v>9348</v>
      </c>
      <c r="B733" s="520" t="s">
        <v>8568</v>
      </c>
      <c r="C733" s="62"/>
      <c r="D733" s="480"/>
      <c r="E733" s="63"/>
      <c r="F733" s="62"/>
      <c r="G733" s="62"/>
      <c r="H733" s="627"/>
    </row>
    <row r="734" spans="1:8" ht="142.5" x14ac:dyDescent="0.2">
      <c r="A734" s="569"/>
      <c r="B734" s="547" t="s">
        <v>14463</v>
      </c>
      <c r="C734" s="62"/>
      <c r="D734" s="480"/>
      <c r="E734" s="63"/>
      <c r="F734" s="62"/>
      <c r="G734" s="62"/>
      <c r="H734" s="627"/>
    </row>
    <row r="735" spans="1:8" ht="28.5" x14ac:dyDescent="0.2">
      <c r="A735" s="579" t="s">
        <v>9349</v>
      </c>
      <c r="B735" s="520" t="s">
        <v>14871</v>
      </c>
      <c r="C735" s="62"/>
      <c r="D735" s="480"/>
      <c r="E735" s="63"/>
      <c r="F735" s="62"/>
      <c r="G735" s="62"/>
      <c r="H735" s="627"/>
    </row>
    <row r="736" spans="1:8" x14ac:dyDescent="0.2">
      <c r="A736" s="569" t="s">
        <v>9350</v>
      </c>
      <c r="B736" s="520" t="s">
        <v>14872</v>
      </c>
      <c r="C736" s="278">
        <v>56460.463956098771</v>
      </c>
      <c r="D736" s="480"/>
      <c r="E736" s="63"/>
      <c r="F736" s="62">
        <v>0</v>
      </c>
      <c r="G736" s="62">
        <v>0</v>
      </c>
      <c r="H736" s="62">
        <f t="shared" ref="H736:H742" si="52">G736-F736</f>
        <v>0</v>
      </c>
    </row>
    <row r="737" spans="1:8" x14ac:dyDescent="0.2">
      <c r="A737" s="569" t="s">
        <v>9351</v>
      </c>
      <c r="B737" s="520" t="s">
        <v>14873</v>
      </c>
      <c r="C737" s="278">
        <v>56460.463956098771</v>
      </c>
      <c r="D737" s="480"/>
      <c r="E737" s="63"/>
      <c r="F737" s="62">
        <v>0</v>
      </c>
      <c r="G737" s="62">
        <v>0</v>
      </c>
      <c r="H737" s="62">
        <f t="shared" si="52"/>
        <v>0</v>
      </c>
    </row>
    <row r="738" spans="1:8" x14ac:dyDescent="0.2">
      <c r="A738" s="569" t="s">
        <v>9352</v>
      </c>
      <c r="B738" s="520" t="s">
        <v>14874</v>
      </c>
      <c r="C738" s="278">
        <v>56460.463956098771</v>
      </c>
      <c r="D738" s="480"/>
      <c r="E738" s="63"/>
      <c r="F738" s="62">
        <v>0</v>
      </c>
      <c r="G738" s="62">
        <v>0</v>
      </c>
      <c r="H738" s="62">
        <f t="shared" si="52"/>
        <v>0</v>
      </c>
    </row>
    <row r="739" spans="1:8" x14ac:dyDescent="0.2">
      <c r="A739" s="569" t="s">
        <v>9353</v>
      </c>
      <c r="B739" s="520" t="s">
        <v>14875</v>
      </c>
      <c r="C739" s="278">
        <v>11698.608131703664</v>
      </c>
      <c r="D739" s="480"/>
      <c r="E739" s="63"/>
      <c r="F739" s="62">
        <v>0</v>
      </c>
      <c r="G739" s="62">
        <v>0</v>
      </c>
      <c r="H739" s="62">
        <f t="shared" si="52"/>
        <v>0</v>
      </c>
    </row>
    <row r="740" spans="1:8" ht="28.5" x14ac:dyDescent="0.2">
      <c r="A740" s="569" t="s">
        <v>9354</v>
      </c>
      <c r="B740" s="520" t="s">
        <v>14876</v>
      </c>
      <c r="C740" s="278">
        <v>11317.5</v>
      </c>
      <c r="D740" s="465"/>
      <c r="E740" s="250"/>
      <c r="F740" s="62">
        <v>0</v>
      </c>
      <c r="G740" s="62">
        <v>0</v>
      </c>
      <c r="H740" s="62">
        <f t="shared" si="52"/>
        <v>0</v>
      </c>
    </row>
    <row r="741" spans="1:8" ht="28.5" x14ac:dyDescent="0.2">
      <c r="A741" s="579" t="s">
        <v>14877</v>
      </c>
      <c r="B741" s="520" t="s">
        <v>14878</v>
      </c>
      <c r="C741" s="278">
        <v>11317.5</v>
      </c>
      <c r="D741" s="684"/>
      <c r="E741" s="250"/>
      <c r="F741" s="62">
        <v>0</v>
      </c>
      <c r="G741" s="62">
        <v>0</v>
      </c>
      <c r="H741" s="62">
        <f t="shared" si="52"/>
        <v>0</v>
      </c>
    </row>
    <row r="742" spans="1:8" ht="29.25" thickBot="1" x14ac:dyDescent="0.25">
      <c r="A742" s="579" t="s">
        <v>14879</v>
      </c>
      <c r="B742" s="520" t="s">
        <v>14880</v>
      </c>
      <c r="C742" s="278">
        <v>22635</v>
      </c>
      <c r="D742" s="684"/>
      <c r="E742" s="552"/>
      <c r="F742" s="253">
        <v>0</v>
      </c>
      <c r="G742" s="253">
        <v>0</v>
      </c>
      <c r="H742" s="253">
        <f t="shared" si="52"/>
        <v>0</v>
      </c>
    </row>
    <row r="743" spans="1:8" ht="15.75" thickBot="1" x14ac:dyDescent="0.3">
      <c r="A743" s="158"/>
      <c r="B743" s="159" t="s">
        <v>7247</v>
      </c>
      <c r="C743" s="280">
        <f>SUM(C707:C742)</f>
        <v>735921.19231476041</v>
      </c>
      <c r="D743" s="281"/>
      <c r="E743" s="481"/>
      <c r="F743" s="280">
        <f>SUM(F707:F731)</f>
        <v>0</v>
      </c>
      <c r="G743" s="280">
        <f>SUM(G707:G731)</f>
        <v>0</v>
      </c>
      <c r="H743" s="280">
        <f>SUM(H707:H731)</f>
        <v>0</v>
      </c>
    </row>
    <row r="744" spans="1:8" ht="30.75" thickBot="1" x14ac:dyDescent="0.3">
      <c r="A744" s="158"/>
      <c r="B744" s="189" t="s">
        <v>5979</v>
      </c>
      <c r="C744" s="262">
        <f>C703+C61+C743</f>
        <v>69457822.094050333</v>
      </c>
      <c r="D744" s="281"/>
      <c r="E744" s="282"/>
      <c r="F744" s="262">
        <f>F703+F61</f>
        <v>13455036.404872445</v>
      </c>
      <c r="G744" s="262">
        <f>G703+G61</f>
        <v>4049269.3095582444</v>
      </c>
      <c r="H744" s="262">
        <f>H703+H61</f>
        <v>17504305.714430682</v>
      </c>
    </row>
  </sheetData>
  <mergeCells count="4">
    <mergeCell ref="C8:H8"/>
    <mergeCell ref="A8:A9"/>
    <mergeCell ref="B8:B9"/>
    <mergeCell ref="B6:D6"/>
  </mergeCells>
  <phoneticPr fontId="40" type="noConversion"/>
  <pageMargins left="0.70866141732283472" right="0.70866141732283472" top="0.35433070866141736" bottom="0.35433070866141736" header="0.31496062992125984" footer="0.31496062992125984"/>
  <pageSetup paperSize="9" scale="53" fitToHeight="9" orientation="portrait" r:id="rId1"/>
  <headerFooter>
    <oddFooter>&amp;R&amp;P/&amp;N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  <pageSetUpPr fitToPage="1"/>
  </sheetPr>
  <dimension ref="A2:H978"/>
  <sheetViews>
    <sheetView view="pageBreakPreview" topLeftCell="A941" zoomScaleSheetLayoutView="100" workbookViewId="0">
      <selection activeCell="B824" sqref="B824"/>
    </sheetView>
  </sheetViews>
  <sheetFormatPr defaultColWidth="10.25" defaultRowHeight="14.25" x14ac:dyDescent="0.2"/>
  <cols>
    <col min="1" max="1" width="18.75" style="1" customWidth="1"/>
    <col min="2" max="2" width="53.875" style="1" customWidth="1"/>
    <col min="3" max="3" width="23.125" style="1" customWidth="1"/>
    <col min="4" max="4" width="19.25" style="1" customWidth="1"/>
    <col min="5" max="5" width="15.625" style="1" customWidth="1"/>
    <col min="6" max="6" width="16.375" style="1" customWidth="1"/>
    <col min="7" max="7" width="15.125" style="1" customWidth="1"/>
    <col min="8" max="8" width="17.875" style="1" customWidth="1"/>
    <col min="9" max="16384" width="10.25" style="1"/>
  </cols>
  <sheetData>
    <row r="2" spans="1:8" ht="15" x14ac:dyDescent="0.25">
      <c r="A2" s="45" t="s">
        <v>6451</v>
      </c>
      <c r="B2" s="238"/>
    </row>
    <row r="3" spans="1:8" ht="15" x14ac:dyDescent="0.25">
      <c r="A3" s="45"/>
      <c r="B3" s="238"/>
    </row>
    <row r="4" spans="1:8" ht="15" x14ac:dyDescent="0.25">
      <c r="A4" s="45" t="s">
        <v>6453</v>
      </c>
      <c r="B4" s="238"/>
    </row>
    <row r="5" spans="1:8" ht="15" x14ac:dyDescent="0.25">
      <c r="A5" s="45"/>
      <c r="B5" s="238"/>
    </row>
    <row r="6" spans="1:8" ht="15" x14ac:dyDescent="0.25">
      <c r="A6" s="45"/>
      <c r="B6" s="238" t="s">
        <v>6556</v>
      </c>
      <c r="C6" s="5" t="s">
        <v>10071</v>
      </c>
    </row>
    <row r="7" spans="1:8" ht="15" thickBot="1" x14ac:dyDescent="0.25"/>
    <row r="8" spans="1:8" ht="31.5" customHeight="1" x14ac:dyDescent="0.2">
      <c r="A8" s="783" t="s">
        <v>6226</v>
      </c>
      <c r="B8" s="798" t="s">
        <v>1470</v>
      </c>
      <c r="C8" s="801" t="s">
        <v>7732</v>
      </c>
      <c r="D8" s="802"/>
      <c r="E8" s="802"/>
      <c r="F8" s="802"/>
      <c r="G8" s="802"/>
      <c r="H8" s="803"/>
    </row>
    <row r="9" spans="1:8" ht="58.5" x14ac:dyDescent="0.2">
      <c r="A9" s="784"/>
      <c r="B9" s="799"/>
      <c r="C9" s="164" t="s">
        <v>5468</v>
      </c>
      <c r="D9" s="164" t="s">
        <v>5469</v>
      </c>
      <c r="E9" s="165" t="s">
        <v>5470</v>
      </c>
      <c r="F9" s="164" t="s">
        <v>5471</v>
      </c>
      <c r="G9" s="165" t="s">
        <v>5472</v>
      </c>
      <c r="H9" s="164" t="s">
        <v>5473</v>
      </c>
    </row>
    <row r="10" spans="1:8" ht="30" x14ac:dyDescent="0.25">
      <c r="A10" s="206" t="s">
        <v>5980</v>
      </c>
      <c r="B10" s="501" t="s">
        <v>7733</v>
      </c>
      <c r="C10" s="20"/>
      <c r="D10" s="20"/>
      <c r="E10" s="20"/>
      <c r="F10" s="20"/>
      <c r="G10" s="20"/>
      <c r="H10" s="21"/>
    </row>
    <row r="11" spans="1:8" x14ac:dyDescent="0.2">
      <c r="A11" s="6"/>
      <c r="B11" s="6" t="s">
        <v>5489</v>
      </c>
      <c r="C11" s="250"/>
      <c r="D11" s="250"/>
      <c r="E11" s="250"/>
      <c r="F11" s="250"/>
      <c r="G11" s="250"/>
      <c r="H11" s="250"/>
    </row>
    <row r="12" spans="1:8" ht="15" x14ac:dyDescent="0.25">
      <c r="A12" s="11" t="s">
        <v>280</v>
      </c>
      <c r="B12" s="12" t="s">
        <v>5961</v>
      </c>
      <c r="C12" s="269"/>
      <c r="D12" s="255"/>
      <c r="E12" s="255"/>
      <c r="F12" s="255"/>
      <c r="G12" s="255"/>
      <c r="H12" s="277"/>
    </row>
    <row r="13" spans="1:8" x14ac:dyDescent="0.2">
      <c r="A13" s="10" t="s">
        <v>281</v>
      </c>
      <c r="B13" s="6" t="s">
        <v>5476</v>
      </c>
      <c r="C13" s="253"/>
      <c r="D13" s="250"/>
      <c r="E13" s="250"/>
      <c r="F13" s="62"/>
      <c r="G13" s="62"/>
      <c r="H13" s="253"/>
    </row>
    <row r="14" spans="1:8" x14ac:dyDescent="0.2">
      <c r="A14" s="10" t="s">
        <v>9355</v>
      </c>
      <c r="B14" s="6" t="s">
        <v>9356</v>
      </c>
      <c r="C14" s="253">
        <v>21927.24</v>
      </c>
      <c r="D14" s="250">
        <v>18</v>
      </c>
      <c r="E14" s="250"/>
      <c r="F14" s="62">
        <v>0</v>
      </c>
      <c r="G14" s="62">
        <v>0</v>
      </c>
      <c r="H14" s="253">
        <f t="shared" ref="H14" si="0">G14-F14</f>
        <v>0</v>
      </c>
    </row>
    <row r="15" spans="1:8" x14ac:dyDescent="0.2">
      <c r="A15" s="10" t="s">
        <v>282</v>
      </c>
      <c r="B15" s="6" t="s">
        <v>5543</v>
      </c>
      <c r="C15" s="253"/>
      <c r="D15" s="250"/>
      <c r="E15" s="250"/>
      <c r="F15" s="250"/>
      <c r="G15" s="250"/>
      <c r="H15" s="250"/>
    </row>
    <row r="16" spans="1:8" ht="28.5" x14ac:dyDescent="0.2">
      <c r="A16" s="10"/>
      <c r="B16" s="173" t="s">
        <v>5517</v>
      </c>
      <c r="C16" s="253">
        <v>290081.12</v>
      </c>
      <c r="D16" s="250">
        <v>35</v>
      </c>
      <c r="E16" s="250"/>
      <c r="F16" s="62">
        <v>0</v>
      </c>
      <c r="G16" s="62">
        <v>0</v>
      </c>
      <c r="H16" s="253">
        <f t="shared" ref="H16:H19" si="1">G16-F16</f>
        <v>0</v>
      </c>
    </row>
    <row r="17" spans="1:8" x14ac:dyDescent="0.2">
      <c r="A17" s="10" t="s">
        <v>1349</v>
      </c>
      <c r="B17" s="6" t="s">
        <v>5567</v>
      </c>
      <c r="C17" s="253"/>
      <c r="D17" s="250"/>
      <c r="E17" s="250"/>
      <c r="F17" s="62">
        <v>0</v>
      </c>
      <c r="G17" s="62">
        <v>0</v>
      </c>
      <c r="H17" s="253">
        <f t="shared" si="1"/>
        <v>0</v>
      </c>
    </row>
    <row r="18" spans="1:8" x14ac:dyDescent="0.2">
      <c r="A18" s="10" t="s">
        <v>5085</v>
      </c>
      <c r="B18" s="428" t="s">
        <v>9357</v>
      </c>
      <c r="C18" s="253">
        <v>8700.06</v>
      </c>
      <c r="D18" s="250">
        <v>36</v>
      </c>
      <c r="E18" s="250"/>
      <c r="F18" s="62">
        <v>0</v>
      </c>
      <c r="G18" s="62">
        <v>0</v>
      </c>
      <c r="H18" s="253">
        <f t="shared" si="1"/>
        <v>0</v>
      </c>
    </row>
    <row r="19" spans="1:8" x14ac:dyDescent="0.2">
      <c r="A19" s="10" t="s">
        <v>5086</v>
      </c>
      <c r="B19" s="428" t="s">
        <v>9358</v>
      </c>
      <c r="C19" s="247">
        <v>8700.06</v>
      </c>
      <c r="D19" s="250">
        <v>36</v>
      </c>
      <c r="E19" s="250"/>
      <c r="F19" s="62">
        <v>0</v>
      </c>
      <c r="G19" s="62">
        <v>0</v>
      </c>
      <c r="H19" s="253">
        <f t="shared" si="1"/>
        <v>0</v>
      </c>
    </row>
    <row r="20" spans="1:8" ht="15" x14ac:dyDescent="0.25">
      <c r="A20" s="14" t="s">
        <v>283</v>
      </c>
      <c r="B20" s="12" t="s">
        <v>5877</v>
      </c>
      <c r="C20" s="269"/>
      <c r="D20" s="255"/>
      <c r="E20" s="255"/>
      <c r="F20" s="255"/>
      <c r="G20" s="255"/>
      <c r="H20" s="277"/>
    </row>
    <row r="21" spans="1:8" ht="15" x14ac:dyDescent="0.25">
      <c r="A21" s="14" t="s">
        <v>284</v>
      </c>
      <c r="B21" s="207" t="s">
        <v>5981</v>
      </c>
      <c r="C21" s="269"/>
      <c r="D21" s="255"/>
      <c r="E21" s="255"/>
      <c r="F21" s="255"/>
      <c r="G21" s="255"/>
      <c r="H21" s="277"/>
    </row>
    <row r="22" spans="1:8" ht="28.5" x14ac:dyDescent="0.2">
      <c r="A22" s="10" t="s">
        <v>285</v>
      </c>
      <c r="B22" s="173" t="s">
        <v>5545</v>
      </c>
      <c r="C22" s="253">
        <v>79468.78</v>
      </c>
      <c r="D22" s="250">
        <v>40</v>
      </c>
      <c r="E22" s="250"/>
      <c r="F22" s="62">
        <v>0</v>
      </c>
      <c r="G22" s="62">
        <v>0</v>
      </c>
      <c r="H22" s="253">
        <f t="shared" ref="H22" si="2">G22-F22</f>
        <v>0</v>
      </c>
    </row>
    <row r="23" spans="1:8" ht="15" x14ac:dyDescent="0.25">
      <c r="A23" s="14" t="s">
        <v>1380</v>
      </c>
      <c r="B23" s="207" t="s">
        <v>5982</v>
      </c>
      <c r="C23" s="269"/>
      <c r="D23" s="255"/>
      <c r="E23" s="255"/>
      <c r="F23" s="255"/>
      <c r="G23" s="255"/>
      <c r="H23" s="277"/>
    </row>
    <row r="24" spans="1:8" ht="28.5" x14ac:dyDescent="0.2">
      <c r="A24" s="10" t="s">
        <v>1381</v>
      </c>
      <c r="B24" s="31" t="s">
        <v>5860</v>
      </c>
      <c r="C24" s="253">
        <v>11433.45</v>
      </c>
      <c r="D24" s="250">
        <v>41</v>
      </c>
      <c r="E24" s="250"/>
      <c r="F24" s="62">
        <v>0</v>
      </c>
      <c r="G24" s="62">
        <v>0</v>
      </c>
      <c r="H24" s="253">
        <f t="shared" ref="H24:H29" si="3">G24-F24</f>
        <v>0</v>
      </c>
    </row>
    <row r="25" spans="1:8" ht="28.5" x14ac:dyDescent="0.2">
      <c r="A25" s="10" t="s">
        <v>1382</v>
      </c>
      <c r="B25" s="31" t="s">
        <v>5911</v>
      </c>
      <c r="C25" s="253">
        <v>11433.45</v>
      </c>
      <c r="D25" s="250">
        <v>41</v>
      </c>
      <c r="E25" s="250"/>
      <c r="F25" s="62">
        <v>0</v>
      </c>
      <c r="G25" s="62">
        <v>0</v>
      </c>
      <c r="H25" s="253">
        <f t="shared" si="3"/>
        <v>0</v>
      </c>
    </row>
    <row r="26" spans="1:8" ht="28.5" x14ac:dyDescent="0.2">
      <c r="A26" s="10" t="s">
        <v>1383</v>
      </c>
      <c r="B26" s="31" t="s">
        <v>5912</v>
      </c>
      <c r="C26" s="253">
        <v>11433.45</v>
      </c>
      <c r="D26" s="250">
        <v>42</v>
      </c>
      <c r="E26" s="250"/>
      <c r="F26" s="62">
        <v>0</v>
      </c>
      <c r="G26" s="62">
        <v>0</v>
      </c>
      <c r="H26" s="253">
        <f t="shared" si="3"/>
        <v>0</v>
      </c>
    </row>
    <row r="27" spans="1:8" ht="28.5" x14ac:dyDescent="0.2">
      <c r="A27" s="10" t="s">
        <v>1384</v>
      </c>
      <c r="B27" s="31" t="s">
        <v>5863</v>
      </c>
      <c r="C27" s="253">
        <v>11433.45</v>
      </c>
      <c r="D27" s="250">
        <v>42</v>
      </c>
      <c r="E27" s="250"/>
      <c r="F27" s="62">
        <v>0</v>
      </c>
      <c r="G27" s="62">
        <v>0</v>
      </c>
      <c r="H27" s="253">
        <f t="shared" si="3"/>
        <v>0</v>
      </c>
    </row>
    <row r="28" spans="1:8" ht="28.5" x14ac:dyDescent="0.2">
      <c r="A28" s="10" t="s">
        <v>5087</v>
      </c>
      <c r="B28" s="31" t="s">
        <v>5864</v>
      </c>
      <c r="C28" s="267">
        <v>12704.59</v>
      </c>
      <c r="D28" s="250">
        <v>43</v>
      </c>
      <c r="E28" s="277"/>
      <c r="F28" s="62">
        <v>0</v>
      </c>
      <c r="G28" s="62">
        <v>0</v>
      </c>
      <c r="H28" s="253">
        <f t="shared" si="3"/>
        <v>0</v>
      </c>
    </row>
    <row r="29" spans="1:8" ht="29.25" thickBot="1" x14ac:dyDescent="0.25">
      <c r="A29" s="10" t="s">
        <v>5088</v>
      </c>
      <c r="B29" s="31" t="s">
        <v>5963</v>
      </c>
      <c r="C29" s="267">
        <v>12704.59</v>
      </c>
      <c r="D29" s="266">
        <v>43</v>
      </c>
      <c r="E29" s="277"/>
      <c r="F29" s="62">
        <v>0</v>
      </c>
      <c r="G29" s="62">
        <v>0</v>
      </c>
      <c r="H29" s="253">
        <f t="shared" si="3"/>
        <v>0</v>
      </c>
    </row>
    <row r="30" spans="1:8" ht="15.75" thickBot="1" x14ac:dyDescent="0.3">
      <c r="A30" s="158"/>
      <c r="B30" s="159" t="s">
        <v>5983</v>
      </c>
      <c r="C30" s="280">
        <f>SUM(C13:C29)</f>
        <v>480020.24000000011</v>
      </c>
      <c r="D30" s="273"/>
      <c r="E30" s="273"/>
      <c r="F30" s="262">
        <f>SUM(F13:F29)</f>
        <v>0</v>
      </c>
      <c r="G30" s="262">
        <f>SUM(G13:G29)</f>
        <v>0</v>
      </c>
      <c r="H30" s="262">
        <f>SUM(H13:H29)</f>
        <v>0</v>
      </c>
    </row>
    <row r="31" spans="1:8" ht="30" x14ac:dyDescent="0.25">
      <c r="A31" s="170" t="s">
        <v>5984</v>
      </c>
      <c r="B31" s="501" t="s">
        <v>7734</v>
      </c>
      <c r="C31" s="286"/>
      <c r="D31" s="275"/>
      <c r="E31" s="275"/>
      <c r="F31" s="275"/>
      <c r="G31" s="275"/>
      <c r="H31" s="287"/>
    </row>
    <row r="32" spans="1:8" x14ac:dyDescent="0.2">
      <c r="A32" s="6"/>
      <c r="B32" s="6" t="s">
        <v>5489</v>
      </c>
      <c r="C32" s="250"/>
      <c r="D32" s="250"/>
      <c r="E32" s="250"/>
      <c r="F32" s="250"/>
      <c r="G32" s="250"/>
      <c r="H32" s="250"/>
    </row>
    <row r="33" spans="1:8" ht="15" x14ac:dyDescent="0.25">
      <c r="A33" s="6"/>
      <c r="B33" s="41" t="s">
        <v>5954</v>
      </c>
      <c r="C33" s="255"/>
      <c r="D33" s="277"/>
      <c r="E33" s="277"/>
      <c r="F33" s="277"/>
      <c r="G33" s="277"/>
      <c r="H33" s="277"/>
    </row>
    <row r="34" spans="1:8" ht="15" x14ac:dyDescent="0.25">
      <c r="A34" s="11" t="s">
        <v>286</v>
      </c>
      <c r="B34" s="12" t="s">
        <v>5556</v>
      </c>
      <c r="C34" s="269"/>
      <c r="D34" s="269"/>
      <c r="E34" s="269"/>
      <c r="F34" s="269"/>
      <c r="G34" s="269"/>
      <c r="H34" s="288"/>
    </row>
    <row r="35" spans="1:8" x14ac:dyDescent="0.2">
      <c r="A35" s="10" t="s">
        <v>287</v>
      </c>
      <c r="B35" s="6" t="s">
        <v>2565</v>
      </c>
      <c r="C35" s="253">
        <v>26933.62</v>
      </c>
      <c r="D35" s="250">
        <v>19</v>
      </c>
      <c r="E35" s="250"/>
      <c r="F35" s="62">
        <v>0</v>
      </c>
      <c r="G35" s="62">
        <v>0</v>
      </c>
      <c r="H35" s="253">
        <f t="shared" ref="H35:H42" si="4">G35-F35</f>
        <v>0</v>
      </c>
    </row>
    <row r="36" spans="1:8" x14ac:dyDescent="0.2">
      <c r="A36" s="10" t="s">
        <v>288</v>
      </c>
      <c r="B36" s="6" t="s">
        <v>2566</v>
      </c>
      <c r="C36" s="253">
        <v>22562.43</v>
      </c>
      <c r="D36" s="250">
        <v>20</v>
      </c>
      <c r="E36" s="250"/>
      <c r="F36" s="62">
        <v>0</v>
      </c>
      <c r="G36" s="62">
        <v>0</v>
      </c>
      <c r="H36" s="253">
        <f t="shared" si="4"/>
        <v>0</v>
      </c>
    </row>
    <row r="37" spans="1:8" x14ac:dyDescent="0.2">
      <c r="A37" s="10" t="s">
        <v>289</v>
      </c>
      <c r="B37" s="6" t="s">
        <v>2567</v>
      </c>
      <c r="C37" s="253">
        <v>20055.5</v>
      </c>
      <c r="D37" s="250">
        <v>21</v>
      </c>
      <c r="E37" s="250"/>
      <c r="F37" s="62">
        <v>0</v>
      </c>
      <c r="G37" s="62">
        <v>0</v>
      </c>
      <c r="H37" s="253">
        <f t="shared" si="4"/>
        <v>0</v>
      </c>
    </row>
    <row r="38" spans="1:8" x14ac:dyDescent="0.2">
      <c r="A38" s="10" t="s">
        <v>290</v>
      </c>
      <c r="B38" s="6" t="s">
        <v>2568</v>
      </c>
      <c r="C38" s="253">
        <v>27120.97</v>
      </c>
      <c r="D38" s="250">
        <v>22</v>
      </c>
      <c r="E38" s="250"/>
      <c r="F38" s="62">
        <v>0</v>
      </c>
      <c r="G38" s="62">
        <v>0</v>
      </c>
      <c r="H38" s="253">
        <f t="shared" si="4"/>
        <v>0</v>
      </c>
    </row>
    <row r="39" spans="1:8" x14ac:dyDescent="0.2">
      <c r="A39" s="10" t="s">
        <v>2698</v>
      </c>
      <c r="B39" s="6" t="s">
        <v>2569</v>
      </c>
      <c r="C39" s="253">
        <v>20055.5</v>
      </c>
      <c r="D39" s="250">
        <v>23</v>
      </c>
      <c r="E39" s="250"/>
      <c r="F39" s="62">
        <v>0</v>
      </c>
      <c r="G39" s="62">
        <v>0</v>
      </c>
      <c r="H39" s="253">
        <f t="shared" si="4"/>
        <v>0</v>
      </c>
    </row>
    <row r="40" spans="1:8" x14ac:dyDescent="0.2">
      <c r="A40" s="10" t="s">
        <v>2699</v>
      </c>
      <c r="B40" s="6" t="s">
        <v>2570</v>
      </c>
      <c r="C40" s="253">
        <v>20055.5</v>
      </c>
      <c r="D40" s="250">
        <v>24</v>
      </c>
      <c r="E40" s="250"/>
      <c r="F40" s="62">
        <v>0</v>
      </c>
      <c r="G40" s="62">
        <v>0</v>
      </c>
      <c r="H40" s="253">
        <f t="shared" si="4"/>
        <v>0</v>
      </c>
    </row>
    <row r="41" spans="1:8" x14ac:dyDescent="0.2">
      <c r="A41" s="10" t="s">
        <v>2700</v>
      </c>
      <c r="B41" s="6" t="s">
        <v>2571</v>
      </c>
      <c r="C41" s="253">
        <v>20055.5</v>
      </c>
      <c r="D41" s="250">
        <v>25</v>
      </c>
      <c r="E41" s="250"/>
      <c r="F41" s="62">
        <v>0</v>
      </c>
      <c r="G41" s="62">
        <v>0</v>
      </c>
      <c r="H41" s="253">
        <f t="shared" si="4"/>
        <v>0</v>
      </c>
    </row>
    <row r="42" spans="1:8" x14ac:dyDescent="0.2">
      <c r="A42" s="10" t="s">
        <v>2701</v>
      </c>
      <c r="B42" s="6" t="s">
        <v>2576</v>
      </c>
      <c r="C42" s="253">
        <v>26933.62</v>
      </c>
      <c r="D42" s="250">
        <v>25</v>
      </c>
      <c r="E42" s="250"/>
      <c r="F42" s="62">
        <v>0</v>
      </c>
      <c r="G42" s="62">
        <v>0</v>
      </c>
      <c r="H42" s="253">
        <f t="shared" si="4"/>
        <v>0</v>
      </c>
    </row>
    <row r="43" spans="1:8" ht="15" x14ac:dyDescent="0.25">
      <c r="A43" s="11" t="s">
        <v>291</v>
      </c>
      <c r="B43" s="208" t="s">
        <v>5985</v>
      </c>
      <c r="C43" s="269"/>
      <c r="D43" s="269"/>
      <c r="E43" s="269"/>
      <c r="F43" s="269"/>
      <c r="G43" s="269"/>
      <c r="H43" s="288"/>
    </row>
    <row r="44" spans="1:8" x14ac:dyDescent="0.2">
      <c r="A44" s="450" t="s">
        <v>292</v>
      </c>
      <c r="B44" s="6" t="s">
        <v>2565</v>
      </c>
      <c r="C44" s="253">
        <v>19706.75</v>
      </c>
      <c r="D44" s="33">
        <v>20</v>
      </c>
      <c r="E44" s="250"/>
      <c r="F44" s="62">
        <v>0</v>
      </c>
      <c r="G44" s="62">
        <v>0</v>
      </c>
      <c r="H44" s="253">
        <f t="shared" ref="H44:H57" si="5">G44-F44</f>
        <v>0</v>
      </c>
    </row>
    <row r="45" spans="1:8" x14ac:dyDescent="0.2">
      <c r="A45" s="450" t="s">
        <v>293</v>
      </c>
      <c r="B45" s="6" t="s">
        <v>10406</v>
      </c>
      <c r="C45" s="253">
        <v>2963.7382312925174</v>
      </c>
      <c r="D45" s="33">
        <v>20</v>
      </c>
      <c r="E45" s="250"/>
      <c r="F45" s="62">
        <v>0</v>
      </c>
      <c r="G45" s="62">
        <v>0</v>
      </c>
      <c r="H45" s="253">
        <f t="shared" si="5"/>
        <v>0</v>
      </c>
    </row>
    <row r="46" spans="1:8" x14ac:dyDescent="0.2">
      <c r="A46" s="450" t="s">
        <v>294</v>
      </c>
      <c r="B46" s="6" t="s">
        <v>9706</v>
      </c>
      <c r="C46" s="253">
        <v>2694.3074829931975</v>
      </c>
      <c r="D46" s="33">
        <v>20</v>
      </c>
      <c r="E46" s="250"/>
      <c r="F46" s="62">
        <v>0</v>
      </c>
      <c r="G46" s="62">
        <v>0</v>
      </c>
      <c r="H46" s="253">
        <f t="shared" si="5"/>
        <v>0</v>
      </c>
    </row>
    <row r="47" spans="1:8" x14ac:dyDescent="0.2">
      <c r="A47" s="450" t="s">
        <v>295</v>
      </c>
      <c r="B47" s="6" t="s">
        <v>10407</v>
      </c>
      <c r="C47" s="253">
        <v>5994.834149659865</v>
      </c>
      <c r="D47" s="33">
        <v>20</v>
      </c>
      <c r="E47" s="250"/>
      <c r="F47" s="62">
        <v>0</v>
      </c>
      <c r="G47" s="62">
        <v>0</v>
      </c>
      <c r="H47" s="253">
        <f t="shared" si="5"/>
        <v>0</v>
      </c>
    </row>
    <row r="48" spans="1:8" x14ac:dyDescent="0.2">
      <c r="A48" s="450" t="s">
        <v>2704</v>
      </c>
      <c r="B48" s="6" t="s">
        <v>10408</v>
      </c>
      <c r="C48" s="253">
        <v>4310.8919727891162</v>
      </c>
      <c r="D48" s="33">
        <v>20</v>
      </c>
      <c r="E48" s="250"/>
      <c r="F48" s="62">
        <v>0</v>
      </c>
      <c r="G48" s="62">
        <v>0</v>
      </c>
      <c r="H48" s="253">
        <f t="shared" si="5"/>
        <v>0</v>
      </c>
    </row>
    <row r="49" spans="1:8" x14ac:dyDescent="0.2">
      <c r="A49" s="450" t="s">
        <v>2705</v>
      </c>
      <c r="B49" s="6" t="s">
        <v>10409</v>
      </c>
      <c r="C49" s="253">
        <v>2963.7382312925174</v>
      </c>
      <c r="D49" s="33">
        <v>20</v>
      </c>
      <c r="E49" s="250"/>
      <c r="F49" s="62">
        <v>0</v>
      </c>
      <c r="G49" s="62">
        <v>0</v>
      </c>
      <c r="H49" s="253">
        <f t="shared" si="5"/>
        <v>0</v>
      </c>
    </row>
    <row r="50" spans="1:8" x14ac:dyDescent="0.2">
      <c r="A50" s="450" t="s">
        <v>2706</v>
      </c>
      <c r="B50" s="6" t="s">
        <v>9721</v>
      </c>
      <c r="C50" s="253">
        <v>2694.3074829931975</v>
      </c>
      <c r="D50" s="33">
        <v>20</v>
      </c>
      <c r="E50" s="250"/>
      <c r="F50" s="62">
        <v>0</v>
      </c>
      <c r="G50" s="62">
        <v>0</v>
      </c>
      <c r="H50" s="253">
        <f t="shared" si="5"/>
        <v>0</v>
      </c>
    </row>
    <row r="51" spans="1:8" x14ac:dyDescent="0.2">
      <c r="A51" s="450" t="s">
        <v>2707</v>
      </c>
      <c r="B51" s="6" t="s">
        <v>10410</v>
      </c>
      <c r="C51" s="253">
        <v>6735.7687074829937</v>
      </c>
      <c r="D51" s="33">
        <v>20</v>
      </c>
      <c r="E51" s="250"/>
      <c r="F51" s="62">
        <v>0</v>
      </c>
      <c r="G51" s="62">
        <v>0</v>
      </c>
      <c r="H51" s="253">
        <f t="shared" si="5"/>
        <v>0</v>
      </c>
    </row>
    <row r="52" spans="1:8" x14ac:dyDescent="0.2">
      <c r="A52" s="450" t="s">
        <v>3357</v>
      </c>
      <c r="B52" s="6" t="s">
        <v>10411</v>
      </c>
      <c r="C52" s="253">
        <v>4715.0380952380956</v>
      </c>
      <c r="D52" s="33">
        <v>20</v>
      </c>
      <c r="E52" s="250"/>
      <c r="F52" s="62">
        <v>0</v>
      </c>
      <c r="G52" s="62">
        <v>0</v>
      </c>
      <c r="H52" s="253">
        <f t="shared" si="5"/>
        <v>0</v>
      </c>
    </row>
    <row r="53" spans="1:8" x14ac:dyDescent="0.2">
      <c r="A53" s="450" t="s">
        <v>3358</v>
      </c>
      <c r="B53" s="6" t="s">
        <v>10412</v>
      </c>
      <c r="C53" s="253">
        <v>4310.8919727891162</v>
      </c>
      <c r="D53" s="33">
        <v>21</v>
      </c>
      <c r="E53" s="250"/>
      <c r="F53" s="62">
        <v>0</v>
      </c>
      <c r="G53" s="62">
        <v>0</v>
      </c>
      <c r="H53" s="253">
        <f t="shared" si="5"/>
        <v>0</v>
      </c>
    </row>
    <row r="54" spans="1:8" x14ac:dyDescent="0.2">
      <c r="A54" s="450" t="s">
        <v>3359</v>
      </c>
      <c r="B54" s="6" t="s">
        <v>10413</v>
      </c>
      <c r="C54" s="253">
        <v>2963.7382312925174</v>
      </c>
      <c r="D54" s="33">
        <v>21</v>
      </c>
      <c r="E54" s="250"/>
      <c r="F54" s="62">
        <v>0</v>
      </c>
      <c r="G54" s="62">
        <v>0</v>
      </c>
      <c r="H54" s="253">
        <f t="shared" si="5"/>
        <v>0</v>
      </c>
    </row>
    <row r="55" spans="1:8" x14ac:dyDescent="0.2">
      <c r="A55" s="450" t="s">
        <v>3360</v>
      </c>
      <c r="B55" s="6" t="s">
        <v>10414</v>
      </c>
      <c r="C55" s="253">
        <v>2694.3074829931975</v>
      </c>
      <c r="D55" s="33">
        <v>21</v>
      </c>
      <c r="E55" s="250"/>
      <c r="F55" s="62">
        <v>0</v>
      </c>
      <c r="G55" s="62">
        <v>0</v>
      </c>
      <c r="H55" s="253">
        <f t="shared" si="5"/>
        <v>0</v>
      </c>
    </row>
    <row r="56" spans="1:8" x14ac:dyDescent="0.2">
      <c r="A56" s="450" t="s">
        <v>3361</v>
      </c>
      <c r="B56" s="6" t="s">
        <v>10415</v>
      </c>
      <c r="C56" s="253">
        <v>6735.7687074829937</v>
      </c>
      <c r="D56" s="33">
        <v>22</v>
      </c>
      <c r="E56" s="250"/>
      <c r="F56" s="62">
        <v>0</v>
      </c>
      <c r="G56" s="62">
        <v>0</v>
      </c>
      <c r="H56" s="253">
        <f t="shared" si="5"/>
        <v>0</v>
      </c>
    </row>
    <row r="57" spans="1:8" x14ac:dyDescent="0.2">
      <c r="A57" s="450" t="s">
        <v>3362</v>
      </c>
      <c r="B57" s="6" t="s">
        <v>10416</v>
      </c>
      <c r="C57" s="253">
        <v>5253.8995918367345</v>
      </c>
      <c r="D57" s="33">
        <v>22</v>
      </c>
      <c r="E57" s="250"/>
      <c r="F57" s="62">
        <v>0</v>
      </c>
      <c r="G57" s="62">
        <v>0</v>
      </c>
      <c r="H57" s="253">
        <f t="shared" si="5"/>
        <v>0</v>
      </c>
    </row>
    <row r="58" spans="1:8" x14ac:dyDescent="0.2">
      <c r="A58" s="450" t="s">
        <v>10417</v>
      </c>
      <c r="B58" s="6" t="s">
        <v>10418</v>
      </c>
      <c r="C58" s="253">
        <v>4310.8919727891162</v>
      </c>
      <c r="D58" s="33">
        <v>22</v>
      </c>
      <c r="E58" s="250"/>
      <c r="F58" s="62">
        <v>0</v>
      </c>
      <c r="G58" s="62">
        <v>0</v>
      </c>
      <c r="H58" s="253">
        <f t="shared" ref="H58:H75" si="6">G58-F58</f>
        <v>0</v>
      </c>
    </row>
    <row r="59" spans="1:8" x14ac:dyDescent="0.2">
      <c r="A59" s="450" t="s">
        <v>10419</v>
      </c>
      <c r="B59" s="6" t="s">
        <v>10420</v>
      </c>
      <c r="C59" s="253">
        <v>2963.7382312925174</v>
      </c>
      <c r="D59" s="33">
        <v>22</v>
      </c>
      <c r="E59" s="250"/>
      <c r="F59" s="62">
        <v>0</v>
      </c>
      <c r="G59" s="62">
        <v>0</v>
      </c>
      <c r="H59" s="253">
        <f t="shared" si="6"/>
        <v>0</v>
      </c>
    </row>
    <row r="60" spans="1:8" x14ac:dyDescent="0.2">
      <c r="A60" s="450" t="s">
        <v>10421</v>
      </c>
      <c r="B60" s="6" t="s">
        <v>10422</v>
      </c>
      <c r="C60" s="253">
        <v>2694.3074829931975</v>
      </c>
      <c r="D60" s="33">
        <v>22</v>
      </c>
      <c r="E60" s="250"/>
      <c r="F60" s="62">
        <v>0</v>
      </c>
      <c r="G60" s="62">
        <v>0</v>
      </c>
      <c r="H60" s="253">
        <f t="shared" si="6"/>
        <v>0</v>
      </c>
    </row>
    <row r="61" spans="1:8" x14ac:dyDescent="0.2">
      <c r="A61" s="450" t="s">
        <v>10423</v>
      </c>
      <c r="B61" s="6" t="s">
        <v>10424</v>
      </c>
      <c r="C61" s="253">
        <v>6735.7687074829937</v>
      </c>
      <c r="D61" s="33">
        <v>22</v>
      </c>
      <c r="E61" s="250"/>
      <c r="F61" s="62">
        <v>0</v>
      </c>
      <c r="G61" s="62">
        <v>0</v>
      </c>
      <c r="H61" s="253">
        <f t="shared" si="6"/>
        <v>0</v>
      </c>
    </row>
    <row r="62" spans="1:8" x14ac:dyDescent="0.2">
      <c r="A62" s="450" t="s">
        <v>10425</v>
      </c>
      <c r="B62" s="6" t="s">
        <v>10426</v>
      </c>
      <c r="C62" s="253">
        <v>6735.7687074829937</v>
      </c>
      <c r="D62" s="33">
        <v>23</v>
      </c>
      <c r="E62" s="250"/>
      <c r="F62" s="62">
        <v>0</v>
      </c>
      <c r="G62" s="62">
        <v>0</v>
      </c>
      <c r="H62" s="253">
        <f t="shared" si="6"/>
        <v>0</v>
      </c>
    </row>
    <row r="63" spans="1:8" x14ac:dyDescent="0.2">
      <c r="A63" s="450" t="s">
        <v>10427</v>
      </c>
      <c r="B63" s="6" t="s">
        <v>10428</v>
      </c>
      <c r="C63" s="253">
        <v>2761.6651700680272</v>
      </c>
      <c r="D63" s="33">
        <v>23</v>
      </c>
      <c r="E63" s="250"/>
      <c r="F63" s="62">
        <v>0</v>
      </c>
      <c r="G63" s="62">
        <v>0</v>
      </c>
      <c r="H63" s="253">
        <f t="shared" si="6"/>
        <v>0</v>
      </c>
    </row>
    <row r="64" spans="1:8" x14ac:dyDescent="0.2">
      <c r="A64" s="450" t="s">
        <v>10429</v>
      </c>
      <c r="B64" s="6" t="s">
        <v>10430</v>
      </c>
      <c r="C64" s="253">
        <v>4310.8919727891162</v>
      </c>
      <c r="D64" s="33">
        <v>23</v>
      </c>
      <c r="E64" s="250"/>
      <c r="F64" s="62">
        <v>0</v>
      </c>
      <c r="G64" s="62">
        <v>0</v>
      </c>
      <c r="H64" s="253">
        <f t="shared" si="6"/>
        <v>0</v>
      </c>
    </row>
    <row r="65" spans="1:8" x14ac:dyDescent="0.2">
      <c r="A65" s="450" t="s">
        <v>10431</v>
      </c>
      <c r="B65" s="6" t="s">
        <v>10432</v>
      </c>
      <c r="C65" s="253">
        <v>2963.7382312925174</v>
      </c>
      <c r="D65" s="33">
        <v>23</v>
      </c>
      <c r="E65" s="250"/>
      <c r="F65" s="62">
        <v>0</v>
      </c>
      <c r="G65" s="62">
        <v>0</v>
      </c>
      <c r="H65" s="253">
        <f t="shared" si="6"/>
        <v>0</v>
      </c>
    </row>
    <row r="66" spans="1:8" x14ac:dyDescent="0.2">
      <c r="A66" s="450" t="s">
        <v>10433</v>
      </c>
      <c r="B66" s="6" t="s">
        <v>10434</v>
      </c>
      <c r="C66" s="253">
        <v>2694.3074829931975</v>
      </c>
      <c r="D66" s="33">
        <v>23</v>
      </c>
      <c r="E66" s="250"/>
      <c r="F66" s="62">
        <v>0</v>
      </c>
      <c r="G66" s="62">
        <v>0</v>
      </c>
      <c r="H66" s="253">
        <f t="shared" si="6"/>
        <v>0</v>
      </c>
    </row>
    <row r="67" spans="1:8" x14ac:dyDescent="0.2">
      <c r="A67" s="450" t="s">
        <v>10435</v>
      </c>
      <c r="B67" s="6" t="s">
        <v>10436</v>
      </c>
      <c r="C67" s="253">
        <v>6735.7687074829937</v>
      </c>
      <c r="D67" s="33">
        <v>23</v>
      </c>
      <c r="E67" s="250"/>
      <c r="F67" s="62">
        <v>0</v>
      </c>
      <c r="G67" s="62">
        <v>0</v>
      </c>
      <c r="H67" s="253">
        <f t="shared" si="6"/>
        <v>0</v>
      </c>
    </row>
    <row r="68" spans="1:8" x14ac:dyDescent="0.2">
      <c r="A68" s="450" t="s">
        <v>10437</v>
      </c>
      <c r="B68" s="6" t="s">
        <v>10438</v>
      </c>
      <c r="C68" s="253">
        <v>5253.8995918367345</v>
      </c>
      <c r="D68" s="33">
        <v>24</v>
      </c>
      <c r="E68" s="250"/>
      <c r="F68" s="62">
        <v>0</v>
      </c>
      <c r="G68" s="62">
        <v>0</v>
      </c>
      <c r="H68" s="253">
        <f t="shared" si="6"/>
        <v>0</v>
      </c>
    </row>
    <row r="69" spans="1:8" x14ac:dyDescent="0.2">
      <c r="A69" s="450" t="s">
        <v>10439</v>
      </c>
      <c r="B69" s="6" t="s">
        <v>10440</v>
      </c>
      <c r="C69" s="253">
        <v>4310.8919727891162</v>
      </c>
      <c r="D69" s="33">
        <v>24</v>
      </c>
      <c r="E69" s="250"/>
      <c r="F69" s="62">
        <v>0</v>
      </c>
      <c r="G69" s="62">
        <v>0</v>
      </c>
      <c r="H69" s="253">
        <f t="shared" si="6"/>
        <v>0</v>
      </c>
    </row>
    <row r="70" spans="1:8" x14ac:dyDescent="0.2">
      <c r="A70" s="450" t="s">
        <v>10441</v>
      </c>
      <c r="B70" s="6" t="s">
        <v>10442</v>
      </c>
      <c r="C70" s="253">
        <v>2963.7382312925174</v>
      </c>
      <c r="D70" s="33">
        <v>24</v>
      </c>
      <c r="E70" s="250"/>
      <c r="F70" s="62">
        <v>0</v>
      </c>
      <c r="G70" s="62">
        <v>0</v>
      </c>
      <c r="H70" s="253">
        <f t="shared" si="6"/>
        <v>0</v>
      </c>
    </row>
    <row r="71" spans="1:8" x14ac:dyDescent="0.2">
      <c r="A71" s="450" t="s">
        <v>10443</v>
      </c>
      <c r="B71" s="6" t="s">
        <v>10444</v>
      </c>
      <c r="C71" s="253">
        <v>2694.3074829931975</v>
      </c>
      <c r="D71" s="33">
        <v>24</v>
      </c>
      <c r="E71" s="250"/>
      <c r="F71" s="62">
        <v>0</v>
      </c>
      <c r="G71" s="62">
        <v>0</v>
      </c>
      <c r="H71" s="253">
        <f t="shared" si="6"/>
        <v>0</v>
      </c>
    </row>
    <row r="72" spans="1:8" x14ac:dyDescent="0.2">
      <c r="A72" s="450" t="s">
        <v>10445</v>
      </c>
      <c r="B72" s="6" t="s">
        <v>10446</v>
      </c>
      <c r="C72" s="253">
        <v>6735.7687074829937</v>
      </c>
      <c r="D72" s="33">
        <v>25</v>
      </c>
      <c r="E72" s="250"/>
      <c r="F72" s="62">
        <v>0</v>
      </c>
      <c r="G72" s="62">
        <v>0</v>
      </c>
      <c r="H72" s="253">
        <f t="shared" si="6"/>
        <v>0</v>
      </c>
    </row>
    <row r="73" spans="1:8" x14ac:dyDescent="0.2">
      <c r="A73" s="450" t="s">
        <v>10447</v>
      </c>
      <c r="B73" s="6" t="s">
        <v>10448</v>
      </c>
      <c r="C73" s="253">
        <v>4512.9650340136059</v>
      </c>
      <c r="D73" s="33">
        <v>25</v>
      </c>
      <c r="E73" s="250"/>
      <c r="F73" s="62">
        <v>0</v>
      </c>
      <c r="G73" s="62">
        <v>0</v>
      </c>
      <c r="H73" s="253">
        <f t="shared" si="6"/>
        <v>0</v>
      </c>
    </row>
    <row r="74" spans="1:8" x14ac:dyDescent="0.2">
      <c r="A74" s="450" t="s">
        <v>10449</v>
      </c>
      <c r="B74" s="6" t="s">
        <v>10450</v>
      </c>
      <c r="C74" s="253">
        <v>4310.8919727891162</v>
      </c>
      <c r="D74" s="33">
        <v>25</v>
      </c>
      <c r="E74" s="250"/>
      <c r="F74" s="62">
        <v>0</v>
      </c>
      <c r="G74" s="62">
        <v>0</v>
      </c>
      <c r="H74" s="253">
        <f t="shared" si="6"/>
        <v>0</v>
      </c>
    </row>
    <row r="75" spans="1:8" x14ac:dyDescent="0.2">
      <c r="A75" s="450" t="s">
        <v>10451</v>
      </c>
      <c r="B75" s="6" t="s">
        <v>2576</v>
      </c>
      <c r="C75" s="253">
        <v>19706.75</v>
      </c>
      <c r="D75" s="33">
        <v>26</v>
      </c>
      <c r="E75" s="250"/>
      <c r="F75" s="62">
        <v>0</v>
      </c>
      <c r="G75" s="62">
        <v>0</v>
      </c>
      <c r="H75" s="253">
        <f t="shared" si="6"/>
        <v>0</v>
      </c>
    </row>
    <row r="76" spans="1:8" ht="15" x14ac:dyDescent="0.25">
      <c r="A76" s="19" t="s">
        <v>296</v>
      </c>
      <c r="B76" s="209" t="s">
        <v>5986</v>
      </c>
      <c r="C76" s="269"/>
      <c r="D76" s="269"/>
      <c r="E76" s="269"/>
      <c r="F76" s="269"/>
      <c r="G76" s="269"/>
      <c r="H76" s="288"/>
    </row>
    <row r="77" spans="1:8" x14ac:dyDescent="0.2">
      <c r="A77" s="10" t="s">
        <v>297</v>
      </c>
      <c r="B77" s="6" t="s">
        <v>2585</v>
      </c>
      <c r="C77" s="253">
        <v>134336.01999999999</v>
      </c>
      <c r="D77" s="250">
        <v>22</v>
      </c>
      <c r="E77" s="250"/>
      <c r="F77" s="62">
        <v>0</v>
      </c>
      <c r="G77" s="62">
        <v>0</v>
      </c>
      <c r="H77" s="253">
        <f t="shared" ref="H77:H83" si="7">G77-F77</f>
        <v>0</v>
      </c>
    </row>
    <row r="78" spans="1:8" x14ac:dyDescent="0.2">
      <c r="A78" s="10" t="s">
        <v>298</v>
      </c>
      <c r="B78" s="6" t="s">
        <v>2586</v>
      </c>
      <c r="C78" s="253">
        <v>170973.12</v>
      </c>
      <c r="D78" s="250">
        <v>23</v>
      </c>
      <c r="E78" s="250"/>
      <c r="F78" s="62">
        <v>0</v>
      </c>
      <c r="G78" s="62">
        <v>0</v>
      </c>
      <c r="H78" s="253">
        <f t="shared" si="7"/>
        <v>0</v>
      </c>
    </row>
    <row r="79" spans="1:8" x14ac:dyDescent="0.2">
      <c r="A79" s="10" t="s">
        <v>1151</v>
      </c>
      <c r="B79" s="6" t="s">
        <v>2587</v>
      </c>
      <c r="C79" s="253">
        <v>170973.12</v>
      </c>
      <c r="D79" s="250">
        <v>24</v>
      </c>
      <c r="E79" s="250"/>
      <c r="F79" s="62">
        <v>0</v>
      </c>
      <c r="G79" s="62">
        <v>0</v>
      </c>
      <c r="H79" s="253">
        <f t="shared" si="7"/>
        <v>0</v>
      </c>
    </row>
    <row r="80" spans="1:8" x14ac:dyDescent="0.2">
      <c r="A80" s="10" t="s">
        <v>1152</v>
      </c>
      <c r="B80" s="6" t="s">
        <v>2588</v>
      </c>
      <c r="C80" s="253">
        <v>170973.12</v>
      </c>
      <c r="D80" s="250">
        <v>25</v>
      </c>
      <c r="E80" s="250"/>
      <c r="F80" s="62">
        <v>0</v>
      </c>
      <c r="G80" s="62">
        <v>0</v>
      </c>
      <c r="H80" s="253">
        <f t="shared" si="7"/>
        <v>0</v>
      </c>
    </row>
    <row r="81" spans="1:8" x14ac:dyDescent="0.2">
      <c r="A81" s="10" t="s">
        <v>2708</v>
      </c>
      <c r="B81" s="6" t="s">
        <v>2589</v>
      </c>
      <c r="C81" s="253">
        <v>170973.12</v>
      </c>
      <c r="D81" s="250">
        <v>26</v>
      </c>
      <c r="E81" s="250"/>
      <c r="F81" s="62">
        <v>0</v>
      </c>
      <c r="G81" s="62">
        <v>0</v>
      </c>
      <c r="H81" s="253">
        <f t="shared" si="7"/>
        <v>0</v>
      </c>
    </row>
    <row r="82" spans="1:8" x14ac:dyDescent="0.2">
      <c r="A82" s="10" t="s">
        <v>2709</v>
      </c>
      <c r="B82" s="6" t="s">
        <v>2590</v>
      </c>
      <c r="C82" s="253">
        <v>170973.12</v>
      </c>
      <c r="D82" s="250">
        <v>27</v>
      </c>
      <c r="E82" s="250"/>
      <c r="F82" s="62">
        <v>0</v>
      </c>
      <c r="G82" s="62">
        <v>0</v>
      </c>
      <c r="H82" s="253">
        <f t="shared" si="7"/>
        <v>0</v>
      </c>
    </row>
    <row r="83" spans="1:8" x14ac:dyDescent="0.2">
      <c r="A83" s="10" t="s">
        <v>2710</v>
      </c>
      <c r="B83" s="6" t="s">
        <v>2702</v>
      </c>
      <c r="C83" s="253">
        <v>134336.01999999999</v>
      </c>
      <c r="D83" s="250">
        <v>28</v>
      </c>
      <c r="E83" s="250"/>
      <c r="F83" s="62">
        <v>0</v>
      </c>
      <c r="G83" s="62">
        <v>0</v>
      </c>
      <c r="H83" s="253">
        <f t="shared" si="7"/>
        <v>0</v>
      </c>
    </row>
    <row r="84" spans="1:8" ht="15" x14ac:dyDescent="0.25">
      <c r="A84" s="19" t="s">
        <v>299</v>
      </c>
      <c r="B84" s="208" t="s">
        <v>5987</v>
      </c>
      <c r="C84" s="269"/>
      <c r="D84" s="269"/>
      <c r="E84" s="269"/>
      <c r="F84" s="269"/>
      <c r="G84" s="269"/>
      <c r="H84" s="288"/>
    </row>
    <row r="85" spans="1:8" x14ac:dyDescent="0.2">
      <c r="A85" s="10" t="s">
        <v>300</v>
      </c>
      <c r="B85" s="6" t="s">
        <v>2585</v>
      </c>
      <c r="C85" s="253">
        <v>14926.22</v>
      </c>
      <c r="D85" s="250">
        <v>26</v>
      </c>
      <c r="E85" s="250"/>
      <c r="F85" s="62">
        <v>0</v>
      </c>
      <c r="G85" s="62">
        <v>0</v>
      </c>
      <c r="H85" s="253">
        <f t="shared" ref="H85:H91" si="8">G85-F85</f>
        <v>0</v>
      </c>
    </row>
    <row r="86" spans="1:8" x14ac:dyDescent="0.2">
      <c r="A86" s="10" t="s">
        <v>301</v>
      </c>
      <c r="B86" s="6" t="s">
        <v>2586</v>
      </c>
      <c r="C86" s="253">
        <v>18997.009999999998</v>
      </c>
      <c r="D86" s="250">
        <v>26</v>
      </c>
      <c r="E86" s="250"/>
      <c r="F86" s="62">
        <v>0</v>
      </c>
      <c r="G86" s="62">
        <v>0</v>
      </c>
      <c r="H86" s="253">
        <f t="shared" si="8"/>
        <v>0</v>
      </c>
    </row>
    <row r="87" spans="1:8" x14ac:dyDescent="0.2">
      <c r="A87" s="10" t="s">
        <v>2711</v>
      </c>
      <c r="B87" s="6" t="s">
        <v>2587</v>
      </c>
      <c r="C87" s="253">
        <v>18997.009999999998</v>
      </c>
      <c r="D87" s="250">
        <v>27</v>
      </c>
      <c r="E87" s="250"/>
      <c r="F87" s="62">
        <v>0</v>
      </c>
      <c r="G87" s="62">
        <v>0</v>
      </c>
      <c r="H87" s="253">
        <f t="shared" si="8"/>
        <v>0</v>
      </c>
    </row>
    <row r="88" spans="1:8" x14ac:dyDescent="0.2">
      <c r="A88" s="10" t="s">
        <v>2712</v>
      </c>
      <c r="B88" s="6" t="s">
        <v>2588</v>
      </c>
      <c r="C88" s="253">
        <v>18997.009999999998</v>
      </c>
      <c r="D88" s="250">
        <v>27</v>
      </c>
      <c r="E88" s="250"/>
      <c r="F88" s="62">
        <v>0</v>
      </c>
      <c r="G88" s="62">
        <v>0</v>
      </c>
      <c r="H88" s="253">
        <f t="shared" si="8"/>
        <v>0</v>
      </c>
    </row>
    <row r="89" spans="1:8" x14ac:dyDescent="0.2">
      <c r="A89" s="10" t="s">
        <v>2713</v>
      </c>
      <c r="B89" s="6" t="s">
        <v>2589</v>
      </c>
      <c r="C89" s="253">
        <v>18997.009999999998</v>
      </c>
      <c r="D89" s="250">
        <v>28</v>
      </c>
      <c r="E89" s="250"/>
      <c r="F89" s="62">
        <v>0</v>
      </c>
      <c r="G89" s="62">
        <v>0</v>
      </c>
      <c r="H89" s="253">
        <f t="shared" si="8"/>
        <v>0</v>
      </c>
    </row>
    <row r="90" spans="1:8" x14ac:dyDescent="0.2">
      <c r="A90" s="10" t="s">
        <v>2714</v>
      </c>
      <c r="B90" s="6" t="s">
        <v>2590</v>
      </c>
      <c r="C90" s="253">
        <v>18997.009999999998</v>
      </c>
      <c r="D90" s="250">
        <v>28</v>
      </c>
      <c r="E90" s="250"/>
      <c r="F90" s="62">
        <v>0</v>
      </c>
      <c r="G90" s="62">
        <v>0</v>
      </c>
      <c r="H90" s="253">
        <f t="shared" si="8"/>
        <v>0</v>
      </c>
    </row>
    <row r="91" spans="1:8" x14ac:dyDescent="0.2">
      <c r="A91" s="10" t="s">
        <v>2715</v>
      </c>
      <c r="B91" s="6" t="s">
        <v>2702</v>
      </c>
      <c r="C91" s="253">
        <v>14926.22</v>
      </c>
      <c r="D91" s="250">
        <v>28</v>
      </c>
      <c r="E91" s="250"/>
      <c r="F91" s="62">
        <v>0</v>
      </c>
      <c r="G91" s="62">
        <v>0</v>
      </c>
      <c r="H91" s="253">
        <f t="shared" si="8"/>
        <v>0</v>
      </c>
    </row>
    <row r="92" spans="1:8" ht="15" x14ac:dyDescent="0.25">
      <c r="A92" s="19" t="s">
        <v>302</v>
      </c>
      <c r="B92" s="12" t="s">
        <v>5760</v>
      </c>
      <c r="C92" s="269"/>
      <c r="D92" s="269"/>
      <c r="E92" s="269"/>
      <c r="F92" s="269"/>
      <c r="G92" s="269"/>
      <c r="H92" s="288"/>
    </row>
    <row r="93" spans="1:8" x14ac:dyDescent="0.2">
      <c r="A93" s="10" t="s">
        <v>303</v>
      </c>
      <c r="B93" s="6" t="s">
        <v>2677</v>
      </c>
      <c r="C93" s="253">
        <v>78575.03</v>
      </c>
      <c r="D93" s="250">
        <v>26</v>
      </c>
      <c r="E93" s="250"/>
      <c r="F93" s="62">
        <v>0</v>
      </c>
      <c r="G93" s="62">
        <v>0</v>
      </c>
      <c r="H93" s="253">
        <f t="shared" ref="H93:H96" si="9">G93-F93</f>
        <v>0</v>
      </c>
    </row>
    <row r="94" spans="1:8" x14ac:dyDescent="0.2">
      <c r="A94" s="10" t="s">
        <v>304</v>
      </c>
      <c r="B94" s="6" t="s">
        <v>2678</v>
      </c>
      <c r="C94" s="253">
        <v>78575.03</v>
      </c>
      <c r="D94" s="250">
        <v>27</v>
      </c>
      <c r="E94" s="250"/>
      <c r="F94" s="62">
        <v>0</v>
      </c>
      <c r="G94" s="62">
        <v>0</v>
      </c>
      <c r="H94" s="253">
        <f t="shared" si="9"/>
        <v>0</v>
      </c>
    </row>
    <row r="95" spans="1:8" x14ac:dyDescent="0.2">
      <c r="A95" s="10" t="s">
        <v>1153</v>
      </c>
      <c r="B95" s="6" t="s">
        <v>1503</v>
      </c>
      <c r="C95" s="253">
        <v>78575.03</v>
      </c>
      <c r="D95" s="250">
        <v>28</v>
      </c>
      <c r="E95" s="250"/>
      <c r="F95" s="62">
        <v>0</v>
      </c>
      <c r="G95" s="62">
        <v>0</v>
      </c>
      <c r="H95" s="253">
        <f t="shared" si="9"/>
        <v>0</v>
      </c>
    </row>
    <row r="96" spans="1:8" x14ac:dyDescent="0.2">
      <c r="A96" s="10" t="s">
        <v>1154</v>
      </c>
      <c r="B96" s="6" t="s">
        <v>2703</v>
      </c>
      <c r="C96" s="253">
        <v>53431.03</v>
      </c>
      <c r="D96" s="250">
        <v>28</v>
      </c>
      <c r="E96" s="250"/>
      <c r="F96" s="62">
        <v>0</v>
      </c>
      <c r="G96" s="62">
        <v>0</v>
      </c>
      <c r="H96" s="253">
        <f t="shared" si="9"/>
        <v>0</v>
      </c>
    </row>
    <row r="97" spans="1:8" ht="30" x14ac:dyDescent="0.25">
      <c r="A97" s="35" t="s">
        <v>2716</v>
      </c>
      <c r="B97" s="208" t="s">
        <v>5988</v>
      </c>
      <c r="C97" s="269"/>
      <c r="D97" s="269"/>
      <c r="E97" s="269"/>
      <c r="F97" s="269"/>
      <c r="G97" s="269"/>
      <c r="H97" s="288"/>
    </row>
    <row r="98" spans="1:8" x14ac:dyDescent="0.2">
      <c r="A98" s="42" t="s">
        <v>2717</v>
      </c>
      <c r="B98" s="53" t="s">
        <v>5989</v>
      </c>
      <c r="C98" s="253">
        <v>72491</v>
      </c>
      <c r="D98" s="250">
        <v>27</v>
      </c>
      <c r="E98" s="250"/>
      <c r="F98" s="62">
        <v>0</v>
      </c>
      <c r="G98" s="62">
        <v>0</v>
      </c>
      <c r="H98" s="253">
        <f t="shared" ref="H98:H99" si="10">G98-F98</f>
        <v>0</v>
      </c>
    </row>
    <row r="99" spans="1:8" x14ac:dyDescent="0.2">
      <c r="A99" s="42" t="s">
        <v>5089</v>
      </c>
      <c r="B99" s="53" t="s">
        <v>5990</v>
      </c>
      <c r="C99" s="253">
        <v>75584.899999999994</v>
      </c>
      <c r="D99" s="250">
        <v>28</v>
      </c>
      <c r="E99" s="250"/>
      <c r="F99" s="62">
        <v>0</v>
      </c>
      <c r="G99" s="62">
        <v>0</v>
      </c>
      <c r="H99" s="253">
        <f t="shared" si="10"/>
        <v>0</v>
      </c>
    </row>
    <row r="100" spans="1:8" ht="15" x14ac:dyDescent="0.25">
      <c r="A100" s="6"/>
      <c r="B100" s="41" t="s">
        <v>5991</v>
      </c>
      <c r="C100" s="255"/>
      <c r="D100" s="277"/>
      <c r="E100" s="277"/>
      <c r="F100" s="277"/>
      <c r="G100" s="277"/>
      <c r="H100" s="277"/>
    </row>
    <row r="101" spans="1:8" ht="15" x14ac:dyDescent="0.25">
      <c r="A101" s="11" t="s">
        <v>2718</v>
      </c>
      <c r="B101" s="12" t="s">
        <v>5556</v>
      </c>
      <c r="C101" s="269"/>
      <c r="D101" s="269"/>
      <c r="E101" s="269"/>
      <c r="F101" s="269"/>
      <c r="G101" s="269"/>
      <c r="H101" s="288"/>
    </row>
    <row r="102" spans="1:8" x14ac:dyDescent="0.2">
      <c r="A102" s="10" t="s">
        <v>2749</v>
      </c>
      <c r="B102" s="6" t="s">
        <v>2565</v>
      </c>
      <c r="C102" s="253">
        <v>26667.13</v>
      </c>
      <c r="D102" s="250">
        <v>19</v>
      </c>
      <c r="E102" s="250"/>
      <c r="F102" s="62">
        <v>0</v>
      </c>
      <c r="G102" s="62">
        <v>0</v>
      </c>
      <c r="H102" s="253">
        <f t="shared" ref="H102:H111" si="11">G102-F102</f>
        <v>0</v>
      </c>
    </row>
    <row r="103" spans="1:8" x14ac:dyDescent="0.2">
      <c r="A103" s="10" t="s">
        <v>2750</v>
      </c>
      <c r="B103" s="6" t="s">
        <v>2566</v>
      </c>
      <c r="C103" s="253">
        <v>26668.05</v>
      </c>
      <c r="D103" s="250">
        <v>20</v>
      </c>
      <c r="E103" s="250"/>
      <c r="F103" s="62">
        <v>0</v>
      </c>
      <c r="G103" s="62">
        <v>0</v>
      </c>
      <c r="H103" s="253">
        <f t="shared" si="11"/>
        <v>0</v>
      </c>
    </row>
    <row r="104" spans="1:8" x14ac:dyDescent="0.2">
      <c r="A104" s="10" t="s">
        <v>2751</v>
      </c>
      <c r="B104" s="6" t="s">
        <v>2567</v>
      </c>
      <c r="C104" s="253">
        <v>21241.93</v>
      </c>
      <c r="D104" s="250">
        <v>21</v>
      </c>
      <c r="E104" s="250"/>
      <c r="F104" s="62">
        <v>0</v>
      </c>
      <c r="G104" s="62">
        <v>0</v>
      </c>
      <c r="H104" s="253">
        <f t="shared" si="11"/>
        <v>0</v>
      </c>
    </row>
    <row r="105" spans="1:8" x14ac:dyDescent="0.2">
      <c r="A105" s="10" t="s">
        <v>2752</v>
      </c>
      <c r="B105" s="6" t="s">
        <v>2568</v>
      </c>
      <c r="C105" s="253">
        <v>21241.93</v>
      </c>
      <c r="D105" s="250">
        <v>22</v>
      </c>
      <c r="E105" s="250"/>
      <c r="F105" s="62">
        <v>0</v>
      </c>
      <c r="G105" s="62">
        <v>0</v>
      </c>
      <c r="H105" s="253">
        <f t="shared" si="11"/>
        <v>0</v>
      </c>
    </row>
    <row r="106" spans="1:8" x14ac:dyDescent="0.2">
      <c r="A106" s="10" t="s">
        <v>2753</v>
      </c>
      <c r="B106" s="6" t="s">
        <v>2569</v>
      </c>
      <c r="C106" s="253">
        <v>22146.28</v>
      </c>
      <c r="D106" s="250">
        <v>23</v>
      </c>
      <c r="E106" s="250"/>
      <c r="F106" s="62">
        <v>0</v>
      </c>
      <c r="G106" s="62">
        <v>0</v>
      </c>
      <c r="H106" s="253">
        <f t="shared" si="11"/>
        <v>0</v>
      </c>
    </row>
    <row r="107" spans="1:8" x14ac:dyDescent="0.2">
      <c r="A107" s="10" t="s">
        <v>2754</v>
      </c>
      <c r="B107" s="6" t="s">
        <v>2570</v>
      </c>
      <c r="C107" s="253">
        <v>22146.28</v>
      </c>
      <c r="D107" s="250">
        <v>23</v>
      </c>
      <c r="E107" s="250"/>
      <c r="F107" s="62">
        <v>0</v>
      </c>
      <c r="G107" s="62">
        <v>0</v>
      </c>
      <c r="H107" s="253">
        <f t="shared" si="11"/>
        <v>0</v>
      </c>
    </row>
    <row r="108" spans="1:8" x14ac:dyDescent="0.2">
      <c r="A108" s="10" t="s">
        <v>2755</v>
      </c>
      <c r="B108" s="6" t="s">
        <v>2571</v>
      </c>
      <c r="C108" s="253">
        <v>21241.93</v>
      </c>
      <c r="D108" s="250">
        <v>24</v>
      </c>
      <c r="E108" s="250"/>
      <c r="F108" s="62">
        <v>0</v>
      </c>
      <c r="G108" s="62">
        <v>0</v>
      </c>
      <c r="H108" s="253">
        <f t="shared" si="11"/>
        <v>0</v>
      </c>
    </row>
    <row r="109" spans="1:8" x14ac:dyDescent="0.2">
      <c r="A109" s="10" t="s">
        <v>2756</v>
      </c>
      <c r="B109" s="6" t="s">
        <v>2572</v>
      </c>
      <c r="C109" s="253">
        <v>16720.16</v>
      </c>
      <c r="D109" s="250">
        <v>24</v>
      </c>
      <c r="E109" s="250"/>
      <c r="F109" s="62">
        <v>0</v>
      </c>
      <c r="G109" s="62">
        <v>0</v>
      </c>
      <c r="H109" s="253">
        <f t="shared" si="11"/>
        <v>0</v>
      </c>
    </row>
    <row r="110" spans="1:8" x14ac:dyDescent="0.2">
      <c r="A110" s="10" t="s">
        <v>2757</v>
      </c>
      <c r="B110" s="6" t="s">
        <v>2573</v>
      </c>
      <c r="C110" s="253">
        <v>18528.88</v>
      </c>
      <c r="D110" s="250">
        <v>25</v>
      </c>
      <c r="E110" s="250"/>
      <c r="F110" s="62">
        <v>0</v>
      </c>
      <c r="G110" s="62">
        <v>0</v>
      </c>
      <c r="H110" s="253">
        <f t="shared" si="11"/>
        <v>0</v>
      </c>
    </row>
    <row r="111" spans="1:8" x14ac:dyDescent="0.2">
      <c r="A111" s="10" t="s">
        <v>2758</v>
      </c>
      <c r="B111" s="6" t="s">
        <v>2576</v>
      </c>
      <c r="C111" s="253">
        <v>26667.13</v>
      </c>
      <c r="D111" s="250">
        <v>25</v>
      </c>
      <c r="E111" s="250"/>
      <c r="F111" s="62">
        <v>0</v>
      </c>
      <c r="G111" s="62">
        <v>0</v>
      </c>
      <c r="H111" s="253">
        <f t="shared" si="11"/>
        <v>0</v>
      </c>
    </row>
    <row r="112" spans="1:8" ht="15" x14ac:dyDescent="0.25">
      <c r="A112" s="11" t="s">
        <v>2719</v>
      </c>
      <c r="B112" s="208" t="s">
        <v>5985</v>
      </c>
      <c r="C112" s="269"/>
      <c r="D112" s="269"/>
      <c r="E112" s="269"/>
      <c r="F112" s="269"/>
      <c r="G112" s="269"/>
      <c r="H112" s="288"/>
    </row>
    <row r="113" spans="1:8" x14ac:dyDescent="0.2">
      <c r="A113" s="450" t="s">
        <v>2759</v>
      </c>
      <c r="B113" s="6" t="s">
        <v>2565</v>
      </c>
      <c r="C113" s="253">
        <v>19841.060000000001</v>
      </c>
      <c r="D113" s="33">
        <v>19</v>
      </c>
      <c r="E113" s="250"/>
      <c r="F113" s="62">
        <v>0</v>
      </c>
      <c r="G113" s="62">
        <v>0</v>
      </c>
      <c r="H113" s="253">
        <f t="shared" ref="H113:H129" si="12">G113-F113</f>
        <v>0</v>
      </c>
    </row>
    <row r="114" spans="1:8" x14ac:dyDescent="0.2">
      <c r="A114" s="450" t="s">
        <v>2760</v>
      </c>
      <c r="B114" s="6" t="s">
        <v>9885</v>
      </c>
      <c r="C114" s="253">
        <v>2141.0706572964023</v>
      </c>
      <c r="D114" s="33">
        <v>19</v>
      </c>
      <c r="E114" s="250"/>
      <c r="F114" s="62">
        <v>0</v>
      </c>
      <c r="G114" s="62">
        <v>0</v>
      </c>
      <c r="H114" s="253">
        <f t="shared" si="12"/>
        <v>0</v>
      </c>
    </row>
    <row r="115" spans="1:8" x14ac:dyDescent="0.2">
      <c r="A115" s="450" t="s">
        <v>2761</v>
      </c>
      <c r="B115" s="6" t="s">
        <v>9706</v>
      </c>
      <c r="C115" s="253">
        <v>3568.4510954940038</v>
      </c>
      <c r="D115" s="33">
        <v>19</v>
      </c>
      <c r="E115" s="250"/>
      <c r="F115" s="62">
        <v>0</v>
      </c>
      <c r="G115" s="62">
        <v>0</v>
      </c>
      <c r="H115" s="253">
        <f t="shared" si="12"/>
        <v>0</v>
      </c>
    </row>
    <row r="116" spans="1:8" x14ac:dyDescent="0.2">
      <c r="A116" s="450" t="s">
        <v>2762</v>
      </c>
      <c r="B116" s="6" t="s">
        <v>10452</v>
      </c>
      <c r="C116" s="253">
        <v>4995.8315336916048</v>
      </c>
      <c r="D116" s="33">
        <v>19</v>
      </c>
      <c r="E116" s="250"/>
      <c r="F116" s="62">
        <v>0</v>
      </c>
      <c r="G116" s="62">
        <v>0</v>
      </c>
      <c r="H116" s="253">
        <f t="shared" si="12"/>
        <v>0</v>
      </c>
    </row>
    <row r="117" spans="1:8" x14ac:dyDescent="0.2">
      <c r="A117" s="450" t="s">
        <v>2763</v>
      </c>
      <c r="B117" s="6" t="s">
        <v>10408</v>
      </c>
      <c r="C117" s="253">
        <v>5709.521752790406</v>
      </c>
      <c r="D117" s="33">
        <v>19</v>
      </c>
      <c r="E117" s="250"/>
      <c r="F117" s="62">
        <v>0</v>
      </c>
      <c r="G117" s="62">
        <v>0</v>
      </c>
      <c r="H117" s="253">
        <f t="shared" si="12"/>
        <v>0</v>
      </c>
    </row>
    <row r="118" spans="1:8" x14ac:dyDescent="0.2">
      <c r="A118" s="450" t="s">
        <v>2764</v>
      </c>
      <c r="B118" s="6" t="s">
        <v>10453</v>
      </c>
      <c r="C118" s="253">
        <v>2141.0706572964023</v>
      </c>
      <c r="D118" s="33">
        <v>20</v>
      </c>
      <c r="E118" s="250"/>
      <c r="F118" s="62">
        <v>0</v>
      </c>
      <c r="G118" s="62">
        <v>0</v>
      </c>
      <c r="H118" s="253">
        <f t="shared" si="12"/>
        <v>0</v>
      </c>
    </row>
    <row r="119" spans="1:8" x14ac:dyDescent="0.2">
      <c r="A119" s="450" t="s">
        <v>2765</v>
      </c>
      <c r="B119" s="6" t="s">
        <v>9721</v>
      </c>
      <c r="C119" s="253">
        <v>3568.4510954940038</v>
      </c>
      <c r="D119" s="33">
        <v>20</v>
      </c>
      <c r="E119" s="250"/>
      <c r="F119" s="62">
        <v>0</v>
      </c>
      <c r="G119" s="62">
        <v>0</v>
      </c>
      <c r="H119" s="253">
        <f t="shared" si="12"/>
        <v>0</v>
      </c>
    </row>
    <row r="120" spans="1:8" x14ac:dyDescent="0.2">
      <c r="A120" s="450" t="s">
        <v>2766</v>
      </c>
      <c r="B120" s="6" t="s">
        <v>10410</v>
      </c>
      <c r="C120" s="253">
        <v>8921.1277387350092</v>
      </c>
      <c r="D120" s="33">
        <v>21</v>
      </c>
      <c r="E120" s="250"/>
      <c r="F120" s="62">
        <v>0</v>
      </c>
      <c r="G120" s="62">
        <v>0</v>
      </c>
      <c r="H120" s="253">
        <f t="shared" si="12"/>
        <v>0</v>
      </c>
    </row>
    <row r="121" spans="1:8" x14ac:dyDescent="0.2">
      <c r="A121" s="450" t="s">
        <v>2767</v>
      </c>
      <c r="B121" s="6" t="s">
        <v>10454</v>
      </c>
      <c r="C121" s="253">
        <v>7047.690913600658</v>
      </c>
      <c r="D121" s="33">
        <v>21</v>
      </c>
      <c r="E121" s="250"/>
      <c r="F121" s="62">
        <v>0</v>
      </c>
      <c r="G121" s="62">
        <v>0</v>
      </c>
      <c r="H121" s="253">
        <f t="shared" si="12"/>
        <v>0</v>
      </c>
    </row>
    <row r="122" spans="1:8" x14ac:dyDescent="0.2">
      <c r="A122" s="450" t="s">
        <v>2768</v>
      </c>
      <c r="B122" s="6" t="s">
        <v>10412</v>
      </c>
      <c r="C122" s="253">
        <v>5709.521752790406</v>
      </c>
      <c r="D122" s="33">
        <v>21</v>
      </c>
      <c r="E122" s="250"/>
      <c r="F122" s="62">
        <v>0</v>
      </c>
      <c r="G122" s="62">
        <v>0</v>
      </c>
      <c r="H122" s="253">
        <f t="shared" si="12"/>
        <v>0</v>
      </c>
    </row>
    <row r="123" spans="1:8" x14ac:dyDescent="0.2">
      <c r="A123" s="450" t="s">
        <v>5421</v>
      </c>
      <c r="B123" s="6" t="s">
        <v>10413</v>
      </c>
      <c r="C123" s="253">
        <v>3925.2962050434044</v>
      </c>
      <c r="D123" s="33">
        <v>20</v>
      </c>
      <c r="E123" s="250"/>
      <c r="F123" s="62">
        <v>0</v>
      </c>
      <c r="G123" s="62">
        <v>0</v>
      </c>
      <c r="H123" s="253">
        <f t="shared" si="12"/>
        <v>0</v>
      </c>
    </row>
    <row r="124" spans="1:8" x14ac:dyDescent="0.2">
      <c r="A124" s="450" t="s">
        <v>5422</v>
      </c>
      <c r="B124" s="6" t="s">
        <v>10414</v>
      </c>
      <c r="C124" s="253">
        <v>3568.4510954940038</v>
      </c>
      <c r="D124" s="33">
        <v>20</v>
      </c>
      <c r="E124" s="250"/>
      <c r="F124" s="62">
        <v>0</v>
      </c>
      <c r="G124" s="62">
        <v>0</v>
      </c>
      <c r="H124" s="253">
        <f t="shared" si="12"/>
        <v>0</v>
      </c>
    </row>
    <row r="125" spans="1:8" x14ac:dyDescent="0.2">
      <c r="A125" s="450" t="s">
        <v>5423</v>
      </c>
      <c r="B125" s="6" t="s">
        <v>10415</v>
      </c>
      <c r="C125" s="253">
        <v>8921.1277387350092</v>
      </c>
      <c r="D125" s="33">
        <v>21</v>
      </c>
      <c r="E125" s="250"/>
      <c r="F125" s="62">
        <v>0</v>
      </c>
      <c r="G125" s="62">
        <v>0</v>
      </c>
      <c r="H125" s="253">
        <f t="shared" si="12"/>
        <v>0</v>
      </c>
    </row>
    <row r="126" spans="1:8" x14ac:dyDescent="0.2">
      <c r="A126" s="450" t="s">
        <v>5424</v>
      </c>
      <c r="B126" s="6" t="s">
        <v>10455</v>
      </c>
      <c r="C126" s="253">
        <v>7047.690913600658</v>
      </c>
      <c r="D126" s="33">
        <v>21</v>
      </c>
      <c r="E126" s="250"/>
      <c r="F126" s="62">
        <v>0</v>
      </c>
      <c r="G126" s="62">
        <v>0</v>
      </c>
      <c r="H126" s="253">
        <f t="shared" si="12"/>
        <v>0</v>
      </c>
    </row>
    <row r="127" spans="1:8" x14ac:dyDescent="0.2">
      <c r="A127" s="450" t="s">
        <v>5425</v>
      </c>
      <c r="B127" s="6" t="s">
        <v>10418</v>
      </c>
      <c r="C127" s="253">
        <v>5709.521752790406</v>
      </c>
      <c r="D127" s="33">
        <v>21</v>
      </c>
      <c r="E127" s="250"/>
      <c r="F127" s="62">
        <v>0</v>
      </c>
      <c r="G127" s="62">
        <v>0</v>
      </c>
      <c r="H127" s="253">
        <f t="shared" si="12"/>
        <v>0</v>
      </c>
    </row>
    <row r="128" spans="1:8" x14ac:dyDescent="0.2">
      <c r="A128" s="450" t="s">
        <v>5426</v>
      </c>
      <c r="B128" s="6" t="s">
        <v>10420</v>
      </c>
      <c r="C128" s="253">
        <v>3925.2962050434044</v>
      </c>
      <c r="D128" s="33">
        <v>22</v>
      </c>
      <c r="E128" s="250"/>
      <c r="F128" s="62">
        <v>0</v>
      </c>
      <c r="G128" s="62">
        <v>0</v>
      </c>
      <c r="H128" s="253">
        <f t="shared" si="12"/>
        <v>0</v>
      </c>
    </row>
    <row r="129" spans="1:8" x14ac:dyDescent="0.2">
      <c r="A129" s="450" t="s">
        <v>5427</v>
      </c>
      <c r="B129" s="6" t="s">
        <v>10422</v>
      </c>
      <c r="C129" s="253">
        <v>3568.4510954940038</v>
      </c>
      <c r="D129" s="33">
        <v>22</v>
      </c>
      <c r="E129" s="250"/>
      <c r="F129" s="62">
        <v>0</v>
      </c>
      <c r="G129" s="62">
        <v>0</v>
      </c>
      <c r="H129" s="253">
        <f t="shared" si="12"/>
        <v>0</v>
      </c>
    </row>
    <row r="130" spans="1:8" x14ac:dyDescent="0.2">
      <c r="A130" s="450" t="s">
        <v>10456</v>
      </c>
      <c r="B130" s="6" t="s">
        <v>10424</v>
      </c>
      <c r="C130" s="253">
        <v>8921.1277387350092</v>
      </c>
      <c r="D130" s="33">
        <v>23</v>
      </c>
      <c r="E130" s="250"/>
      <c r="F130" s="62">
        <v>0</v>
      </c>
      <c r="G130" s="62">
        <v>0</v>
      </c>
      <c r="H130" s="253">
        <f t="shared" ref="H130:H153" si="13">G130-F130</f>
        <v>0</v>
      </c>
    </row>
    <row r="131" spans="1:8" x14ac:dyDescent="0.2">
      <c r="A131" s="450" t="s">
        <v>10457</v>
      </c>
      <c r="B131" s="6" t="s">
        <v>10218</v>
      </c>
      <c r="C131" s="253">
        <v>7136.9021909880075</v>
      </c>
      <c r="D131" s="33">
        <v>23</v>
      </c>
      <c r="E131" s="250"/>
      <c r="F131" s="62">
        <v>0</v>
      </c>
      <c r="G131" s="62">
        <v>0</v>
      </c>
      <c r="H131" s="253">
        <f t="shared" si="13"/>
        <v>0</v>
      </c>
    </row>
    <row r="132" spans="1:8" x14ac:dyDescent="0.2">
      <c r="A132" s="450" t="s">
        <v>10458</v>
      </c>
      <c r="B132" s="6" t="s">
        <v>10459</v>
      </c>
      <c r="C132" s="253">
        <v>5709.521752790406</v>
      </c>
      <c r="D132" s="33">
        <v>23</v>
      </c>
      <c r="E132" s="250"/>
      <c r="F132" s="62">
        <v>0</v>
      </c>
      <c r="G132" s="62">
        <v>0</v>
      </c>
      <c r="H132" s="253">
        <f t="shared" si="13"/>
        <v>0</v>
      </c>
    </row>
    <row r="133" spans="1:8" x14ac:dyDescent="0.2">
      <c r="A133" s="450" t="s">
        <v>10460</v>
      </c>
      <c r="B133" s="6" t="s">
        <v>10432</v>
      </c>
      <c r="C133" s="253">
        <v>3925.2962050434044</v>
      </c>
      <c r="D133" s="33">
        <v>24</v>
      </c>
      <c r="E133" s="250"/>
      <c r="F133" s="62">
        <v>0</v>
      </c>
      <c r="G133" s="62">
        <v>0</v>
      </c>
      <c r="H133" s="253">
        <f t="shared" si="13"/>
        <v>0</v>
      </c>
    </row>
    <row r="134" spans="1:8" x14ac:dyDescent="0.2">
      <c r="A134" s="450" t="s">
        <v>10461</v>
      </c>
      <c r="B134" s="6" t="s">
        <v>10434</v>
      </c>
      <c r="C134" s="253">
        <v>3568.4510954940038</v>
      </c>
      <c r="D134" s="33">
        <v>24</v>
      </c>
      <c r="E134" s="250"/>
      <c r="F134" s="62">
        <v>0</v>
      </c>
      <c r="G134" s="62">
        <v>0</v>
      </c>
      <c r="H134" s="253">
        <f t="shared" si="13"/>
        <v>0</v>
      </c>
    </row>
    <row r="135" spans="1:8" x14ac:dyDescent="0.2">
      <c r="A135" s="450" t="s">
        <v>10462</v>
      </c>
      <c r="B135" s="6" t="s">
        <v>10436</v>
      </c>
      <c r="C135" s="253">
        <v>8921.1277387350092</v>
      </c>
      <c r="D135" s="33">
        <v>24</v>
      </c>
      <c r="E135" s="250"/>
      <c r="F135" s="62">
        <v>0</v>
      </c>
      <c r="G135" s="62">
        <v>0</v>
      </c>
      <c r="H135" s="253">
        <f t="shared" si="13"/>
        <v>0</v>
      </c>
    </row>
    <row r="136" spans="1:8" x14ac:dyDescent="0.2">
      <c r="A136" s="450" t="s">
        <v>10463</v>
      </c>
      <c r="B136" s="6" t="s">
        <v>10464</v>
      </c>
      <c r="C136" s="253">
        <v>8921.1277387350092</v>
      </c>
      <c r="D136" s="33">
        <v>25</v>
      </c>
      <c r="E136" s="250"/>
      <c r="F136" s="62">
        <v>0</v>
      </c>
      <c r="G136" s="62">
        <v>0</v>
      </c>
      <c r="H136" s="253">
        <f t="shared" si="13"/>
        <v>0</v>
      </c>
    </row>
    <row r="137" spans="1:8" x14ac:dyDescent="0.2">
      <c r="A137" s="450" t="s">
        <v>10465</v>
      </c>
      <c r="B137" s="6" t="s">
        <v>10466</v>
      </c>
      <c r="C137" s="253">
        <v>4282.1413145928045</v>
      </c>
      <c r="D137" s="33">
        <v>25</v>
      </c>
      <c r="E137" s="250"/>
      <c r="F137" s="62">
        <v>0</v>
      </c>
      <c r="G137" s="62">
        <v>0</v>
      </c>
      <c r="H137" s="253">
        <f t="shared" si="13"/>
        <v>0</v>
      </c>
    </row>
    <row r="138" spans="1:8" x14ac:dyDescent="0.2">
      <c r="A138" s="450" t="s">
        <v>10467</v>
      </c>
      <c r="B138" s="6" t="s">
        <v>10468</v>
      </c>
      <c r="C138" s="253">
        <v>5709.521752790406</v>
      </c>
      <c r="D138" s="33">
        <v>25</v>
      </c>
      <c r="E138" s="250"/>
      <c r="F138" s="62">
        <v>0</v>
      </c>
      <c r="G138" s="62">
        <v>0</v>
      </c>
      <c r="H138" s="253">
        <f t="shared" si="13"/>
        <v>0</v>
      </c>
    </row>
    <row r="139" spans="1:8" x14ac:dyDescent="0.2">
      <c r="A139" s="450" t="s">
        <v>10469</v>
      </c>
      <c r="B139" s="6" t="s">
        <v>10442</v>
      </c>
      <c r="C139" s="253">
        <v>3925.2962050434044</v>
      </c>
      <c r="D139" s="33">
        <v>23</v>
      </c>
      <c r="E139" s="250"/>
      <c r="F139" s="62">
        <v>0</v>
      </c>
      <c r="G139" s="62">
        <v>0</v>
      </c>
      <c r="H139" s="253">
        <f t="shared" si="13"/>
        <v>0</v>
      </c>
    </row>
    <row r="140" spans="1:8" x14ac:dyDescent="0.2">
      <c r="A140" s="450" t="s">
        <v>10470</v>
      </c>
      <c r="B140" s="6" t="s">
        <v>10444</v>
      </c>
      <c r="C140" s="253">
        <v>3568.4510954940038</v>
      </c>
      <c r="D140" s="33">
        <v>23</v>
      </c>
      <c r="E140" s="250"/>
      <c r="F140" s="62">
        <v>0</v>
      </c>
      <c r="G140" s="62">
        <v>0</v>
      </c>
      <c r="H140" s="253">
        <f t="shared" si="13"/>
        <v>0</v>
      </c>
    </row>
    <row r="141" spans="1:8" x14ac:dyDescent="0.2">
      <c r="A141" s="450" t="s">
        <v>10471</v>
      </c>
      <c r="B141" s="6" t="s">
        <v>10446</v>
      </c>
      <c r="C141" s="253">
        <v>8921.1277387350092</v>
      </c>
      <c r="D141" s="33">
        <v>24</v>
      </c>
      <c r="E141" s="250"/>
      <c r="F141" s="62">
        <v>0</v>
      </c>
      <c r="G141" s="62">
        <v>0</v>
      </c>
      <c r="H141" s="253">
        <f t="shared" si="13"/>
        <v>0</v>
      </c>
    </row>
    <row r="142" spans="1:8" x14ac:dyDescent="0.2">
      <c r="A142" s="450" t="s">
        <v>10472</v>
      </c>
      <c r="B142" s="6" t="s">
        <v>10473</v>
      </c>
      <c r="C142" s="253">
        <v>9188.7615708970607</v>
      </c>
      <c r="D142" s="33">
        <v>24</v>
      </c>
      <c r="E142" s="250"/>
      <c r="F142" s="62">
        <v>0</v>
      </c>
      <c r="G142" s="62">
        <v>0</v>
      </c>
      <c r="H142" s="253">
        <f t="shared" si="13"/>
        <v>0</v>
      </c>
    </row>
    <row r="143" spans="1:8" x14ac:dyDescent="0.2">
      <c r="A143" s="450" t="s">
        <v>10474</v>
      </c>
      <c r="B143" s="6" t="s">
        <v>10450</v>
      </c>
      <c r="C143" s="253">
        <v>5709.521752790406</v>
      </c>
      <c r="D143" s="33">
        <v>24</v>
      </c>
      <c r="E143" s="250"/>
      <c r="F143" s="62">
        <v>0</v>
      </c>
      <c r="G143" s="62">
        <v>0</v>
      </c>
      <c r="H143" s="253">
        <f t="shared" si="13"/>
        <v>0</v>
      </c>
    </row>
    <row r="144" spans="1:8" x14ac:dyDescent="0.2">
      <c r="A144" s="450" t="s">
        <v>10475</v>
      </c>
      <c r="B144" s="6" t="s">
        <v>10476</v>
      </c>
      <c r="C144" s="253">
        <v>3925.2962050434044</v>
      </c>
      <c r="D144" s="33">
        <v>25</v>
      </c>
      <c r="E144" s="250"/>
      <c r="F144" s="62">
        <v>0</v>
      </c>
      <c r="G144" s="62">
        <v>0</v>
      </c>
      <c r="H144" s="253">
        <f t="shared" si="13"/>
        <v>0</v>
      </c>
    </row>
    <row r="145" spans="1:8" x14ac:dyDescent="0.2">
      <c r="A145" s="450" t="s">
        <v>10477</v>
      </c>
      <c r="B145" s="6" t="s">
        <v>10478</v>
      </c>
      <c r="C145" s="253">
        <v>3568.4510954940038</v>
      </c>
      <c r="D145" s="33">
        <v>25</v>
      </c>
      <c r="E145" s="250"/>
      <c r="F145" s="62">
        <v>0</v>
      </c>
      <c r="G145" s="62">
        <v>0</v>
      </c>
      <c r="H145" s="253">
        <f t="shared" si="13"/>
        <v>0</v>
      </c>
    </row>
    <row r="146" spans="1:8" x14ac:dyDescent="0.2">
      <c r="A146" s="450" t="s">
        <v>10479</v>
      </c>
      <c r="B146" s="6" t="s">
        <v>10480</v>
      </c>
      <c r="C146" s="253">
        <v>8921.1277387350092</v>
      </c>
      <c r="D146" s="33">
        <v>25</v>
      </c>
      <c r="E146" s="250"/>
      <c r="F146" s="62">
        <v>0</v>
      </c>
      <c r="G146" s="62">
        <v>0</v>
      </c>
      <c r="H146" s="253">
        <f t="shared" si="13"/>
        <v>0</v>
      </c>
    </row>
    <row r="147" spans="1:8" x14ac:dyDescent="0.2">
      <c r="A147" s="450" t="s">
        <v>10481</v>
      </c>
      <c r="B147" s="6" t="s">
        <v>10482</v>
      </c>
      <c r="C147" s="253">
        <v>8385.8600744109099</v>
      </c>
      <c r="D147" s="33">
        <v>26</v>
      </c>
      <c r="E147" s="250"/>
      <c r="F147" s="62">
        <v>0</v>
      </c>
      <c r="G147" s="62">
        <v>0</v>
      </c>
      <c r="H147" s="253">
        <f t="shared" si="13"/>
        <v>0</v>
      </c>
    </row>
    <row r="148" spans="1:8" x14ac:dyDescent="0.2">
      <c r="A148" s="450" t="s">
        <v>10483</v>
      </c>
      <c r="B148" s="6" t="s">
        <v>10484</v>
      </c>
      <c r="C148" s="253">
        <v>5709.521752790406</v>
      </c>
      <c r="D148" s="33">
        <v>26</v>
      </c>
      <c r="E148" s="250"/>
      <c r="F148" s="62">
        <v>0</v>
      </c>
      <c r="G148" s="62">
        <v>0</v>
      </c>
      <c r="H148" s="253">
        <f t="shared" si="13"/>
        <v>0</v>
      </c>
    </row>
    <row r="149" spans="1:8" x14ac:dyDescent="0.2">
      <c r="A149" s="450" t="s">
        <v>10485</v>
      </c>
      <c r="B149" s="6" t="s">
        <v>10486</v>
      </c>
      <c r="C149" s="253">
        <v>2141.0706572964023</v>
      </c>
      <c r="D149" s="33">
        <v>26</v>
      </c>
      <c r="E149" s="250"/>
      <c r="F149" s="62">
        <v>0</v>
      </c>
      <c r="G149" s="62">
        <v>0</v>
      </c>
      <c r="H149" s="253">
        <f t="shared" si="13"/>
        <v>0</v>
      </c>
    </row>
    <row r="150" spans="1:8" x14ac:dyDescent="0.2">
      <c r="A150" s="450" t="s">
        <v>10487</v>
      </c>
      <c r="B150" s="6" t="s">
        <v>10488</v>
      </c>
      <c r="C150" s="253">
        <v>3568.4510954940038</v>
      </c>
      <c r="D150" s="33">
        <v>26</v>
      </c>
      <c r="E150" s="250"/>
      <c r="F150" s="62">
        <v>0</v>
      </c>
      <c r="G150" s="62">
        <v>0</v>
      </c>
      <c r="H150" s="253">
        <f t="shared" si="13"/>
        <v>0</v>
      </c>
    </row>
    <row r="151" spans="1:8" x14ac:dyDescent="0.2">
      <c r="A151" s="450" t="s">
        <v>10489</v>
      </c>
      <c r="B151" s="6" t="s">
        <v>10490</v>
      </c>
      <c r="C151" s="253">
        <v>4995.8315336916048</v>
      </c>
      <c r="D151" s="33">
        <v>26</v>
      </c>
      <c r="E151" s="250"/>
      <c r="F151" s="62">
        <v>0</v>
      </c>
      <c r="G151" s="62">
        <v>0</v>
      </c>
      <c r="H151" s="253">
        <f t="shared" si="13"/>
        <v>0</v>
      </c>
    </row>
    <row r="152" spans="1:8" x14ac:dyDescent="0.2">
      <c r="A152" s="450" t="s">
        <v>10491</v>
      </c>
      <c r="B152" s="6" t="s">
        <v>10492</v>
      </c>
      <c r="C152" s="253">
        <v>5709.521752790406</v>
      </c>
      <c r="D152" s="33">
        <v>26</v>
      </c>
      <c r="E152" s="250"/>
      <c r="F152" s="62">
        <v>0</v>
      </c>
      <c r="G152" s="62">
        <v>0</v>
      </c>
      <c r="H152" s="253">
        <f t="shared" si="13"/>
        <v>0</v>
      </c>
    </row>
    <row r="153" spans="1:8" x14ac:dyDescent="0.2">
      <c r="A153" s="450" t="s">
        <v>10493</v>
      </c>
      <c r="B153" s="6" t="s">
        <v>2576</v>
      </c>
      <c r="C153" s="253">
        <v>19841.060000000001</v>
      </c>
      <c r="D153" s="33">
        <v>25</v>
      </c>
      <c r="E153" s="250"/>
      <c r="F153" s="62">
        <v>0</v>
      </c>
      <c r="G153" s="62">
        <v>0</v>
      </c>
      <c r="H153" s="253">
        <f t="shared" si="13"/>
        <v>0</v>
      </c>
    </row>
    <row r="154" spans="1:8" ht="15" x14ac:dyDescent="0.25">
      <c r="A154" s="19" t="s">
        <v>2720</v>
      </c>
      <c r="B154" s="209" t="s">
        <v>5986</v>
      </c>
      <c r="C154" s="269"/>
      <c r="D154" s="269"/>
      <c r="E154" s="269"/>
      <c r="F154" s="269"/>
      <c r="G154" s="269"/>
      <c r="H154" s="288"/>
    </row>
    <row r="155" spans="1:8" x14ac:dyDescent="0.2">
      <c r="A155" s="10" t="s">
        <v>2740</v>
      </c>
      <c r="B155" s="6" t="s">
        <v>2585</v>
      </c>
      <c r="C155" s="253">
        <v>133738.1</v>
      </c>
      <c r="D155" s="250">
        <v>20</v>
      </c>
      <c r="E155" s="250"/>
      <c r="F155" s="62">
        <v>0</v>
      </c>
      <c r="G155" s="62">
        <v>0</v>
      </c>
      <c r="H155" s="253">
        <f t="shared" ref="H155:H163" si="14">G155-F155</f>
        <v>0</v>
      </c>
    </row>
    <row r="156" spans="1:8" x14ac:dyDescent="0.2">
      <c r="A156" s="10" t="s">
        <v>2741</v>
      </c>
      <c r="B156" s="6" t="s">
        <v>2586</v>
      </c>
      <c r="C156" s="253">
        <v>170212.13</v>
      </c>
      <c r="D156" s="250">
        <v>21</v>
      </c>
      <c r="E156" s="250"/>
      <c r="F156" s="62">
        <v>0</v>
      </c>
      <c r="G156" s="62">
        <v>0</v>
      </c>
      <c r="H156" s="253">
        <f t="shared" si="14"/>
        <v>0</v>
      </c>
    </row>
    <row r="157" spans="1:8" x14ac:dyDescent="0.2">
      <c r="A157" s="10" t="s">
        <v>2742</v>
      </c>
      <c r="B157" s="6" t="s">
        <v>2587</v>
      </c>
      <c r="C157" s="253">
        <v>170212.13</v>
      </c>
      <c r="D157" s="250">
        <v>22</v>
      </c>
      <c r="E157" s="250"/>
      <c r="F157" s="62">
        <v>0</v>
      </c>
      <c r="G157" s="62">
        <v>0</v>
      </c>
      <c r="H157" s="253">
        <f t="shared" si="14"/>
        <v>0</v>
      </c>
    </row>
    <row r="158" spans="1:8" x14ac:dyDescent="0.2">
      <c r="A158" s="10" t="s">
        <v>2743</v>
      </c>
      <c r="B158" s="6" t="s">
        <v>2588</v>
      </c>
      <c r="C158" s="253">
        <v>170212.13</v>
      </c>
      <c r="D158" s="250">
        <v>23</v>
      </c>
      <c r="E158" s="250"/>
      <c r="F158" s="62">
        <v>0</v>
      </c>
      <c r="G158" s="62">
        <v>0</v>
      </c>
      <c r="H158" s="253">
        <f t="shared" si="14"/>
        <v>0</v>
      </c>
    </row>
    <row r="159" spans="1:8" x14ac:dyDescent="0.2">
      <c r="A159" s="10" t="s">
        <v>2744</v>
      </c>
      <c r="B159" s="6" t="s">
        <v>2589</v>
      </c>
      <c r="C159" s="253">
        <v>170212.13</v>
      </c>
      <c r="D159" s="250">
        <v>24</v>
      </c>
      <c r="E159" s="250"/>
      <c r="F159" s="62">
        <v>0</v>
      </c>
      <c r="G159" s="62">
        <v>0</v>
      </c>
      <c r="H159" s="253">
        <f t="shared" si="14"/>
        <v>0</v>
      </c>
    </row>
    <row r="160" spans="1:8" x14ac:dyDescent="0.2">
      <c r="A160" s="10" t="s">
        <v>2745</v>
      </c>
      <c r="B160" s="6" t="s">
        <v>2590</v>
      </c>
      <c r="C160" s="253">
        <v>170212.13</v>
      </c>
      <c r="D160" s="250">
        <v>25</v>
      </c>
      <c r="E160" s="250"/>
      <c r="F160" s="62">
        <v>0</v>
      </c>
      <c r="G160" s="62">
        <v>0</v>
      </c>
      <c r="H160" s="253">
        <f t="shared" si="14"/>
        <v>0</v>
      </c>
    </row>
    <row r="161" spans="1:8" x14ac:dyDescent="0.2">
      <c r="A161" s="10" t="s">
        <v>2746</v>
      </c>
      <c r="B161" s="6" t="s">
        <v>2591</v>
      </c>
      <c r="C161" s="253">
        <v>170212.13</v>
      </c>
      <c r="D161" s="250">
        <v>26</v>
      </c>
      <c r="E161" s="250"/>
      <c r="F161" s="62">
        <v>0</v>
      </c>
      <c r="G161" s="62">
        <v>0</v>
      </c>
      <c r="H161" s="253">
        <f t="shared" si="14"/>
        <v>0</v>
      </c>
    </row>
    <row r="162" spans="1:8" x14ac:dyDescent="0.2">
      <c r="A162" s="10" t="s">
        <v>2747</v>
      </c>
      <c r="B162" s="6" t="s">
        <v>2592</v>
      </c>
      <c r="C162" s="253">
        <v>170212.13</v>
      </c>
      <c r="D162" s="250">
        <v>27</v>
      </c>
      <c r="E162" s="250"/>
      <c r="F162" s="62">
        <v>0</v>
      </c>
      <c r="G162" s="62">
        <v>0</v>
      </c>
      <c r="H162" s="253">
        <f t="shared" si="14"/>
        <v>0</v>
      </c>
    </row>
    <row r="163" spans="1:8" x14ac:dyDescent="0.2">
      <c r="A163" s="10" t="s">
        <v>2748</v>
      </c>
      <c r="B163" s="6" t="s">
        <v>2724</v>
      </c>
      <c r="C163" s="253">
        <v>133738.1</v>
      </c>
      <c r="D163" s="250">
        <v>28</v>
      </c>
      <c r="E163" s="250"/>
      <c r="F163" s="62">
        <v>0</v>
      </c>
      <c r="G163" s="62">
        <v>0</v>
      </c>
      <c r="H163" s="253">
        <f t="shared" si="14"/>
        <v>0</v>
      </c>
    </row>
    <row r="164" spans="1:8" ht="15" x14ac:dyDescent="0.25">
      <c r="A164" s="19" t="s">
        <v>2721</v>
      </c>
      <c r="B164" s="208" t="s">
        <v>5987</v>
      </c>
      <c r="C164" s="269"/>
      <c r="D164" s="269"/>
      <c r="E164" s="269"/>
      <c r="F164" s="269"/>
      <c r="G164" s="269"/>
      <c r="H164" s="288"/>
    </row>
    <row r="165" spans="1:8" x14ac:dyDescent="0.2">
      <c r="A165" s="10" t="s">
        <v>2731</v>
      </c>
      <c r="B165" s="6" t="s">
        <v>2585</v>
      </c>
      <c r="C165" s="253">
        <v>14859.79</v>
      </c>
      <c r="D165" s="250">
        <v>26</v>
      </c>
      <c r="E165" s="250"/>
      <c r="F165" s="62">
        <v>0</v>
      </c>
      <c r="G165" s="62">
        <v>0</v>
      </c>
      <c r="H165" s="253">
        <f t="shared" ref="H165:H173" si="15">G165-F165</f>
        <v>0</v>
      </c>
    </row>
    <row r="166" spans="1:8" x14ac:dyDescent="0.2">
      <c r="A166" s="10" t="s">
        <v>2734</v>
      </c>
      <c r="B166" s="6" t="s">
        <v>2586</v>
      </c>
      <c r="C166" s="253">
        <v>18912.46</v>
      </c>
      <c r="D166" s="250">
        <v>26</v>
      </c>
      <c r="E166" s="250"/>
      <c r="F166" s="62">
        <v>0</v>
      </c>
      <c r="G166" s="62">
        <v>0</v>
      </c>
      <c r="H166" s="253">
        <f t="shared" si="15"/>
        <v>0</v>
      </c>
    </row>
    <row r="167" spans="1:8" x14ac:dyDescent="0.2">
      <c r="A167" s="10" t="s">
        <v>2735</v>
      </c>
      <c r="B167" s="6" t="s">
        <v>2587</v>
      </c>
      <c r="C167" s="253">
        <v>18912.46</v>
      </c>
      <c r="D167" s="250">
        <v>27</v>
      </c>
      <c r="E167" s="250"/>
      <c r="F167" s="62">
        <v>0</v>
      </c>
      <c r="G167" s="62">
        <v>0</v>
      </c>
      <c r="H167" s="253">
        <f t="shared" si="15"/>
        <v>0</v>
      </c>
    </row>
    <row r="168" spans="1:8" x14ac:dyDescent="0.2">
      <c r="A168" s="10" t="s">
        <v>2732</v>
      </c>
      <c r="B168" s="6" t="s">
        <v>2588</v>
      </c>
      <c r="C168" s="253">
        <v>18912.46</v>
      </c>
      <c r="D168" s="250">
        <v>27</v>
      </c>
      <c r="E168" s="250"/>
      <c r="F168" s="62">
        <v>0</v>
      </c>
      <c r="G168" s="62">
        <v>0</v>
      </c>
      <c r="H168" s="253">
        <f t="shared" si="15"/>
        <v>0</v>
      </c>
    </row>
    <row r="169" spans="1:8" x14ac:dyDescent="0.2">
      <c r="A169" s="10" t="s">
        <v>2733</v>
      </c>
      <c r="B169" s="6" t="s">
        <v>2589</v>
      </c>
      <c r="C169" s="253">
        <v>18912.46</v>
      </c>
      <c r="D169" s="250">
        <v>27</v>
      </c>
      <c r="E169" s="250"/>
      <c r="F169" s="62">
        <v>0</v>
      </c>
      <c r="G169" s="62">
        <v>0</v>
      </c>
      <c r="H169" s="253">
        <f t="shared" si="15"/>
        <v>0</v>
      </c>
    </row>
    <row r="170" spans="1:8" x14ac:dyDescent="0.2">
      <c r="A170" s="10" t="s">
        <v>2736</v>
      </c>
      <c r="B170" s="6" t="s">
        <v>2590</v>
      </c>
      <c r="C170" s="253">
        <v>18912.46</v>
      </c>
      <c r="D170" s="250">
        <v>28</v>
      </c>
      <c r="E170" s="250"/>
      <c r="F170" s="62">
        <v>0</v>
      </c>
      <c r="G170" s="62">
        <v>0</v>
      </c>
      <c r="H170" s="253">
        <f t="shared" si="15"/>
        <v>0</v>
      </c>
    </row>
    <row r="171" spans="1:8" x14ac:dyDescent="0.2">
      <c r="A171" s="10" t="s">
        <v>2737</v>
      </c>
      <c r="B171" s="6" t="s">
        <v>2591</v>
      </c>
      <c r="C171" s="253">
        <v>18912.46</v>
      </c>
      <c r="D171" s="250">
        <v>28</v>
      </c>
      <c r="E171" s="250"/>
      <c r="F171" s="62">
        <v>0</v>
      </c>
      <c r="G171" s="62">
        <v>0</v>
      </c>
      <c r="H171" s="253">
        <f t="shared" si="15"/>
        <v>0</v>
      </c>
    </row>
    <row r="172" spans="1:8" x14ac:dyDescent="0.2">
      <c r="A172" s="10" t="s">
        <v>2738</v>
      </c>
      <c r="B172" s="6" t="s">
        <v>2592</v>
      </c>
      <c r="C172" s="253">
        <v>18912.46</v>
      </c>
      <c r="D172" s="250">
        <v>28</v>
      </c>
      <c r="E172" s="250"/>
      <c r="F172" s="62">
        <v>0</v>
      </c>
      <c r="G172" s="62">
        <v>0</v>
      </c>
      <c r="H172" s="253">
        <f t="shared" si="15"/>
        <v>0</v>
      </c>
    </row>
    <row r="173" spans="1:8" x14ac:dyDescent="0.2">
      <c r="A173" s="10" t="s">
        <v>2739</v>
      </c>
      <c r="B173" s="6" t="s">
        <v>2724</v>
      </c>
      <c r="C173" s="253">
        <v>14859.79</v>
      </c>
      <c r="D173" s="250">
        <v>28</v>
      </c>
      <c r="E173" s="250"/>
      <c r="F173" s="62">
        <v>0</v>
      </c>
      <c r="G173" s="62">
        <v>0</v>
      </c>
      <c r="H173" s="253">
        <f t="shared" si="15"/>
        <v>0</v>
      </c>
    </row>
    <row r="174" spans="1:8" ht="15" x14ac:dyDescent="0.25">
      <c r="A174" s="19" t="s">
        <v>2722</v>
      </c>
      <c r="B174" s="12" t="s">
        <v>5760</v>
      </c>
      <c r="C174" s="269"/>
      <c r="D174" s="269"/>
      <c r="E174" s="269"/>
      <c r="F174" s="269"/>
      <c r="G174" s="269"/>
      <c r="H174" s="288"/>
    </row>
    <row r="175" spans="1:8" x14ac:dyDescent="0.2">
      <c r="A175" s="10" t="s">
        <v>2725</v>
      </c>
      <c r="B175" s="6" t="s">
        <v>2677</v>
      </c>
      <c r="C175" s="253">
        <v>60908.9</v>
      </c>
      <c r="D175" s="250">
        <v>26</v>
      </c>
      <c r="E175" s="250"/>
      <c r="F175" s="62">
        <v>0</v>
      </c>
      <c r="G175" s="62">
        <v>0</v>
      </c>
      <c r="H175" s="253">
        <f t="shared" ref="H175:H179" si="16">G175-F175</f>
        <v>0</v>
      </c>
    </row>
    <row r="176" spans="1:8" x14ac:dyDescent="0.2">
      <c r="A176" s="10" t="s">
        <v>2726</v>
      </c>
      <c r="B176" s="6" t="s">
        <v>2678</v>
      </c>
      <c r="C176" s="253">
        <v>60908.9</v>
      </c>
      <c r="D176" s="250">
        <v>27</v>
      </c>
      <c r="E176" s="250"/>
      <c r="F176" s="62">
        <v>0</v>
      </c>
      <c r="G176" s="62">
        <v>0</v>
      </c>
      <c r="H176" s="253">
        <f t="shared" si="16"/>
        <v>0</v>
      </c>
    </row>
    <row r="177" spans="1:8" x14ac:dyDescent="0.2">
      <c r="A177" s="10" t="s">
        <v>2727</v>
      </c>
      <c r="B177" s="6" t="s">
        <v>1503</v>
      </c>
      <c r="C177" s="253">
        <v>60908.9</v>
      </c>
      <c r="D177" s="250">
        <v>27</v>
      </c>
      <c r="E177" s="250"/>
      <c r="F177" s="62">
        <v>0</v>
      </c>
      <c r="G177" s="62">
        <v>0</v>
      </c>
      <c r="H177" s="253">
        <f t="shared" si="16"/>
        <v>0</v>
      </c>
    </row>
    <row r="178" spans="1:8" x14ac:dyDescent="0.2">
      <c r="A178" s="10" t="s">
        <v>2728</v>
      </c>
      <c r="B178" s="6" t="s">
        <v>1585</v>
      </c>
      <c r="C178" s="253">
        <v>60908.9</v>
      </c>
      <c r="D178" s="250">
        <v>28</v>
      </c>
      <c r="E178" s="250"/>
      <c r="F178" s="62">
        <v>0</v>
      </c>
      <c r="G178" s="62">
        <v>0</v>
      </c>
      <c r="H178" s="253">
        <f t="shared" si="16"/>
        <v>0</v>
      </c>
    </row>
    <row r="179" spans="1:8" x14ac:dyDescent="0.2">
      <c r="A179" s="10" t="s">
        <v>2729</v>
      </c>
      <c r="B179" s="6" t="s">
        <v>1586</v>
      </c>
      <c r="C179" s="253">
        <v>48727.040000000001</v>
      </c>
      <c r="D179" s="250">
        <v>28</v>
      </c>
      <c r="E179" s="250"/>
      <c r="F179" s="62">
        <v>0</v>
      </c>
      <c r="G179" s="62">
        <v>0</v>
      </c>
      <c r="H179" s="253">
        <f t="shared" si="16"/>
        <v>0</v>
      </c>
    </row>
    <row r="180" spans="1:8" ht="30" x14ac:dyDescent="0.25">
      <c r="A180" s="35" t="s">
        <v>2723</v>
      </c>
      <c r="B180" s="208" t="s">
        <v>5988</v>
      </c>
      <c r="C180" s="269"/>
      <c r="D180" s="269"/>
      <c r="E180" s="269"/>
      <c r="F180" s="269"/>
      <c r="G180" s="269"/>
      <c r="H180" s="288"/>
    </row>
    <row r="181" spans="1:8" x14ac:dyDescent="0.2">
      <c r="A181" s="42" t="s">
        <v>2730</v>
      </c>
      <c r="B181" s="43" t="s">
        <v>5992</v>
      </c>
      <c r="C181" s="253">
        <v>94553.47</v>
      </c>
      <c r="D181" s="250">
        <v>27</v>
      </c>
      <c r="E181" s="250"/>
      <c r="F181" s="62">
        <v>0</v>
      </c>
      <c r="G181" s="62">
        <v>0</v>
      </c>
      <c r="H181" s="253">
        <f t="shared" ref="H181:H182" si="17">G181-F181</f>
        <v>0</v>
      </c>
    </row>
    <row r="182" spans="1:8" ht="15" thickBot="1" x14ac:dyDescent="0.25">
      <c r="A182" s="42" t="s">
        <v>5090</v>
      </c>
      <c r="B182" s="43" t="s">
        <v>5993</v>
      </c>
      <c r="C182" s="253">
        <v>77944.739999999991</v>
      </c>
      <c r="D182" s="250">
        <v>28</v>
      </c>
      <c r="E182" s="250"/>
      <c r="F182" s="62">
        <v>0</v>
      </c>
      <c r="G182" s="62">
        <v>0</v>
      </c>
      <c r="H182" s="253">
        <f t="shared" si="17"/>
        <v>0</v>
      </c>
    </row>
    <row r="183" spans="1:8" ht="15.75" thickBot="1" x14ac:dyDescent="0.3">
      <c r="A183" s="158"/>
      <c r="B183" s="159" t="s">
        <v>5994</v>
      </c>
      <c r="C183" s="280">
        <f>SUM(C35:C182)</f>
        <v>4602196.4900000021</v>
      </c>
      <c r="D183" s="273"/>
      <c r="E183" s="273"/>
      <c r="F183" s="262">
        <f>SUM(F35:F182)</f>
        <v>0</v>
      </c>
      <c r="G183" s="262">
        <f>SUM(G35:G182)</f>
        <v>0</v>
      </c>
      <c r="H183" s="262">
        <f>SUM(H35:H182)</f>
        <v>0</v>
      </c>
    </row>
    <row r="184" spans="1:8" ht="30" x14ac:dyDescent="0.2">
      <c r="A184" s="206" t="s">
        <v>5995</v>
      </c>
      <c r="B184" s="206" t="s">
        <v>7735</v>
      </c>
      <c r="C184" s="290"/>
      <c r="D184" s="291"/>
      <c r="E184" s="291"/>
      <c r="F184" s="291"/>
      <c r="G184" s="291"/>
      <c r="H184" s="292"/>
    </row>
    <row r="185" spans="1:8" x14ac:dyDescent="0.2">
      <c r="A185" s="6"/>
      <c r="B185" s="6" t="s">
        <v>5474</v>
      </c>
      <c r="C185" s="250"/>
      <c r="D185" s="250"/>
      <c r="E185" s="250"/>
      <c r="F185" s="250"/>
      <c r="G185" s="250"/>
      <c r="H185" s="250"/>
    </row>
    <row r="186" spans="1:8" ht="15" x14ac:dyDescent="0.25">
      <c r="A186" s="11" t="s">
        <v>305</v>
      </c>
      <c r="B186" s="12" t="s">
        <v>5961</v>
      </c>
      <c r="C186" s="269"/>
      <c r="D186" s="255"/>
      <c r="E186" s="255"/>
      <c r="F186" s="255"/>
      <c r="G186" s="255"/>
      <c r="H186" s="277"/>
    </row>
    <row r="187" spans="1:8" x14ac:dyDescent="0.2">
      <c r="A187" s="10" t="s">
        <v>306</v>
      </c>
      <c r="B187" s="6" t="s">
        <v>5476</v>
      </c>
      <c r="C187" s="253"/>
      <c r="D187" s="250"/>
      <c r="E187" s="250"/>
      <c r="F187" s="250"/>
      <c r="G187" s="250"/>
      <c r="H187" s="250"/>
    </row>
    <row r="188" spans="1:8" x14ac:dyDescent="0.2">
      <c r="A188" s="10" t="s">
        <v>5091</v>
      </c>
      <c r="B188" s="54" t="s">
        <v>9125</v>
      </c>
      <c r="C188" s="253">
        <v>58310.92</v>
      </c>
      <c r="D188" s="250">
        <v>20</v>
      </c>
      <c r="E188" s="250"/>
      <c r="F188" s="62">
        <v>0</v>
      </c>
      <c r="G188" s="62">
        <v>0</v>
      </c>
      <c r="H188" s="253">
        <f t="shared" ref="H188:H189" si="18">G188-F188</f>
        <v>0</v>
      </c>
    </row>
    <row r="189" spans="1:8" x14ac:dyDescent="0.2">
      <c r="A189" s="10" t="s">
        <v>5092</v>
      </c>
      <c r="B189" s="54" t="s">
        <v>9359</v>
      </c>
      <c r="C189" s="253">
        <v>51515.369999999995</v>
      </c>
      <c r="D189" s="250">
        <v>21</v>
      </c>
      <c r="E189" s="250"/>
      <c r="F189" s="62">
        <v>0</v>
      </c>
      <c r="G189" s="62">
        <v>0</v>
      </c>
      <c r="H189" s="253">
        <f t="shared" si="18"/>
        <v>0</v>
      </c>
    </row>
    <row r="190" spans="1:8" x14ac:dyDescent="0.2">
      <c r="A190" s="10" t="s">
        <v>307</v>
      </c>
      <c r="B190" s="6" t="s">
        <v>5543</v>
      </c>
      <c r="C190" s="253"/>
      <c r="D190" s="250"/>
      <c r="E190" s="250"/>
      <c r="F190" s="250"/>
      <c r="G190" s="250"/>
      <c r="H190" s="250"/>
    </row>
    <row r="191" spans="1:8" ht="28.5" x14ac:dyDescent="0.2">
      <c r="A191" s="10"/>
      <c r="B191" s="173" t="s">
        <v>5517</v>
      </c>
      <c r="C191" s="253">
        <v>1452920.39</v>
      </c>
      <c r="D191" s="250">
        <v>36</v>
      </c>
      <c r="E191" s="250"/>
      <c r="F191" s="62">
        <v>0</v>
      </c>
      <c r="G191" s="62">
        <v>0</v>
      </c>
      <c r="H191" s="253">
        <f t="shared" ref="H191" si="19">G191-F191</f>
        <v>0</v>
      </c>
    </row>
    <row r="192" spans="1:8" x14ac:dyDescent="0.2">
      <c r="A192" s="10" t="s">
        <v>1350</v>
      </c>
      <c r="B192" s="6" t="s">
        <v>5567</v>
      </c>
      <c r="C192" s="253"/>
      <c r="D192" s="250"/>
      <c r="E192" s="250"/>
      <c r="F192" s="250"/>
      <c r="G192" s="250"/>
      <c r="H192" s="250"/>
    </row>
    <row r="193" spans="1:8" x14ac:dyDescent="0.2">
      <c r="A193" s="10" t="s">
        <v>5093</v>
      </c>
      <c r="B193" s="530" t="s">
        <v>8561</v>
      </c>
      <c r="C193" s="532">
        <v>23434.567703381192</v>
      </c>
      <c r="D193" s="250">
        <v>37</v>
      </c>
      <c r="E193" s="250"/>
      <c r="F193" s="62">
        <v>0</v>
      </c>
      <c r="G193" s="62">
        <v>0</v>
      </c>
      <c r="H193" s="253">
        <f t="shared" ref="H193:H196" si="20">G193-F193</f>
        <v>0</v>
      </c>
    </row>
    <row r="194" spans="1:8" x14ac:dyDescent="0.2">
      <c r="A194" s="10" t="s">
        <v>5094</v>
      </c>
      <c r="B194" s="530" t="s">
        <v>8563</v>
      </c>
      <c r="C194" s="532">
        <v>23434.567703381192</v>
      </c>
      <c r="D194" s="250">
        <v>37</v>
      </c>
      <c r="E194" s="250"/>
      <c r="F194" s="62">
        <v>0</v>
      </c>
      <c r="G194" s="62">
        <v>0</v>
      </c>
      <c r="H194" s="253">
        <f t="shared" si="20"/>
        <v>0</v>
      </c>
    </row>
    <row r="195" spans="1:8" x14ac:dyDescent="0.2">
      <c r="A195" s="10" t="s">
        <v>5095</v>
      </c>
      <c r="B195" s="531" t="s">
        <v>9360</v>
      </c>
      <c r="C195" s="532">
        <v>18691.598676758451</v>
      </c>
      <c r="D195" s="250">
        <v>38</v>
      </c>
      <c r="E195" s="250"/>
      <c r="F195" s="62">
        <v>0</v>
      </c>
      <c r="G195" s="62">
        <v>0</v>
      </c>
      <c r="H195" s="253">
        <f t="shared" si="20"/>
        <v>0</v>
      </c>
    </row>
    <row r="196" spans="1:8" x14ac:dyDescent="0.2">
      <c r="A196" s="10" t="s">
        <v>5096</v>
      </c>
      <c r="B196" s="531" t="s">
        <v>9361</v>
      </c>
      <c r="C196" s="532">
        <v>21590.73591647916</v>
      </c>
      <c r="D196" s="250">
        <v>38</v>
      </c>
      <c r="E196" s="250"/>
      <c r="F196" s="62">
        <v>0</v>
      </c>
      <c r="G196" s="62">
        <v>0</v>
      </c>
      <c r="H196" s="253">
        <f t="shared" si="20"/>
        <v>0</v>
      </c>
    </row>
    <row r="197" spans="1:8" ht="15" x14ac:dyDescent="0.25">
      <c r="A197" s="15" t="s">
        <v>308</v>
      </c>
      <c r="B197" s="12" t="s">
        <v>5877</v>
      </c>
      <c r="C197" s="269"/>
      <c r="D197" s="255"/>
      <c r="E197" s="255"/>
      <c r="F197" s="255"/>
      <c r="G197" s="255"/>
      <c r="H197" s="277"/>
    </row>
    <row r="198" spans="1:8" ht="28.5" x14ac:dyDescent="0.2">
      <c r="A198" s="10" t="s">
        <v>309</v>
      </c>
      <c r="B198" s="31" t="s">
        <v>5948</v>
      </c>
      <c r="C198" s="253"/>
      <c r="D198" s="250">
        <v>24</v>
      </c>
      <c r="E198" s="250"/>
      <c r="F198" s="62"/>
      <c r="G198" s="62"/>
      <c r="H198" s="253"/>
    </row>
    <row r="199" spans="1:8" ht="57" x14ac:dyDescent="0.2">
      <c r="A199" s="580"/>
      <c r="B199" s="547" t="s">
        <v>8597</v>
      </c>
      <c r="C199" s="253"/>
      <c r="D199" s="250"/>
      <c r="E199" s="250"/>
      <c r="F199" s="62"/>
      <c r="G199" s="62"/>
      <c r="H199" s="253"/>
    </row>
    <row r="200" spans="1:8" ht="28.5" x14ac:dyDescent="0.2">
      <c r="A200" s="550" t="s">
        <v>9362</v>
      </c>
      <c r="B200" s="520" t="s">
        <v>9363</v>
      </c>
      <c r="C200" s="253"/>
      <c r="D200" s="250"/>
      <c r="E200" s="250"/>
      <c r="F200" s="62"/>
      <c r="G200" s="62"/>
      <c r="H200" s="253"/>
    </row>
    <row r="201" spans="1:8" x14ac:dyDescent="0.2">
      <c r="A201" s="550" t="s">
        <v>9364</v>
      </c>
      <c r="B201" s="520" t="s">
        <v>9365</v>
      </c>
      <c r="C201" s="278">
        <v>163744.01778689871</v>
      </c>
      <c r="D201" s="250"/>
      <c r="E201" s="250"/>
      <c r="F201" s="62">
        <v>0</v>
      </c>
      <c r="G201" s="62">
        <v>0</v>
      </c>
      <c r="H201" s="253">
        <f t="shared" ref="H201:H202" si="21">G201-F201</f>
        <v>0</v>
      </c>
    </row>
    <row r="202" spans="1:8" ht="28.5" x14ac:dyDescent="0.2">
      <c r="A202" s="550" t="s">
        <v>9366</v>
      </c>
      <c r="B202" s="520" t="s">
        <v>9367</v>
      </c>
      <c r="C202" s="278">
        <v>8618.1061993104595</v>
      </c>
      <c r="D202" s="250"/>
      <c r="E202" s="250"/>
      <c r="F202" s="62">
        <v>0</v>
      </c>
      <c r="G202" s="62">
        <v>0</v>
      </c>
      <c r="H202" s="253">
        <f t="shared" si="21"/>
        <v>0</v>
      </c>
    </row>
    <row r="203" spans="1:8" ht="28.5" x14ac:dyDescent="0.2">
      <c r="A203" s="550" t="s">
        <v>9368</v>
      </c>
      <c r="B203" s="520" t="s">
        <v>9369</v>
      </c>
      <c r="C203" s="278"/>
      <c r="D203" s="250"/>
      <c r="E203" s="250"/>
      <c r="F203" s="62"/>
      <c r="G203" s="62"/>
      <c r="H203" s="253"/>
    </row>
    <row r="204" spans="1:8" x14ac:dyDescent="0.2">
      <c r="A204" s="550" t="s">
        <v>9370</v>
      </c>
      <c r="B204" s="520" t="s">
        <v>9371</v>
      </c>
      <c r="C204" s="278">
        <v>285865.9528402561</v>
      </c>
      <c r="D204" s="250"/>
      <c r="E204" s="250"/>
      <c r="F204" s="62">
        <v>0</v>
      </c>
      <c r="G204" s="62">
        <v>0</v>
      </c>
      <c r="H204" s="253">
        <f t="shared" ref="H204:H208" si="22">G204-F204</f>
        <v>0</v>
      </c>
    </row>
    <row r="205" spans="1:8" x14ac:dyDescent="0.2">
      <c r="A205" s="550" t="s">
        <v>9372</v>
      </c>
      <c r="B205" s="520" t="s">
        <v>9373</v>
      </c>
      <c r="C205" s="278">
        <v>285865.9528402561</v>
      </c>
      <c r="D205" s="250"/>
      <c r="E205" s="250"/>
      <c r="F205" s="62">
        <v>0</v>
      </c>
      <c r="G205" s="62">
        <v>0</v>
      </c>
      <c r="H205" s="253">
        <f t="shared" si="22"/>
        <v>0</v>
      </c>
    </row>
    <row r="206" spans="1:8" x14ac:dyDescent="0.2">
      <c r="A206" s="550" t="s">
        <v>9374</v>
      </c>
      <c r="B206" s="520" t="s">
        <v>9375</v>
      </c>
      <c r="C206" s="278">
        <v>285865.9528402561</v>
      </c>
      <c r="D206" s="250"/>
      <c r="E206" s="250"/>
      <c r="F206" s="62">
        <v>0</v>
      </c>
      <c r="G206" s="62">
        <v>0</v>
      </c>
      <c r="H206" s="253">
        <f t="shared" si="22"/>
        <v>0</v>
      </c>
    </row>
    <row r="207" spans="1:8" x14ac:dyDescent="0.2">
      <c r="A207" s="550" t="s">
        <v>9376</v>
      </c>
      <c r="B207" s="520" t="s">
        <v>9377</v>
      </c>
      <c r="C207" s="278">
        <v>228692.76227220488</v>
      </c>
      <c r="D207" s="250"/>
      <c r="E207" s="250"/>
      <c r="F207" s="62">
        <v>0</v>
      </c>
      <c r="G207" s="62">
        <v>0</v>
      </c>
      <c r="H207" s="253">
        <f t="shared" si="22"/>
        <v>0</v>
      </c>
    </row>
    <row r="208" spans="1:8" ht="28.5" x14ac:dyDescent="0.2">
      <c r="A208" s="550" t="s">
        <v>9378</v>
      </c>
      <c r="B208" s="520" t="s">
        <v>9379</v>
      </c>
      <c r="C208" s="278">
        <v>57173.190568051221</v>
      </c>
      <c r="D208" s="250"/>
      <c r="E208" s="250"/>
      <c r="F208" s="62">
        <v>0</v>
      </c>
      <c r="G208" s="62">
        <v>0</v>
      </c>
      <c r="H208" s="253">
        <f t="shared" si="22"/>
        <v>0</v>
      </c>
    </row>
    <row r="209" spans="1:8" x14ac:dyDescent="0.2">
      <c r="A209" s="550" t="s">
        <v>9380</v>
      </c>
      <c r="B209" s="520" t="s">
        <v>9381</v>
      </c>
      <c r="C209" s="278"/>
      <c r="D209" s="250"/>
      <c r="E209" s="250"/>
      <c r="F209" s="62"/>
      <c r="G209" s="62"/>
      <c r="H209" s="253"/>
    </row>
    <row r="210" spans="1:8" x14ac:dyDescent="0.2">
      <c r="A210" s="550" t="s">
        <v>9382</v>
      </c>
      <c r="B210" s="520" t="s">
        <v>9383</v>
      </c>
      <c r="C210" s="278">
        <v>28586.59528402561</v>
      </c>
      <c r="D210" s="250"/>
      <c r="E210" s="250"/>
      <c r="F210" s="62">
        <v>0</v>
      </c>
      <c r="G210" s="62">
        <v>0</v>
      </c>
      <c r="H210" s="253">
        <f t="shared" ref="H210:H211" si="23">G210-F210</f>
        <v>0</v>
      </c>
    </row>
    <row r="211" spans="1:8" ht="28.5" x14ac:dyDescent="0.2">
      <c r="A211" s="550" t="s">
        <v>9384</v>
      </c>
      <c r="B211" s="520" t="s">
        <v>9385</v>
      </c>
      <c r="C211" s="278">
        <v>1504.5576465276638</v>
      </c>
      <c r="D211" s="250"/>
      <c r="E211" s="250"/>
      <c r="F211" s="62">
        <v>0</v>
      </c>
      <c r="G211" s="62">
        <v>0</v>
      </c>
      <c r="H211" s="253">
        <f t="shared" si="23"/>
        <v>0</v>
      </c>
    </row>
    <row r="212" spans="1:8" x14ac:dyDescent="0.2">
      <c r="A212" s="550" t="s">
        <v>9386</v>
      </c>
      <c r="B212" s="520" t="s">
        <v>9387</v>
      </c>
      <c r="C212" s="278"/>
      <c r="D212" s="250"/>
      <c r="E212" s="250"/>
      <c r="F212" s="62"/>
      <c r="G212" s="62"/>
      <c r="H212" s="253"/>
    </row>
    <row r="213" spans="1:8" x14ac:dyDescent="0.2">
      <c r="A213" s="550" t="s">
        <v>9388</v>
      </c>
      <c r="B213" s="520" t="s">
        <v>9389</v>
      </c>
      <c r="C213" s="278">
        <v>57173.190568051221</v>
      </c>
      <c r="D213" s="250"/>
      <c r="E213" s="250"/>
      <c r="F213" s="62">
        <v>0</v>
      </c>
      <c r="G213" s="62">
        <v>0</v>
      </c>
      <c r="H213" s="253">
        <f t="shared" ref="H213:H214" si="24">G213-F213</f>
        <v>0</v>
      </c>
    </row>
    <row r="214" spans="1:8" ht="28.5" x14ac:dyDescent="0.2">
      <c r="A214" s="550" t="s">
        <v>9390</v>
      </c>
      <c r="B214" s="520" t="s">
        <v>9391</v>
      </c>
      <c r="C214" s="278">
        <v>3009.1152930553276</v>
      </c>
      <c r="D214" s="250"/>
      <c r="E214" s="250"/>
      <c r="F214" s="62">
        <v>0</v>
      </c>
      <c r="G214" s="62">
        <v>0</v>
      </c>
      <c r="H214" s="253">
        <f t="shared" si="24"/>
        <v>0</v>
      </c>
    </row>
    <row r="215" spans="1:8" x14ac:dyDescent="0.2">
      <c r="A215" s="550" t="s">
        <v>9392</v>
      </c>
      <c r="B215" s="520" t="s">
        <v>9393</v>
      </c>
      <c r="C215" s="278"/>
      <c r="D215" s="250"/>
      <c r="E215" s="250"/>
      <c r="F215" s="62"/>
      <c r="G215" s="62"/>
      <c r="H215" s="253"/>
    </row>
    <row r="216" spans="1:8" x14ac:dyDescent="0.2">
      <c r="A216" s="550" t="s">
        <v>9394</v>
      </c>
      <c r="B216" s="520" t="s">
        <v>9395</v>
      </c>
      <c r="C216" s="278">
        <v>57173.190568051221</v>
      </c>
      <c r="D216" s="250"/>
      <c r="E216" s="250"/>
      <c r="F216" s="62">
        <v>0</v>
      </c>
      <c r="G216" s="62">
        <v>0</v>
      </c>
      <c r="H216" s="253">
        <f t="shared" ref="H216:H217" si="25">G216-F216</f>
        <v>0</v>
      </c>
    </row>
    <row r="217" spans="1:8" ht="28.5" x14ac:dyDescent="0.2">
      <c r="A217" s="550" t="s">
        <v>9396</v>
      </c>
      <c r="B217" s="520" t="s">
        <v>9397</v>
      </c>
      <c r="C217" s="278">
        <v>3009.1152930553276</v>
      </c>
      <c r="D217" s="250"/>
      <c r="E217" s="250"/>
      <c r="F217" s="62">
        <v>0</v>
      </c>
      <c r="G217" s="62">
        <v>0</v>
      </c>
      <c r="H217" s="253">
        <f t="shared" si="25"/>
        <v>0</v>
      </c>
    </row>
    <row r="218" spans="1:8" x14ac:dyDescent="0.2">
      <c r="A218" s="10" t="s">
        <v>310</v>
      </c>
      <c r="B218" s="6" t="s">
        <v>5583</v>
      </c>
      <c r="C218" s="253">
        <v>15160.83</v>
      </c>
      <c r="D218" s="250">
        <v>25</v>
      </c>
      <c r="E218" s="250"/>
      <c r="F218" s="62">
        <v>0</v>
      </c>
      <c r="G218" s="62">
        <v>0</v>
      </c>
      <c r="H218" s="253">
        <f t="shared" ref="H218" si="26">G218-F218</f>
        <v>0</v>
      </c>
    </row>
    <row r="219" spans="1:8" ht="15" x14ac:dyDescent="0.25">
      <c r="A219" s="15" t="s">
        <v>311</v>
      </c>
      <c r="B219" s="12" t="s">
        <v>5544</v>
      </c>
      <c r="C219" s="269"/>
      <c r="D219" s="255"/>
      <c r="E219" s="255"/>
      <c r="F219" s="255"/>
      <c r="G219" s="255"/>
      <c r="H219" s="277"/>
    </row>
    <row r="220" spans="1:8" ht="28.5" x14ac:dyDescent="0.2">
      <c r="A220" s="10" t="s">
        <v>312</v>
      </c>
      <c r="B220" s="173" t="s">
        <v>5545</v>
      </c>
      <c r="C220" s="253">
        <v>398032.81</v>
      </c>
      <c r="D220" s="250">
        <v>37</v>
      </c>
      <c r="E220" s="250"/>
      <c r="F220" s="62">
        <v>0</v>
      </c>
      <c r="G220" s="62">
        <v>0</v>
      </c>
      <c r="H220" s="253">
        <f t="shared" ref="H220" si="27">G220-F220</f>
        <v>0</v>
      </c>
    </row>
    <row r="221" spans="1:8" ht="15" x14ac:dyDescent="0.25">
      <c r="A221" s="15" t="s">
        <v>313</v>
      </c>
      <c r="B221" s="12" t="s">
        <v>5546</v>
      </c>
      <c r="C221" s="269"/>
      <c r="D221" s="255"/>
      <c r="E221" s="255"/>
      <c r="F221" s="255"/>
      <c r="G221" s="255"/>
      <c r="H221" s="277"/>
    </row>
    <row r="222" spans="1:8" ht="28.5" x14ac:dyDescent="0.2">
      <c r="A222" s="10" t="s">
        <v>314</v>
      </c>
      <c r="B222" s="31" t="s">
        <v>5860</v>
      </c>
      <c r="C222" s="278">
        <v>55361.375559279448</v>
      </c>
      <c r="D222" s="250">
        <v>38</v>
      </c>
      <c r="E222" s="250"/>
      <c r="F222" s="62">
        <v>0</v>
      </c>
      <c r="G222" s="62">
        <v>0</v>
      </c>
      <c r="H222" s="253">
        <f t="shared" ref="H222:H227" si="28">G222-F222</f>
        <v>0</v>
      </c>
    </row>
    <row r="223" spans="1:8" ht="28.5" x14ac:dyDescent="0.2">
      <c r="A223" s="10" t="s">
        <v>315</v>
      </c>
      <c r="B223" s="31" t="s">
        <v>5911</v>
      </c>
      <c r="C223" s="278">
        <v>59171.364440720557</v>
      </c>
      <c r="D223" s="250">
        <v>38</v>
      </c>
      <c r="E223" s="250"/>
      <c r="F223" s="62">
        <v>0</v>
      </c>
      <c r="G223" s="62">
        <v>0</v>
      </c>
      <c r="H223" s="253">
        <f t="shared" si="28"/>
        <v>0</v>
      </c>
    </row>
    <row r="224" spans="1:8" ht="28.5" x14ac:dyDescent="0.2">
      <c r="A224" s="10" t="s">
        <v>316</v>
      </c>
      <c r="B224" s="31" t="s">
        <v>5912</v>
      </c>
      <c r="C224" s="278">
        <v>55361.375559279448</v>
      </c>
      <c r="D224" s="250">
        <v>39</v>
      </c>
      <c r="E224" s="250"/>
      <c r="F224" s="62">
        <v>0</v>
      </c>
      <c r="G224" s="62">
        <v>0</v>
      </c>
      <c r="H224" s="253">
        <f t="shared" si="28"/>
        <v>0</v>
      </c>
    </row>
    <row r="225" spans="1:8" ht="28.5" x14ac:dyDescent="0.2">
      <c r="A225" s="10" t="s">
        <v>317</v>
      </c>
      <c r="B225" s="31" t="s">
        <v>5863</v>
      </c>
      <c r="C225" s="278">
        <v>59171.364440720557</v>
      </c>
      <c r="D225" s="250">
        <v>39</v>
      </c>
      <c r="E225" s="250"/>
      <c r="F225" s="62">
        <v>0</v>
      </c>
      <c r="G225" s="62">
        <v>0</v>
      </c>
      <c r="H225" s="253">
        <f t="shared" si="28"/>
        <v>0</v>
      </c>
    </row>
    <row r="226" spans="1:8" ht="28.5" x14ac:dyDescent="0.2">
      <c r="A226" s="10" t="s">
        <v>5097</v>
      </c>
      <c r="B226" s="182" t="s">
        <v>5864</v>
      </c>
      <c r="C226" s="278">
        <v>61516.293766719871</v>
      </c>
      <c r="D226" s="277">
        <v>40</v>
      </c>
      <c r="E226" s="277"/>
      <c r="F226" s="62">
        <v>0</v>
      </c>
      <c r="G226" s="62">
        <v>0</v>
      </c>
      <c r="H226" s="253">
        <f t="shared" si="28"/>
        <v>0</v>
      </c>
    </row>
    <row r="227" spans="1:8" ht="29.25" thickBot="1" x14ac:dyDescent="0.25">
      <c r="A227" s="10" t="s">
        <v>5098</v>
      </c>
      <c r="B227" s="182" t="s">
        <v>5963</v>
      </c>
      <c r="C227" s="278">
        <v>65749.866233280132</v>
      </c>
      <c r="D227" s="277">
        <v>40</v>
      </c>
      <c r="E227" s="277"/>
      <c r="F227" s="62">
        <v>0</v>
      </c>
      <c r="G227" s="62">
        <v>0</v>
      </c>
      <c r="H227" s="253">
        <f t="shared" si="28"/>
        <v>0</v>
      </c>
    </row>
    <row r="228" spans="1:8" ht="15.75" thickBot="1" x14ac:dyDescent="0.3">
      <c r="A228" s="158"/>
      <c r="B228" s="159" t="s">
        <v>5996</v>
      </c>
      <c r="C228" s="280">
        <f>SUM(C188:C227)</f>
        <v>3885705.1299999994</v>
      </c>
      <c r="D228" s="273"/>
      <c r="E228" s="273"/>
      <c r="F228" s="262">
        <f>SUM(F188:F227)</f>
        <v>0</v>
      </c>
      <c r="G228" s="262">
        <f>SUM(G188:G227)</f>
        <v>0</v>
      </c>
      <c r="H228" s="262">
        <f>SUM(H188:H227)</f>
        <v>0</v>
      </c>
    </row>
    <row r="229" spans="1:8" ht="30" x14ac:dyDescent="0.25">
      <c r="A229" s="170" t="s">
        <v>5997</v>
      </c>
      <c r="B229" s="166" t="s">
        <v>7742</v>
      </c>
      <c r="C229" s="286"/>
      <c r="D229" s="275"/>
      <c r="E229" s="275"/>
      <c r="F229" s="275"/>
      <c r="G229" s="275"/>
      <c r="H229" s="287"/>
    </row>
    <row r="230" spans="1:8" x14ac:dyDescent="0.2">
      <c r="A230" s="6"/>
      <c r="B230" s="6" t="s">
        <v>5489</v>
      </c>
      <c r="C230" s="250"/>
      <c r="D230" s="250"/>
      <c r="E230" s="250"/>
      <c r="F230" s="250"/>
      <c r="G230" s="250"/>
      <c r="H230" s="250"/>
    </row>
    <row r="231" spans="1:8" ht="15" x14ac:dyDescent="0.25">
      <c r="A231" s="6"/>
      <c r="B231" s="41" t="s">
        <v>5950</v>
      </c>
      <c r="C231" s="255"/>
      <c r="D231" s="277"/>
      <c r="E231" s="277"/>
      <c r="F231" s="277"/>
      <c r="G231" s="277"/>
      <c r="H231" s="277"/>
    </row>
    <row r="232" spans="1:8" ht="15" x14ac:dyDescent="0.25">
      <c r="A232" s="11" t="s">
        <v>322</v>
      </c>
      <c r="B232" s="12" t="s">
        <v>5556</v>
      </c>
      <c r="C232" s="269"/>
      <c r="D232" s="269"/>
      <c r="E232" s="269"/>
      <c r="F232" s="269"/>
      <c r="G232" s="269"/>
      <c r="H232" s="288"/>
    </row>
    <row r="233" spans="1:8" x14ac:dyDescent="0.2">
      <c r="A233" s="10" t="s">
        <v>318</v>
      </c>
      <c r="B233" s="6" t="s">
        <v>2565</v>
      </c>
      <c r="C233" s="253">
        <v>75600.12</v>
      </c>
      <c r="D233" s="250">
        <v>29</v>
      </c>
      <c r="E233" s="250"/>
      <c r="F233" s="62">
        <v>0</v>
      </c>
      <c r="G233" s="62">
        <v>0</v>
      </c>
      <c r="H233" s="253">
        <f t="shared" ref="H233:H241" si="29">G233-F233</f>
        <v>0</v>
      </c>
    </row>
    <row r="234" spans="1:8" x14ac:dyDescent="0.2">
      <c r="A234" s="10" t="s">
        <v>319</v>
      </c>
      <c r="B234" s="6" t="s">
        <v>2566</v>
      </c>
      <c r="C234" s="253">
        <v>29300.02</v>
      </c>
      <c r="D234" s="250">
        <v>29</v>
      </c>
      <c r="E234" s="250"/>
      <c r="F234" s="62">
        <v>0</v>
      </c>
      <c r="G234" s="62">
        <v>0</v>
      </c>
      <c r="H234" s="253">
        <f t="shared" si="29"/>
        <v>0</v>
      </c>
    </row>
    <row r="235" spans="1:8" x14ac:dyDescent="0.2">
      <c r="A235" s="10" t="s">
        <v>320</v>
      </c>
      <c r="B235" s="6" t="s">
        <v>2567</v>
      </c>
      <c r="C235" s="253">
        <v>29300.02</v>
      </c>
      <c r="D235" s="250">
        <v>30</v>
      </c>
      <c r="E235" s="250"/>
      <c r="F235" s="62">
        <v>0</v>
      </c>
      <c r="G235" s="62">
        <v>0</v>
      </c>
      <c r="H235" s="253">
        <f t="shared" si="29"/>
        <v>0</v>
      </c>
    </row>
    <row r="236" spans="1:8" x14ac:dyDescent="0.2">
      <c r="A236" s="10" t="s">
        <v>321</v>
      </c>
      <c r="B236" s="6" t="s">
        <v>2568</v>
      </c>
      <c r="C236" s="253">
        <v>31400.51</v>
      </c>
      <c r="D236" s="250">
        <v>30</v>
      </c>
      <c r="E236" s="250"/>
      <c r="F236" s="62">
        <v>0</v>
      </c>
      <c r="G236" s="62">
        <v>0</v>
      </c>
      <c r="H236" s="253">
        <f t="shared" si="29"/>
        <v>0</v>
      </c>
    </row>
    <row r="237" spans="1:8" x14ac:dyDescent="0.2">
      <c r="A237" s="10" t="s">
        <v>660</v>
      </c>
      <c r="B237" s="6" t="s">
        <v>2569</v>
      </c>
      <c r="C237" s="253">
        <v>25073.48</v>
      </c>
      <c r="D237" s="250">
        <v>30</v>
      </c>
      <c r="E237" s="250"/>
      <c r="F237" s="62">
        <v>0</v>
      </c>
      <c r="G237" s="62">
        <v>0</v>
      </c>
      <c r="H237" s="253">
        <f t="shared" si="29"/>
        <v>0</v>
      </c>
    </row>
    <row r="238" spans="1:8" x14ac:dyDescent="0.2">
      <c r="A238" s="10" t="s">
        <v>2770</v>
      </c>
      <c r="B238" s="6" t="s">
        <v>2570</v>
      </c>
      <c r="C238" s="253">
        <v>31202.560000000001</v>
      </c>
      <c r="D238" s="250">
        <v>31</v>
      </c>
      <c r="E238" s="250"/>
      <c r="F238" s="62">
        <v>0</v>
      </c>
      <c r="G238" s="62">
        <v>0</v>
      </c>
      <c r="H238" s="253">
        <f t="shared" si="29"/>
        <v>0</v>
      </c>
    </row>
    <row r="239" spans="1:8" x14ac:dyDescent="0.2">
      <c r="A239" s="10" t="s">
        <v>2771</v>
      </c>
      <c r="B239" s="6" t="s">
        <v>2571</v>
      </c>
      <c r="C239" s="253">
        <v>29300.02</v>
      </c>
      <c r="D239" s="250">
        <v>31</v>
      </c>
      <c r="E239" s="250"/>
      <c r="F239" s="62">
        <v>0</v>
      </c>
      <c r="G239" s="62">
        <v>0</v>
      </c>
      <c r="H239" s="253">
        <f t="shared" si="29"/>
        <v>0</v>
      </c>
    </row>
    <row r="240" spans="1:8" x14ac:dyDescent="0.2">
      <c r="A240" s="10" t="s">
        <v>2772</v>
      </c>
      <c r="B240" s="6" t="s">
        <v>2572</v>
      </c>
      <c r="C240" s="253">
        <v>29300.02</v>
      </c>
      <c r="D240" s="250">
        <v>31</v>
      </c>
      <c r="E240" s="250"/>
      <c r="F240" s="62">
        <v>0</v>
      </c>
      <c r="G240" s="62">
        <v>0</v>
      </c>
      <c r="H240" s="253">
        <f t="shared" si="29"/>
        <v>0</v>
      </c>
    </row>
    <row r="241" spans="1:8" x14ac:dyDescent="0.2">
      <c r="A241" s="10" t="s">
        <v>2773</v>
      </c>
      <c r="B241" s="6" t="s">
        <v>2576</v>
      </c>
      <c r="C241" s="253">
        <v>75600.12</v>
      </c>
      <c r="D241" s="250">
        <v>31</v>
      </c>
      <c r="E241" s="250"/>
      <c r="F241" s="62">
        <v>0</v>
      </c>
      <c r="G241" s="62">
        <v>0</v>
      </c>
      <c r="H241" s="253">
        <f t="shared" si="29"/>
        <v>0</v>
      </c>
    </row>
    <row r="242" spans="1:8" ht="15" x14ac:dyDescent="0.25">
      <c r="A242" s="11" t="s">
        <v>323</v>
      </c>
      <c r="B242" s="167" t="s">
        <v>5557</v>
      </c>
      <c r="C242" s="269"/>
      <c r="D242" s="269"/>
      <c r="E242" s="269"/>
      <c r="F242" s="269"/>
      <c r="G242" s="269"/>
      <c r="H242" s="288"/>
    </row>
    <row r="243" spans="1:8" x14ac:dyDescent="0.2">
      <c r="A243" s="450" t="s">
        <v>324</v>
      </c>
      <c r="B243" s="6" t="s">
        <v>2565</v>
      </c>
      <c r="C243" s="253">
        <v>161035.73000000001</v>
      </c>
      <c r="D243" s="33">
        <v>31</v>
      </c>
      <c r="E243" s="250"/>
      <c r="F243" s="62">
        <v>0</v>
      </c>
      <c r="G243" s="62">
        <v>0</v>
      </c>
      <c r="H243" s="253">
        <f t="shared" ref="H243:H270" si="30">G243-F243</f>
        <v>0</v>
      </c>
    </row>
    <row r="244" spans="1:8" x14ac:dyDescent="0.2">
      <c r="A244" s="450" t="s">
        <v>325</v>
      </c>
      <c r="B244" s="6" t="s">
        <v>10406</v>
      </c>
      <c r="C244" s="253">
        <v>6013.8627397260288</v>
      </c>
      <c r="D244" s="33">
        <v>31</v>
      </c>
      <c r="E244" s="250"/>
      <c r="F244" s="62">
        <v>0</v>
      </c>
      <c r="G244" s="62">
        <v>0</v>
      </c>
      <c r="H244" s="253">
        <f t="shared" si="30"/>
        <v>0</v>
      </c>
    </row>
    <row r="245" spans="1:8" x14ac:dyDescent="0.2">
      <c r="A245" s="450" t="s">
        <v>326</v>
      </c>
      <c r="B245" s="6" t="s">
        <v>9706</v>
      </c>
      <c r="C245" s="253">
        <v>5467.14794520548</v>
      </c>
      <c r="D245" s="33">
        <v>32</v>
      </c>
      <c r="E245" s="250"/>
      <c r="F245" s="62">
        <v>0</v>
      </c>
      <c r="G245" s="62">
        <v>0</v>
      </c>
      <c r="H245" s="253">
        <f t="shared" si="30"/>
        <v>0</v>
      </c>
    </row>
    <row r="246" spans="1:8" x14ac:dyDescent="0.2">
      <c r="A246" s="450" t="s">
        <v>327</v>
      </c>
      <c r="B246" s="6" t="s">
        <v>10494</v>
      </c>
      <c r="C246" s="253">
        <v>13667.869863013701</v>
      </c>
      <c r="D246" s="33">
        <v>32</v>
      </c>
      <c r="E246" s="250"/>
      <c r="F246" s="62">
        <v>0</v>
      </c>
      <c r="G246" s="62">
        <v>0</v>
      </c>
      <c r="H246" s="253">
        <f t="shared" si="30"/>
        <v>0</v>
      </c>
    </row>
    <row r="247" spans="1:8" x14ac:dyDescent="0.2">
      <c r="A247" s="450" t="s">
        <v>328</v>
      </c>
      <c r="B247" s="6" t="s">
        <v>10495</v>
      </c>
      <c r="C247" s="253">
        <v>13667.869863013701</v>
      </c>
      <c r="D247" s="33">
        <v>32</v>
      </c>
      <c r="E247" s="250"/>
      <c r="F247" s="62">
        <v>0</v>
      </c>
      <c r="G247" s="62">
        <v>0</v>
      </c>
      <c r="H247" s="253">
        <f t="shared" si="30"/>
        <v>0</v>
      </c>
    </row>
    <row r="248" spans="1:8" x14ac:dyDescent="0.2">
      <c r="A248" s="450" t="s">
        <v>1155</v>
      </c>
      <c r="B248" s="6" t="s">
        <v>10496</v>
      </c>
      <c r="C248" s="253">
        <v>13667.869863013701</v>
      </c>
      <c r="D248" s="33">
        <v>32</v>
      </c>
      <c r="E248" s="250"/>
      <c r="F248" s="62">
        <v>0</v>
      </c>
      <c r="G248" s="62">
        <v>0</v>
      </c>
      <c r="H248" s="253">
        <f t="shared" si="30"/>
        <v>0</v>
      </c>
    </row>
    <row r="249" spans="1:8" x14ac:dyDescent="0.2">
      <c r="A249" s="450" t="s">
        <v>1156</v>
      </c>
      <c r="B249" s="6" t="s">
        <v>10497</v>
      </c>
      <c r="C249" s="253">
        <v>13667.869863013701</v>
      </c>
      <c r="D249" s="33">
        <v>33</v>
      </c>
      <c r="E249" s="250"/>
      <c r="F249" s="62">
        <v>0</v>
      </c>
      <c r="G249" s="62">
        <v>0</v>
      </c>
      <c r="H249" s="253">
        <f t="shared" si="30"/>
        <v>0</v>
      </c>
    </row>
    <row r="250" spans="1:8" x14ac:dyDescent="0.2">
      <c r="A250" s="450" t="s">
        <v>1157</v>
      </c>
      <c r="B250" s="6" t="s">
        <v>10498</v>
      </c>
      <c r="C250" s="253">
        <v>13667.869863013701</v>
      </c>
      <c r="D250" s="33">
        <v>33</v>
      </c>
      <c r="E250" s="250"/>
      <c r="F250" s="62">
        <v>0</v>
      </c>
      <c r="G250" s="62">
        <v>0</v>
      </c>
      <c r="H250" s="253">
        <f t="shared" si="30"/>
        <v>0</v>
      </c>
    </row>
    <row r="251" spans="1:8" x14ac:dyDescent="0.2">
      <c r="A251" s="450" t="s">
        <v>1158</v>
      </c>
      <c r="B251" s="6" t="s">
        <v>10499</v>
      </c>
      <c r="C251" s="253">
        <v>12027.725479452058</v>
      </c>
      <c r="D251" s="33">
        <v>33</v>
      </c>
      <c r="E251" s="250"/>
      <c r="F251" s="62">
        <v>0</v>
      </c>
      <c r="G251" s="62">
        <v>0</v>
      </c>
      <c r="H251" s="253">
        <f t="shared" si="30"/>
        <v>0</v>
      </c>
    </row>
    <row r="252" spans="1:8" x14ac:dyDescent="0.2">
      <c r="A252" s="450" t="s">
        <v>3363</v>
      </c>
      <c r="B252" s="6" t="s">
        <v>10500</v>
      </c>
      <c r="C252" s="253">
        <v>8747.4367123287684</v>
      </c>
      <c r="D252" s="33">
        <v>33</v>
      </c>
      <c r="E252" s="250"/>
      <c r="F252" s="62">
        <v>0</v>
      </c>
      <c r="G252" s="62">
        <v>0</v>
      </c>
      <c r="H252" s="253">
        <f t="shared" si="30"/>
        <v>0</v>
      </c>
    </row>
    <row r="253" spans="1:8" x14ac:dyDescent="0.2">
      <c r="A253" s="450" t="s">
        <v>3364</v>
      </c>
      <c r="B253" s="6" t="s">
        <v>10409</v>
      </c>
      <c r="C253" s="253">
        <v>6013.8627397260288</v>
      </c>
      <c r="D253" s="33">
        <v>33</v>
      </c>
      <c r="E253" s="250"/>
      <c r="F253" s="62">
        <v>0</v>
      </c>
      <c r="G253" s="62">
        <v>0</v>
      </c>
      <c r="H253" s="253">
        <f t="shared" si="30"/>
        <v>0</v>
      </c>
    </row>
    <row r="254" spans="1:8" x14ac:dyDescent="0.2">
      <c r="A254" s="450" t="s">
        <v>3365</v>
      </c>
      <c r="B254" s="6" t="s">
        <v>9721</v>
      </c>
      <c r="C254" s="253">
        <v>5467.14794520548</v>
      </c>
      <c r="D254" s="33">
        <v>33</v>
      </c>
      <c r="E254" s="250"/>
      <c r="F254" s="62">
        <v>0</v>
      </c>
      <c r="G254" s="62">
        <v>0</v>
      </c>
      <c r="H254" s="253">
        <f t="shared" si="30"/>
        <v>0</v>
      </c>
    </row>
    <row r="255" spans="1:8" x14ac:dyDescent="0.2">
      <c r="A255" s="450" t="s">
        <v>3366</v>
      </c>
      <c r="B255" s="6" t="s">
        <v>10410</v>
      </c>
      <c r="C255" s="253">
        <v>13667.869863013701</v>
      </c>
      <c r="D255" s="33">
        <v>34</v>
      </c>
      <c r="E255" s="250"/>
      <c r="F255" s="62">
        <v>0</v>
      </c>
      <c r="G255" s="62">
        <v>0</v>
      </c>
      <c r="H255" s="253">
        <f t="shared" si="30"/>
        <v>0</v>
      </c>
    </row>
    <row r="256" spans="1:8" x14ac:dyDescent="0.2">
      <c r="A256" s="450" t="s">
        <v>3367</v>
      </c>
      <c r="B256" s="6" t="s">
        <v>10501</v>
      </c>
      <c r="C256" s="253">
        <v>13667.869863013701</v>
      </c>
      <c r="D256" s="33">
        <v>34</v>
      </c>
      <c r="E256" s="250"/>
      <c r="F256" s="62">
        <v>0</v>
      </c>
      <c r="G256" s="62">
        <v>0</v>
      </c>
      <c r="H256" s="253">
        <f t="shared" si="30"/>
        <v>0</v>
      </c>
    </row>
    <row r="257" spans="1:8" x14ac:dyDescent="0.2">
      <c r="A257" s="450" t="s">
        <v>3368</v>
      </c>
      <c r="B257" s="6" t="s">
        <v>10502</v>
      </c>
      <c r="C257" s="253">
        <v>13667.869863013701</v>
      </c>
      <c r="D257" s="33">
        <v>35</v>
      </c>
      <c r="E257" s="250"/>
      <c r="F257" s="62">
        <v>0</v>
      </c>
      <c r="G257" s="62">
        <v>0</v>
      </c>
      <c r="H257" s="253">
        <f t="shared" si="30"/>
        <v>0</v>
      </c>
    </row>
    <row r="258" spans="1:8" x14ac:dyDescent="0.2">
      <c r="A258" s="450" t="s">
        <v>3369</v>
      </c>
      <c r="B258" s="6" t="s">
        <v>10503</v>
      </c>
      <c r="C258" s="253">
        <v>13667.869863013701</v>
      </c>
      <c r="D258" s="33">
        <v>35</v>
      </c>
      <c r="E258" s="250"/>
      <c r="F258" s="62">
        <v>0</v>
      </c>
      <c r="G258" s="62">
        <v>0</v>
      </c>
      <c r="H258" s="253">
        <f t="shared" si="30"/>
        <v>0</v>
      </c>
    </row>
    <row r="259" spans="1:8" x14ac:dyDescent="0.2">
      <c r="A259" s="450" t="s">
        <v>3370</v>
      </c>
      <c r="B259" s="6" t="s">
        <v>10504</v>
      </c>
      <c r="C259" s="253">
        <v>13667.869863013701</v>
      </c>
      <c r="D259" s="33">
        <v>36</v>
      </c>
      <c r="E259" s="250"/>
      <c r="F259" s="62">
        <v>0</v>
      </c>
      <c r="G259" s="62">
        <v>0</v>
      </c>
      <c r="H259" s="253">
        <f t="shared" si="30"/>
        <v>0</v>
      </c>
    </row>
    <row r="260" spans="1:8" x14ac:dyDescent="0.2">
      <c r="A260" s="450" t="s">
        <v>3371</v>
      </c>
      <c r="B260" s="6" t="s">
        <v>10505</v>
      </c>
      <c r="C260" s="253">
        <v>13667.869863013701</v>
      </c>
      <c r="D260" s="33">
        <v>36</v>
      </c>
      <c r="E260" s="250"/>
      <c r="F260" s="62">
        <v>0</v>
      </c>
      <c r="G260" s="62">
        <v>0</v>
      </c>
      <c r="H260" s="253">
        <f t="shared" si="30"/>
        <v>0</v>
      </c>
    </row>
    <row r="261" spans="1:8" x14ac:dyDescent="0.2">
      <c r="A261" s="450" t="s">
        <v>3372</v>
      </c>
      <c r="B261" s="6" t="s">
        <v>10506</v>
      </c>
      <c r="C261" s="253">
        <v>10387.581095890411</v>
      </c>
      <c r="D261" s="33">
        <v>37</v>
      </c>
      <c r="E261" s="250"/>
      <c r="F261" s="62">
        <v>0</v>
      </c>
      <c r="G261" s="62">
        <v>0</v>
      </c>
      <c r="H261" s="253">
        <f t="shared" si="30"/>
        <v>0</v>
      </c>
    </row>
    <row r="262" spans="1:8" x14ac:dyDescent="0.2">
      <c r="A262" s="450" t="s">
        <v>3373</v>
      </c>
      <c r="B262" s="6" t="s">
        <v>10507</v>
      </c>
      <c r="C262" s="253">
        <v>8747.4367123287684</v>
      </c>
      <c r="D262" s="33">
        <v>37</v>
      </c>
      <c r="E262" s="250"/>
      <c r="F262" s="62">
        <v>0</v>
      </c>
      <c r="G262" s="62">
        <v>0</v>
      </c>
      <c r="H262" s="253">
        <f t="shared" si="30"/>
        <v>0</v>
      </c>
    </row>
    <row r="263" spans="1:8" x14ac:dyDescent="0.2">
      <c r="A263" s="450" t="s">
        <v>3374</v>
      </c>
      <c r="B263" s="6" t="s">
        <v>10413</v>
      </c>
      <c r="C263" s="253">
        <v>6013.8627397260288</v>
      </c>
      <c r="D263" s="33">
        <v>31</v>
      </c>
      <c r="E263" s="250"/>
      <c r="F263" s="62">
        <v>0</v>
      </c>
      <c r="G263" s="62">
        <v>0</v>
      </c>
      <c r="H263" s="253">
        <f t="shared" si="30"/>
        <v>0</v>
      </c>
    </row>
    <row r="264" spans="1:8" x14ac:dyDescent="0.2">
      <c r="A264" s="450" t="s">
        <v>3375</v>
      </c>
      <c r="B264" s="6" t="s">
        <v>10414</v>
      </c>
      <c r="C264" s="253">
        <v>5467.14794520548</v>
      </c>
      <c r="D264" s="33">
        <v>31</v>
      </c>
      <c r="E264" s="250"/>
      <c r="F264" s="62">
        <v>0</v>
      </c>
      <c r="G264" s="62">
        <v>0</v>
      </c>
      <c r="H264" s="253">
        <f t="shared" si="30"/>
        <v>0</v>
      </c>
    </row>
    <row r="265" spans="1:8" x14ac:dyDescent="0.2">
      <c r="A265" s="450" t="s">
        <v>3376</v>
      </c>
      <c r="B265" s="6" t="s">
        <v>10415</v>
      </c>
      <c r="C265" s="253">
        <v>13667.869863013701</v>
      </c>
      <c r="D265" s="33">
        <v>32</v>
      </c>
      <c r="E265" s="250"/>
      <c r="F265" s="62">
        <v>0</v>
      </c>
      <c r="G265" s="62">
        <v>0</v>
      </c>
      <c r="H265" s="253">
        <f t="shared" si="30"/>
        <v>0</v>
      </c>
    </row>
    <row r="266" spans="1:8" x14ac:dyDescent="0.2">
      <c r="A266" s="450" t="s">
        <v>3377</v>
      </c>
      <c r="B266" s="6" t="s">
        <v>10508</v>
      </c>
      <c r="C266" s="253">
        <v>13667.869863013701</v>
      </c>
      <c r="D266" s="33">
        <v>32</v>
      </c>
      <c r="E266" s="250"/>
      <c r="F266" s="62">
        <v>0</v>
      </c>
      <c r="G266" s="62">
        <v>0</v>
      </c>
      <c r="H266" s="253">
        <f t="shared" si="30"/>
        <v>0</v>
      </c>
    </row>
    <row r="267" spans="1:8" x14ac:dyDescent="0.2">
      <c r="A267" s="450" t="s">
        <v>3378</v>
      </c>
      <c r="B267" s="6" t="s">
        <v>10509</v>
      </c>
      <c r="C267" s="253">
        <v>13667.869863013701</v>
      </c>
      <c r="D267" s="33">
        <v>33</v>
      </c>
      <c r="E267" s="250"/>
      <c r="F267" s="62">
        <v>0</v>
      </c>
      <c r="G267" s="62">
        <v>0</v>
      </c>
      <c r="H267" s="253">
        <f t="shared" si="30"/>
        <v>0</v>
      </c>
    </row>
    <row r="268" spans="1:8" x14ac:dyDescent="0.2">
      <c r="A268" s="450" t="s">
        <v>3379</v>
      </c>
      <c r="B268" s="6" t="s">
        <v>10510</v>
      </c>
      <c r="C268" s="253">
        <v>13667.869863013701</v>
      </c>
      <c r="D268" s="33">
        <v>33</v>
      </c>
      <c r="E268" s="250"/>
      <c r="F268" s="62">
        <v>0</v>
      </c>
      <c r="G268" s="62">
        <v>0</v>
      </c>
      <c r="H268" s="253">
        <f t="shared" si="30"/>
        <v>0</v>
      </c>
    </row>
    <row r="269" spans="1:8" x14ac:dyDescent="0.2">
      <c r="A269" s="450" t="s">
        <v>3380</v>
      </c>
      <c r="B269" s="6" t="s">
        <v>10511</v>
      </c>
      <c r="C269" s="253">
        <v>13667.869863013701</v>
      </c>
      <c r="D269" s="33">
        <v>34</v>
      </c>
      <c r="E269" s="250"/>
      <c r="F269" s="62">
        <v>0</v>
      </c>
      <c r="G269" s="62">
        <v>0</v>
      </c>
      <c r="H269" s="253">
        <f t="shared" si="30"/>
        <v>0</v>
      </c>
    </row>
    <row r="270" spans="1:8" x14ac:dyDescent="0.2">
      <c r="A270" s="450" t="s">
        <v>3381</v>
      </c>
      <c r="B270" s="6" t="s">
        <v>10512</v>
      </c>
      <c r="C270" s="253">
        <v>13667.869863013701</v>
      </c>
      <c r="D270" s="33">
        <v>34</v>
      </c>
      <c r="E270" s="250"/>
      <c r="F270" s="62">
        <v>0</v>
      </c>
      <c r="G270" s="62">
        <v>0</v>
      </c>
      <c r="H270" s="253">
        <f t="shared" si="30"/>
        <v>0</v>
      </c>
    </row>
    <row r="271" spans="1:8" x14ac:dyDescent="0.2">
      <c r="A271" s="450" t="s">
        <v>10513</v>
      </c>
      <c r="B271" s="6" t="s">
        <v>10514</v>
      </c>
      <c r="C271" s="253">
        <v>10387.581095890411</v>
      </c>
      <c r="D271" s="33">
        <v>35</v>
      </c>
      <c r="E271" s="250"/>
      <c r="F271" s="62">
        <v>0</v>
      </c>
      <c r="G271" s="62">
        <v>0</v>
      </c>
      <c r="H271" s="253">
        <f t="shared" ref="H271:H298" si="31">G271-F271</f>
        <v>0</v>
      </c>
    </row>
    <row r="272" spans="1:8" x14ac:dyDescent="0.2">
      <c r="A272" s="450" t="s">
        <v>10515</v>
      </c>
      <c r="B272" s="6" t="s">
        <v>10516</v>
      </c>
      <c r="C272" s="253">
        <v>8747.4367123287684</v>
      </c>
      <c r="D272" s="33">
        <v>35</v>
      </c>
      <c r="E272" s="250"/>
      <c r="F272" s="62">
        <v>0</v>
      </c>
      <c r="G272" s="62">
        <v>0</v>
      </c>
      <c r="H272" s="253">
        <f t="shared" si="31"/>
        <v>0</v>
      </c>
    </row>
    <row r="273" spans="1:8" x14ac:dyDescent="0.2">
      <c r="A273" s="450" t="s">
        <v>10517</v>
      </c>
      <c r="B273" s="6" t="s">
        <v>10420</v>
      </c>
      <c r="C273" s="253">
        <v>6013.8627397260288</v>
      </c>
      <c r="D273" s="33">
        <v>32</v>
      </c>
      <c r="E273" s="250"/>
      <c r="F273" s="62">
        <v>0</v>
      </c>
      <c r="G273" s="62">
        <v>0</v>
      </c>
      <c r="H273" s="253">
        <f t="shared" si="31"/>
        <v>0</v>
      </c>
    </row>
    <row r="274" spans="1:8" x14ac:dyDescent="0.2">
      <c r="A274" s="450" t="s">
        <v>10518</v>
      </c>
      <c r="B274" s="6" t="s">
        <v>10422</v>
      </c>
      <c r="C274" s="253">
        <v>5467.14794520548</v>
      </c>
      <c r="D274" s="33">
        <v>32</v>
      </c>
      <c r="E274" s="250"/>
      <c r="F274" s="62">
        <v>0</v>
      </c>
      <c r="G274" s="62">
        <v>0</v>
      </c>
      <c r="H274" s="253">
        <f t="shared" si="31"/>
        <v>0</v>
      </c>
    </row>
    <row r="275" spans="1:8" x14ac:dyDescent="0.2">
      <c r="A275" s="450" t="s">
        <v>10519</v>
      </c>
      <c r="B275" s="6" t="s">
        <v>10424</v>
      </c>
      <c r="C275" s="253">
        <v>13667.869863013701</v>
      </c>
      <c r="D275" s="33">
        <v>33</v>
      </c>
      <c r="E275" s="250"/>
      <c r="F275" s="62">
        <v>0</v>
      </c>
      <c r="G275" s="62">
        <v>0</v>
      </c>
      <c r="H275" s="253">
        <f t="shared" si="31"/>
        <v>0</v>
      </c>
    </row>
    <row r="276" spans="1:8" x14ac:dyDescent="0.2">
      <c r="A276" s="450" t="s">
        <v>10520</v>
      </c>
      <c r="B276" s="6" t="s">
        <v>10426</v>
      </c>
      <c r="C276" s="253">
        <v>13667.869863013701</v>
      </c>
      <c r="D276" s="33">
        <v>33</v>
      </c>
      <c r="E276" s="250"/>
      <c r="F276" s="62">
        <v>0</v>
      </c>
      <c r="G276" s="62">
        <v>0</v>
      </c>
      <c r="H276" s="253">
        <f t="shared" si="31"/>
        <v>0</v>
      </c>
    </row>
    <row r="277" spans="1:8" x14ac:dyDescent="0.2">
      <c r="A277" s="450" t="s">
        <v>10521</v>
      </c>
      <c r="B277" s="6" t="s">
        <v>10522</v>
      </c>
      <c r="C277" s="253">
        <v>13667.869863013701</v>
      </c>
      <c r="D277" s="33">
        <v>34</v>
      </c>
      <c r="E277" s="250"/>
      <c r="F277" s="62">
        <v>0</v>
      </c>
      <c r="G277" s="62">
        <v>0</v>
      </c>
      <c r="H277" s="253">
        <f t="shared" si="31"/>
        <v>0</v>
      </c>
    </row>
    <row r="278" spans="1:8" x14ac:dyDescent="0.2">
      <c r="A278" s="450" t="s">
        <v>10523</v>
      </c>
      <c r="B278" s="6" t="s">
        <v>10524</v>
      </c>
      <c r="C278" s="253">
        <v>13667.869863013701</v>
      </c>
      <c r="D278" s="33">
        <v>34</v>
      </c>
      <c r="E278" s="250"/>
      <c r="F278" s="62">
        <v>0</v>
      </c>
      <c r="G278" s="62">
        <v>0</v>
      </c>
      <c r="H278" s="253">
        <f t="shared" si="31"/>
        <v>0</v>
      </c>
    </row>
    <row r="279" spans="1:8" x14ac:dyDescent="0.2">
      <c r="A279" s="450" t="s">
        <v>10525</v>
      </c>
      <c r="B279" s="6" t="s">
        <v>10526</v>
      </c>
      <c r="C279" s="253">
        <v>13667.869863013701</v>
      </c>
      <c r="D279" s="33">
        <v>35</v>
      </c>
      <c r="E279" s="250"/>
      <c r="F279" s="62">
        <v>0</v>
      </c>
      <c r="G279" s="62">
        <v>0</v>
      </c>
      <c r="H279" s="253">
        <f t="shared" si="31"/>
        <v>0</v>
      </c>
    </row>
    <row r="280" spans="1:8" x14ac:dyDescent="0.2">
      <c r="A280" s="450" t="s">
        <v>10527</v>
      </c>
      <c r="B280" s="6" t="s">
        <v>10528</v>
      </c>
      <c r="C280" s="253">
        <v>13667.869863013701</v>
      </c>
      <c r="D280" s="33">
        <v>35</v>
      </c>
      <c r="E280" s="250"/>
      <c r="F280" s="62">
        <v>0</v>
      </c>
      <c r="G280" s="62">
        <v>0</v>
      </c>
      <c r="H280" s="253">
        <f t="shared" si="31"/>
        <v>0</v>
      </c>
    </row>
    <row r="281" spans="1:8" x14ac:dyDescent="0.2">
      <c r="A281" s="450" t="s">
        <v>10529</v>
      </c>
      <c r="B281" s="6" t="s">
        <v>10530</v>
      </c>
      <c r="C281" s="253">
        <v>10387.581095890411</v>
      </c>
      <c r="D281" s="33">
        <v>36</v>
      </c>
      <c r="E281" s="250"/>
      <c r="F281" s="62">
        <v>0</v>
      </c>
      <c r="G281" s="62">
        <v>0</v>
      </c>
      <c r="H281" s="253">
        <f t="shared" si="31"/>
        <v>0</v>
      </c>
    </row>
    <row r="282" spans="1:8" x14ac:dyDescent="0.2">
      <c r="A282" s="450" t="s">
        <v>10531</v>
      </c>
      <c r="B282" s="6" t="s">
        <v>10532</v>
      </c>
      <c r="C282" s="253">
        <v>8747.4367123287684</v>
      </c>
      <c r="D282" s="33">
        <v>36</v>
      </c>
      <c r="E282" s="250"/>
      <c r="F282" s="62">
        <v>0</v>
      </c>
      <c r="G282" s="62">
        <v>0</v>
      </c>
      <c r="H282" s="253">
        <f t="shared" si="31"/>
        <v>0</v>
      </c>
    </row>
    <row r="283" spans="1:8" x14ac:dyDescent="0.2">
      <c r="A283" s="450" t="s">
        <v>10533</v>
      </c>
      <c r="B283" s="6" t="s">
        <v>10432</v>
      </c>
      <c r="C283" s="253">
        <v>6013.8627397260288</v>
      </c>
      <c r="D283" s="33">
        <v>34</v>
      </c>
      <c r="E283" s="250"/>
      <c r="F283" s="62">
        <v>0</v>
      </c>
      <c r="G283" s="62">
        <v>0</v>
      </c>
      <c r="H283" s="253">
        <f t="shared" si="31"/>
        <v>0</v>
      </c>
    </row>
    <row r="284" spans="1:8" x14ac:dyDescent="0.2">
      <c r="A284" s="450" t="s">
        <v>10534</v>
      </c>
      <c r="B284" s="6" t="s">
        <v>10434</v>
      </c>
      <c r="C284" s="253">
        <v>5467.14794520548</v>
      </c>
      <c r="D284" s="33">
        <v>34</v>
      </c>
      <c r="E284" s="250"/>
      <c r="F284" s="62">
        <v>0</v>
      </c>
      <c r="G284" s="62">
        <v>0</v>
      </c>
      <c r="H284" s="253">
        <f t="shared" si="31"/>
        <v>0</v>
      </c>
    </row>
    <row r="285" spans="1:8" x14ac:dyDescent="0.2">
      <c r="A285" s="450" t="s">
        <v>10535</v>
      </c>
      <c r="B285" s="6" t="s">
        <v>10436</v>
      </c>
      <c r="C285" s="253">
        <v>13667.869863013701</v>
      </c>
      <c r="D285" s="33">
        <v>35</v>
      </c>
      <c r="E285" s="250"/>
      <c r="F285" s="62">
        <v>0</v>
      </c>
      <c r="G285" s="62">
        <v>0</v>
      </c>
      <c r="H285" s="253">
        <f t="shared" si="31"/>
        <v>0</v>
      </c>
    </row>
    <row r="286" spans="1:8" x14ac:dyDescent="0.2">
      <c r="A286" s="450" t="s">
        <v>10536</v>
      </c>
      <c r="B286" s="6" t="s">
        <v>10464</v>
      </c>
      <c r="C286" s="253">
        <v>13667.869863013701</v>
      </c>
      <c r="D286" s="33">
        <v>35</v>
      </c>
      <c r="E286" s="250"/>
      <c r="F286" s="62">
        <v>0</v>
      </c>
      <c r="G286" s="62">
        <v>0</v>
      </c>
      <c r="H286" s="253">
        <f t="shared" si="31"/>
        <v>0</v>
      </c>
    </row>
    <row r="287" spans="1:8" x14ac:dyDescent="0.2">
      <c r="A287" s="450" t="s">
        <v>10537</v>
      </c>
      <c r="B287" s="6" t="s">
        <v>10538</v>
      </c>
      <c r="C287" s="253">
        <v>8200.7219178082196</v>
      </c>
      <c r="D287" s="33">
        <v>36</v>
      </c>
      <c r="E287" s="250"/>
      <c r="F287" s="62">
        <v>0</v>
      </c>
      <c r="G287" s="62">
        <v>0</v>
      </c>
      <c r="H287" s="253">
        <f t="shared" si="31"/>
        <v>0</v>
      </c>
    </row>
    <row r="288" spans="1:8" x14ac:dyDescent="0.2">
      <c r="A288" s="450" t="s">
        <v>10539</v>
      </c>
      <c r="B288" s="6" t="s">
        <v>10468</v>
      </c>
      <c r="C288" s="253">
        <v>8747.4367123287684</v>
      </c>
      <c r="D288" s="33">
        <v>36</v>
      </c>
      <c r="E288" s="250"/>
      <c r="F288" s="62">
        <v>0</v>
      </c>
      <c r="G288" s="62">
        <v>0</v>
      </c>
      <c r="H288" s="253">
        <f t="shared" si="31"/>
        <v>0</v>
      </c>
    </row>
    <row r="289" spans="1:8" x14ac:dyDescent="0.2">
      <c r="A289" s="450" t="s">
        <v>10540</v>
      </c>
      <c r="B289" s="6" t="s">
        <v>10442</v>
      </c>
      <c r="C289" s="253">
        <v>6013.8627397260288</v>
      </c>
      <c r="D289" s="33">
        <v>36</v>
      </c>
      <c r="E289" s="250"/>
      <c r="F289" s="62">
        <v>0</v>
      </c>
      <c r="G289" s="62">
        <v>0</v>
      </c>
      <c r="H289" s="253">
        <f t="shared" si="31"/>
        <v>0</v>
      </c>
    </row>
    <row r="290" spans="1:8" x14ac:dyDescent="0.2">
      <c r="A290" s="450" t="s">
        <v>10541</v>
      </c>
      <c r="B290" s="6" t="s">
        <v>10444</v>
      </c>
      <c r="C290" s="253">
        <v>5467.14794520548</v>
      </c>
      <c r="D290" s="33">
        <v>36</v>
      </c>
      <c r="E290" s="250"/>
      <c r="F290" s="62">
        <v>0</v>
      </c>
      <c r="G290" s="62">
        <v>0</v>
      </c>
      <c r="H290" s="253">
        <f t="shared" si="31"/>
        <v>0</v>
      </c>
    </row>
    <row r="291" spans="1:8" x14ac:dyDescent="0.2">
      <c r="A291" s="450" t="s">
        <v>10542</v>
      </c>
      <c r="B291" s="6" t="s">
        <v>10446</v>
      </c>
      <c r="C291" s="253">
        <v>13667.869863013701</v>
      </c>
      <c r="D291" s="33">
        <v>36</v>
      </c>
      <c r="E291" s="250"/>
      <c r="F291" s="62">
        <v>0</v>
      </c>
      <c r="G291" s="62">
        <v>0</v>
      </c>
      <c r="H291" s="253">
        <f t="shared" si="31"/>
        <v>0</v>
      </c>
    </row>
    <row r="292" spans="1:8" x14ac:dyDescent="0.2">
      <c r="A292" s="450" t="s">
        <v>10543</v>
      </c>
      <c r="B292" s="6" t="s">
        <v>10544</v>
      </c>
      <c r="C292" s="253">
        <v>15581.371643835619</v>
      </c>
      <c r="D292" s="33">
        <v>37</v>
      </c>
      <c r="E292" s="250"/>
      <c r="F292" s="62">
        <v>0</v>
      </c>
      <c r="G292" s="62">
        <v>0</v>
      </c>
      <c r="H292" s="253">
        <f t="shared" si="31"/>
        <v>0</v>
      </c>
    </row>
    <row r="293" spans="1:8" x14ac:dyDescent="0.2">
      <c r="A293" s="450" t="s">
        <v>10545</v>
      </c>
      <c r="B293" s="6" t="s">
        <v>10450</v>
      </c>
      <c r="C293" s="253">
        <v>8747.4367123287684</v>
      </c>
      <c r="D293" s="33">
        <v>37</v>
      </c>
      <c r="E293" s="250"/>
      <c r="F293" s="62">
        <v>0</v>
      </c>
      <c r="G293" s="62">
        <v>0</v>
      </c>
      <c r="H293" s="253">
        <f t="shared" si="31"/>
        <v>0</v>
      </c>
    </row>
    <row r="294" spans="1:8" x14ac:dyDescent="0.2">
      <c r="A294" s="450" t="s">
        <v>10546</v>
      </c>
      <c r="B294" s="6" t="s">
        <v>10547</v>
      </c>
      <c r="C294" s="253">
        <v>3280.2887671232879</v>
      </c>
      <c r="D294" s="33">
        <v>37</v>
      </c>
      <c r="E294" s="250"/>
      <c r="F294" s="62">
        <v>0</v>
      </c>
      <c r="G294" s="62">
        <v>0</v>
      </c>
      <c r="H294" s="253">
        <f t="shared" si="31"/>
        <v>0</v>
      </c>
    </row>
    <row r="295" spans="1:8" x14ac:dyDescent="0.2">
      <c r="A295" s="450" t="s">
        <v>10548</v>
      </c>
      <c r="B295" s="6" t="s">
        <v>10478</v>
      </c>
      <c r="C295" s="253">
        <v>5467.14794520548</v>
      </c>
      <c r="D295" s="33">
        <v>37</v>
      </c>
      <c r="E295" s="250"/>
      <c r="F295" s="62">
        <v>0</v>
      </c>
      <c r="G295" s="62">
        <v>0</v>
      </c>
      <c r="H295" s="253">
        <f t="shared" si="31"/>
        <v>0</v>
      </c>
    </row>
    <row r="296" spans="1:8" x14ac:dyDescent="0.2">
      <c r="A296" s="450" t="s">
        <v>10549</v>
      </c>
      <c r="B296" s="6" t="s">
        <v>10550</v>
      </c>
      <c r="C296" s="253">
        <v>17494.873424657537</v>
      </c>
      <c r="D296" s="33">
        <v>38</v>
      </c>
      <c r="E296" s="250"/>
      <c r="F296" s="62">
        <v>0</v>
      </c>
      <c r="G296" s="62">
        <v>0</v>
      </c>
      <c r="H296" s="253">
        <f t="shared" si="31"/>
        <v>0</v>
      </c>
    </row>
    <row r="297" spans="1:8" x14ac:dyDescent="0.2">
      <c r="A297" s="450" t="s">
        <v>10551</v>
      </c>
      <c r="B297" s="6" t="s">
        <v>10552</v>
      </c>
      <c r="C297" s="253">
        <v>8747.4367123287684</v>
      </c>
      <c r="D297" s="33">
        <v>38</v>
      </c>
      <c r="E297" s="250"/>
      <c r="F297" s="62">
        <v>0</v>
      </c>
      <c r="G297" s="62">
        <v>0</v>
      </c>
      <c r="H297" s="253">
        <f t="shared" si="31"/>
        <v>0</v>
      </c>
    </row>
    <row r="298" spans="1:8" x14ac:dyDescent="0.2">
      <c r="A298" s="450" t="s">
        <v>10553</v>
      </c>
      <c r="B298" s="6" t="s">
        <v>2576</v>
      </c>
      <c r="C298" s="253">
        <v>161035.73000000001</v>
      </c>
      <c r="D298" s="33">
        <v>38</v>
      </c>
      <c r="E298" s="250"/>
      <c r="F298" s="62">
        <v>0</v>
      </c>
      <c r="G298" s="62">
        <v>0</v>
      </c>
      <c r="H298" s="253">
        <f t="shared" si="31"/>
        <v>0</v>
      </c>
    </row>
    <row r="299" spans="1:8" ht="15" x14ac:dyDescent="0.25">
      <c r="A299" s="19" t="s">
        <v>329</v>
      </c>
      <c r="B299" s="167" t="s">
        <v>5897</v>
      </c>
      <c r="C299" s="269"/>
      <c r="D299" s="269"/>
      <c r="E299" s="269"/>
      <c r="F299" s="269"/>
      <c r="G299" s="269"/>
      <c r="H299" s="288"/>
    </row>
    <row r="300" spans="1:8" x14ac:dyDescent="0.2">
      <c r="A300" s="10" t="s">
        <v>330</v>
      </c>
      <c r="B300" s="6" t="s">
        <v>2585</v>
      </c>
      <c r="C300" s="253">
        <v>165250.63</v>
      </c>
      <c r="D300" s="250">
        <v>37</v>
      </c>
      <c r="E300" s="250"/>
      <c r="F300" s="62">
        <v>0</v>
      </c>
      <c r="G300" s="62">
        <v>0</v>
      </c>
      <c r="H300" s="253">
        <f t="shared" ref="H300:H307" si="32">G300-F300</f>
        <v>0</v>
      </c>
    </row>
    <row r="301" spans="1:8" x14ac:dyDescent="0.2">
      <c r="A301" s="10" t="s">
        <v>331</v>
      </c>
      <c r="B301" s="6" t="s">
        <v>2586</v>
      </c>
      <c r="C301" s="253">
        <v>207743.65</v>
      </c>
      <c r="D301" s="250">
        <v>38</v>
      </c>
      <c r="E301" s="250"/>
      <c r="F301" s="62">
        <v>0</v>
      </c>
      <c r="G301" s="62">
        <v>0</v>
      </c>
      <c r="H301" s="253">
        <f t="shared" si="32"/>
        <v>0</v>
      </c>
    </row>
    <row r="302" spans="1:8" x14ac:dyDescent="0.2">
      <c r="A302" s="10" t="s">
        <v>1159</v>
      </c>
      <c r="B302" s="6" t="s">
        <v>2587</v>
      </c>
      <c r="C302" s="253">
        <v>207743.65</v>
      </c>
      <c r="D302" s="250">
        <v>39</v>
      </c>
      <c r="E302" s="250"/>
      <c r="F302" s="62">
        <v>0</v>
      </c>
      <c r="G302" s="62">
        <v>0</v>
      </c>
      <c r="H302" s="253">
        <f t="shared" si="32"/>
        <v>0</v>
      </c>
    </row>
    <row r="303" spans="1:8" x14ac:dyDescent="0.2">
      <c r="A303" s="10" t="s">
        <v>1160</v>
      </c>
      <c r="B303" s="6" t="s">
        <v>2588</v>
      </c>
      <c r="C303" s="253">
        <v>207743.65</v>
      </c>
      <c r="D303" s="250">
        <v>40</v>
      </c>
      <c r="E303" s="250"/>
      <c r="F303" s="62">
        <v>0</v>
      </c>
      <c r="G303" s="62">
        <v>0</v>
      </c>
      <c r="H303" s="253">
        <f t="shared" si="32"/>
        <v>0</v>
      </c>
    </row>
    <row r="304" spans="1:8" x14ac:dyDescent="0.2">
      <c r="A304" s="10" t="s">
        <v>2774</v>
      </c>
      <c r="B304" s="6" t="s">
        <v>2589</v>
      </c>
      <c r="C304" s="253">
        <v>207743.65</v>
      </c>
      <c r="D304" s="250">
        <v>41</v>
      </c>
      <c r="E304" s="250"/>
      <c r="F304" s="62">
        <v>0</v>
      </c>
      <c r="G304" s="62">
        <v>0</v>
      </c>
      <c r="H304" s="253">
        <f t="shared" si="32"/>
        <v>0</v>
      </c>
    </row>
    <row r="305" spans="1:8" x14ac:dyDescent="0.2">
      <c r="A305" s="10" t="s">
        <v>2775</v>
      </c>
      <c r="B305" s="6" t="s">
        <v>2590</v>
      </c>
      <c r="C305" s="253">
        <v>207743.65</v>
      </c>
      <c r="D305" s="250">
        <v>41</v>
      </c>
      <c r="E305" s="250"/>
      <c r="F305" s="62">
        <v>0</v>
      </c>
      <c r="G305" s="62">
        <v>0</v>
      </c>
      <c r="H305" s="253">
        <f t="shared" si="32"/>
        <v>0</v>
      </c>
    </row>
    <row r="306" spans="1:8" x14ac:dyDescent="0.2">
      <c r="A306" s="10" t="s">
        <v>2776</v>
      </c>
      <c r="B306" s="6" t="s">
        <v>2591</v>
      </c>
      <c r="C306" s="253">
        <v>207743.65</v>
      </c>
      <c r="D306" s="250">
        <v>42</v>
      </c>
      <c r="E306" s="250"/>
      <c r="F306" s="62">
        <v>0</v>
      </c>
      <c r="G306" s="62">
        <v>0</v>
      </c>
      <c r="H306" s="253">
        <f t="shared" si="32"/>
        <v>0</v>
      </c>
    </row>
    <row r="307" spans="1:8" x14ac:dyDescent="0.2">
      <c r="A307" s="10" t="s">
        <v>2777</v>
      </c>
      <c r="B307" s="6" t="s">
        <v>2688</v>
      </c>
      <c r="C307" s="253">
        <v>165250.63</v>
      </c>
      <c r="D307" s="250">
        <v>42</v>
      </c>
      <c r="E307" s="250"/>
      <c r="F307" s="62">
        <v>0</v>
      </c>
      <c r="G307" s="62">
        <v>0</v>
      </c>
      <c r="H307" s="253">
        <f t="shared" si="32"/>
        <v>0</v>
      </c>
    </row>
    <row r="308" spans="1:8" ht="15" x14ac:dyDescent="0.25">
      <c r="A308" s="19" t="s">
        <v>332</v>
      </c>
      <c r="B308" s="167" t="s">
        <v>5559</v>
      </c>
      <c r="C308" s="269"/>
      <c r="D308" s="269"/>
      <c r="E308" s="269"/>
      <c r="F308" s="269"/>
      <c r="G308" s="269"/>
      <c r="H308" s="288"/>
    </row>
    <row r="309" spans="1:8" x14ac:dyDescent="0.2">
      <c r="A309" s="10" t="s">
        <v>333</v>
      </c>
      <c r="B309" s="6" t="s">
        <v>2585</v>
      </c>
      <c r="C309" s="253">
        <v>18361.18</v>
      </c>
      <c r="D309" s="250">
        <v>38</v>
      </c>
      <c r="E309" s="250"/>
      <c r="F309" s="62">
        <v>0</v>
      </c>
      <c r="G309" s="62">
        <v>0</v>
      </c>
      <c r="H309" s="253">
        <f t="shared" ref="H309:H316" si="33">G309-F309</f>
        <v>0</v>
      </c>
    </row>
    <row r="310" spans="1:8" x14ac:dyDescent="0.2">
      <c r="A310" s="10" t="s">
        <v>334</v>
      </c>
      <c r="B310" s="6" t="s">
        <v>2586</v>
      </c>
      <c r="C310" s="253">
        <v>23082.63</v>
      </c>
      <c r="D310" s="250">
        <v>39</v>
      </c>
      <c r="E310" s="250"/>
      <c r="F310" s="62">
        <v>0</v>
      </c>
      <c r="G310" s="62">
        <v>0</v>
      </c>
      <c r="H310" s="253">
        <f t="shared" si="33"/>
        <v>0</v>
      </c>
    </row>
    <row r="311" spans="1:8" x14ac:dyDescent="0.2">
      <c r="A311" s="10" t="s">
        <v>2778</v>
      </c>
      <c r="B311" s="6" t="s">
        <v>2587</v>
      </c>
      <c r="C311" s="253">
        <v>23082.63</v>
      </c>
      <c r="D311" s="250">
        <v>40</v>
      </c>
      <c r="E311" s="250"/>
      <c r="F311" s="62">
        <v>0</v>
      </c>
      <c r="G311" s="62">
        <v>0</v>
      </c>
      <c r="H311" s="253">
        <f t="shared" si="33"/>
        <v>0</v>
      </c>
    </row>
    <row r="312" spans="1:8" x14ac:dyDescent="0.2">
      <c r="A312" s="10" t="s">
        <v>2779</v>
      </c>
      <c r="B312" s="6" t="s">
        <v>2588</v>
      </c>
      <c r="C312" s="253">
        <v>23082.63</v>
      </c>
      <c r="D312" s="250">
        <v>41</v>
      </c>
      <c r="E312" s="250"/>
      <c r="F312" s="62">
        <v>0</v>
      </c>
      <c r="G312" s="62">
        <v>0</v>
      </c>
      <c r="H312" s="253">
        <f t="shared" si="33"/>
        <v>0</v>
      </c>
    </row>
    <row r="313" spans="1:8" x14ac:dyDescent="0.2">
      <c r="A313" s="10" t="s">
        <v>2780</v>
      </c>
      <c r="B313" s="6" t="s">
        <v>2589</v>
      </c>
      <c r="C313" s="253">
        <v>23082.63</v>
      </c>
      <c r="D313" s="250">
        <v>41</v>
      </c>
      <c r="E313" s="250"/>
      <c r="F313" s="62">
        <v>0</v>
      </c>
      <c r="G313" s="62">
        <v>0</v>
      </c>
      <c r="H313" s="253">
        <f t="shared" si="33"/>
        <v>0</v>
      </c>
    </row>
    <row r="314" spans="1:8" x14ac:dyDescent="0.2">
      <c r="A314" s="10" t="s">
        <v>2781</v>
      </c>
      <c r="B314" s="6" t="s">
        <v>2590</v>
      </c>
      <c r="C314" s="253">
        <v>23082.63</v>
      </c>
      <c r="D314" s="250">
        <v>42</v>
      </c>
      <c r="E314" s="250"/>
      <c r="F314" s="62">
        <v>0</v>
      </c>
      <c r="G314" s="62">
        <v>0</v>
      </c>
      <c r="H314" s="253">
        <f t="shared" si="33"/>
        <v>0</v>
      </c>
    </row>
    <row r="315" spans="1:8" x14ac:dyDescent="0.2">
      <c r="A315" s="10" t="s">
        <v>2782</v>
      </c>
      <c r="B315" s="6" t="s">
        <v>2591</v>
      </c>
      <c r="C315" s="253">
        <v>23082.63</v>
      </c>
      <c r="D315" s="250">
        <v>42</v>
      </c>
      <c r="E315" s="250"/>
      <c r="F315" s="62">
        <v>0</v>
      </c>
      <c r="G315" s="62">
        <v>0</v>
      </c>
      <c r="H315" s="253">
        <f t="shared" si="33"/>
        <v>0</v>
      </c>
    </row>
    <row r="316" spans="1:8" x14ac:dyDescent="0.2">
      <c r="A316" s="10" t="s">
        <v>2783</v>
      </c>
      <c r="B316" s="6" t="s">
        <v>2688</v>
      </c>
      <c r="C316" s="253">
        <v>18361.12</v>
      </c>
      <c r="D316" s="250">
        <v>42</v>
      </c>
      <c r="E316" s="250"/>
      <c r="F316" s="62">
        <v>0</v>
      </c>
      <c r="G316" s="62">
        <v>0</v>
      </c>
      <c r="H316" s="253">
        <f t="shared" si="33"/>
        <v>0</v>
      </c>
    </row>
    <row r="317" spans="1:8" ht="15" x14ac:dyDescent="0.25">
      <c r="A317" s="19" t="s">
        <v>335</v>
      </c>
      <c r="B317" s="12" t="s">
        <v>5760</v>
      </c>
      <c r="C317" s="269"/>
      <c r="D317" s="269"/>
      <c r="E317" s="269"/>
      <c r="F317" s="269"/>
      <c r="G317" s="269"/>
      <c r="H317" s="288"/>
    </row>
    <row r="318" spans="1:8" x14ac:dyDescent="0.2">
      <c r="A318" s="10" t="s">
        <v>336</v>
      </c>
      <c r="B318" s="6" t="s">
        <v>2677</v>
      </c>
      <c r="C318" s="253">
        <v>38357.78</v>
      </c>
      <c r="D318" s="250">
        <v>41</v>
      </c>
      <c r="E318" s="250"/>
      <c r="F318" s="62">
        <v>0</v>
      </c>
      <c r="G318" s="62">
        <v>0</v>
      </c>
      <c r="H318" s="253">
        <f t="shared" ref="H318:H324" si="34">G318-F318</f>
        <v>0</v>
      </c>
    </row>
    <row r="319" spans="1:8" x14ac:dyDescent="0.2">
      <c r="A319" s="10" t="s">
        <v>337</v>
      </c>
      <c r="B319" s="6" t="s">
        <v>2678</v>
      </c>
      <c r="C319" s="253">
        <v>38357.78</v>
      </c>
      <c r="D319" s="250">
        <v>42</v>
      </c>
      <c r="E319" s="250"/>
      <c r="F319" s="62">
        <v>0</v>
      </c>
      <c r="G319" s="62">
        <v>0</v>
      </c>
      <c r="H319" s="253">
        <f t="shared" si="34"/>
        <v>0</v>
      </c>
    </row>
    <row r="320" spans="1:8" x14ac:dyDescent="0.2">
      <c r="A320" s="10" t="s">
        <v>1161</v>
      </c>
      <c r="B320" s="6" t="s">
        <v>1503</v>
      </c>
      <c r="C320" s="253">
        <v>38357.78</v>
      </c>
      <c r="D320" s="250">
        <v>42</v>
      </c>
      <c r="E320" s="250"/>
      <c r="F320" s="62">
        <v>0</v>
      </c>
      <c r="G320" s="62">
        <v>0</v>
      </c>
      <c r="H320" s="253">
        <f t="shared" si="34"/>
        <v>0</v>
      </c>
    </row>
    <row r="321" spans="1:8" x14ac:dyDescent="0.2">
      <c r="A321" s="10" t="s">
        <v>1162</v>
      </c>
      <c r="B321" s="6" t="s">
        <v>1585</v>
      </c>
      <c r="C321" s="253">
        <v>38357.78</v>
      </c>
      <c r="D321" s="250">
        <v>42</v>
      </c>
      <c r="E321" s="250"/>
      <c r="F321" s="62">
        <v>0</v>
      </c>
      <c r="G321" s="62">
        <v>0</v>
      </c>
      <c r="H321" s="253">
        <f t="shared" si="34"/>
        <v>0</v>
      </c>
    </row>
    <row r="322" spans="1:8" x14ac:dyDescent="0.2">
      <c r="A322" s="10" t="s">
        <v>2784</v>
      </c>
      <c r="B322" s="6" t="s">
        <v>2679</v>
      </c>
      <c r="C322" s="253">
        <v>38357.78</v>
      </c>
      <c r="D322" s="250">
        <v>43</v>
      </c>
      <c r="E322" s="250"/>
      <c r="F322" s="62">
        <v>0</v>
      </c>
      <c r="G322" s="62">
        <v>0</v>
      </c>
      <c r="H322" s="253">
        <f t="shared" si="34"/>
        <v>0</v>
      </c>
    </row>
    <row r="323" spans="1:8" x14ac:dyDescent="0.2">
      <c r="A323" s="10" t="s">
        <v>2785</v>
      </c>
      <c r="B323" s="6" t="s">
        <v>2680</v>
      </c>
      <c r="C323" s="253">
        <v>38357.78</v>
      </c>
      <c r="D323" s="250">
        <v>43</v>
      </c>
      <c r="E323" s="250"/>
      <c r="F323" s="62">
        <v>0</v>
      </c>
      <c r="G323" s="62">
        <v>0</v>
      </c>
      <c r="H323" s="253">
        <f t="shared" si="34"/>
        <v>0</v>
      </c>
    </row>
    <row r="324" spans="1:8" x14ac:dyDescent="0.2">
      <c r="A324" s="10" t="s">
        <v>2786</v>
      </c>
      <c r="B324" s="6" t="s">
        <v>2769</v>
      </c>
      <c r="C324" s="253">
        <v>26083.37</v>
      </c>
      <c r="D324" s="250">
        <v>43</v>
      </c>
      <c r="E324" s="250"/>
      <c r="F324" s="62">
        <v>0</v>
      </c>
      <c r="G324" s="62">
        <v>0</v>
      </c>
      <c r="H324" s="253">
        <f t="shared" si="34"/>
        <v>0</v>
      </c>
    </row>
    <row r="325" spans="1:8" ht="30" x14ac:dyDescent="0.25">
      <c r="A325" s="35" t="s">
        <v>2787</v>
      </c>
      <c r="B325" s="167" t="s">
        <v>5561</v>
      </c>
      <c r="C325" s="269"/>
      <c r="D325" s="269"/>
      <c r="E325" s="269"/>
      <c r="F325" s="269"/>
      <c r="G325" s="269"/>
      <c r="H325" s="288"/>
    </row>
    <row r="326" spans="1:8" x14ac:dyDescent="0.2">
      <c r="A326" s="42" t="s">
        <v>2788</v>
      </c>
      <c r="B326" s="31" t="s">
        <v>5899</v>
      </c>
      <c r="C326" s="253">
        <v>87370.4</v>
      </c>
      <c r="D326" s="250">
        <v>42</v>
      </c>
      <c r="E326" s="250"/>
      <c r="F326" s="62">
        <v>0</v>
      </c>
      <c r="G326" s="62">
        <v>0</v>
      </c>
      <c r="H326" s="253">
        <f t="shared" ref="H326:H327" si="35">G326-F326</f>
        <v>0</v>
      </c>
    </row>
    <row r="327" spans="1:8" x14ac:dyDescent="0.2">
      <c r="A327" s="42" t="s">
        <v>5099</v>
      </c>
      <c r="B327" s="31" t="s">
        <v>5900</v>
      </c>
      <c r="C327" s="253">
        <v>21788.400000000001</v>
      </c>
      <c r="D327" s="250">
        <v>43</v>
      </c>
      <c r="E327" s="250"/>
      <c r="F327" s="62">
        <v>0</v>
      </c>
      <c r="G327" s="62">
        <v>0</v>
      </c>
      <c r="H327" s="253">
        <f t="shared" si="35"/>
        <v>0</v>
      </c>
    </row>
    <row r="328" spans="1:8" ht="15" x14ac:dyDescent="0.25">
      <c r="A328" s="6"/>
      <c r="B328" s="210" t="s">
        <v>5991</v>
      </c>
      <c r="C328" s="255"/>
      <c r="D328" s="277"/>
      <c r="E328" s="277"/>
      <c r="F328" s="277"/>
      <c r="G328" s="277"/>
      <c r="H328" s="277"/>
    </row>
    <row r="329" spans="1:8" ht="15" x14ac:dyDescent="0.25">
      <c r="A329" s="11" t="s">
        <v>2790</v>
      </c>
      <c r="B329" s="12" t="s">
        <v>5556</v>
      </c>
      <c r="C329" s="269"/>
      <c r="D329" s="269"/>
      <c r="E329" s="269"/>
      <c r="F329" s="269"/>
      <c r="G329" s="269"/>
      <c r="H329" s="288"/>
    </row>
    <row r="330" spans="1:8" x14ac:dyDescent="0.2">
      <c r="A330" s="10" t="s">
        <v>2796</v>
      </c>
      <c r="B330" s="6" t="s">
        <v>2565</v>
      </c>
      <c r="C330" s="253">
        <v>77737.94</v>
      </c>
      <c r="D330" s="250">
        <v>29</v>
      </c>
      <c r="E330" s="250"/>
      <c r="F330" s="62">
        <v>0</v>
      </c>
      <c r="G330" s="62">
        <v>0</v>
      </c>
      <c r="H330" s="253">
        <f t="shared" ref="H330:H337" si="36">G330-F330</f>
        <v>0</v>
      </c>
    </row>
    <row r="331" spans="1:8" x14ac:dyDescent="0.2">
      <c r="A331" s="10" t="s">
        <v>2797</v>
      </c>
      <c r="B331" s="6" t="s">
        <v>2566</v>
      </c>
      <c r="C331" s="253">
        <v>33277.019999999997</v>
      </c>
      <c r="D331" s="250">
        <v>29</v>
      </c>
      <c r="E331" s="250"/>
      <c r="F331" s="62">
        <v>0</v>
      </c>
      <c r="G331" s="62">
        <v>0</v>
      </c>
      <c r="H331" s="253">
        <f t="shared" si="36"/>
        <v>0</v>
      </c>
    </row>
    <row r="332" spans="1:8" x14ac:dyDescent="0.2">
      <c r="A332" s="10" t="s">
        <v>2798</v>
      </c>
      <c r="B332" s="6" t="s">
        <v>2567</v>
      </c>
      <c r="C332" s="253">
        <v>36855.410000000003</v>
      </c>
      <c r="D332" s="250">
        <v>30</v>
      </c>
      <c r="E332" s="250"/>
      <c r="F332" s="62">
        <v>0</v>
      </c>
      <c r="G332" s="62">
        <v>0</v>
      </c>
      <c r="H332" s="253">
        <f t="shared" si="36"/>
        <v>0</v>
      </c>
    </row>
    <row r="333" spans="1:8" x14ac:dyDescent="0.2">
      <c r="A333" s="10" t="s">
        <v>2799</v>
      </c>
      <c r="B333" s="6" t="s">
        <v>2568</v>
      </c>
      <c r="C333" s="253">
        <v>33277.019999999997</v>
      </c>
      <c r="D333" s="250">
        <v>30</v>
      </c>
      <c r="E333" s="250"/>
      <c r="F333" s="62">
        <v>0</v>
      </c>
      <c r="G333" s="62">
        <v>0</v>
      </c>
      <c r="H333" s="253">
        <f t="shared" si="36"/>
        <v>0</v>
      </c>
    </row>
    <row r="334" spans="1:8" x14ac:dyDescent="0.2">
      <c r="A334" s="10" t="s">
        <v>2800</v>
      </c>
      <c r="B334" s="6" t="s">
        <v>2569</v>
      </c>
      <c r="C334" s="253">
        <v>28476.799999999999</v>
      </c>
      <c r="D334" s="250">
        <v>30</v>
      </c>
      <c r="E334" s="250"/>
      <c r="F334" s="62">
        <v>0</v>
      </c>
      <c r="G334" s="62">
        <v>0</v>
      </c>
      <c r="H334" s="253">
        <f t="shared" si="36"/>
        <v>0</v>
      </c>
    </row>
    <row r="335" spans="1:8" x14ac:dyDescent="0.2">
      <c r="A335" s="10" t="s">
        <v>2801</v>
      </c>
      <c r="B335" s="6" t="s">
        <v>2570</v>
      </c>
      <c r="C335" s="253">
        <v>35437.800000000003</v>
      </c>
      <c r="D335" s="250">
        <v>31</v>
      </c>
      <c r="E335" s="250"/>
      <c r="F335" s="62">
        <v>0</v>
      </c>
      <c r="G335" s="62">
        <v>0</v>
      </c>
      <c r="H335" s="253">
        <f t="shared" si="36"/>
        <v>0</v>
      </c>
    </row>
    <row r="336" spans="1:8" x14ac:dyDescent="0.2">
      <c r="A336" s="10" t="s">
        <v>2802</v>
      </c>
      <c r="B336" s="6" t="s">
        <v>2571</v>
      </c>
      <c r="C336" s="253">
        <v>33277.01</v>
      </c>
      <c r="D336" s="250">
        <v>31</v>
      </c>
      <c r="E336" s="250"/>
      <c r="F336" s="62">
        <v>0</v>
      </c>
      <c r="G336" s="62">
        <v>0</v>
      </c>
      <c r="H336" s="253">
        <f t="shared" si="36"/>
        <v>0</v>
      </c>
    </row>
    <row r="337" spans="1:8" x14ac:dyDescent="0.2">
      <c r="A337" s="10" t="s">
        <v>2803</v>
      </c>
      <c r="B337" s="6" t="s">
        <v>2576</v>
      </c>
      <c r="C337" s="253">
        <v>77737.94</v>
      </c>
      <c r="D337" s="250">
        <v>31</v>
      </c>
      <c r="E337" s="250"/>
      <c r="F337" s="62">
        <v>0</v>
      </c>
      <c r="G337" s="62">
        <v>0</v>
      </c>
      <c r="H337" s="253">
        <f t="shared" si="36"/>
        <v>0</v>
      </c>
    </row>
    <row r="338" spans="1:8" ht="15" x14ac:dyDescent="0.25">
      <c r="A338" s="11" t="s">
        <v>2791</v>
      </c>
      <c r="B338" s="167" t="s">
        <v>5917</v>
      </c>
      <c r="C338" s="269"/>
      <c r="D338" s="269"/>
      <c r="E338" s="269"/>
      <c r="F338" s="269"/>
      <c r="G338" s="269"/>
      <c r="H338" s="288"/>
    </row>
    <row r="339" spans="1:8" x14ac:dyDescent="0.2">
      <c r="A339" s="450" t="s">
        <v>2804</v>
      </c>
      <c r="B339" s="6" t="s">
        <v>2565</v>
      </c>
      <c r="C339" s="253">
        <v>161035.73000000001</v>
      </c>
      <c r="D339" s="33">
        <v>30</v>
      </c>
      <c r="E339" s="250"/>
      <c r="F339" s="62">
        <v>0</v>
      </c>
      <c r="G339" s="62">
        <v>0</v>
      </c>
      <c r="H339" s="253">
        <f t="shared" ref="H339:H362" si="37">G339-F339</f>
        <v>0</v>
      </c>
    </row>
    <row r="340" spans="1:8" x14ac:dyDescent="0.2">
      <c r="A340" s="450" t="s">
        <v>2805</v>
      </c>
      <c r="B340" s="6" t="s">
        <v>10406</v>
      </c>
      <c r="C340" s="253">
        <v>6879.9500891650923</v>
      </c>
      <c r="D340" s="33">
        <v>30</v>
      </c>
      <c r="E340" s="250"/>
      <c r="F340" s="62">
        <v>0</v>
      </c>
      <c r="G340" s="62">
        <v>0</v>
      </c>
      <c r="H340" s="253">
        <f t="shared" si="37"/>
        <v>0</v>
      </c>
    </row>
    <row r="341" spans="1:8" x14ac:dyDescent="0.2">
      <c r="A341" s="450" t="s">
        <v>2806</v>
      </c>
      <c r="B341" s="6" t="s">
        <v>9706</v>
      </c>
      <c r="C341" s="253">
        <v>6254.5000810591746</v>
      </c>
      <c r="D341" s="33">
        <v>30</v>
      </c>
      <c r="E341" s="250"/>
      <c r="F341" s="62">
        <v>0</v>
      </c>
      <c r="G341" s="62">
        <v>0</v>
      </c>
      <c r="H341" s="253">
        <f t="shared" si="37"/>
        <v>0</v>
      </c>
    </row>
    <row r="342" spans="1:8" x14ac:dyDescent="0.2">
      <c r="A342" s="450" t="s">
        <v>2807</v>
      </c>
      <c r="B342" s="6" t="s">
        <v>10494</v>
      </c>
      <c r="C342" s="253">
        <v>15636.250202647936</v>
      </c>
      <c r="D342" s="33">
        <v>31</v>
      </c>
      <c r="E342" s="250"/>
      <c r="F342" s="62">
        <v>0</v>
      </c>
      <c r="G342" s="62">
        <v>0</v>
      </c>
      <c r="H342" s="253">
        <f t="shared" si="37"/>
        <v>0</v>
      </c>
    </row>
    <row r="343" spans="1:8" x14ac:dyDescent="0.2">
      <c r="A343" s="450" t="s">
        <v>2808</v>
      </c>
      <c r="B343" s="6" t="s">
        <v>10495</v>
      </c>
      <c r="C343" s="253">
        <v>15636.250202647936</v>
      </c>
      <c r="D343" s="33">
        <v>31</v>
      </c>
      <c r="E343" s="250"/>
      <c r="F343" s="62">
        <v>0</v>
      </c>
      <c r="G343" s="62">
        <v>0</v>
      </c>
      <c r="H343" s="253">
        <f t="shared" si="37"/>
        <v>0</v>
      </c>
    </row>
    <row r="344" spans="1:8" x14ac:dyDescent="0.2">
      <c r="A344" s="450" t="s">
        <v>2809</v>
      </c>
      <c r="B344" s="6" t="s">
        <v>10496</v>
      </c>
      <c r="C344" s="253">
        <v>15636.2502026479</v>
      </c>
      <c r="D344" s="33">
        <v>32</v>
      </c>
      <c r="E344" s="250"/>
      <c r="F344" s="62">
        <v>0</v>
      </c>
      <c r="G344" s="62">
        <v>0</v>
      </c>
      <c r="H344" s="253">
        <f t="shared" si="37"/>
        <v>0</v>
      </c>
    </row>
    <row r="345" spans="1:8" x14ac:dyDescent="0.2">
      <c r="A345" s="450" t="s">
        <v>2810</v>
      </c>
      <c r="B345" s="6" t="s">
        <v>10497</v>
      </c>
      <c r="C345" s="253">
        <v>15636.250202647936</v>
      </c>
      <c r="D345" s="33">
        <v>32</v>
      </c>
      <c r="E345" s="250"/>
      <c r="F345" s="62">
        <v>0</v>
      </c>
      <c r="G345" s="62">
        <v>0</v>
      </c>
      <c r="H345" s="253">
        <f t="shared" si="37"/>
        <v>0</v>
      </c>
    </row>
    <row r="346" spans="1:8" x14ac:dyDescent="0.2">
      <c r="A346" s="450" t="s">
        <v>2811</v>
      </c>
      <c r="B346" s="6" t="s">
        <v>10498</v>
      </c>
      <c r="C346" s="253">
        <v>15636.250202647936</v>
      </c>
      <c r="D346" s="33">
        <v>33</v>
      </c>
      <c r="E346" s="250"/>
      <c r="F346" s="62">
        <v>0</v>
      </c>
      <c r="G346" s="62">
        <v>0</v>
      </c>
      <c r="H346" s="253">
        <f t="shared" si="37"/>
        <v>0</v>
      </c>
    </row>
    <row r="347" spans="1:8" x14ac:dyDescent="0.2">
      <c r="A347" s="450" t="s">
        <v>3382</v>
      </c>
      <c r="B347" s="6" t="s">
        <v>10554</v>
      </c>
      <c r="C347" s="253">
        <v>10319.925133747638</v>
      </c>
      <c r="D347" s="33">
        <v>33</v>
      </c>
      <c r="E347" s="250"/>
      <c r="F347" s="62">
        <v>0</v>
      </c>
      <c r="G347" s="62">
        <v>0</v>
      </c>
      <c r="H347" s="253">
        <f t="shared" si="37"/>
        <v>0</v>
      </c>
    </row>
    <row r="348" spans="1:8" x14ac:dyDescent="0.2">
      <c r="A348" s="450" t="s">
        <v>3383</v>
      </c>
      <c r="B348" s="6" t="s">
        <v>10500</v>
      </c>
      <c r="C348" s="253">
        <v>10007.20012969468</v>
      </c>
      <c r="D348" s="33">
        <v>33</v>
      </c>
      <c r="E348" s="250"/>
      <c r="F348" s="62">
        <v>0</v>
      </c>
      <c r="G348" s="62">
        <v>0</v>
      </c>
      <c r="H348" s="253">
        <f t="shared" si="37"/>
        <v>0</v>
      </c>
    </row>
    <row r="349" spans="1:8" x14ac:dyDescent="0.2">
      <c r="A349" s="450" t="s">
        <v>3384</v>
      </c>
      <c r="B349" s="6" t="s">
        <v>10409</v>
      </c>
      <c r="C349" s="253">
        <v>6879.9500891650923</v>
      </c>
      <c r="D349" s="33">
        <v>33</v>
      </c>
      <c r="E349" s="250"/>
      <c r="F349" s="62">
        <v>0</v>
      </c>
      <c r="G349" s="62">
        <v>0</v>
      </c>
      <c r="H349" s="253">
        <f t="shared" si="37"/>
        <v>0</v>
      </c>
    </row>
    <row r="350" spans="1:8" x14ac:dyDescent="0.2">
      <c r="A350" s="450" t="s">
        <v>3385</v>
      </c>
      <c r="B350" s="6" t="s">
        <v>9721</v>
      </c>
      <c r="C350" s="253">
        <v>6254.5000810591746</v>
      </c>
      <c r="D350" s="33">
        <v>33</v>
      </c>
      <c r="E350" s="250"/>
      <c r="F350" s="62">
        <v>0</v>
      </c>
      <c r="G350" s="62">
        <v>0</v>
      </c>
      <c r="H350" s="253">
        <f t="shared" si="37"/>
        <v>0</v>
      </c>
    </row>
    <row r="351" spans="1:8" x14ac:dyDescent="0.2">
      <c r="A351" s="450" t="s">
        <v>3386</v>
      </c>
      <c r="B351" s="6" t="s">
        <v>10410</v>
      </c>
      <c r="C351" s="253">
        <v>15636.250202647936</v>
      </c>
      <c r="D351" s="33">
        <v>33</v>
      </c>
      <c r="E351" s="250"/>
      <c r="F351" s="62">
        <v>0</v>
      </c>
      <c r="G351" s="62">
        <v>0</v>
      </c>
      <c r="H351" s="253">
        <f t="shared" si="37"/>
        <v>0</v>
      </c>
    </row>
    <row r="352" spans="1:8" x14ac:dyDescent="0.2">
      <c r="A352" s="450" t="s">
        <v>3387</v>
      </c>
      <c r="B352" s="6" t="s">
        <v>10501</v>
      </c>
      <c r="C352" s="253">
        <v>15636.250202647936</v>
      </c>
      <c r="D352" s="33">
        <v>34</v>
      </c>
      <c r="E352" s="250"/>
      <c r="F352" s="62">
        <v>0</v>
      </c>
      <c r="G352" s="62">
        <v>0</v>
      </c>
      <c r="H352" s="253">
        <f t="shared" si="37"/>
        <v>0</v>
      </c>
    </row>
    <row r="353" spans="1:8" x14ac:dyDescent="0.2">
      <c r="A353" s="450" t="s">
        <v>3388</v>
      </c>
      <c r="B353" s="6" t="s">
        <v>10502</v>
      </c>
      <c r="C353" s="253">
        <v>15636.250202647936</v>
      </c>
      <c r="D353" s="33">
        <v>34</v>
      </c>
      <c r="E353" s="250"/>
      <c r="F353" s="62">
        <v>0</v>
      </c>
      <c r="G353" s="62">
        <v>0</v>
      </c>
      <c r="H353" s="253">
        <f t="shared" si="37"/>
        <v>0</v>
      </c>
    </row>
    <row r="354" spans="1:8" x14ac:dyDescent="0.2">
      <c r="A354" s="450" t="s">
        <v>3389</v>
      </c>
      <c r="B354" s="6" t="s">
        <v>10503</v>
      </c>
      <c r="C354" s="253">
        <v>15636.250202647936</v>
      </c>
      <c r="D354" s="33">
        <v>34</v>
      </c>
      <c r="E354" s="250"/>
      <c r="F354" s="62">
        <v>0</v>
      </c>
      <c r="G354" s="62">
        <v>0</v>
      </c>
      <c r="H354" s="253">
        <f t="shared" si="37"/>
        <v>0</v>
      </c>
    </row>
    <row r="355" spans="1:8" x14ac:dyDescent="0.2">
      <c r="A355" s="450" t="s">
        <v>3390</v>
      </c>
      <c r="B355" s="6" t="s">
        <v>10504</v>
      </c>
      <c r="C355" s="253">
        <v>15636.250202647936</v>
      </c>
      <c r="D355" s="33">
        <v>34</v>
      </c>
      <c r="E355" s="250"/>
      <c r="F355" s="62">
        <v>0</v>
      </c>
      <c r="G355" s="62">
        <v>0</v>
      </c>
      <c r="H355" s="253">
        <f t="shared" si="37"/>
        <v>0</v>
      </c>
    </row>
    <row r="356" spans="1:8" x14ac:dyDescent="0.2">
      <c r="A356" s="450" t="s">
        <v>3391</v>
      </c>
      <c r="B356" s="6" t="s">
        <v>10505</v>
      </c>
      <c r="C356" s="253">
        <v>15636.250202647936</v>
      </c>
      <c r="D356" s="33">
        <v>35</v>
      </c>
      <c r="E356" s="250"/>
      <c r="F356" s="62">
        <v>0</v>
      </c>
      <c r="G356" s="62">
        <v>0</v>
      </c>
      <c r="H356" s="253">
        <f t="shared" si="37"/>
        <v>0</v>
      </c>
    </row>
    <row r="357" spans="1:8" x14ac:dyDescent="0.2">
      <c r="A357" s="450" t="s">
        <v>3392</v>
      </c>
      <c r="B357" s="6" t="s">
        <v>10555</v>
      </c>
      <c r="C357" s="253">
        <v>16261.700210753854</v>
      </c>
      <c r="D357" s="33">
        <v>35</v>
      </c>
      <c r="E357" s="250"/>
      <c r="F357" s="62">
        <v>0</v>
      </c>
      <c r="G357" s="62">
        <v>0</v>
      </c>
      <c r="H357" s="253">
        <f t="shared" si="37"/>
        <v>0</v>
      </c>
    </row>
    <row r="358" spans="1:8" x14ac:dyDescent="0.2">
      <c r="A358" s="450" t="s">
        <v>3393</v>
      </c>
      <c r="B358" s="6" t="s">
        <v>10507</v>
      </c>
      <c r="C358" s="253">
        <v>10007.20012969468</v>
      </c>
      <c r="D358" s="33">
        <v>35</v>
      </c>
      <c r="E358" s="250"/>
      <c r="F358" s="62">
        <v>0</v>
      </c>
      <c r="G358" s="62">
        <v>0</v>
      </c>
      <c r="H358" s="253">
        <f t="shared" si="37"/>
        <v>0</v>
      </c>
    </row>
    <row r="359" spans="1:8" x14ac:dyDescent="0.2">
      <c r="A359" s="450" t="s">
        <v>3394</v>
      </c>
      <c r="B359" s="6" t="s">
        <v>10413</v>
      </c>
      <c r="C359" s="253">
        <v>6879.9500891650923</v>
      </c>
      <c r="D359" s="33">
        <v>35</v>
      </c>
      <c r="E359" s="250"/>
      <c r="F359" s="62">
        <v>0</v>
      </c>
      <c r="G359" s="62">
        <v>0</v>
      </c>
      <c r="H359" s="253">
        <f t="shared" si="37"/>
        <v>0</v>
      </c>
    </row>
    <row r="360" spans="1:8" x14ac:dyDescent="0.2">
      <c r="A360" s="450" t="s">
        <v>3395</v>
      </c>
      <c r="B360" s="6" t="s">
        <v>10414</v>
      </c>
      <c r="C360" s="253">
        <v>6254.5000810591746</v>
      </c>
      <c r="D360" s="33">
        <v>35</v>
      </c>
      <c r="E360" s="250"/>
      <c r="F360" s="62">
        <v>0</v>
      </c>
      <c r="G360" s="62">
        <v>0</v>
      </c>
      <c r="H360" s="253">
        <f t="shared" si="37"/>
        <v>0</v>
      </c>
    </row>
    <row r="361" spans="1:8" x14ac:dyDescent="0.2">
      <c r="A361" s="450" t="s">
        <v>3396</v>
      </c>
      <c r="B361" s="6" t="s">
        <v>10415</v>
      </c>
      <c r="C361" s="253">
        <v>15636.250202647936</v>
      </c>
      <c r="D361" s="33">
        <v>35</v>
      </c>
      <c r="E361" s="250"/>
      <c r="F361" s="62">
        <v>0</v>
      </c>
      <c r="G361" s="62">
        <v>0</v>
      </c>
      <c r="H361" s="253">
        <f t="shared" si="37"/>
        <v>0</v>
      </c>
    </row>
    <row r="362" spans="1:8" x14ac:dyDescent="0.2">
      <c r="A362" s="450" t="s">
        <v>3397</v>
      </c>
      <c r="B362" s="6" t="s">
        <v>10508</v>
      </c>
      <c r="C362" s="253">
        <v>15636.250202647936</v>
      </c>
      <c r="D362" s="33">
        <v>36</v>
      </c>
      <c r="E362" s="250"/>
      <c r="F362" s="62">
        <v>0</v>
      </c>
      <c r="G362" s="62">
        <v>0</v>
      </c>
      <c r="H362" s="253">
        <f t="shared" si="37"/>
        <v>0</v>
      </c>
    </row>
    <row r="363" spans="1:8" x14ac:dyDescent="0.2">
      <c r="A363" s="450" t="s">
        <v>10556</v>
      </c>
      <c r="B363" s="6" t="s">
        <v>10509</v>
      </c>
      <c r="C363" s="253">
        <v>15636.250202647936</v>
      </c>
      <c r="D363" s="33">
        <v>36</v>
      </c>
      <c r="E363" s="250"/>
      <c r="F363" s="62">
        <v>0</v>
      </c>
      <c r="G363" s="62">
        <v>0</v>
      </c>
      <c r="H363" s="253">
        <f t="shared" ref="H363:H388" si="38">G363-F363</f>
        <v>0</v>
      </c>
    </row>
    <row r="364" spans="1:8" x14ac:dyDescent="0.2">
      <c r="A364" s="450" t="s">
        <v>10557</v>
      </c>
      <c r="B364" s="6" t="s">
        <v>10510</v>
      </c>
      <c r="C364" s="253">
        <v>15636.250202647936</v>
      </c>
      <c r="D364" s="33">
        <v>36</v>
      </c>
      <c r="E364" s="250"/>
      <c r="F364" s="62">
        <v>0</v>
      </c>
      <c r="G364" s="62">
        <v>0</v>
      </c>
      <c r="H364" s="253">
        <f t="shared" si="38"/>
        <v>0</v>
      </c>
    </row>
    <row r="365" spans="1:8" x14ac:dyDescent="0.2">
      <c r="A365" s="450" t="s">
        <v>10558</v>
      </c>
      <c r="B365" s="6" t="s">
        <v>10511</v>
      </c>
      <c r="C365" s="253">
        <v>15636.250202647936</v>
      </c>
      <c r="D365" s="33">
        <v>37</v>
      </c>
      <c r="E365" s="250"/>
      <c r="F365" s="62">
        <v>0</v>
      </c>
      <c r="G365" s="62">
        <v>0</v>
      </c>
      <c r="H365" s="253">
        <f t="shared" si="38"/>
        <v>0</v>
      </c>
    </row>
    <row r="366" spans="1:8" x14ac:dyDescent="0.2">
      <c r="A366" s="450" t="s">
        <v>10559</v>
      </c>
      <c r="B366" s="6" t="s">
        <v>10512</v>
      </c>
      <c r="C366" s="253">
        <v>15636.250202647936</v>
      </c>
      <c r="D366" s="33">
        <v>37</v>
      </c>
      <c r="E366" s="250"/>
      <c r="F366" s="62">
        <v>0</v>
      </c>
      <c r="G366" s="62">
        <v>0</v>
      </c>
      <c r="H366" s="253">
        <f t="shared" si="38"/>
        <v>0</v>
      </c>
    </row>
    <row r="367" spans="1:8" x14ac:dyDescent="0.2">
      <c r="A367" s="450" t="s">
        <v>10560</v>
      </c>
      <c r="B367" s="6" t="s">
        <v>10561</v>
      </c>
      <c r="C367" s="253">
        <v>15636.250202647936</v>
      </c>
      <c r="D367" s="33">
        <v>37</v>
      </c>
      <c r="E367" s="250"/>
      <c r="F367" s="62">
        <v>0</v>
      </c>
      <c r="G367" s="62">
        <v>0</v>
      </c>
      <c r="H367" s="253">
        <f t="shared" si="38"/>
        <v>0</v>
      </c>
    </row>
    <row r="368" spans="1:8" x14ac:dyDescent="0.2">
      <c r="A368" s="450" t="s">
        <v>10562</v>
      </c>
      <c r="B368" s="6" t="s">
        <v>10563</v>
      </c>
      <c r="C368" s="253">
        <v>7974.487603350447</v>
      </c>
      <c r="D368" s="33">
        <v>37</v>
      </c>
      <c r="E368" s="250"/>
      <c r="F368" s="62">
        <v>0</v>
      </c>
      <c r="G368" s="62">
        <v>0</v>
      </c>
      <c r="H368" s="253">
        <f t="shared" si="38"/>
        <v>0</v>
      </c>
    </row>
    <row r="369" spans="1:8" x14ac:dyDescent="0.2">
      <c r="A369" s="450" t="s">
        <v>10564</v>
      </c>
      <c r="B369" s="6" t="s">
        <v>10565</v>
      </c>
      <c r="C369" s="253">
        <v>10007.20012969468</v>
      </c>
      <c r="D369" s="33">
        <v>36</v>
      </c>
      <c r="E369" s="250"/>
      <c r="F369" s="62">
        <v>0</v>
      </c>
      <c r="G369" s="62">
        <v>0</v>
      </c>
      <c r="H369" s="253">
        <f t="shared" si="38"/>
        <v>0</v>
      </c>
    </row>
    <row r="370" spans="1:8" x14ac:dyDescent="0.2">
      <c r="A370" s="450" t="s">
        <v>10566</v>
      </c>
      <c r="B370" s="6" t="s">
        <v>10420</v>
      </c>
      <c r="C370" s="253">
        <v>6879.9500891650923</v>
      </c>
      <c r="D370" s="33">
        <v>36</v>
      </c>
      <c r="E370" s="250"/>
      <c r="F370" s="62">
        <v>0</v>
      </c>
      <c r="G370" s="62">
        <v>0</v>
      </c>
      <c r="H370" s="253">
        <f t="shared" si="38"/>
        <v>0</v>
      </c>
    </row>
    <row r="371" spans="1:8" x14ac:dyDescent="0.2">
      <c r="A371" s="450" t="s">
        <v>10567</v>
      </c>
      <c r="B371" s="6" t="s">
        <v>10422</v>
      </c>
      <c r="C371" s="253">
        <v>6254.5000810591746</v>
      </c>
      <c r="D371" s="33">
        <v>36</v>
      </c>
      <c r="E371" s="250"/>
      <c r="F371" s="62">
        <v>0</v>
      </c>
      <c r="G371" s="62">
        <v>0</v>
      </c>
      <c r="H371" s="253">
        <f t="shared" si="38"/>
        <v>0</v>
      </c>
    </row>
    <row r="372" spans="1:8" x14ac:dyDescent="0.2">
      <c r="A372" s="450" t="s">
        <v>10568</v>
      </c>
      <c r="B372" s="6" t="s">
        <v>10424</v>
      </c>
      <c r="C372" s="253">
        <v>15636.250202647936</v>
      </c>
      <c r="D372" s="33">
        <v>36</v>
      </c>
      <c r="E372" s="250"/>
      <c r="F372" s="62">
        <v>0</v>
      </c>
      <c r="G372" s="62">
        <v>0</v>
      </c>
      <c r="H372" s="253">
        <f t="shared" si="38"/>
        <v>0</v>
      </c>
    </row>
    <row r="373" spans="1:8" x14ac:dyDescent="0.2">
      <c r="A373" s="450" t="s">
        <v>10569</v>
      </c>
      <c r="B373" s="6" t="s">
        <v>10426</v>
      </c>
      <c r="C373" s="253">
        <v>15636.250202647936</v>
      </c>
      <c r="D373" s="33">
        <v>37</v>
      </c>
      <c r="E373" s="250"/>
      <c r="F373" s="62">
        <v>0</v>
      </c>
      <c r="G373" s="62">
        <v>0</v>
      </c>
      <c r="H373" s="253">
        <f t="shared" si="38"/>
        <v>0</v>
      </c>
    </row>
    <row r="374" spans="1:8" x14ac:dyDescent="0.2">
      <c r="A374" s="450" t="s">
        <v>10570</v>
      </c>
      <c r="B374" s="6" t="s">
        <v>10522</v>
      </c>
      <c r="C374" s="253">
        <v>15636.250202647936</v>
      </c>
      <c r="D374" s="33">
        <v>37</v>
      </c>
      <c r="E374" s="250"/>
      <c r="F374" s="62">
        <v>0</v>
      </c>
      <c r="G374" s="62">
        <v>0</v>
      </c>
      <c r="H374" s="253">
        <f t="shared" si="38"/>
        <v>0</v>
      </c>
    </row>
    <row r="375" spans="1:8" x14ac:dyDescent="0.2">
      <c r="A375" s="450" t="s">
        <v>10571</v>
      </c>
      <c r="B375" s="6" t="s">
        <v>10524</v>
      </c>
      <c r="C375" s="253">
        <v>15636.250202647936</v>
      </c>
      <c r="D375" s="33">
        <v>37</v>
      </c>
      <c r="E375" s="250"/>
      <c r="F375" s="62">
        <v>0</v>
      </c>
      <c r="G375" s="62">
        <v>0</v>
      </c>
      <c r="H375" s="253">
        <f t="shared" si="38"/>
        <v>0</v>
      </c>
    </row>
    <row r="376" spans="1:8" x14ac:dyDescent="0.2">
      <c r="A376" s="450" t="s">
        <v>10572</v>
      </c>
      <c r="B376" s="6" t="s">
        <v>10573</v>
      </c>
      <c r="C376" s="253">
        <v>17512.600226965689</v>
      </c>
      <c r="D376" s="33">
        <v>37</v>
      </c>
      <c r="E376" s="250"/>
      <c r="F376" s="62">
        <v>0</v>
      </c>
      <c r="G376" s="62">
        <v>0</v>
      </c>
      <c r="H376" s="253">
        <f t="shared" si="38"/>
        <v>0</v>
      </c>
    </row>
    <row r="377" spans="1:8" x14ac:dyDescent="0.2">
      <c r="A377" s="450" t="s">
        <v>10574</v>
      </c>
      <c r="B377" s="6" t="s">
        <v>10575</v>
      </c>
      <c r="C377" s="253">
        <v>10007.20012969468</v>
      </c>
      <c r="D377" s="33">
        <v>36</v>
      </c>
      <c r="E377" s="250"/>
      <c r="F377" s="62">
        <v>0</v>
      </c>
      <c r="G377" s="62">
        <v>0</v>
      </c>
      <c r="H377" s="253">
        <f t="shared" si="38"/>
        <v>0</v>
      </c>
    </row>
    <row r="378" spans="1:8" x14ac:dyDescent="0.2">
      <c r="A378" s="450" t="s">
        <v>10576</v>
      </c>
      <c r="B378" s="6" t="s">
        <v>10577</v>
      </c>
      <c r="C378" s="253">
        <v>3752.7000486355046</v>
      </c>
      <c r="D378" s="33">
        <v>36</v>
      </c>
      <c r="E378" s="250"/>
      <c r="F378" s="62">
        <v>0</v>
      </c>
      <c r="G378" s="62">
        <v>0</v>
      </c>
      <c r="H378" s="253">
        <f t="shared" si="38"/>
        <v>0</v>
      </c>
    </row>
    <row r="379" spans="1:8" x14ac:dyDescent="0.2">
      <c r="A379" s="450" t="s">
        <v>10578</v>
      </c>
      <c r="B379" s="6" t="s">
        <v>10434</v>
      </c>
      <c r="C379" s="253">
        <v>6254.5000810591746</v>
      </c>
      <c r="D379" s="33">
        <v>36</v>
      </c>
      <c r="E379" s="250"/>
      <c r="F379" s="62">
        <v>0</v>
      </c>
      <c r="G379" s="62">
        <v>0</v>
      </c>
      <c r="H379" s="253">
        <f t="shared" si="38"/>
        <v>0</v>
      </c>
    </row>
    <row r="380" spans="1:8" x14ac:dyDescent="0.2">
      <c r="A380" s="450" t="s">
        <v>10579</v>
      </c>
      <c r="B380" s="6" t="s">
        <v>10436</v>
      </c>
      <c r="C380" s="253">
        <v>15636.250202647936</v>
      </c>
      <c r="D380" s="33">
        <v>37</v>
      </c>
      <c r="E380" s="250"/>
      <c r="F380" s="62">
        <v>0</v>
      </c>
      <c r="G380" s="62">
        <v>0</v>
      </c>
      <c r="H380" s="253">
        <f t="shared" si="38"/>
        <v>0</v>
      </c>
    </row>
    <row r="381" spans="1:8" x14ac:dyDescent="0.2">
      <c r="A381" s="450" t="s">
        <v>10580</v>
      </c>
      <c r="B381" s="6" t="s">
        <v>10581</v>
      </c>
      <c r="C381" s="253">
        <v>10789.012639827077</v>
      </c>
      <c r="D381" s="33">
        <v>37</v>
      </c>
      <c r="E381" s="250"/>
      <c r="F381" s="62">
        <v>0</v>
      </c>
      <c r="G381" s="62">
        <v>0</v>
      </c>
      <c r="H381" s="253">
        <f t="shared" si="38"/>
        <v>0</v>
      </c>
    </row>
    <row r="382" spans="1:8" x14ac:dyDescent="0.2">
      <c r="A382" s="450" t="s">
        <v>10582</v>
      </c>
      <c r="B382" s="6" t="s">
        <v>10440</v>
      </c>
      <c r="C382" s="253">
        <v>10007.20012969468</v>
      </c>
      <c r="D382" s="33">
        <v>37</v>
      </c>
      <c r="E382" s="250"/>
      <c r="F382" s="62">
        <v>0</v>
      </c>
      <c r="G382" s="62">
        <v>0</v>
      </c>
      <c r="H382" s="253">
        <f t="shared" si="38"/>
        <v>0</v>
      </c>
    </row>
    <row r="383" spans="1:8" x14ac:dyDescent="0.2">
      <c r="A383" s="450" t="s">
        <v>10583</v>
      </c>
      <c r="B383" s="6" t="s">
        <v>10584</v>
      </c>
      <c r="C383" s="253">
        <v>3752.7000486355046</v>
      </c>
      <c r="D383" s="33">
        <v>37</v>
      </c>
      <c r="E383" s="250"/>
      <c r="F383" s="62">
        <v>0</v>
      </c>
      <c r="G383" s="62">
        <v>0</v>
      </c>
      <c r="H383" s="253">
        <f t="shared" si="38"/>
        <v>0</v>
      </c>
    </row>
    <row r="384" spans="1:8" x14ac:dyDescent="0.2">
      <c r="A384" s="450" t="s">
        <v>10585</v>
      </c>
      <c r="B384" s="6" t="s">
        <v>10444</v>
      </c>
      <c r="C384" s="253">
        <v>6254.5000810591746</v>
      </c>
      <c r="D384" s="33">
        <v>37</v>
      </c>
      <c r="E384" s="250"/>
      <c r="F384" s="62">
        <v>0</v>
      </c>
      <c r="G384" s="62">
        <v>0</v>
      </c>
      <c r="H384" s="253">
        <f t="shared" si="38"/>
        <v>0</v>
      </c>
    </row>
    <row r="385" spans="1:8" x14ac:dyDescent="0.2">
      <c r="A385" s="450" t="s">
        <v>10586</v>
      </c>
      <c r="B385" s="6" t="s">
        <v>10446</v>
      </c>
      <c r="C385" s="253">
        <v>15636.250202647936</v>
      </c>
      <c r="D385" s="33">
        <v>38</v>
      </c>
      <c r="E385" s="250"/>
      <c r="F385" s="62">
        <v>0</v>
      </c>
      <c r="G385" s="62">
        <v>0</v>
      </c>
      <c r="H385" s="253">
        <f t="shared" si="38"/>
        <v>0</v>
      </c>
    </row>
    <row r="386" spans="1:8" x14ac:dyDescent="0.2">
      <c r="A386" s="450" t="s">
        <v>10587</v>
      </c>
      <c r="B386" s="6" t="s">
        <v>10588</v>
      </c>
      <c r="C386" s="253">
        <v>7974.487603350447</v>
      </c>
      <c r="D386" s="33">
        <v>38</v>
      </c>
      <c r="E386" s="250"/>
      <c r="F386" s="62">
        <v>0</v>
      </c>
      <c r="G386" s="62">
        <v>0</v>
      </c>
      <c r="H386" s="253">
        <f t="shared" si="38"/>
        <v>0</v>
      </c>
    </row>
    <row r="387" spans="1:8" x14ac:dyDescent="0.2">
      <c r="A387" s="450" t="s">
        <v>10589</v>
      </c>
      <c r="B387" s="6" t="s">
        <v>10450</v>
      </c>
      <c r="C387" s="253">
        <v>10007.20012969468</v>
      </c>
      <c r="D387" s="33">
        <v>38</v>
      </c>
      <c r="E387" s="250"/>
      <c r="F387" s="62">
        <v>0</v>
      </c>
      <c r="G387" s="62">
        <v>0</v>
      </c>
      <c r="H387" s="253">
        <f t="shared" si="38"/>
        <v>0</v>
      </c>
    </row>
    <row r="388" spans="1:8" x14ac:dyDescent="0.2">
      <c r="A388" s="450" t="s">
        <v>10590</v>
      </c>
      <c r="B388" s="6" t="s">
        <v>2576</v>
      </c>
      <c r="C388" s="253">
        <v>161035.73000000001</v>
      </c>
      <c r="D388" s="33">
        <v>38</v>
      </c>
      <c r="E388" s="250"/>
      <c r="F388" s="62">
        <v>0</v>
      </c>
      <c r="G388" s="62">
        <v>0</v>
      </c>
      <c r="H388" s="253">
        <f t="shared" si="38"/>
        <v>0</v>
      </c>
    </row>
    <row r="389" spans="1:8" ht="15" x14ac:dyDescent="0.25">
      <c r="A389" s="19" t="s">
        <v>2792</v>
      </c>
      <c r="B389" s="167" t="s">
        <v>5897</v>
      </c>
      <c r="C389" s="269"/>
      <c r="D389" s="269"/>
      <c r="E389" s="269"/>
      <c r="F389" s="269"/>
      <c r="G389" s="269"/>
      <c r="H389" s="288"/>
    </row>
    <row r="390" spans="1:8" x14ac:dyDescent="0.2">
      <c r="A390" s="10" t="s">
        <v>2812</v>
      </c>
      <c r="B390" s="6" t="s">
        <v>2585</v>
      </c>
      <c r="C390" s="253">
        <v>190323.14</v>
      </c>
      <c r="D390" s="250">
        <v>37</v>
      </c>
      <c r="E390" s="250"/>
      <c r="F390" s="62">
        <v>0</v>
      </c>
      <c r="G390" s="62">
        <v>0</v>
      </c>
      <c r="H390" s="253">
        <f t="shared" ref="H390:H396" si="39">G390-F390</f>
        <v>0</v>
      </c>
    </row>
    <row r="391" spans="1:8" x14ac:dyDescent="0.2">
      <c r="A391" s="10" t="s">
        <v>2813</v>
      </c>
      <c r="B391" s="6" t="s">
        <v>2586</v>
      </c>
      <c r="C391" s="253">
        <v>239263.37</v>
      </c>
      <c r="D391" s="250">
        <v>38</v>
      </c>
      <c r="E391" s="250"/>
      <c r="F391" s="62">
        <v>0</v>
      </c>
      <c r="G391" s="62">
        <v>0</v>
      </c>
      <c r="H391" s="253">
        <f t="shared" si="39"/>
        <v>0</v>
      </c>
    </row>
    <row r="392" spans="1:8" x14ac:dyDescent="0.2">
      <c r="A392" s="10" t="s">
        <v>2814</v>
      </c>
      <c r="B392" s="6" t="s">
        <v>2587</v>
      </c>
      <c r="C392" s="253">
        <v>239263.37</v>
      </c>
      <c r="D392" s="250">
        <v>39</v>
      </c>
      <c r="E392" s="250"/>
      <c r="F392" s="62">
        <v>0</v>
      </c>
      <c r="G392" s="62">
        <v>0</v>
      </c>
      <c r="H392" s="253">
        <f t="shared" si="39"/>
        <v>0</v>
      </c>
    </row>
    <row r="393" spans="1:8" x14ac:dyDescent="0.2">
      <c r="A393" s="10" t="s">
        <v>2815</v>
      </c>
      <c r="B393" s="6" t="s">
        <v>2588</v>
      </c>
      <c r="C393" s="253">
        <v>239263.37</v>
      </c>
      <c r="D393" s="250">
        <v>40</v>
      </c>
      <c r="E393" s="250"/>
      <c r="F393" s="62">
        <v>0</v>
      </c>
      <c r="G393" s="62">
        <v>0</v>
      </c>
      <c r="H393" s="253">
        <f t="shared" si="39"/>
        <v>0</v>
      </c>
    </row>
    <row r="394" spans="1:8" x14ac:dyDescent="0.2">
      <c r="A394" s="10" t="s">
        <v>2816</v>
      </c>
      <c r="B394" s="6" t="s">
        <v>2589</v>
      </c>
      <c r="C394" s="253">
        <v>239263.37</v>
      </c>
      <c r="D394" s="250">
        <v>41</v>
      </c>
      <c r="E394" s="250"/>
      <c r="F394" s="62">
        <v>0</v>
      </c>
      <c r="G394" s="62">
        <v>0</v>
      </c>
      <c r="H394" s="253">
        <f t="shared" si="39"/>
        <v>0</v>
      </c>
    </row>
    <row r="395" spans="1:8" x14ac:dyDescent="0.2">
      <c r="A395" s="10" t="s">
        <v>2817</v>
      </c>
      <c r="B395" s="6" t="s">
        <v>2590</v>
      </c>
      <c r="C395" s="253">
        <v>239263.37</v>
      </c>
      <c r="D395" s="250">
        <v>42</v>
      </c>
      <c r="E395" s="250"/>
      <c r="F395" s="62">
        <v>0</v>
      </c>
      <c r="G395" s="62">
        <v>0</v>
      </c>
      <c r="H395" s="253">
        <f t="shared" si="39"/>
        <v>0</v>
      </c>
    </row>
    <row r="396" spans="1:8" x14ac:dyDescent="0.2">
      <c r="A396" s="10" t="s">
        <v>2818</v>
      </c>
      <c r="B396" s="6" t="s">
        <v>2702</v>
      </c>
      <c r="C396" s="253">
        <v>190323.14</v>
      </c>
      <c r="D396" s="250">
        <v>42</v>
      </c>
      <c r="E396" s="250"/>
      <c r="F396" s="62">
        <v>0</v>
      </c>
      <c r="G396" s="62">
        <v>0</v>
      </c>
      <c r="H396" s="253">
        <f t="shared" si="39"/>
        <v>0</v>
      </c>
    </row>
    <row r="397" spans="1:8" ht="15" x14ac:dyDescent="0.25">
      <c r="A397" s="19" t="s">
        <v>2793</v>
      </c>
      <c r="B397" s="167" t="s">
        <v>5559</v>
      </c>
      <c r="C397" s="269"/>
      <c r="D397" s="269"/>
      <c r="E397" s="269"/>
      <c r="F397" s="269"/>
      <c r="G397" s="269"/>
      <c r="H397" s="288"/>
    </row>
    <row r="398" spans="1:8" x14ac:dyDescent="0.2">
      <c r="A398" s="10" t="s">
        <v>2819</v>
      </c>
      <c r="B398" s="6" t="s">
        <v>2585</v>
      </c>
      <c r="C398" s="253">
        <v>21147.02</v>
      </c>
      <c r="D398" s="250">
        <v>38</v>
      </c>
      <c r="E398" s="250"/>
      <c r="F398" s="62">
        <v>0</v>
      </c>
      <c r="G398" s="62">
        <v>0</v>
      </c>
      <c r="H398" s="253">
        <f t="shared" ref="H398:H404" si="40">G398-F398</f>
        <v>0</v>
      </c>
    </row>
    <row r="399" spans="1:8" x14ac:dyDescent="0.2">
      <c r="A399" s="10" t="s">
        <v>2820</v>
      </c>
      <c r="B399" s="6" t="s">
        <v>2586</v>
      </c>
      <c r="C399" s="253">
        <v>26584.82</v>
      </c>
      <c r="D399" s="250">
        <v>39</v>
      </c>
      <c r="E399" s="250"/>
      <c r="F399" s="62">
        <v>0</v>
      </c>
      <c r="G399" s="62">
        <v>0</v>
      </c>
      <c r="H399" s="253">
        <f t="shared" si="40"/>
        <v>0</v>
      </c>
    </row>
    <row r="400" spans="1:8" x14ac:dyDescent="0.2">
      <c r="A400" s="10" t="s">
        <v>2821</v>
      </c>
      <c r="B400" s="6" t="s">
        <v>2587</v>
      </c>
      <c r="C400" s="253">
        <v>26584.82</v>
      </c>
      <c r="D400" s="250">
        <v>40</v>
      </c>
      <c r="E400" s="250"/>
      <c r="F400" s="62">
        <v>0</v>
      </c>
      <c r="G400" s="62">
        <v>0</v>
      </c>
      <c r="H400" s="253">
        <f t="shared" si="40"/>
        <v>0</v>
      </c>
    </row>
    <row r="401" spans="1:8" x14ac:dyDescent="0.2">
      <c r="A401" s="10" t="s">
        <v>2822</v>
      </c>
      <c r="B401" s="6" t="s">
        <v>2588</v>
      </c>
      <c r="C401" s="253">
        <v>26584.82</v>
      </c>
      <c r="D401" s="250">
        <v>41</v>
      </c>
      <c r="E401" s="250"/>
      <c r="F401" s="62">
        <v>0</v>
      </c>
      <c r="G401" s="62">
        <v>0</v>
      </c>
      <c r="H401" s="253">
        <f t="shared" si="40"/>
        <v>0</v>
      </c>
    </row>
    <row r="402" spans="1:8" x14ac:dyDescent="0.2">
      <c r="A402" s="10" t="s">
        <v>2823</v>
      </c>
      <c r="B402" s="6" t="s">
        <v>2589</v>
      </c>
      <c r="C402" s="253">
        <v>26584.82</v>
      </c>
      <c r="D402" s="250">
        <v>42</v>
      </c>
      <c r="E402" s="250"/>
      <c r="F402" s="62">
        <v>0</v>
      </c>
      <c r="G402" s="62">
        <v>0</v>
      </c>
      <c r="H402" s="253">
        <f t="shared" si="40"/>
        <v>0</v>
      </c>
    </row>
    <row r="403" spans="1:8" x14ac:dyDescent="0.2">
      <c r="A403" s="10" t="s">
        <v>2824</v>
      </c>
      <c r="B403" s="6" t="s">
        <v>2590</v>
      </c>
      <c r="C403" s="253">
        <v>26584.82</v>
      </c>
      <c r="D403" s="250">
        <v>42</v>
      </c>
      <c r="E403" s="250"/>
      <c r="F403" s="62">
        <v>0</v>
      </c>
      <c r="G403" s="62">
        <v>0</v>
      </c>
      <c r="H403" s="253">
        <f t="shared" si="40"/>
        <v>0</v>
      </c>
    </row>
    <row r="404" spans="1:8" x14ac:dyDescent="0.2">
      <c r="A404" s="10" t="s">
        <v>2825</v>
      </c>
      <c r="B404" s="6" t="s">
        <v>2702</v>
      </c>
      <c r="C404" s="253">
        <v>21147</v>
      </c>
      <c r="D404" s="250">
        <v>42</v>
      </c>
      <c r="E404" s="250"/>
      <c r="F404" s="62">
        <v>0</v>
      </c>
      <c r="G404" s="62">
        <v>0</v>
      </c>
      <c r="H404" s="253">
        <f t="shared" si="40"/>
        <v>0</v>
      </c>
    </row>
    <row r="405" spans="1:8" ht="15" x14ac:dyDescent="0.25">
      <c r="A405" s="19" t="s">
        <v>2794</v>
      </c>
      <c r="B405" s="12" t="s">
        <v>5760</v>
      </c>
      <c r="C405" s="269"/>
      <c r="D405" s="269"/>
      <c r="E405" s="269"/>
      <c r="F405" s="269"/>
      <c r="G405" s="269"/>
      <c r="H405" s="288"/>
    </row>
    <row r="406" spans="1:8" x14ac:dyDescent="0.2">
      <c r="A406" s="10" t="s">
        <v>2826</v>
      </c>
      <c r="B406" s="6" t="s">
        <v>2677</v>
      </c>
      <c r="C406" s="253">
        <v>44177.59</v>
      </c>
      <c r="D406" s="250">
        <v>41</v>
      </c>
      <c r="E406" s="250"/>
      <c r="F406" s="62">
        <v>0</v>
      </c>
      <c r="G406" s="62">
        <v>0</v>
      </c>
      <c r="H406" s="253">
        <f t="shared" ref="H406:H411" si="41">G406-F406</f>
        <v>0</v>
      </c>
    </row>
    <row r="407" spans="1:8" x14ac:dyDescent="0.2">
      <c r="A407" s="10" t="s">
        <v>2827</v>
      </c>
      <c r="B407" s="6" t="s">
        <v>2678</v>
      </c>
      <c r="C407" s="253">
        <v>44177.59</v>
      </c>
      <c r="D407" s="250">
        <v>42</v>
      </c>
      <c r="E407" s="250"/>
      <c r="F407" s="62">
        <v>0</v>
      </c>
      <c r="G407" s="62">
        <v>0</v>
      </c>
      <c r="H407" s="253">
        <f t="shared" si="41"/>
        <v>0</v>
      </c>
    </row>
    <row r="408" spans="1:8" x14ac:dyDescent="0.2">
      <c r="A408" s="10" t="s">
        <v>2828</v>
      </c>
      <c r="B408" s="6" t="s">
        <v>1503</v>
      </c>
      <c r="C408" s="253">
        <v>44177.59</v>
      </c>
      <c r="D408" s="250">
        <v>42</v>
      </c>
      <c r="E408" s="250"/>
      <c r="F408" s="62">
        <v>0</v>
      </c>
      <c r="G408" s="62">
        <v>0</v>
      </c>
      <c r="H408" s="253">
        <f t="shared" si="41"/>
        <v>0</v>
      </c>
    </row>
    <row r="409" spans="1:8" x14ac:dyDescent="0.2">
      <c r="A409" s="10" t="s">
        <v>2829</v>
      </c>
      <c r="B409" s="6" t="s">
        <v>1585</v>
      </c>
      <c r="C409" s="253">
        <v>44177.59</v>
      </c>
      <c r="D409" s="250">
        <v>43</v>
      </c>
      <c r="E409" s="250"/>
      <c r="F409" s="62">
        <v>0</v>
      </c>
      <c r="G409" s="62">
        <v>0</v>
      </c>
      <c r="H409" s="253">
        <f t="shared" si="41"/>
        <v>0</v>
      </c>
    </row>
    <row r="410" spans="1:8" x14ac:dyDescent="0.2">
      <c r="A410" s="10" t="s">
        <v>2830</v>
      </c>
      <c r="B410" s="6" t="s">
        <v>2679</v>
      </c>
      <c r="C410" s="253">
        <v>44177.59</v>
      </c>
      <c r="D410" s="250">
        <v>43</v>
      </c>
      <c r="E410" s="250"/>
      <c r="F410" s="62">
        <v>0</v>
      </c>
      <c r="G410" s="62">
        <v>0</v>
      </c>
      <c r="H410" s="253">
        <f t="shared" si="41"/>
        <v>0</v>
      </c>
    </row>
    <row r="411" spans="1:8" x14ac:dyDescent="0.2">
      <c r="A411" s="10" t="s">
        <v>2831</v>
      </c>
      <c r="B411" s="6" t="s">
        <v>2789</v>
      </c>
      <c r="C411" s="253">
        <v>35342.01</v>
      </c>
      <c r="D411" s="250">
        <v>43</v>
      </c>
      <c r="E411" s="250"/>
      <c r="F411" s="62">
        <v>0</v>
      </c>
      <c r="G411" s="62">
        <v>0</v>
      </c>
      <c r="H411" s="253">
        <f t="shared" si="41"/>
        <v>0</v>
      </c>
    </row>
    <row r="412" spans="1:8" ht="30" x14ac:dyDescent="0.25">
      <c r="A412" s="35" t="s">
        <v>2795</v>
      </c>
      <c r="B412" s="167" t="s">
        <v>5561</v>
      </c>
      <c r="C412" s="269"/>
      <c r="D412" s="269"/>
      <c r="E412" s="269"/>
      <c r="F412" s="269"/>
      <c r="G412" s="269"/>
      <c r="H412" s="288"/>
    </row>
    <row r="413" spans="1:8" x14ac:dyDescent="0.2">
      <c r="A413" s="42" t="s">
        <v>2832</v>
      </c>
      <c r="B413" s="211" t="s">
        <v>5989</v>
      </c>
      <c r="C413" s="253">
        <v>87370.4</v>
      </c>
      <c r="D413" s="277">
        <v>42</v>
      </c>
      <c r="E413" s="277"/>
      <c r="F413" s="62">
        <v>0</v>
      </c>
      <c r="G413" s="62">
        <v>0</v>
      </c>
      <c r="H413" s="253">
        <f t="shared" ref="H413:H414" si="42">G413-F413</f>
        <v>0</v>
      </c>
    </row>
    <row r="414" spans="1:8" ht="15" thickBot="1" x14ac:dyDescent="0.25">
      <c r="A414" s="42" t="s">
        <v>5100</v>
      </c>
      <c r="B414" s="211" t="s">
        <v>5993</v>
      </c>
      <c r="C414" s="253">
        <v>21788.400000000001</v>
      </c>
      <c r="D414" s="277">
        <v>43</v>
      </c>
      <c r="E414" s="277"/>
      <c r="F414" s="62">
        <v>0</v>
      </c>
      <c r="G414" s="62">
        <v>0</v>
      </c>
      <c r="H414" s="253">
        <f t="shared" si="42"/>
        <v>0</v>
      </c>
    </row>
    <row r="415" spans="1:8" ht="15.75" thickBot="1" x14ac:dyDescent="0.3">
      <c r="A415" s="158"/>
      <c r="B415" s="159" t="s">
        <v>5998</v>
      </c>
      <c r="C415" s="280">
        <f>SUM(C233:C414)</f>
        <v>6748832.0600000024</v>
      </c>
      <c r="D415" s="273"/>
      <c r="E415" s="273"/>
      <c r="F415" s="262">
        <f>SUM(F233:F414)</f>
        <v>0</v>
      </c>
      <c r="G415" s="262">
        <f>SUM(G233:G414)</f>
        <v>0</v>
      </c>
      <c r="H415" s="262">
        <f>SUM(H233:H414)</f>
        <v>0</v>
      </c>
    </row>
    <row r="416" spans="1:8" ht="30" x14ac:dyDescent="0.2">
      <c r="A416" s="206" t="s">
        <v>5999</v>
      </c>
      <c r="B416" s="206" t="s">
        <v>7743</v>
      </c>
      <c r="C416" s="290"/>
      <c r="D416" s="291"/>
      <c r="E416" s="291"/>
      <c r="F416" s="291"/>
      <c r="G416" s="291"/>
      <c r="H416" s="292"/>
    </row>
    <row r="417" spans="1:8" x14ac:dyDescent="0.2">
      <c r="A417" s="6"/>
      <c r="B417" s="6" t="s">
        <v>5474</v>
      </c>
      <c r="C417" s="250"/>
      <c r="D417" s="250"/>
      <c r="E417" s="250"/>
      <c r="F417" s="250"/>
      <c r="G417" s="250"/>
      <c r="H417" s="250"/>
    </row>
    <row r="418" spans="1:8" ht="15" x14ac:dyDescent="0.25">
      <c r="A418" s="11" t="s">
        <v>338</v>
      </c>
      <c r="B418" s="12" t="s">
        <v>5961</v>
      </c>
      <c r="C418" s="269"/>
      <c r="D418" s="255"/>
      <c r="E418" s="255"/>
      <c r="F418" s="255"/>
      <c r="G418" s="255"/>
      <c r="H418" s="277"/>
    </row>
    <row r="419" spans="1:8" x14ac:dyDescent="0.2">
      <c r="A419" s="10" t="s">
        <v>339</v>
      </c>
      <c r="B419" s="6" t="s">
        <v>5476</v>
      </c>
      <c r="C419" s="253"/>
      <c r="D419" s="250"/>
      <c r="E419" s="250"/>
      <c r="F419" s="62"/>
      <c r="G419" s="62"/>
      <c r="H419" s="253"/>
    </row>
    <row r="420" spans="1:8" x14ac:dyDescent="0.2">
      <c r="A420" s="450" t="s">
        <v>9398</v>
      </c>
      <c r="B420" s="54" t="s">
        <v>9399</v>
      </c>
      <c r="C420" s="253">
        <v>31097.22</v>
      </c>
      <c r="D420" s="250">
        <v>24</v>
      </c>
      <c r="E420" s="250"/>
      <c r="F420" s="62">
        <v>0</v>
      </c>
      <c r="G420" s="62">
        <v>0</v>
      </c>
      <c r="H420" s="253">
        <f t="shared" ref="H420" si="43">G420-F420</f>
        <v>0</v>
      </c>
    </row>
    <row r="421" spans="1:8" x14ac:dyDescent="0.2">
      <c r="A421" s="10" t="s">
        <v>340</v>
      </c>
      <c r="B421" s="6" t="s">
        <v>5543</v>
      </c>
      <c r="C421" s="253"/>
      <c r="D421" s="250"/>
      <c r="E421" s="250"/>
      <c r="F421" s="250"/>
      <c r="G421" s="250"/>
      <c r="H421" s="250"/>
    </row>
    <row r="422" spans="1:8" ht="28.5" x14ac:dyDescent="0.2">
      <c r="A422" s="10"/>
      <c r="B422" s="173" t="s">
        <v>5517</v>
      </c>
      <c r="C422" s="253">
        <v>411393.1</v>
      </c>
      <c r="D422" s="250">
        <v>35</v>
      </c>
      <c r="E422" s="250"/>
      <c r="F422" s="62">
        <v>0</v>
      </c>
      <c r="G422" s="62">
        <v>0</v>
      </c>
      <c r="H422" s="253">
        <f t="shared" ref="H422" si="44">G422-F422</f>
        <v>0</v>
      </c>
    </row>
    <row r="423" spans="1:8" x14ac:dyDescent="0.2">
      <c r="A423" s="10" t="s">
        <v>1351</v>
      </c>
      <c r="B423" s="2" t="s">
        <v>5567</v>
      </c>
      <c r="C423" s="253"/>
      <c r="D423" s="250"/>
      <c r="E423" s="250"/>
      <c r="F423" s="250"/>
      <c r="G423" s="250"/>
      <c r="H423" s="250"/>
    </row>
    <row r="424" spans="1:8" x14ac:dyDescent="0.2">
      <c r="A424" s="10" t="s">
        <v>5101</v>
      </c>
      <c r="B424" s="531" t="s">
        <v>9400</v>
      </c>
      <c r="C424" s="253">
        <v>12338.43</v>
      </c>
      <c r="D424" s="250">
        <v>36</v>
      </c>
      <c r="E424" s="250"/>
      <c r="F424" s="62">
        <v>0</v>
      </c>
      <c r="G424" s="62">
        <v>0</v>
      </c>
      <c r="H424" s="253">
        <f t="shared" ref="H424:H425" si="45">G424-F424</f>
        <v>0</v>
      </c>
    </row>
    <row r="425" spans="1:8" x14ac:dyDescent="0.2">
      <c r="A425" s="10" t="s">
        <v>5102</v>
      </c>
      <c r="B425" s="531" t="s">
        <v>9401</v>
      </c>
      <c r="C425" s="247">
        <v>12338.43</v>
      </c>
      <c r="D425" s="250">
        <v>36</v>
      </c>
      <c r="E425" s="250"/>
      <c r="F425" s="62">
        <v>0</v>
      </c>
      <c r="G425" s="62">
        <v>0</v>
      </c>
      <c r="H425" s="253">
        <f t="shared" si="45"/>
        <v>0</v>
      </c>
    </row>
    <row r="426" spans="1:8" ht="15" x14ac:dyDescent="0.25">
      <c r="A426" s="15" t="s">
        <v>1402</v>
      </c>
      <c r="B426" s="12" t="s">
        <v>5877</v>
      </c>
      <c r="C426" s="269"/>
      <c r="D426" s="255"/>
      <c r="E426" s="255"/>
      <c r="F426" s="255"/>
      <c r="G426" s="255"/>
      <c r="H426" s="277"/>
    </row>
    <row r="427" spans="1:8" x14ac:dyDescent="0.2">
      <c r="A427" s="450" t="s">
        <v>1403</v>
      </c>
      <c r="B427" s="520" t="s">
        <v>8596</v>
      </c>
      <c r="C427" s="253"/>
      <c r="D427" s="250">
        <v>32</v>
      </c>
      <c r="E427" s="250"/>
      <c r="F427" s="62"/>
      <c r="G427" s="62"/>
      <c r="H427" s="253"/>
    </row>
    <row r="428" spans="1:8" ht="57" x14ac:dyDescent="0.2">
      <c r="A428" s="450"/>
      <c r="B428" s="547" t="s">
        <v>8597</v>
      </c>
      <c r="C428" s="253"/>
      <c r="D428" s="250"/>
      <c r="E428" s="250"/>
      <c r="F428" s="62"/>
      <c r="G428" s="62"/>
      <c r="H428" s="545"/>
    </row>
    <row r="429" spans="1:8" ht="28.5" x14ac:dyDescent="0.2">
      <c r="A429" s="450" t="s">
        <v>9402</v>
      </c>
      <c r="B429" s="520" t="s">
        <v>9403</v>
      </c>
      <c r="C429" s="253"/>
      <c r="D429" s="250"/>
      <c r="E429" s="250"/>
      <c r="F429" s="62"/>
      <c r="G429" s="62"/>
      <c r="H429" s="545"/>
    </row>
    <row r="430" spans="1:8" ht="28.5" x14ac:dyDescent="0.2">
      <c r="A430" s="450" t="s">
        <v>9406</v>
      </c>
      <c r="B430" s="520" t="s">
        <v>9404</v>
      </c>
      <c r="C430" s="551">
        <v>237682.15299999996</v>
      </c>
      <c r="D430" s="250"/>
      <c r="E430" s="250"/>
      <c r="F430" s="62">
        <v>0</v>
      </c>
      <c r="G430" s="62">
        <v>0</v>
      </c>
      <c r="H430" s="253">
        <f t="shared" ref="H430:H431" si="46">G430-F430</f>
        <v>0</v>
      </c>
    </row>
    <row r="431" spans="1:8" ht="28.5" x14ac:dyDescent="0.2">
      <c r="A431" s="450" t="s">
        <v>9407</v>
      </c>
      <c r="B431" s="520" t="s">
        <v>9405</v>
      </c>
      <c r="C431" s="551">
        <v>12509.587</v>
      </c>
      <c r="D431" s="250"/>
      <c r="E431" s="250"/>
      <c r="F431" s="62">
        <v>0</v>
      </c>
      <c r="G431" s="62">
        <v>0</v>
      </c>
      <c r="H431" s="253">
        <f t="shared" si="46"/>
        <v>0</v>
      </c>
    </row>
    <row r="432" spans="1:8" ht="15" x14ac:dyDescent="0.25">
      <c r="A432" s="15" t="s">
        <v>5103</v>
      </c>
      <c r="B432" s="27" t="s">
        <v>5544</v>
      </c>
      <c r="C432" s="300"/>
      <c r="D432" s="250"/>
      <c r="E432" s="250"/>
      <c r="F432" s="250"/>
      <c r="G432" s="250"/>
      <c r="H432" s="256"/>
    </row>
    <row r="433" spans="1:8" ht="28.5" x14ac:dyDescent="0.2">
      <c r="A433" s="10" t="s">
        <v>341</v>
      </c>
      <c r="B433" s="173" t="s">
        <v>5545</v>
      </c>
      <c r="C433" s="253">
        <v>112702.63</v>
      </c>
      <c r="D433" s="250">
        <v>38</v>
      </c>
      <c r="E433" s="250"/>
      <c r="F433" s="62">
        <v>0</v>
      </c>
      <c r="G433" s="62">
        <v>0</v>
      </c>
      <c r="H433" s="253">
        <f t="shared" ref="H433" si="47">G433-F433</f>
        <v>0</v>
      </c>
    </row>
    <row r="434" spans="1:8" ht="15" x14ac:dyDescent="0.25">
      <c r="A434" s="15" t="s">
        <v>5104</v>
      </c>
      <c r="B434" s="12" t="s">
        <v>5546</v>
      </c>
      <c r="C434" s="269"/>
      <c r="D434" s="255"/>
      <c r="E434" s="255"/>
      <c r="F434" s="255"/>
      <c r="G434" s="255"/>
      <c r="H434" s="277"/>
    </row>
    <row r="435" spans="1:8" ht="28.5" x14ac:dyDescent="0.2">
      <c r="A435" s="10" t="s">
        <v>5105</v>
      </c>
      <c r="B435" s="31" t="s">
        <v>5860</v>
      </c>
      <c r="C435" s="253">
        <v>16214.92</v>
      </c>
      <c r="D435" s="250">
        <v>37</v>
      </c>
      <c r="E435" s="250"/>
      <c r="F435" s="62">
        <v>0</v>
      </c>
      <c r="G435" s="62">
        <v>0</v>
      </c>
      <c r="H435" s="253">
        <f t="shared" ref="H435:H440" si="48">G435-F435</f>
        <v>0</v>
      </c>
    </row>
    <row r="436" spans="1:8" ht="28.5" x14ac:dyDescent="0.2">
      <c r="A436" s="10" t="s">
        <v>5106</v>
      </c>
      <c r="B436" s="31" t="s">
        <v>5911</v>
      </c>
      <c r="C436" s="253">
        <v>16214.92</v>
      </c>
      <c r="D436" s="250">
        <v>37</v>
      </c>
      <c r="E436" s="250"/>
      <c r="F436" s="62">
        <v>0</v>
      </c>
      <c r="G436" s="62">
        <v>0</v>
      </c>
      <c r="H436" s="253">
        <f t="shared" si="48"/>
        <v>0</v>
      </c>
    </row>
    <row r="437" spans="1:8" ht="28.5" x14ac:dyDescent="0.2">
      <c r="A437" s="10" t="s">
        <v>5107</v>
      </c>
      <c r="B437" s="31" t="s">
        <v>5912</v>
      </c>
      <c r="C437" s="253">
        <v>16214.92</v>
      </c>
      <c r="D437" s="250">
        <v>38</v>
      </c>
      <c r="E437" s="250"/>
      <c r="F437" s="62">
        <v>0</v>
      </c>
      <c r="G437" s="62">
        <v>0</v>
      </c>
      <c r="H437" s="253">
        <f t="shared" si="48"/>
        <v>0</v>
      </c>
    </row>
    <row r="438" spans="1:8" ht="28.5" x14ac:dyDescent="0.2">
      <c r="A438" s="10" t="s">
        <v>5108</v>
      </c>
      <c r="B438" s="31" t="s">
        <v>5863</v>
      </c>
      <c r="C438" s="253">
        <v>16214.92</v>
      </c>
      <c r="D438" s="250">
        <v>38</v>
      </c>
      <c r="E438" s="250"/>
      <c r="F438" s="62">
        <v>0</v>
      </c>
      <c r="G438" s="62">
        <v>0</v>
      </c>
      <c r="H438" s="253">
        <f t="shared" si="48"/>
        <v>0</v>
      </c>
    </row>
    <row r="439" spans="1:8" ht="28.5" x14ac:dyDescent="0.2">
      <c r="A439" s="10" t="s">
        <v>5109</v>
      </c>
      <c r="B439" s="182" t="s">
        <v>5864</v>
      </c>
      <c r="C439" s="253">
        <v>18017.650000000001</v>
      </c>
      <c r="D439" s="277">
        <v>39</v>
      </c>
      <c r="E439" s="277"/>
      <c r="F439" s="62">
        <v>0</v>
      </c>
      <c r="G439" s="62">
        <v>0</v>
      </c>
      <c r="H439" s="253">
        <f t="shared" si="48"/>
        <v>0</v>
      </c>
    </row>
    <row r="440" spans="1:8" ht="29.25" thickBot="1" x14ac:dyDescent="0.25">
      <c r="A440" s="10" t="s">
        <v>5110</v>
      </c>
      <c r="B440" s="182" t="s">
        <v>5963</v>
      </c>
      <c r="C440" s="253">
        <v>18017.650000000001</v>
      </c>
      <c r="D440" s="277">
        <v>39</v>
      </c>
      <c r="E440" s="277"/>
      <c r="F440" s="62">
        <v>0</v>
      </c>
      <c r="G440" s="62">
        <v>0</v>
      </c>
      <c r="H440" s="253">
        <f t="shared" si="48"/>
        <v>0</v>
      </c>
    </row>
    <row r="441" spans="1:8" ht="15.75" thickBot="1" x14ac:dyDescent="0.3">
      <c r="A441" s="158"/>
      <c r="B441" s="159" t="s">
        <v>6000</v>
      </c>
      <c r="C441" s="280">
        <f>SUM(C419:C440)</f>
        <v>930956.53000000014</v>
      </c>
      <c r="D441" s="273"/>
      <c r="E441" s="273"/>
      <c r="F441" s="262">
        <f>SUM(F419:F440)</f>
        <v>0</v>
      </c>
      <c r="G441" s="262">
        <f>SUM(G419:G440)</f>
        <v>0</v>
      </c>
      <c r="H441" s="262">
        <f>SUM(H419:H440)</f>
        <v>0</v>
      </c>
    </row>
    <row r="442" spans="1:8" ht="45" x14ac:dyDescent="0.25">
      <c r="A442" s="170" t="s">
        <v>6001</v>
      </c>
      <c r="B442" s="501" t="s">
        <v>9408</v>
      </c>
      <c r="C442" s="286"/>
      <c r="D442" s="249"/>
      <c r="E442" s="298"/>
      <c r="F442" s="275"/>
      <c r="G442" s="275"/>
      <c r="H442" s="287"/>
    </row>
    <row r="443" spans="1:8" x14ac:dyDescent="0.2">
      <c r="A443" s="6"/>
      <c r="B443" s="6" t="s">
        <v>5474</v>
      </c>
      <c r="C443" s="250"/>
      <c r="D443" s="250"/>
      <c r="E443" s="250"/>
      <c r="F443" s="250"/>
      <c r="G443" s="250"/>
      <c r="H443" s="250"/>
    </row>
    <row r="444" spans="1:8" ht="15" x14ac:dyDescent="0.25">
      <c r="A444" s="11" t="s">
        <v>342</v>
      </c>
      <c r="B444" s="12" t="s">
        <v>5961</v>
      </c>
      <c r="C444" s="269"/>
      <c r="D444" s="255"/>
      <c r="E444" s="255"/>
      <c r="F444" s="255"/>
      <c r="G444" s="255"/>
      <c r="H444" s="277"/>
    </row>
    <row r="445" spans="1:8" x14ac:dyDescent="0.2">
      <c r="A445" s="10" t="s">
        <v>343</v>
      </c>
      <c r="B445" s="6" t="s">
        <v>5476</v>
      </c>
      <c r="C445" s="253"/>
      <c r="D445" s="250"/>
      <c r="E445" s="250"/>
      <c r="F445" s="250"/>
      <c r="G445" s="250"/>
      <c r="H445" s="250"/>
    </row>
    <row r="446" spans="1:8" x14ac:dyDescent="0.2">
      <c r="A446" s="450" t="s">
        <v>5111</v>
      </c>
      <c r="B446" s="54" t="s">
        <v>8428</v>
      </c>
      <c r="C446" s="278">
        <v>49882.487585776311</v>
      </c>
      <c r="D446" s="250">
        <v>22</v>
      </c>
      <c r="E446" s="250"/>
      <c r="F446" s="62">
        <v>0</v>
      </c>
      <c r="G446" s="62">
        <v>0</v>
      </c>
      <c r="H446" s="253">
        <f t="shared" ref="H446:H449" si="49">G446-F446</f>
        <v>0</v>
      </c>
    </row>
    <row r="447" spans="1:8" x14ac:dyDescent="0.2">
      <c r="A447" s="450" t="s">
        <v>5112</v>
      </c>
      <c r="B447" s="54" t="s">
        <v>8429</v>
      </c>
      <c r="C447" s="278">
        <v>49882.487585776311</v>
      </c>
      <c r="D447" s="250">
        <v>22</v>
      </c>
      <c r="E447" s="250"/>
      <c r="F447" s="62">
        <v>0</v>
      </c>
      <c r="G447" s="62">
        <v>0</v>
      </c>
      <c r="H447" s="253">
        <f t="shared" si="49"/>
        <v>0</v>
      </c>
    </row>
    <row r="448" spans="1:8" x14ac:dyDescent="0.2">
      <c r="A448" s="549" t="s">
        <v>5113</v>
      </c>
      <c r="B448" s="54" t="s">
        <v>8430</v>
      </c>
      <c r="C448" s="278">
        <v>49882.487585776311</v>
      </c>
      <c r="D448" s="250">
        <v>23</v>
      </c>
      <c r="E448" s="250"/>
      <c r="F448" s="62">
        <v>0</v>
      </c>
      <c r="G448" s="62">
        <v>0</v>
      </c>
      <c r="H448" s="253">
        <f t="shared" si="49"/>
        <v>0</v>
      </c>
    </row>
    <row r="449" spans="1:8" x14ac:dyDescent="0.2">
      <c r="A449" s="549" t="s">
        <v>5114</v>
      </c>
      <c r="B449" s="54" t="s">
        <v>9409</v>
      </c>
      <c r="C449" s="278">
        <v>50914.656018901209</v>
      </c>
      <c r="D449" s="250">
        <v>23</v>
      </c>
      <c r="E449" s="250"/>
      <c r="F449" s="62">
        <v>0</v>
      </c>
      <c r="G449" s="62">
        <v>0</v>
      </c>
      <c r="H449" s="253">
        <f t="shared" si="49"/>
        <v>0</v>
      </c>
    </row>
    <row r="450" spans="1:8" x14ac:dyDescent="0.2">
      <c r="A450" s="549" t="s">
        <v>9410</v>
      </c>
      <c r="B450" s="54" t="s">
        <v>9411</v>
      </c>
      <c r="C450" s="532">
        <v>8603.8312237698701</v>
      </c>
      <c r="D450" s="250">
        <v>23</v>
      </c>
      <c r="E450" s="250"/>
      <c r="F450" s="62">
        <v>0</v>
      </c>
      <c r="G450" s="62">
        <v>0</v>
      </c>
      <c r="H450" s="253">
        <f t="shared" ref="H450" si="50">G450-F450</f>
        <v>0</v>
      </c>
    </row>
    <row r="451" spans="1:8" x14ac:dyDescent="0.2">
      <c r="A451" s="10" t="s">
        <v>344</v>
      </c>
      <c r="B451" s="6" t="s">
        <v>5543</v>
      </c>
      <c r="C451" s="247"/>
      <c r="D451" s="250"/>
      <c r="E451" s="250"/>
      <c r="F451" s="250"/>
      <c r="G451" s="250"/>
      <c r="H451" s="250"/>
    </row>
    <row r="452" spans="1:8" ht="28.5" x14ac:dyDescent="0.2">
      <c r="A452" s="10"/>
      <c r="B452" s="173" t="s">
        <v>5517</v>
      </c>
      <c r="C452" s="247">
        <v>2767110.36</v>
      </c>
      <c r="D452" s="250">
        <v>32</v>
      </c>
      <c r="E452" s="250"/>
      <c r="F452" s="62">
        <v>0</v>
      </c>
      <c r="G452" s="62">
        <v>0</v>
      </c>
      <c r="H452" s="253">
        <f t="shared" ref="H452" si="51">G452-F452</f>
        <v>0</v>
      </c>
    </row>
    <row r="453" spans="1:8" x14ac:dyDescent="0.2">
      <c r="A453" s="549" t="s">
        <v>1352</v>
      </c>
      <c r="B453" s="54" t="s">
        <v>8559</v>
      </c>
      <c r="C453" s="247"/>
      <c r="D453" s="250"/>
      <c r="E453" s="250"/>
      <c r="F453" s="250"/>
      <c r="G453" s="250"/>
      <c r="H453" s="250"/>
    </row>
    <row r="454" spans="1:8" x14ac:dyDescent="0.2">
      <c r="A454" s="549" t="s">
        <v>5115</v>
      </c>
      <c r="B454" s="54" t="s">
        <v>8561</v>
      </c>
      <c r="C454" s="532">
        <v>19791.854571262724</v>
      </c>
      <c r="D454" s="250">
        <v>33</v>
      </c>
      <c r="E454" s="250"/>
      <c r="F454" s="62">
        <v>0</v>
      </c>
      <c r="G454" s="62">
        <v>0</v>
      </c>
      <c r="H454" s="253">
        <f t="shared" ref="H454:H461" si="52">G454-F454</f>
        <v>0</v>
      </c>
    </row>
    <row r="455" spans="1:8" x14ac:dyDescent="0.2">
      <c r="A455" s="549" t="s">
        <v>5116</v>
      </c>
      <c r="B455" s="54" t="s">
        <v>8563</v>
      </c>
      <c r="C455" s="532">
        <v>19791.854571262724</v>
      </c>
      <c r="D455" s="250">
        <v>33</v>
      </c>
      <c r="E455" s="250"/>
      <c r="F455" s="62">
        <v>0</v>
      </c>
      <c r="G455" s="62">
        <v>0</v>
      </c>
      <c r="H455" s="253">
        <f t="shared" si="52"/>
        <v>0</v>
      </c>
    </row>
    <row r="456" spans="1:8" x14ac:dyDescent="0.2">
      <c r="A456" s="549" t="s">
        <v>5117</v>
      </c>
      <c r="B456" s="54" t="s">
        <v>8867</v>
      </c>
      <c r="C456" s="532">
        <v>19791.854571262724</v>
      </c>
      <c r="D456" s="250">
        <v>34</v>
      </c>
      <c r="E456" s="250"/>
      <c r="F456" s="62">
        <v>0</v>
      </c>
      <c r="G456" s="62">
        <v>0</v>
      </c>
      <c r="H456" s="253">
        <f t="shared" si="52"/>
        <v>0</v>
      </c>
    </row>
    <row r="457" spans="1:8" x14ac:dyDescent="0.2">
      <c r="A457" s="549" t="s">
        <v>5118</v>
      </c>
      <c r="B457" s="54" t="s">
        <v>8868</v>
      </c>
      <c r="C457" s="532">
        <v>19791.854571262724</v>
      </c>
      <c r="D457" s="250">
        <v>34</v>
      </c>
      <c r="E457" s="250"/>
      <c r="F457" s="62">
        <v>0</v>
      </c>
      <c r="G457" s="62">
        <v>0</v>
      </c>
      <c r="H457" s="253">
        <f t="shared" si="52"/>
        <v>0</v>
      </c>
    </row>
    <row r="458" spans="1:8" x14ac:dyDescent="0.2">
      <c r="A458" s="549" t="s">
        <v>5119</v>
      </c>
      <c r="B458" s="54" t="s">
        <v>8869</v>
      </c>
      <c r="C458" s="532">
        <v>19791.854571262724</v>
      </c>
      <c r="D458" s="250">
        <v>35</v>
      </c>
      <c r="E458" s="250"/>
      <c r="F458" s="62">
        <v>0</v>
      </c>
      <c r="G458" s="62">
        <v>0</v>
      </c>
      <c r="H458" s="253">
        <f t="shared" si="52"/>
        <v>0</v>
      </c>
    </row>
    <row r="459" spans="1:8" x14ac:dyDescent="0.2">
      <c r="A459" s="549" t="s">
        <v>5120</v>
      </c>
      <c r="B459" s="54" t="s">
        <v>9326</v>
      </c>
      <c r="C459" s="532">
        <v>19791.854571262724</v>
      </c>
      <c r="D459" s="250">
        <v>35</v>
      </c>
      <c r="E459" s="250"/>
      <c r="F459" s="62">
        <v>0</v>
      </c>
      <c r="G459" s="62">
        <v>0</v>
      </c>
      <c r="H459" s="253">
        <f t="shared" si="52"/>
        <v>0</v>
      </c>
    </row>
    <row r="460" spans="1:8" x14ac:dyDescent="0.2">
      <c r="A460" s="549" t="s">
        <v>5121</v>
      </c>
      <c r="B460" s="54" t="s">
        <v>9412</v>
      </c>
      <c r="C460" s="532">
        <v>19791.854571262724</v>
      </c>
      <c r="D460" s="250">
        <v>36</v>
      </c>
      <c r="E460" s="250"/>
      <c r="F460" s="62">
        <v>0</v>
      </c>
      <c r="G460" s="62">
        <v>0</v>
      </c>
      <c r="H460" s="253">
        <f t="shared" si="52"/>
        <v>0</v>
      </c>
    </row>
    <row r="461" spans="1:8" x14ac:dyDescent="0.2">
      <c r="A461" s="549" t="s">
        <v>5122</v>
      </c>
      <c r="B461" s="54" t="s">
        <v>9413</v>
      </c>
      <c r="C461" s="532">
        <v>20610.920680839863</v>
      </c>
      <c r="D461" s="250">
        <v>36</v>
      </c>
      <c r="E461" s="250"/>
      <c r="F461" s="62">
        <v>0</v>
      </c>
      <c r="G461" s="62">
        <v>0</v>
      </c>
      <c r="H461" s="253">
        <f t="shared" si="52"/>
        <v>0</v>
      </c>
    </row>
    <row r="462" spans="1:8" x14ac:dyDescent="0.2">
      <c r="A462" s="549" t="s">
        <v>9414</v>
      </c>
      <c r="B462" s="54" t="s">
        <v>9415</v>
      </c>
      <c r="C462" s="551">
        <v>6827.4773203210743</v>
      </c>
      <c r="D462" s="250">
        <v>36</v>
      </c>
      <c r="E462" s="250"/>
      <c r="F462" s="62">
        <v>0</v>
      </c>
      <c r="G462" s="62">
        <v>0</v>
      </c>
      <c r="H462" s="253">
        <f t="shared" ref="H462" si="53">G462-F462</f>
        <v>0</v>
      </c>
    </row>
    <row r="463" spans="1:8" ht="15" x14ac:dyDescent="0.25">
      <c r="A463" s="15" t="s">
        <v>345</v>
      </c>
      <c r="B463" s="12" t="s">
        <v>5859</v>
      </c>
      <c r="C463" s="269"/>
      <c r="D463" s="255"/>
      <c r="E463" s="255"/>
      <c r="F463" s="255"/>
      <c r="G463" s="255"/>
      <c r="H463" s="277"/>
    </row>
    <row r="464" spans="1:8" ht="28.5" x14ac:dyDescent="0.2">
      <c r="A464" s="10" t="s">
        <v>346</v>
      </c>
      <c r="B464" s="31" t="s">
        <v>5948</v>
      </c>
      <c r="C464" s="253"/>
      <c r="D464" s="250">
        <v>24</v>
      </c>
      <c r="E464" s="250"/>
      <c r="F464" s="62"/>
      <c r="G464" s="62"/>
      <c r="H464" s="253"/>
    </row>
    <row r="465" spans="1:8" ht="57" x14ac:dyDescent="0.2">
      <c r="A465" s="450"/>
      <c r="B465" s="547" t="s">
        <v>8597</v>
      </c>
      <c r="C465" s="253"/>
      <c r="D465" s="250"/>
      <c r="E465" s="250"/>
      <c r="F465" s="62"/>
      <c r="G465" s="62"/>
      <c r="H465" s="253"/>
    </row>
    <row r="466" spans="1:8" ht="28.5" x14ac:dyDescent="0.2">
      <c r="A466" s="516" t="s">
        <v>9416</v>
      </c>
      <c r="B466" s="520" t="s">
        <v>9417</v>
      </c>
      <c r="C466" s="278"/>
      <c r="D466" s="250"/>
      <c r="E466" s="250"/>
      <c r="F466" s="62"/>
      <c r="G466" s="62"/>
      <c r="H466" s="253"/>
    </row>
    <row r="467" spans="1:8" x14ac:dyDescent="0.2">
      <c r="A467" s="450" t="s">
        <v>9418</v>
      </c>
      <c r="B467" s="520" t="s">
        <v>9419</v>
      </c>
      <c r="C467" s="278">
        <v>73243.855750696064</v>
      </c>
      <c r="D467" s="250"/>
      <c r="E467" s="250"/>
      <c r="F467" s="62">
        <v>0</v>
      </c>
      <c r="G467" s="62">
        <v>0</v>
      </c>
      <c r="H467" s="253">
        <f t="shared" ref="H467:H470" si="54">G467-F467</f>
        <v>0</v>
      </c>
    </row>
    <row r="468" spans="1:8" x14ac:dyDescent="0.2">
      <c r="A468" s="450" t="s">
        <v>9420</v>
      </c>
      <c r="B468" s="520" t="s">
        <v>9421</v>
      </c>
      <c r="C468" s="278">
        <v>73243.855750696064</v>
      </c>
      <c r="D468" s="250"/>
      <c r="E468" s="250"/>
      <c r="F468" s="62">
        <v>0</v>
      </c>
      <c r="G468" s="62">
        <v>0</v>
      </c>
      <c r="H468" s="253">
        <f t="shared" si="54"/>
        <v>0</v>
      </c>
    </row>
    <row r="469" spans="1:8" x14ac:dyDescent="0.2">
      <c r="A469" s="450" t="s">
        <v>9422</v>
      </c>
      <c r="B469" s="520" t="s">
        <v>9423</v>
      </c>
      <c r="C469" s="278">
        <v>42598.626504604836</v>
      </c>
      <c r="D469" s="250"/>
      <c r="E469" s="250"/>
      <c r="F469" s="62">
        <v>0</v>
      </c>
      <c r="G469" s="62">
        <v>0</v>
      </c>
      <c r="H469" s="253">
        <f t="shared" si="54"/>
        <v>0</v>
      </c>
    </row>
    <row r="470" spans="1:8" ht="28.5" x14ac:dyDescent="0.2">
      <c r="A470" s="516" t="s">
        <v>9424</v>
      </c>
      <c r="B470" s="520" t="s">
        <v>9425</v>
      </c>
      <c r="C470" s="278">
        <v>9951.9125266314204</v>
      </c>
      <c r="D470" s="250"/>
      <c r="E470" s="250"/>
      <c r="F470" s="62">
        <v>0</v>
      </c>
      <c r="G470" s="62">
        <v>0</v>
      </c>
      <c r="H470" s="253">
        <f t="shared" si="54"/>
        <v>0</v>
      </c>
    </row>
    <row r="471" spans="1:8" ht="28.5" x14ac:dyDescent="0.2">
      <c r="A471" s="516" t="s">
        <v>9426</v>
      </c>
      <c r="B471" s="520" t="s">
        <v>9427</v>
      </c>
      <c r="C471" s="278"/>
      <c r="D471" s="250"/>
      <c r="E471" s="250"/>
      <c r="F471" s="62"/>
      <c r="G471" s="62"/>
      <c r="H471" s="253"/>
    </row>
    <row r="472" spans="1:8" ht="28.5" x14ac:dyDescent="0.2">
      <c r="A472" s="516" t="s">
        <v>9428</v>
      </c>
      <c r="B472" s="520" t="s">
        <v>9429</v>
      </c>
      <c r="C472" s="278">
        <v>70431.291689869351</v>
      </c>
      <c r="D472" s="250"/>
      <c r="E472" s="250"/>
      <c r="F472" s="62">
        <v>0</v>
      </c>
      <c r="G472" s="62">
        <v>0</v>
      </c>
      <c r="H472" s="253">
        <f t="shared" ref="H472" si="55">G472-F472</f>
        <v>0</v>
      </c>
    </row>
    <row r="473" spans="1:8" ht="28.5" x14ac:dyDescent="0.2">
      <c r="A473" s="516" t="s">
        <v>9430</v>
      </c>
      <c r="B473" s="520" t="s">
        <v>9431</v>
      </c>
      <c r="C473" s="278">
        <v>3706.9100889404917</v>
      </c>
      <c r="D473" s="250"/>
      <c r="E473" s="250"/>
      <c r="F473" s="62">
        <v>0</v>
      </c>
      <c r="G473" s="62">
        <v>0</v>
      </c>
      <c r="H473" s="253">
        <f t="shared" ref="H473" si="56">G473-F473</f>
        <v>0</v>
      </c>
    </row>
    <row r="474" spans="1:8" ht="28.5" x14ac:dyDescent="0.2">
      <c r="A474" s="516" t="s">
        <v>9432</v>
      </c>
      <c r="B474" s="520" t="s">
        <v>9433</v>
      </c>
      <c r="C474" s="278"/>
      <c r="D474" s="250"/>
      <c r="E474" s="250"/>
      <c r="F474" s="62"/>
      <c r="G474" s="62"/>
      <c r="H474" s="253"/>
    </row>
    <row r="475" spans="1:8" x14ac:dyDescent="0.2">
      <c r="A475" s="516" t="s">
        <v>9434</v>
      </c>
      <c r="B475" s="520" t="s">
        <v>9435</v>
      </c>
      <c r="C475" s="278">
        <v>73243.855750696064</v>
      </c>
      <c r="D475" s="250"/>
      <c r="E475" s="250"/>
      <c r="F475" s="62">
        <v>0</v>
      </c>
      <c r="G475" s="62">
        <v>0</v>
      </c>
      <c r="H475" s="253">
        <f t="shared" ref="H475:H480" si="57">G475-F475</f>
        <v>0</v>
      </c>
    </row>
    <row r="476" spans="1:8" x14ac:dyDescent="0.2">
      <c r="A476" s="516" t="s">
        <v>9436</v>
      </c>
      <c r="B476" s="520" t="s">
        <v>9437</v>
      </c>
      <c r="C476" s="278">
        <v>73243.855750696064</v>
      </c>
      <c r="D476" s="250"/>
      <c r="E476" s="250"/>
      <c r="F476" s="62">
        <v>0</v>
      </c>
      <c r="G476" s="62">
        <v>0</v>
      </c>
      <c r="H476" s="253">
        <f t="shared" si="57"/>
        <v>0</v>
      </c>
    </row>
    <row r="477" spans="1:8" x14ac:dyDescent="0.2">
      <c r="A477" s="516" t="s">
        <v>9438</v>
      </c>
      <c r="B477" s="520" t="s">
        <v>9439</v>
      </c>
      <c r="C477" s="278">
        <v>73243.855750696064</v>
      </c>
      <c r="D477" s="250"/>
      <c r="E477" s="250"/>
      <c r="F477" s="62">
        <v>0</v>
      </c>
      <c r="G477" s="62">
        <v>0</v>
      </c>
      <c r="H477" s="253">
        <f t="shared" si="57"/>
        <v>0</v>
      </c>
    </row>
    <row r="478" spans="1:8" x14ac:dyDescent="0.2">
      <c r="A478" s="516" t="s">
        <v>9440</v>
      </c>
      <c r="B478" s="520" t="s">
        <v>9441</v>
      </c>
      <c r="C478" s="278">
        <v>73243.855750696064</v>
      </c>
      <c r="D478" s="250"/>
      <c r="E478" s="250"/>
      <c r="F478" s="62">
        <v>0</v>
      </c>
      <c r="G478" s="62">
        <v>0</v>
      </c>
      <c r="H478" s="253">
        <f t="shared" si="57"/>
        <v>0</v>
      </c>
    </row>
    <row r="479" spans="1:8" x14ac:dyDescent="0.2">
      <c r="A479" s="516" t="s">
        <v>9442</v>
      </c>
      <c r="B479" s="520" t="s">
        <v>9443</v>
      </c>
      <c r="C479" s="278">
        <v>24902.910955236664</v>
      </c>
      <c r="D479" s="250"/>
      <c r="E479" s="250"/>
      <c r="F479" s="62">
        <v>0</v>
      </c>
      <c r="G479" s="62">
        <v>0</v>
      </c>
      <c r="H479" s="253">
        <f t="shared" si="57"/>
        <v>0</v>
      </c>
    </row>
    <row r="480" spans="1:8" x14ac:dyDescent="0.2">
      <c r="A480" s="516" t="s">
        <v>9444</v>
      </c>
      <c r="B480" s="520" t="s">
        <v>9445</v>
      </c>
      <c r="C480" s="278">
        <v>16730.438629369524</v>
      </c>
      <c r="D480" s="250"/>
      <c r="E480" s="250"/>
      <c r="F480" s="62">
        <v>0</v>
      </c>
      <c r="G480" s="62">
        <v>0</v>
      </c>
      <c r="H480" s="253">
        <f t="shared" si="57"/>
        <v>0</v>
      </c>
    </row>
    <row r="481" spans="1:8" ht="28.5" x14ac:dyDescent="0.2">
      <c r="A481" s="516" t="s">
        <v>9446</v>
      </c>
      <c r="B481" s="520" t="s">
        <v>9447</v>
      </c>
      <c r="C481" s="278"/>
      <c r="D481" s="250"/>
      <c r="E481" s="250"/>
      <c r="F481" s="62"/>
      <c r="G481" s="62"/>
      <c r="H481" s="253"/>
    </row>
    <row r="482" spans="1:8" x14ac:dyDescent="0.2">
      <c r="A482" s="516" t="s">
        <v>9448</v>
      </c>
      <c r="B482" s="520" t="s">
        <v>9449</v>
      </c>
      <c r="C482" s="278">
        <v>73243.855750696064</v>
      </c>
      <c r="D482" s="250"/>
      <c r="E482" s="250"/>
      <c r="F482" s="62">
        <v>0</v>
      </c>
      <c r="G482" s="62">
        <v>0</v>
      </c>
      <c r="H482" s="253">
        <f t="shared" ref="H482:H490" si="58">G482-F482</f>
        <v>0</v>
      </c>
    </row>
    <row r="483" spans="1:8" x14ac:dyDescent="0.2">
      <c r="A483" s="516" t="s">
        <v>9450</v>
      </c>
      <c r="B483" s="520" t="s">
        <v>9451</v>
      </c>
      <c r="C483" s="278">
        <v>73243.855750696064</v>
      </c>
      <c r="D483" s="250"/>
      <c r="E483" s="250"/>
      <c r="F483" s="62">
        <v>0</v>
      </c>
      <c r="G483" s="62">
        <v>0</v>
      </c>
      <c r="H483" s="253">
        <f t="shared" si="58"/>
        <v>0</v>
      </c>
    </row>
    <row r="484" spans="1:8" x14ac:dyDescent="0.2">
      <c r="A484" s="516" t="s">
        <v>9452</v>
      </c>
      <c r="B484" s="520" t="s">
        <v>9453</v>
      </c>
      <c r="C484" s="278">
        <v>73243.855750696064</v>
      </c>
      <c r="D484" s="250"/>
      <c r="E484" s="250"/>
      <c r="F484" s="62">
        <v>0</v>
      </c>
      <c r="G484" s="62">
        <v>0</v>
      </c>
      <c r="H484" s="253">
        <f t="shared" si="58"/>
        <v>0</v>
      </c>
    </row>
    <row r="485" spans="1:8" x14ac:dyDescent="0.2">
      <c r="A485" s="516" t="s">
        <v>9454</v>
      </c>
      <c r="B485" s="520" t="s">
        <v>9455</v>
      </c>
      <c r="C485" s="278">
        <v>73243.855750696064</v>
      </c>
      <c r="D485" s="250"/>
      <c r="E485" s="250"/>
      <c r="F485" s="62">
        <v>0</v>
      </c>
      <c r="G485" s="62">
        <v>0</v>
      </c>
      <c r="H485" s="253">
        <f t="shared" si="58"/>
        <v>0</v>
      </c>
    </row>
    <row r="486" spans="1:8" x14ac:dyDescent="0.2">
      <c r="A486" s="516" t="s">
        <v>9456</v>
      </c>
      <c r="B486" s="520" t="s">
        <v>9457</v>
      </c>
      <c r="C486" s="278">
        <v>73243.855750696064</v>
      </c>
      <c r="D486" s="250"/>
      <c r="E486" s="250"/>
      <c r="F486" s="62">
        <v>0</v>
      </c>
      <c r="G486" s="62">
        <v>0</v>
      </c>
      <c r="H486" s="253">
        <f t="shared" si="58"/>
        <v>0</v>
      </c>
    </row>
    <row r="487" spans="1:8" x14ac:dyDescent="0.2">
      <c r="A487" s="516" t="s">
        <v>9458</v>
      </c>
      <c r="B487" s="520" t="s">
        <v>9459</v>
      </c>
      <c r="C487" s="278">
        <v>73243.855750696064</v>
      </c>
      <c r="D487" s="250"/>
      <c r="E487" s="250"/>
      <c r="F487" s="62">
        <v>0</v>
      </c>
      <c r="G487" s="62">
        <v>0</v>
      </c>
      <c r="H487" s="253">
        <f t="shared" si="58"/>
        <v>0</v>
      </c>
    </row>
    <row r="488" spans="1:8" x14ac:dyDescent="0.2">
      <c r="A488" s="516" t="s">
        <v>9460</v>
      </c>
      <c r="B488" s="520" t="s">
        <v>9461</v>
      </c>
      <c r="C488" s="278">
        <v>73243.855750696064</v>
      </c>
      <c r="D488" s="250"/>
      <c r="E488" s="250"/>
      <c r="F488" s="62">
        <v>0</v>
      </c>
      <c r="G488" s="62">
        <v>0</v>
      </c>
      <c r="H488" s="253">
        <f t="shared" si="58"/>
        <v>0</v>
      </c>
    </row>
    <row r="489" spans="1:8" x14ac:dyDescent="0.2">
      <c r="A489" s="516" t="s">
        <v>9462</v>
      </c>
      <c r="B489" s="520" t="s">
        <v>9463</v>
      </c>
      <c r="C489" s="278">
        <v>30689.175559541658</v>
      </c>
      <c r="D489" s="250"/>
      <c r="E489" s="250"/>
      <c r="F489" s="62">
        <v>0</v>
      </c>
      <c r="G489" s="62">
        <v>0</v>
      </c>
      <c r="H489" s="253">
        <f t="shared" si="58"/>
        <v>0</v>
      </c>
    </row>
    <row r="490" spans="1:8" ht="28.5" x14ac:dyDescent="0.2">
      <c r="A490" s="516" t="s">
        <v>9464</v>
      </c>
      <c r="B490" s="520" t="s">
        <v>9465</v>
      </c>
      <c r="C490" s="278">
        <v>28599.79820075864</v>
      </c>
      <c r="D490" s="250"/>
      <c r="E490" s="250"/>
      <c r="F490" s="62">
        <v>0</v>
      </c>
      <c r="G490" s="62">
        <v>0</v>
      </c>
      <c r="H490" s="253">
        <f t="shared" si="58"/>
        <v>0</v>
      </c>
    </row>
    <row r="491" spans="1:8" ht="28.5" x14ac:dyDescent="0.2">
      <c r="A491" s="516" t="s">
        <v>9466</v>
      </c>
      <c r="B491" s="520" t="s">
        <v>9467</v>
      </c>
      <c r="C491" s="278"/>
      <c r="D491" s="250"/>
      <c r="E491" s="250"/>
      <c r="F491" s="62"/>
      <c r="G491" s="62"/>
      <c r="H491" s="253"/>
    </row>
    <row r="492" spans="1:8" x14ac:dyDescent="0.2">
      <c r="A492" s="516" t="s">
        <v>9468</v>
      </c>
      <c r="B492" s="520" t="s">
        <v>9469</v>
      </c>
      <c r="C492" s="278">
        <v>73243.855750696064</v>
      </c>
      <c r="D492" s="250"/>
      <c r="E492" s="250"/>
      <c r="F492" s="62">
        <v>0</v>
      </c>
      <c r="G492" s="62">
        <v>0</v>
      </c>
      <c r="H492" s="253">
        <f t="shared" ref="H492:H494" si="59">G492-F492</f>
        <v>0</v>
      </c>
    </row>
    <row r="493" spans="1:8" x14ac:dyDescent="0.2">
      <c r="A493" s="516" t="s">
        <v>9470</v>
      </c>
      <c r="B493" s="520" t="s">
        <v>9471</v>
      </c>
      <c r="C493" s="278">
        <v>73243.855750696064</v>
      </c>
      <c r="D493" s="250"/>
      <c r="E493" s="250"/>
      <c r="F493" s="62">
        <v>0</v>
      </c>
      <c r="G493" s="62">
        <v>0</v>
      </c>
      <c r="H493" s="253">
        <f t="shared" si="59"/>
        <v>0</v>
      </c>
    </row>
    <row r="494" spans="1:8" x14ac:dyDescent="0.2">
      <c r="A494" s="516" t="s">
        <v>9472</v>
      </c>
      <c r="B494" s="520" t="s">
        <v>9473</v>
      </c>
      <c r="C494" s="278">
        <v>32227.296530306274</v>
      </c>
      <c r="D494" s="250"/>
      <c r="E494" s="250"/>
      <c r="F494" s="62">
        <v>0</v>
      </c>
      <c r="G494" s="62">
        <v>0</v>
      </c>
      <c r="H494" s="253">
        <f t="shared" si="59"/>
        <v>0</v>
      </c>
    </row>
    <row r="495" spans="1:8" ht="28.5" x14ac:dyDescent="0.2">
      <c r="A495" s="516" t="s">
        <v>9474</v>
      </c>
      <c r="B495" s="520" t="s">
        <v>9475</v>
      </c>
      <c r="C495" s="278">
        <v>9406.0530542999168</v>
      </c>
      <c r="D495" s="250"/>
      <c r="E495" s="250"/>
      <c r="F495" s="62">
        <v>0</v>
      </c>
      <c r="G495" s="62">
        <v>0</v>
      </c>
      <c r="H495" s="253">
        <f t="shared" ref="H495" si="60">G495-F495</f>
        <v>0</v>
      </c>
    </row>
    <row r="496" spans="1:8" x14ac:dyDescent="0.2">
      <c r="A496" s="516" t="s">
        <v>347</v>
      </c>
      <c r="B496" s="520" t="s">
        <v>9001</v>
      </c>
      <c r="C496" s="278"/>
      <c r="D496" s="250"/>
      <c r="E496" s="250"/>
      <c r="F496" s="62"/>
      <c r="G496" s="62"/>
      <c r="H496" s="253"/>
    </row>
    <row r="497" spans="1:8" ht="28.5" x14ac:dyDescent="0.2">
      <c r="A497" s="550"/>
      <c r="B497" s="520" t="s">
        <v>8346</v>
      </c>
      <c r="C497" s="278"/>
      <c r="D497" s="250"/>
      <c r="E497" s="250"/>
      <c r="F497" s="62"/>
      <c r="G497" s="62"/>
      <c r="H497" s="253"/>
    </row>
    <row r="498" spans="1:8" ht="28.5" x14ac:dyDescent="0.2">
      <c r="A498" s="550" t="s">
        <v>9476</v>
      </c>
      <c r="B498" s="520" t="s">
        <v>9477</v>
      </c>
      <c r="C498" s="278"/>
      <c r="D498" s="250"/>
      <c r="E498" s="250"/>
      <c r="F498" s="62"/>
      <c r="G498" s="62"/>
      <c r="H498" s="253"/>
    </row>
    <row r="499" spans="1:8" x14ac:dyDescent="0.2">
      <c r="A499" s="550" t="s">
        <v>9478</v>
      </c>
      <c r="B499" s="520" t="s">
        <v>8350</v>
      </c>
      <c r="C499" s="278">
        <v>223333.6385926333</v>
      </c>
      <c r="D499" s="250"/>
      <c r="E499" s="250"/>
      <c r="F499" s="62">
        <v>0</v>
      </c>
      <c r="G499" s="62">
        <v>0</v>
      </c>
      <c r="H499" s="253">
        <f t="shared" ref="H499:H507" si="61">G499-F499</f>
        <v>0</v>
      </c>
    </row>
    <row r="500" spans="1:8" x14ac:dyDescent="0.2">
      <c r="A500" s="550" t="s">
        <v>9479</v>
      </c>
      <c r="B500" s="520" t="s">
        <v>8352</v>
      </c>
      <c r="C500" s="278">
        <v>223333.6385926333</v>
      </c>
      <c r="D500" s="250"/>
      <c r="E500" s="250"/>
      <c r="F500" s="62">
        <v>0</v>
      </c>
      <c r="G500" s="62">
        <v>0</v>
      </c>
      <c r="H500" s="253">
        <f t="shared" si="61"/>
        <v>0</v>
      </c>
    </row>
    <row r="501" spans="1:8" x14ac:dyDescent="0.2">
      <c r="A501" s="550" t="s">
        <v>9480</v>
      </c>
      <c r="B501" s="520" t="s">
        <v>8354</v>
      </c>
      <c r="C501" s="278">
        <v>223333.6385926333</v>
      </c>
      <c r="D501" s="250"/>
      <c r="E501" s="250"/>
      <c r="F501" s="62">
        <v>0</v>
      </c>
      <c r="G501" s="62">
        <v>0</v>
      </c>
      <c r="H501" s="253">
        <f t="shared" si="61"/>
        <v>0</v>
      </c>
    </row>
    <row r="502" spans="1:8" x14ac:dyDescent="0.2">
      <c r="A502" s="550" t="s">
        <v>9481</v>
      </c>
      <c r="B502" s="520" t="s">
        <v>8356</v>
      </c>
      <c r="C502" s="278">
        <v>223333.6385926333</v>
      </c>
      <c r="D502" s="250"/>
      <c r="E502" s="250"/>
      <c r="F502" s="62">
        <v>0</v>
      </c>
      <c r="G502" s="62">
        <v>0</v>
      </c>
      <c r="H502" s="253">
        <f t="shared" si="61"/>
        <v>0</v>
      </c>
    </row>
    <row r="503" spans="1:8" x14ac:dyDescent="0.2">
      <c r="A503" s="550" t="s">
        <v>9482</v>
      </c>
      <c r="B503" s="520" t="s">
        <v>8358</v>
      </c>
      <c r="C503" s="278">
        <v>223333.63859263322</v>
      </c>
      <c r="D503" s="250"/>
      <c r="E503" s="250"/>
      <c r="F503" s="62">
        <v>0</v>
      </c>
      <c r="G503" s="62">
        <v>0</v>
      </c>
      <c r="H503" s="253">
        <f t="shared" si="61"/>
        <v>0</v>
      </c>
    </row>
    <row r="504" spans="1:8" x14ac:dyDescent="0.2">
      <c r="A504" s="550" t="s">
        <v>9483</v>
      </c>
      <c r="B504" s="520" t="s">
        <v>8369</v>
      </c>
      <c r="C504" s="278">
        <v>223333.63859263322</v>
      </c>
      <c r="D504" s="250"/>
      <c r="E504" s="250"/>
      <c r="F504" s="62">
        <v>0</v>
      </c>
      <c r="G504" s="62">
        <v>0</v>
      </c>
      <c r="H504" s="253">
        <f t="shared" si="61"/>
        <v>0</v>
      </c>
    </row>
    <row r="505" spans="1:8" x14ac:dyDescent="0.2">
      <c r="A505" s="550" t="s">
        <v>9484</v>
      </c>
      <c r="B505" s="520" t="s">
        <v>8371</v>
      </c>
      <c r="C505" s="278">
        <v>223333.63859263322</v>
      </c>
      <c r="D505" s="250"/>
      <c r="E505" s="250"/>
      <c r="F505" s="62">
        <v>0</v>
      </c>
      <c r="G505" s="62">
        <v>0</v>
      </c>
      <c r="H505" s="253">
        <f t="shared" si="61"/>
        <v>0</v>
      </c>
    </row>
    <row r="506" spans="1:8" x14ac:dyDescent="0.2">
      <c r="A506" s="550" t="s">
        <v>9485</v>
      </c>
      <c r="B506" s="520" t="s">
        <v>8373</v>
      </c>
      <c r="C506" s="278">
        <v>223333.63859263356</v>
      </c>
      <c r="D506" s="250"/>
      <c r="E506" s="250"/>
      <c r="F506" s="62">
        <v>0</v>
      </c>
      <c r="G506" s="62">
        <v>0</v>
      </c>
      <c r="H506" s="253">
        <f t="shared" si="61"/>
        <v>0</v>
      </c>
    </row>
    <row r="507" spans="1:8" x14ac:dyDescent="0.2">
      <c r="A507" s="550" t="s">
        <v>9486</v>
      </c>
      <c r="B507" s="520" t="s">
        <v>9487</v>
      </c>
      <c r="C507" s="278">
        <v>59894.021258933455</v>
      </c>
      <c r="D507" s="250"/>
      <c r="E507" s="250"/>
      <c r="F507" s="62">
        <v>0</v>
      </c>
      <c r="G507" s="62">
        <v>0</v>
      </c>
      <c r="H507" s="253">
        <f t="shared" si="61"/>
        <v>0</v>
      </c>
    </row>
    <row r="508" spans="1:8" ht="28.5" x14ac:dyDescent="0.2">
      <c r="A508" s="10" t="s">
        <v>1353</v>
      </c>
      <c r="B508" s="31" t="s">
        <v>6002</v>
      </c>
      <c r="C508" s="253">
        <v>22487.599999999999</v>
      </c>
      <c r="D508" s="250">
        <v>20</v>
      </c>
      <c r="E508" s="250"/>
      <c r="F508" s="62">
        <v>0</v>
      </c>
      <c r="G508" s="62">
        <v>0</v>
      </c>
      <c r="H508" s="253">
        <f t="shared" ref="H508" si="62">G508-F508</f>
        <v>0</v>
      </c>
    </row>
    <row r="509" spans="1:8" ht="15" x14ac:dyDescent="0.25">
      <c r="A509" s="15" t="s">
        <v>348</v>
      </c>
      <c r="B509" s="12" t="s">
        <v>5544</v>
      </c>
      <c r="C509" s="269"/>
      <c r="D509" s="255"/>
      <c r="E509" s="255"/>
      <c r="F509" s="255"/>
      <c r="G509" s="255"/>
      <c r="H509" s="277"/>
    </row>
    <row r="510" spans="1:8" ht="28.5" x14ac:dyDescent="0.2">
      <c r="A510" s="10" t="s">
        <v>349</v>
      </c>
      <c r="B510" s="173" t="s">
        <v>5545</v>
      </c>
      <c r="C510" s="253">
        <v>758059.92</v>
      </c>
      <c r="D510" s="250">
        <v>38</v>
      </c>
      <c r="E510" s="250"/>
      <c r="F510" s="62">
        <v>0</v>
      </c>
      <c r="G510" s="62">
        <v>0</v>
      </c>
      <c r="H510" s="253">
        <f t="shared" ref="H510" si="63">G510-F510</f>
        <v>0</v>
      </c>
    </row>
    <row r="511" spans="1:8" ht="15" x14ac:dyDescent="0.25">
      <c r="A511" s="15" t="s">
        <v>350</v>
      </c>
      <c r="B511" s="12" t="s">
        <v>5546</v>
      </c>
      <c r="C511" s="269"/>
      <c r="D511" s="255"/>
      <c r="E511" s="255"/>
      <c r="F511" s="255"/>
      <c r="G511" s="255"/>
      <c r="H511" s="277"/>
    </row>
    <row r="512" spans="1:8" ht="28.5" x14ac:dyDescent="0.2">
      <c r="A512" s="549" t="s">
        <v>351</v>
      </c>
      <c r="B512" s="520" t="s">
        <v>9019</v>
      </c>
      <c r="C512" s="278">
        <v>52020.126042945034</v>
      </c>
      <c r="D512" s="402">
        <v>36</v>
      </c>
      <c r="E512" s="250"/>
      <c r="F512" s="62">
        <v>0</v>
      </c>
      <c r="G512" s="62">
        <v>0</v>
      </c>
      <c r="H512" s="253">
        <f t="shared" ref="H512:H523" si="64">G512-F512</f>
        <v>0</v>
      </c>
    </row>
    <row r="513" spans="1:8" ht="28.5" x14ac:dyDescent="0.2">
      <c r="A513" s="549" t="s">
        <v>352</v>
      </c>
      <c r="B513" s="520" t="s">
        <v>9307</v>
      </c>
      <c r="C513" s="278">
        <v>52020.126042945034</v>
      </c>
      <c r="D513" s="402">
        <v>36</v>
      </c>
      <c r="E513" s="250"/>
      <c r="F513" s="62">
        <v>0</v>
      </c>
      <c r="G513" s="62">
        <v>0</v>
      </c>
      <c r="H513" s="253">
        <f t="shared" si="64"/>
        <v>0</v>
      </c>
    </row>
    <row r="514" spans="1:8" ht="28.5" x14ac:dyDescent="0.2">
      <c r="A514" s="549" t="s">
        <v>353</v>
      </c>
      <c r="B514" s="520" t="s">
        <v>9488</v>
      </c>
      <c r="C514" s="278">
        <v>52020.126042945034</v>
      </c>
      <c r="D514" s="402">
        <v>37</v>
      </c>
      <c r="E514" s="250"/>
      <c r="F514" s="62">
        <v>0</v>
      </c>
      <c r="G514" s="62">
        <v>0</v>
      </c>
      <c r="H514" s="253">
        <f t="shared" si="64"/>
        <v>0</v>
      </c>
    </row>
    <row r="515" spans="1:8" ht="28.5" x14ac:dyDescent="0.2">
      <c r="A515" s="549" t="s">
        <v>354</v>
      </c>
      <c r="B515" s="520" t="s">
        <v>9489</v>
      </c>
      <c r="C515" s="278">
        <v>53096.526491025666</v>
      </c>
      <c r="D515" s="402">
        <v>37</v>
      </c>
      <c r="E515" s="250"/>
      <c r="F515" s="62">
        <v>0</v>
      </c>
      <c r="G515" s="62">
        <v>0</v>
      </c>
      <c r="H515" s="253">
        <f t="shared" si="64"/>
        <v>0</v>
      </c>
    </row>
    <row r="516" spans="1:8" ht="28.5" x14ac:dyDescent="0.2">
      <c r="A516" s="549" t="s">
        <v>1354</v>
      </c>
      <c r="B516" s="520" t="s">
        <v>9490</v>
      </c>
      <c r="C516" s="278">
        <v>8972.5353801392448</v>
      </c>
      <c r="D516" s="402">
        <v>37</v>
      </c>
      <c r="E516" s="250"/>
      <c r="F516" s="62">
        <v>0</v>
      </c>
      <c r="G516" s="62">
        <v>0</v>
      </c>
      <c r="H516" s="253">
        <f t="shared" si="64"/>
        <v>0</v>
      </c>
    </row>
    <row r="517" spans="1:8" ht="28.5" x14ac:dyDescent="0.2">
      <c r="A517" s="549" t="s">
        <v>1355</v>
      </c>
      <c r="B517" s="520" t="s">
        <v>9023</v>
      </c>
      <c r="C517" s="278">
        <v>52020.126042945034</v>
      </c>
      <c r="D517" s="402">
        <v>38</v>
      </c>
      <c r="E517" s="250"/>
      <c r="F517" s="62">
        <v>0</v>
      </c>
      <c r="G517" s="62">
        <v>0</v>
      </c>
      <c r="H517" s="253">
        <f t="shared" si="64"/>
        <v>0</v>
      </c>
    </row>
    <row r="518" spans="1:8" ht="28.5" x14ac:dyDescent="0.2">
      <c r="A518" s="549" t="s">
        <v>5123</v>
      </c>
      <c r="B518" s="520" t="s">
        <v>9024</v>
      </c>
      <c r="C518" s="278">
        <v>52020.126042945034</v>
      </c>
      <c r="D518" s="402">
        <v>38</v>
      </c>
      <c r="E518" s="250"/>
      <c r="F518" s="62">
        <v>0</v>
      </c>
      <c r="G518" s="62">
        <v>0</v>
      </c>
      <c r="H518" s="253">
        <f t="shared" si="64"/>
        <v>0</v>
      </c>
    </row>
    <row r="519" spans="1:8" ht="28.5" x14ac:dyDescent="0.2">
      <c r="A519" s="549" t="s">
        <v>5124</v>
      </c>
      <c r="B519" s="520" t="s">
        <v>9491</v>
      </c>
      <c r="C519" s="278">
        <v>52020.126042945034</v>
      </c>
      <c r="D519" s="402">
        <v>39</v>
      </c>
      <c r="E519" s="250"/>
      <c r="F519" s="62">
        <v>0</v>
      </c>
      <c r="G519" s="62">
        <v>0</v>
      </c>
      <c r="H519" s="253">
        <f t="shared" si="64"/>
        <v>0</v>
      </c>
    </row>
    <row r="520" spans="1:8" ht="28.5" x14ac:dyDescent="0.2">
      <c r="A520" s="549" t="s">
        <v>5125</v>
      </c>
      <c r="B520" s="520" t="s">
        <v>9492</v>
      </c>
      <c r="C520" s="278">
        <v>53096.526491025666</v>
      </c>
      <c r="D520" s="402">
        <v>39</v>
      </c>
      <c r="E520" s="250"/>
      <c r="F520" s="62">
        <v>0</v>
      </c>
      <c r="G520" s="62">
        <v>0</v>
      </c>
      <c r="H520" s="253">
        <f t="shared" si="64"/>
        <v>0</v>
      </c>
    </row>
    <row r="521" spans="1:8" ht="28.5" x14ac:dyDescent="0.2">
      <c r="A521" s="549" t="s">
        <v>5126</v>
      </c>
      <c r="B521" s="520" t="s">
        <v>9493</v>
      </c>
      <c r="C521" s="551">
        <v>8972.5353801392448</v>
      </c>
      <c r="D521" s="402">
        <v>39</v>
      </c>
      <c r="E521" s="250"/>
      <c r="F521" s="62">
        <v>0</v>
      </c>
      <c r="G521" s="62">
        <v>0</v>
      </c>
      <c r="H521" s="253">
        <f t="shared" si="64"/>
        <v>0</v>
      </c>
    </row>
    <row r="522" spans="1:8" ht="28.5" x14ac:dyDescent="0.2">
      <c r="A522" s="549" t="s">
        <v>5127</v>
      </c>
      <c r="B522" s="520" t="s">
        <v>9027</v>
      </c>
      <c r="C522" s="551">
        <v>57803.58029502233</v>
      </c>
      <c r="D522" s="402">
        <v>40</v>
      </c>
      <c r="E522" s="250"/>
      <c r="F522" s="62">
        <v>0</v>
      </c>
      <c r="G522" s="62">
        <v>0</v>
      </c>
      <c r="H522" s="253">
        <f t="shared" si="64"/>
        <v>0</v>
      </c>
    </row>
    <row r="523" spans="1:8" ht="28.5" x14ac:dyDescent="0.2">
      <c r="A523" s="549" t="s">
        <v>5128</v>
      </c>
      <c r="B523" s="520" t="s">
        <v>9494</v>
      </c>
      <c r="C523" s="551">
        <v>57803.58029502233</v>
      </c>
      <c r="D523" s="402">
        <v>40</v>
      </c>
      <c r="E523" s="250"/>
      <c r="F523" s="62">
        <v>0</v>
      </c>
      <c r="G523" s="62">
        <v>0</v>
      </c>
      <c r="H523" s="253">
        <f t="shared" si="64"/>
        <v>0</v>
      </c>
    </row>
    <row r="524" spans="1:8" ht="28.5" x14ac:dyDescent="0.2">
      <c r="A524" s="549" t="s">
        <v>9495</v>
      </c>
      <c r="B524" s="520" t="s">
        <v>9496</v>
      </c>
      <c r="C524" s="551">
        <v>57803.58029502233</v>
      </c>
      <c r="D524" s="402">
        <v>40</v>
      </c>
      <c r="E524" s="250"/>
      <c r="F524" s="62">
        <v>0</v>
      </c>
      <c r="G524" s="62">
        <v>0</v>
      </c>
      <c r="H524" s="253">
        <f t="shared" ref="H524:H526" si="65">G524-F524</f>
        <v>0</v>
      </c>
    </row>
    <row r="525" spans="1:8" ht="28.5" x14ac:dyDescent="0.2">
      <c r="A525" s="549" t="s">
        <v>9497</v>
      </c>
      <c r="B525" s="520" t="s">
        <v>9498</v>
      </c>
      <c r="C525" s="551">
        <v>58999.651978486931</v>
      </c>
      <c r="D525" s="402">
        <v>40</v>
      </c>
      <c r="E525" s="250"/>
      <c r="F525" s="62">
        <v>0</v>
      </c>
      <c r="G525" s="62">
        <v>0</v>
      </c>
      <c r="H525" s="253">
        <f t="shared" si="65"/>
        <v>0</v>
      </c>
    </row>
    <row r="526" spans="1:8" ht="28.5" x14ac:dyDescent="0.2">
      <c r="A526" s="549" t="s">
        <v>9499</v>
      </c>
      <c r="B526" s="520" t="s">
        <v>9500</v>
      </c>
      <c r="C526" s="551">
        <v>9970.0771364460415</v>
      </c>
      <c r="D526" s="402">
        <v>40</v>
      </c>
      <c r="E526" s="250"/>
      <c r="F526" s="62">
        <v>0</v>
      </c>
      <c r="G526" s="62">
        <v>0</v>
      </c>
      <c r="H526" s="253">
        <f t="shared" si="65"/>
        <v>0</v>
      </c>
    </row>
    <row r="527" spans="1:8" ht="15" x14ac:dyDescent="0.25">
      <c r="A527" s="15" t="s">
        <v>355</v>
      </c>
      <c r="B527" s="12" t="s">
        <v>6003</v>
      </c>
      <c r="C527" s="269"/>
      <c r="D527" s="255"/>
      <c r="E527" s="255"/>
      <c r="F527" s="255"/>
      <c r="G527" s="255"/>
      <c r="H527" s="277"/>
    </row>
    <row r="528" spans="1:8" ht="15" x14ac:dyDescent="0.25">
      <c r="A528" s="6"/>
      <c r="B528" s="41" t="s">
        <v>2924</v>
      </c>
      <c r="C528" s="255"/>
      <c r="D528" s="277"/>
      <c r="E528" s="277"/>
      <c r="F528" s="277"/>
      <c r="G528" s="277"/>
      <c r="H528" s="277"/>
    </row>
    <row r="529" spans="1:8" ht="15" x14ac:dyDescent="0.25">
      <c r="A529" s="11" t="s">
        <v>356</v>
      </c>
      <c r="B529" s="12" t="s">
        <v>5556</v>
      </c>
      <c r="C529" s="269"/>
      <c r="D529" s="288"/>
      <c r="E529" s="288"/>
      <c r="F529" s="288"/>
      <c r="G529" s="288"/>
      <c r="H529" s="288"/>
    </row>
    <row r="530" spans="1:8" x14ac:dyDescent="0.2">
      <c r="A530" s="10" t="s">
        <v>2925</v>
      </c>
      <c r="B530" s="6" t="s">
        <v>2565</v>
      </c>
      <c r="C530" s="253">
        <v>13921.67</v>
      </c>
      <c r="D530" s="250">
        <v>20</v>
      </c>
      <c r="E530" s="250"/>
      <c r="F530" s="62">
        <v>0</v>
      </c>
      <c r="G530" s="62">
        <v>0</v>
      </c>
      <c r="H530" s="253">
        <f t="shared" ref="H530:H538" si="66">G530-F530</f>
        <v>0</v>
      </c>
    </row>
    <row r="531" spans="1:8" x14ac:dyDescent="0.2">
      <c r="A531" s="10" t="s">
        <v>2926</v>
      </c>
      <c r="B531" s="6" t="s">
        <v>2566</v>
      </c>
      <c r="C531" s="253">
        <v>19307.240000000002</v>
      </c>
      <c r="D531" s="250">
        <v>20</v>
      </c>
      <c r="E531" s="250"/>
      <c r="F531" s="62">
        <v>0</v>
      </c>
      <c r="G531" s="62">
        <v>0</v>
      </c>
      <c r="H531" s="253">
        <f t="shared" si="66"/>
        <v>0</v>
      </c>
    </row>
    <row r="532" spans="1:8" x14ac:dyDescent="0.2">
      <c r="A532" s="10" t="s">
        <v>2927</v>
      </c>
      <c r="B532" s="6" t="s">
        <v>2567</v>
      </c>
      <c r="C532" s="253">
        <v>19307.240000000002</v>
      </c>
      <c r="D532" s="250">
        <v>20</v>
      </c>
      <c r="E532" s="250"/>
      <c r="F532" s="62">
        <v>0</v>
      </c>
      <c r="G532" s="62">
        <v>0</v>
      </c>
      <c r="H532" s="253">
        <f t="shared" si="66"/>
        <v>0</v>
      </c>
    </row>
    <row r="533" spans="1:8" x14ac:dyDescent="0.2">
      <c r="A533" s="10" t="s">
        <v>2928</v>
      </c>
      <c r="B533" s="6" t="s">
        <v>2568</v>
      </c>
      <c r="C533" s="253">
        <v>19307.240000000002</v>
      </c>
      <c r="D533" s="250">
        <v>21</v>
      </c>
      <c r="E533" s="250"/>
      <c r="F533" s="62">
        <v>0</v>
      </c>
      <c r="G533" s="62">
        <v>0</v>
      </c>
      <c r="H533" s="253">
        <f t="shared" si="66"/>
        <v>0</v>
      </c>
    </row>
    <row r="534" spans="1:8" x14ac:dyDescent="0.2">
      <c r="A534" s="10" t="s">
        <v>2929</v>
      </c>
      <c r="B534" s="6" t="s">
        <v>2569</v>
      </c>
      <c r="C534" s="253">
        <v>19307.240000000002</v>
      </c>
      <c r="D534" s="250">
        <v>22</v>
      </c>
      <c r="E534" s="250"/>
      <c r="F534" s="62">
        <v>0</v>
      </c>
      <c r="G534" s="62">
        <v>0</v>
      </c>
      <c r="H534" s="253">
        <f t="shared" si="66"/>
        <v>0</v>
      </c>
    </row>
    <row r="535" spans="1:8" x14ac:dyDescent="0.2">
      <c r="A535" s="10" t="s">
        <v>2930</v>
      </c>
      <c r="B535" s="6" t="s">
        <v>2570</v>
      </c>
      <c r="C535" s="253">
        <v>19307.240000000002</v>
      </c>
      <c r="D535" s="250">
        <v>23</v>
      </c>
      <c r="E535" s="250"/>
      <c r="F535" s="62">
        <v>0</v>
      </c>
      <c r="G535" s="62">
        <v>0</v>
      </c>
      <c r="H535" s="253">
        <f t="shared" si="66"/>
        <v>0</v>
      </c>
    </row>
    <row r="536" spans="1:8" x14ac:dyDescent="0.2">
      <c r="A536" s="10" t="s">
        <v>2931</v>
      </c>
      <c r="B536" s="6" t="s">
        <v>2571</v>
      </c>
      <c r="C536" s="253">
        <v>19307.240000000002</v>
      </c>
      <c r="D536" s="250">
        <v>24</v>
      </c>
      <c r="E536" s="250"/>
      <c r="F536" s="62">
        <v>0</v>
      </c>
      <c r="G536" s="62">
        <v>0</v>
      </c>
      <c r="H536" s="253">
        <f t="shared" si="66"/>
        <v>0</v>
      </c>
    </row>
    <row r="537" spans="1:8" x14ac:dyDescent="0.2">
      <c r="A537" s="10" t="s">
        <v>2932</v>
      </c>
      <c r="B537" s="6" t="s">
        <v>2572</v>
      </c>
      <c r="C537" s="253">
        <v>19307.240000000002</v>
      </c>
      <c r="D537" s="250">
        <v>25</v>
      </c>
      <c r="E537" s="250"/>
      <c r="F537" s="62">
        <v>0</v>
      </c>
      <c r="G537" s="62">
        <v>0</v>
      </c>
      <c r="H537" s="253">
        <f t="shared" si="66"/>
        <v>0</v>
      </c>
    </row>
    <row r="538" spans="1:8" x14ac:dyDescent="0.2">
      <c r="A538" s="10" t="s">
        <v>2933</v>
      </c>
      <c r="B538" s="6" t="s">
        <v>2576</v>
      </c>
      <c r="C538" s="253">
        <v>13921.67</v>
      </c>
      <c r="D538" s="250">
        <v>26</v>
      </c>
      <c r="E538" s="250"/>
      <c r="F538" s="62">
        <v>0</v>
      </c>
      <c r="G538" s="62">
        <v>0</v>
      </c>
      <c r="H538" s="253">
        <f t="shared" si="66"/>
        <v>0</v>
      </c>
    </row>
    <row r="539" spans="1:8" ht="15" x14ac:dyDescent="0.25">
      <c r="A539" s="11" t="s">
        <v>357</v>
      </c>
      <c r="B539" s="167" t="s">
        <v>5557</v>
      </c>
      <c r="C539" s="269"/>
      <c r="D539" s="288"/>
      <c r="E539" s="288"/>
      <c r="F539" s="288"/>
      <c r="G539" s="288"/>
      <c r="H539" s="288"/>
    </row>
    <row r="540" spans="1:8" x14ac:dyDescent="0.2">
      <c r="A540" s="450" t="s">
        <v>2934</v>
      </c>
      <c r="B540" s="6" t="s">
        <v>2565</v>
      </c>
      <c r="C540" s="253">
        <v>31058.58</v>
      </c>
      <c r="D540" s="33">
        <v>20</v>
      </c>
      <c r="E540" s="250"/>
      <c r="F540" s="62">
        <v>0</v>
      </c>
      <c r="G540" s="62">
        <v>0</v>
      </c>
      <c r="H540" s="253">
        <f t="shared" ref="H540:H557" si="67">G540-F540</f>
        <v>0</v>
      </c>
    </row>
    <row r="541" spans="1:8" x14ac:dyDescent="0.2">
      <c r="A541" s="450" t="s">
        <v>2935</v>
      </c>
      <c r="B541" s="6" t="s">
        <v>10591</v>
      </c>
      <c r="C541" s="253">
        <v>5685.472370766488</v>
      </c>
      <c r="D541" s="33">
        <v>21</v>
      </c>
      <c r="E541" s="250"/>
      <c r="F541" s="62">
        <v>0</v>
      </c>
      <c r="G541" s="62">
        <v>0</v>
      </c>
      <c r="H541" s="253">
        <f t="shared" si="67"/>
        <v>0</v>
      </c>
    </row>
    <row r="542" spans="1:8" x14ac:dyDescent="0.2">
      <c r="A542" s="450" t="s">
        <v>2936</v>
      </c>
      <c r="B542" s="6" t="s">
        <v>10592</v>
      </c>
      <c r="C542" s="253">
        <v>6481.4385026737964</v>
      </c>
      <c r="D542" s="33">
        <v>22</v>
      </c>
      <c r="E542" s="250"/>
      <c r="F542" s="62">
        <v>0</v>
      </c>
      <c r="G542" s="62">
        <v>0</v>
      </c>
      <c r="H542" s="253">
        <f t="shared" si="67"/>
        <v>0</v>
      </c>
    </row>
    <row r="543" spans="1:8" x14ac:dyDescent="0.2">
      <c r="A543" s="450" t="s">
        <v>2937</v>
      </c>
      <c r="B543" s="6" t="s">
        <v>10593</v>
      </c>
      <c r="C543" s="253">
        <v>5685.472370766488</v>
      </c>
      <c r="D543" s="33">
        <v>21</v>
      </c>
      <c r="E543" s="250"/>
      <c r="F543" s="62">
        <v>0</v>
      </c>
      <c r="G543" s="62">
        <v>0</v>
      </c>
      <c r="H543" s="253">
        <f t="shared" si="67"/>
        <v>0</v>
      </c>
    </row>
    <row r="544" spans="1:8" x14ac:dyDescent="0.2">
      <c r="A544" s="450" t="s">
        <v>2938</v>
      </c>
      <c r="B544" s="6" t="s">
        <v>10594</v>
      </c>
      <c r="C544" s="253">
        <v>5685.472370766488</v>
      </c>
      <c r="D544" s="33">
        <v>22</v>
      </c>
      <c r="E544" s="250"/>
      <c r="F544" s="62">
        <v>0</v>
      </c>
      <c r="G544" s="62">
        <v>0</v>
      </c>
      <c r="H544" s="253">
        <f t="shared" si="67"/>
        <v>0</v>
      </c>
    </row>
    <row r="545" spans="1:8" x14ac:dyDescent="0.2">
      <c r="A545" s="450" t="s">
        <v>2939</v>
      </c>
      <c r="B545" s="6" t="s">
        <v>10595</v>
      </c>
      <c r="C545" s="253">
        <v>6822.5668449197856</v>
      </c>
      <c r="D545" s="33">
        <v>22</v>
      </c>
      <c r="E545" s="250"/>
      <c r="F545" s="62">
        <v>0</v>
      </c>
      <c r="G545" s="62">
        <v>0</v>
      </c>
      <c r="H545" s="253">
        <f t="shared" si="67"/>
        <v>0</v>
      </c>
    </row>
    <row r="546" spans="1:8" x14ac:dyDescent="0.2">
      <c r="A546" s="450" t="s">
        <v>2940</v>
      </c>
      <c r="B546" s="6" t="s">
        <v>10596</v>
      </c>
      <c r="C546" s="253">
        <v>5685.472370766488</v>
      </c>
      <c r="D546" s="33">
        <v>22</v>
      </c>
      <c r="E546" s="250"/>
      <c r="F546" s="62">
        <v>0</v>
      </c>
      <c r="G546" s="62">
        <v>0</v>
      </c>
      <c r="H546" s="253">
        <f t="shared" si="67"/>
        <v>0</v>
      </c>
    </row>
    <row r="547" spans="1:8" x14ac:dyDescent="0.2">
      <c r="A547" s="450" t="s">
        <v>2941</v>
      </c>
      <c r="B547" s="6" t="s">
        <v>10597</v>
      </c>
      <c r="C547" s="253">
        <v>5685.472370766488</v>
      </c>
      <c r="D547" s="33">
        <v>23</v>
      </c>
      <c r="E547" s="250"/>
      <c r="F547" s="62">
        <v>0</v>
      </c>
      <c r="G547" s="62">
        <v>0</v>
      </c>
      <c r="H547" s="253">
        <f t="shared" si="67"/>
        <v>0</v>
      </c>
    </row>
    <row r="548" spans="1:8" x14ac:dyDescent="0.2">
      <c r="A548" s="450" t="s">
        <v>2942</v>
      </c>
      <c r="B548" s="6" t="s">
        <v>10415</v>
      </c>
      <c r="C548" s="253">
        <v>5685.472370766488</v>
      </c>
      <c r="D548" s="33">
        <v>23</v>
      </c>
      <c r="E548" s="250"/>
      <c r="F548" s="62">
        <v>0</v>
      </c>
      <c r="G548" s="62">
        <v>0</v>
      </c>
      <c r="H548" s="253">
        <f t="shared" si="67"/>
        <v>0</v>
      </c>
    </row>
    <row r="549" spans="1:8" x14ac:dyDescent="0.2">
      <c r="A549" s="450" t="s">
        <v>5428</v>
      </c>
      <c r="B549" s="6" t="s">
        <v>10598</v>
      </c>
      <c r="C549" s="253">
        <v>6822.5668449197856</v>
      </c>
      <c r="D549" s="33">
        <v>24</v>
      </c>
      <c r="E549" s="250"/>
      <c r="F549" s="62">
        <v>0</v>
      </c>
      <c r="G549" s="62">
        <v>0</v>
      </c>
      <c r="H549" s="253">
        <f t="shared" si="67"/>
        <v>0</v>
      </c>
    </row>
    <row r="550" spans="1:8" x14ac:dyDescent="0.2">
      <c r="A550" s="450" t="s">
        <v>5429</v>
      </c>
      <c r="B550" s="6" t="s">
        <v>10599</v>
      </c>
      <c r="C550" s="253">
        <v>5685.472370766488</v>
      </c>
      <c r="D550" s="33">
        <v>23</v>
      </c>
      <c r="E550" s="250"/>
      <c r="F550" s="62">
        <v>0</v>
      </c>
      <c r="G550" s="62">
        <v>0</v>
      </c>
      <c r="H550" s="253">
        <f t="shared" si="67"/>
        <v>0</v>
      </c>
    </row>
    <row r="551" spans="1:8" x14ac:dyDescent="0.2">
      <c r="A551" s="450" t="s">
        <v>5430</v>
      </c>
      <c r="B551" s="6" t="s">
        <v>10600</v>
      </c>
      <c r="C551" s="253">
        <v>5685.472370766488</v>
      </c>
      <c r="D551" s="33">
        <v>24</v>
      </c>
      <c r="E551" s="250"/>
      <c r="F551" s="62">
        <v>0</v>
      </c>
      <c r="G551" s="62">
        <v>0</v>
      </c>
      <c r="H551" s="253">
        <f t="shared" si="67"/>
        <v>0</v>
      </c>
    </row>
    <row r="552" spans="1:8" x14ac:dyDescent="0.2">
      <c r="A552" s="450" t="s">
        <v>5431</v>
      </c>
      <c r="B552" s="6" t="s">
        <v>10424</v>
      </c>
      <c r="C552" s="253">
        <v>5685.472370766488</v>
      </c>
      <c r="D552" s="33">
        <v>25</v>
      </c>
      <c r="E552" s="250"/>
      <c r="F552" s="62">
        <v>0</v>
      </c>
      <c r="G552" s="62">
        <v>0</v>
      </c>
      <c r="H552" s="253">
        <f t="shared" si="67"/>
        <v>0</v>
      </c>
    </row>
    <row r="553" spans="1:8" x14ac:dyDescent="0.2">
      <c r="A553" s="450" t="s">
        <v>5432</v>
      </c>
      <c r="B553" s="6" t="s">
        <v>10601</v>
      </c>
      <c r="C553" s="253">
        <v>9096.7557932263808</v>
      </c>
      <c r="D553" s="33">
        <v>25</v>
      </c>
      <c r="E553" s="250"/>
      <c r="F553" s="62">
        <v>0</v>
      </c>
      <c r="G553" s="62">
        <v>0</v>
      </c>
      <c r="H553" s="253">
        <f t="shared" si="67"/>
        <v>0</v>
      </c>
    </row>
    <row r="554" spans="1:8" x14ac:dyDescent="0.2">
      <c r="A554" s="450" t="s">
        <v>5433</v>
      </c>
      <c r="B554" s="6" t="s">
        <v>10602</v>
      </c>
      <c r="C554" s="253">
        <v>5685.472370766488</v>
      </c>
      <c r="D554" s="33">
        <v>24</v>
      </c>
      <c r="E554" s="250"/>
      <c r="F554" s="62">
        <v>0</v>
      </c>
      <c r="G554" s="62">
        <v>0</v>
      </c>
      <c r="H554" s="253">
        <f t="shared" si="67"/>
        <v>0</v>
      </c>
    </row>
    <row r="555" spans="1:8" x14ac:dyDescent="0.2">
      <c r="A555" s="450" t="s">
        <v>5434</v>
      </c>
      <c r="B555" s="6" t="s">
        <v>10603</v>
      </c>
      <c r="C555" s="253">
        <v>5685.472370766488</v>
      </c>
      <c r="D555" s="33">
        <v>24</v>
      </c>
      <c r="E555" s="250"/>
      <c r="F555" s="62">
        <v>0</v>
      </c>
      <c r="G555" s="62">
        <v>0</v>
      </c>
      <c r="H555" s="253">
        <f t="shared" si="67"/>
        <v>0</v>
      </c>
    </row>
    <row r="556" spans="1:8" x14ac:dyDescent="0.2">
      <c r="A556" s="450" t="s">
        <v>5435</v>
      </c>
      <c r="B556" s="6" t="s">
        <v>10436</v>
      </c>
      <c r="C556" s="253">
        <v>5685.472370766488</v>
      </c>
      <c r="D556" s="33">
        <v>25</v>
      </c>
      <c r="E556" s="250"/>
      <c r="F556" s="62">
        <v>0</v>
      </c>
      <c r="G556" s="62">
        <v>0</v>
      </c>
      <c r="H556" s="253">
        <f t="shared" si="67"/>
        <v>0</v>
      </c>
    </row>
    <row r="557" spans="1:8" x14ac:dyDescent="0.2">
      <c r="A557" s="450" t="s">
        <v>5436</v>
      </c>
      <c r="B557" s="6" t="s">
        <v>10604</v>
      </c>
      <c r="C557" s="253">
        <v>7732.2424242424231</v>
      </c>
      <c r="D557" s="33">
        <v>25</v>
      </c>
      <c r="E557" s="250"/>
      <c r="F557" s="62">
        <v>0</v>
      </c>
      <c r="G557" s="62">
        <v>0</v>
      </c>
      <c r="H557" s="253">
        <f t="shared" si="67"/>
        <v>0</v>
      </c>
    </row>
    <row r="558" spans="1:8" x14ac:dyDescent="0.2">
      <c r="A558" s="450" t="s">
        <v>10605</v>
      </c>
      <c r="B558" s="6" t="s">
        <v>10606</v>
      </c>
      <c r="C558" s="253">
        <v>5685.472370766488</v>
      </c>
      <c r="D558" s="33">
        <v>25</v>
      </c>
      <c r="E558" s="277"/>
      <c r="F558" s="62">
        <v>0</v>
      </c>
      <c r="G558" s="62">
        <v>0</v>
      </c>
      <c r="H558" s="253">
        <f t="shared" ref="H558:H562" si="68">G558-F558</f>
        <v>0</v>
      </c>
    </row>
    <row r="559" spans="1:8" x14ac:dyDescent="0.2">
      <c r="A559" s="450" t="s">
        <v>10607</v>
      </c>
      <c r="B559" s="6" t="s">
        <v>10608</v>
      </c>
      <c r="C559" s="253">
        <v>7618.532976827094</v>
      </c>
      <c r="D559" s="33">
        <v>26</v>
      </c>
      <c r="E559" s="277"/>
      <c r="F559" s="62">
        <v>0</v>
      </c>
      <c r="G559" s="62">
        <v>0</v>
      </c>
      <c r="H559" s="253">
        <f t="shared" si="68"/>
        <v>0</v>
      </c>
    </row>
    <row r="560" spans="1:8" x14ac:dyDescent="0.2">
      <c r="A560" s="450" t="s">
        <v>10609</v>
      </c>
      <c r="B560" s="6" t="s">
        <v>10610</v>
      </c>
      <c r="C560" s="253">
        <v>5685.472370766488</v>
      </c>
      <c r="D560" s="33">
        <v>26</v>
      </c>
      <c r="E560" s="277"/>
      <c r="F560" s="62">
        <v>0</v>
      </c>
      <c r="G560" s="62">
        <v>0</v>
      </c>
      <c r="H560" s="253">
        <f t="shared" si="68"/>
        <v>0</v>
      </c>
    </row>
    <row r="561" spans="1:8" x14ac:dyDescent="0.2">
      <c r="A561" s="450" t="s">
        <v>10611</v>
      </c>
      <c r="B561" s="6" t="s">
        <v>10612</v>
      </c>
      <c r="C561" s="253">
        <v>3411.2834224598928</v>
      </c>
      <c r="D561" s="33">
        <v>26</v>
      </c>
      <c r="E561" s="277"/>
      <c r="F561" s="62">
        <v>0</v>
      </c>
      <c r="G561" s="62">
        <v>0</v>
      </c>
      <c r="H561" s="253">
        <f t="shared" si="68"/>
        <v>0</v>
      </c>
    </row>
    <row r="562" spans="1:8" x14ac:dyDescent="0.2">
      <c r="A562" s="450" t="s">
        <v>10613</v>
      </c>
      <c r="B562" s="6" t="s">
        <v>2576</v>
      </c>
      <c r="C562" s="253">
        <v>31058.58</v>
      </c>
      <c r="D562" s="33">
        <v>27</v>
      </c>
      <c r="E562" s="277"/>
      <c r="F562" s="62">
        <v>0</v>
      </c>
      <c r="G562" s="62">
        <v>0</v>
      </c>
      <c r="H562" s="253">
        <f t="shared" si="68"/>
        <v>0</v>
      </c>
    </row>
    <row r="563" spans="1:8" ht="15" x14ac:dyDescent="0.25">
      <c r="A563" s="19" t="s">
        <v>1356</v>
      </c>
      <c r="B563" s="167" t="s">
        <v>5897</v>
      </c>
      <c r="C563" s="269"/>
      <c r="D563" s="288"/>
      <c r="E563" s="288"/>
      <c r="F563" s="288"/>
      <c r="G563" s="288"/>
      <c r="H563" s="288"/>
    </row>
    <row r="564" spans="1:8" x14ac:dyDescent="0.2">
      <c r="A564" s="10" t="s">
        <v>2943</v>
      </c>
      <c r="B564" s="6" t="s">
        <v>2585</v>
      </c>
      <c r="C564" s="253">
        <v>60524.3</v>
      </c>
      <c r="D564" s="250">
        <v>23</v>
      </c>
      <c r="E564" s="250"/>
      <c r="F564" s="62">
        <v>0</v>
      </c>
      <c r="G564" s="62">
        <v>0</v>
      </c>
      <c r="H564" s="253">
        <f t="shared" ref="H564:H571" si="69">G564-F564</f>
        <v>0</v>
      </c>
    </row>
    <row r="565" spans="1:8" x14ac:dyDescent="0.2">
      <c r="A565" s="10" t="s">
        <v>2944</v>
      </c>
      <c r="B565" s="6" t="s">
        <v>2586</v>
      </c>
      <c r="C565" s="253">
        <v>60524.3</v>
      </c>
      <c r="D565" s="250">
        <v>24</v>
      </c>
      <c r="E565" s="250"/>
      <c r="F565" s="62">
        <v>0</v>
      </c>
      <c r="G565" s="62">
        <v>0</v>
      </c>
      <c r="H565" s="253">
        <f t="shared" si="69"/>
        <v>0</v>
      </c>
    </row>
    <row r="566" spans="1:8" x14ac:dyDescent="0.2">
      <c r="A566" s="10" t="s">
        <v>2945</v>
      </c>
      <c r="B566" s="6" t="s">
        <v>2587</v>
      </c>
      <c r="C566" s="253">
        <v>74934.850000000006</v>
      </c>
      <c r="D566" s="250">
        <v>25</v>
      </c>
      <c r="E566" s="250"/>
      <c r="F566" s="62">
        <v>0</v>
      </c>
      <c r="G566" s="62">
        <v>0</v>
      </c>
      <c r="H566" s="253">
        <f t="shared" si="69"/>
        <v>0</v>
      </c>
    </row>
    <row r="567" spans="1:8" x14ac:dyDescent="0.2">
      <c r="A567" s="10" t="s">
        <v>2946</v>
      </c>
      <c r="B567" s="6" t="s">
        <v>2588</v>
      </c>
      <c r="C567" s="253">
        <v>74934.850000000006</v>
      </c>
      <c r="D567" s="250">
        <v>26</v>
      </c>
      <c r="E567" s="250"/>
      <c r="F567" s="62">
        <v>0</v>
      </c>
      <c r="G567" s="62">
        <v>0</v>
      </c>
      <c r="H567" s="253">
        <f t="shared" si="69"/>
        <v>0</v>
      </c>
    </row>
    <row r="568" spans="1:8" x14ac:dyDescent="0.2">
      <c r="A568" s="10" t="s">
        <v>2947</v>
      </c>
      <c r="B568" s="6" t="s">
        <v>2589</v>
      </c>
      <c r="C568" s="253">
        <v>74934.850000000006</v>
      </c>
      <c r="D568" s="250">
        <v>27</v>
      </c>
      <c r="E568" s="250"/>
      <c r="F568" s="62">
        <v>0</v>
      </c>
      <c r="G568" s="62">
        <v>0</v>
      </c>
      <c r="H568" s="253">
        <f t="shared" si="69"/>
        <v>0</v>
      </c>
    </row>
    <row r="569" spans="1:8" x14ac:dyDescent="0.2">
      <c r="A569" s="10" t="s">
        <v>2948</v>
      </c>
      <c r="B569" s="6" t="s">
        <v>2590</v>
      </c>
      <c r="C569" s="253">
        <v>60524.3</v>
      </c>
      <c r="D569" s="250">
        <v>28</v>
      </c>
      <c r="E569" s="250"/>
      <c r="F569" s="62">
        <v>0</v>
      </c>
      <c r="G569" s="62">
        <v>0</v>
      </c>
      <c r="H569" s="253">
        <f t="shared" si="69"/>
        <v>0</v>
      </c>
    </row>
    <row r="570" spans="1:8" x14ac:dyDescent="0.2">
      <c r="A570" s="10" t="s">
        <v>2949</v>
      </c>
      <c r="B570" s="6" t="s">
        <v>2591</v>
      </c>
      <c r="C570" s="253">
        <v>60524.3</v>
      </c>
      <c r="D570" s="250">
        <v>29</v>
      </c>
      <c r="E570" s="250"/>
      <c r="F570" s="62">
        <v>0</v>
      </c>
      <c r="G570" s="62">
        <v>0</v>
      </c>
      <c r="H570" s="253">
        <f t="shared" si="69"/>
        <v>0</v>
      </c>
    </row>
    <row r="571" spans="1:8" x14ac:dyDescent="0.2">
      <c r="A571" s="10" t="s">
        <v>2950</v>
      </c>
      <c r="B571" s="6" t="s">
        <v>2688</v>
      </c>
      <c r="C571" s="253">
        <v>60524.3</v>
      </c>
      <c r="D571" s="250">
        <v>30</v>
      </c>
      <c r="E571" s="250"/>
      <c r="F571" s="62">
        <v>0</v>
      </c>
      <c r="G571" s="62">
        <v>0</v>
      </c>
      <c r="H571" s="253">
        <f t="shared" si="69"/>
        <v>0</v>
      </c>
    </row>
    <row r="572" spans="1:8" ht="15" x14ac:dyDescent="0.25">
      <c r="A572" s="19" t="s">
        <v>1357</v>
      </c>
      <c r="B572" s="167" t="s">
        <v>5559</v>
      </c>
      <c r="C572" s="269"/>
      <c r="D572" s="288"/>
      <c r="E572" s="288"/>
      <c r="F572" s="288"/>
      <c r="G572" s="288"/>
      <c r="H572" s="288"/>
    </row>
    <row r="573" spans="1:8" x14ac:dyDescent="0.2">
      <c r="A573" s="10" t="s">
        <v>2951</v>
      </c>
      <c r="B573" s="6" t="s">
        <v>2585</v>
      </c>
      <c r="C573" s="253">
        <v>6724.92</v>
      </c>
      <c r="D573" s="250">
        <v>24</v>
      </c>
      <c r="E573" s="250"/>
      <c r="F573" s="62">
        <v>0</v>
      </c>
      <c r="G573" s="62">
        <v>0</v>
      </c>
      <c r="H573" s="253">
        <f t="shared" ref="H573:H580" si="70">G573-F573</f>
        <v>0</v>
      </c>
    </row>
    <row r="574" spans="1:8" x14ac:dyDescent="0.2">
      <c r="A574" s="10" t="s">
        <v>2952</v>
      </c>
      <c r="B574" s="6" t="s">
        <v>2586</v>
      </c>
      <c r="C574" s="253">
        <v>6724.92</v>
      </c>
      <c r="D574" s="250">
        <v>25</v>
      </c>
      <c r="E574" s="250"/>
      <c r="F574" s="62">
        <v>0</v>
      </c>
      <c r="G574" s="62">
        <v>0</v>
      </c>
      <c r="H574" s="253">
        <f t="shared" si="70"/>
        <v>0</v>
      </c>
    </row>
    <row r="575" spans="1:8" x14ac:dyDescent="0.2">
      <c r="A575" s="10" t="s">
        <v>2953</v>
      </c>
      <c r="B575" s="6" t="s">
        <v>2587</v>
      </c>
      <c r="C575" s="253">
        <v>8326.09</v>
      </c>
      <c r="D575" s="250">
        <v>26</v>
      </c>
      <c r="E575" s="250"/>
      <c r="F575" s="62">
        <v>0</v>
      </c>
      <c r="G575" s="62">
        <v>0</v>
      </c>
      <c r="H575" s="253">
        <f t="shared" si="70"/>
        <v>0</v>
      </c>
    </row>
    <row r="576" spans="1:8" x14ac:dyDescent="0.2">
      <c r="A576" s="10" t="s">
        <v>2954</v>
      </c>
      <c r="B576" s="6" t="s">
        <v>2588</v>
      </c>
      <c r="C576" s="253">
        <v>8326.09</v>
      </c>
      <c r="D576" s="250">
        <v>27</v>
      </c>
      <c r="E576" s="250"/>
      <c r="F576" s="62">
        <v>0</v>
      </c>
      <c r="G576" s="62">
        <v>0</v>
      </c>
      <c r="H576" s="253">
        <f t="shared" si="70"/>
        <v>0</v>
      </c>
    </row>
    <row r="577" spans="1:8" x14ac:dyDescent="0.2">
      <c r="A577" s="10" t="s">
        <v>2955</v>
      </c>
      <c r="B577" s="6" t="s">
        <v>2589</v>
      </c>
      <c r="C577" s="253">
        <v>8326.09</v>
      </c>
      <c r="D577" s="250">
        <v>28</v>
      </c>
      <c r="E577" s="250"/>
      <c r="F577" s="62">
        <v>0</v>
      </c>
      <c r="G577" s="62">
        <v>0</v>
      </c>
      <c r="H577" s="253">
        <f t="shared" si="70"/>
        <v>0</v>
      </c>
    </row>
    <row r="578" spans="1:8" x14ac:dyDescent="0.2">
      <c r="A578" s="10" t="s">
        <v>2956</v>
      </c>
      <c r="B578" s="6" t="s">
        <v>2590</v>
      </c>
      <c r="C578" s="253">
        <v>6724.92</v>
      </c>
      <c r="D578" s="250">
        <v>29</v>
      </c>
      <c r="E578" s="250"/>
      <c r="F578" s="62">
        <v>0</v>
      </c>
      <c r="G578" s="62">
        <v>0</v>
      </c>
      <c r="H578" s="253">
        <f t="shared" si="70"/>
        <v>0</v>
      </c>
    </row>
    <row r="579" spans="1:8" x14ac:dyDescent="0.2">
      <c r="A579" s="10" t="s">
        <v>2957</v>
      </c>
      <c r="B579" s="6" t="s">
        <v>2591</v>
      </c>
      <c r="C579" s="253">
        <v>6724.92</v>
      </c>
      <c r="D579" s="250">
        <v>30</v>
      </c>
      <c r="E579" s="250"/>
      <c r="F579" s="62">
        <v>0</v>
      </c>
      <c r="G579" s="62">
        <v>0</v>
      </c>
      <c r="H579" s="253">
        <f t="shared" si="70"/>
        <v>0</v>
      </c>
    </row>
    <row r="580" spans="1:8" x14ac:dyDescent="0.2">
      <c r="A580" s="10" t="s">
        <v>2958</v>
      </c>
      <c r="B580" s="6" t="s">
        <v>2688</v>
      </c>
      <c r="C580" s="253">
        <v>6724.95</v>
      </c>
      <c r="D580" s="250">
        <v>30</v>
      </c>
      <c r="E580" s="250"/>
      <c r="F580" s="62">
        <v>0</v>
      </c>
      <c r="G580" s="62">
        <v>0</v>
      </c>
      <c r="H580" s="253">
        <f t="shared" si="70"/>
        <v>0</v>
      </c>
    </row>
    <row r="581" spans="1:8" ht="15" x14ac:dyDescent="0.25">
      <c r="A581" s="19" t="s">
        <v>1358</v>
      </c>
      <c r="B581" s="12" t="s">
        <v>5760</v>
      </c>
      <c r="C581" s="269"/>
      <c r="D581" s="288"/>
      <c r="E581" s="288"/>
      <c r="F581" s="288"/>
      <c r="G581" s="288"/>
      <c r="H581" s="288"/>
    </row>
    <row r="582" spans="1:8" x14ac:dyDescent="0.2">
      <c r="A582" s="10" t="s">
        <v>2959</v>
      </c>
      <c r="B582" s="6" t="s">
        <v>2677</v>
      </c>
      <c r="C582" s="253">
        <v>93093.21</v>
      </c>
      <c r="D582" s="250">
        <v>29</v>
      </c>
      <c r="E582" s="250"/>
      <c r="F582" s="62">
        <v>0</v>
      </c>
      <c r="G582" s="62">
        <v>0</v>
      </c>
      <c r="H582" s="253">
        <f t="shared" ref="H582:H585" si="71">G582-F582</f>
        <v>0</v>
      </c>
    </row>
    <row r="583" spans="1:8" x14ac:dyDescent="0.2">
      <c r="A583" s="10" t="s">
        <v>2960</v>
      </c>
      <c r="B583" s="6" t="s">
        <v>2678</v>
      </c>
      <c r="C583" s="253">
        <v>93093.21</v>
      </c>
      <c r="D583" s="250">
        <v>29</v>
      </c>
      <c r="E583" s="250"/>
      <c r="F583" s="62">
        <v>0</v>
      </c>
      <c r="G583" s="62">
        <v>0</v>
      </c>
      <c r="H583" s="253">
        <f t="shared" si="71"/>
        <v>0</v>
      </c>
    </row>
    <row r="584" spans="1:8" x14ac:dyDescent="0.2">
      <c r="A584" s="10" t="s">
        <v>2961</v>
      </c>
      <c r="B584" s="6" t="s">
        <v>1503</v>
      </c>
      <c r="C584" s="253">
        <v>93093.21</v>
      </c>
      <c r="D584" s="250">
        <v>30</v>
      </c>
      <c r="E584" s="250"/>
      <c r="F584" s="62">
        <v>0</v>
      </c>
      <c r="G584" s="62">
        <v>0</v>
      </c>
      <c r="H584" s="253">
        <f t="shared" si="71"/>
        <v>0</v>
      </c>
    </row>
    <row r="585" spans="1:8" x14ac:dyDescent="0.2">
      <c r="A585" s="10" t="s">
        <v>2962</v>
      </c>
      <c r="B585" s="6" t="s">
        <v>2963</v>
      </c>
      <c r="C585" s="253">
        <v>61441.57</v>
      </c>
      <c r="D585" s="250">
        <v>30</v>
      </c>
      <c r="E585" s="250"/>
      <c r="F585" s="62">
        <v>0</v>
      </c>
      <c r="G585" s="62">
        <v>0</v>
      </c>
      <c r="H585" s="253">
        <f t="shared" si="71"/>
        <v>0</v>
      </c>
    </row>
    <row r="586" spans="1:8" ht="30" x14ac:dyDescent="0.25">
      <c r="A586" s="35" t="s">
        <v>1359</v>
      </c>
      <c r="B586" s="167" t="s">
        <v>5561</v>
      </c>
      <c r="C586" s="267"/>
      <c r="D586" s="277"/>
      <c r="E586" s="277"/>
      <c r="F586" s="277"/>
      <c r="G586" s="277"/>
      <c r="H586" s="277"/>
    </row>
    <row r="587" spans="1:8" x14ac:dyDescent="0.2">
      <c r="A587" s="42" t="s">
        <v>2965</v>
      </c>
      <c r="B587" s="195" t="s">
        <v>5989</v>
      </c>
      <c r="C587" s="253">
        <v>38559.040000000001</v>
      </c>
      <c r="D587" s="250">
        <v>30</v>
      </c>
      <c r="E587" s="250"/>
      <c r="F587" s="62">
        <v>0</v>
      </c>
      <c r="G587" s="62">
        <v>0</v>
      </c>
      <c r="H587" s="253">
        <f t="shared" ref="H587:H588" si="72">G587-F587</f>
        <v>0</v>
      </c>
    </row>
    <row r="588" spans="1:8" x14ac:dyDescent="0.2">
      <c r="A588" s="42" t="s">
        <v>5129</v>
      </c>
      <c r="B588" s="195" t="s">
        <v>5993</v>
      </c>
      <c r="C588" s="253">
        <v>9615.84</v>
      </c>
      <c r="D588" s="250">
        <v>30</v>
      </c>
      <c r="E588" s="250"/>
      <c r="F588" s="62">
        <v>0</v>
      </c>
      <c r="G588" s="62">
        <v>0</v>
      </c>
      <c r="H588" s="253">
        <f t="shared" si="72"/>
        <v>0</v>
      </c>
    </row>
    <row r="589" spans="1:8" ht="15" x14ac:dyDescent="0.25">
      <c r="A589" s="6"/>
      <c r="B589" s="41" t="s">
        <v>2964</v>
      </c>
      <c r="C589" s="255"/>
      <c r="D589" s="277"/>
      <c r="E589" s="277"/>
      <c r="F589" s="277"/>
      <c r="G589" s="277"/>
      <c r="H589" s="277"/>
    </row>
    <row r="590" spans="1:8" ht="15" x14ac:dyDescent="0.25">
      <c r="A590" s="11" t="s">
        <v>1360</v>
      </c>
      <c r="B590" s="12" t="s">
        <v>5556</v>
      </c>
      <c r="C590" s="269"/>
      <c r="D590" s="288"/>
      <c r="E590" s="288"/>
      <c r="F590" s="288"/>
      <c r="G590" s="288"/>
      <c r="H590" s="288"/>
    </row>
    <row r="591" spans="1:8" x14ac:dyDescent="0.2">
      <c r="A591" s="10" t="s">
        <v>2966</v>
      </c>
      <c r="B591" s="6" t="s">
        <v>2565</v>
      </c>
      <c r="C591" s="253">
        <v>16839.939999999999</v>
      </c>
      <c r="D591" s="250">
        <v>20</v>
      </c>
      <c r="E591" s="250"/>
      <c r="F591" s="62">
        <v>0</v>
      </c>
      <c r="G591" s="62">
        <v>0</v>
      </c>
      <c r="H591" s="253">
        <f t="shared" ref="H591:H597" si="73">G591-F591</f>
        <v>0</v>
      </c>
    </row>
    <row r="592" spans="1:8" x14ac:dyDescent="0.2">
      <c r="A592" s="10" t="s">
        <v>2967</v>
      </c>
      <c r="B592" s="6" t="s">
        <v>2566</v>
      </c>
      <c r="C592" s="253">
        <v>24231.77</v>
      </c>
      <c r="D592" s="250">
        <v>21</v>
      </c>
      <c r="E592" s="250"/>
      <c r="F592" s="62">
        <v>0</v>
      </c>
      <c r="G592" s="62">
        <v>0</v>
      </c>
      <c r="H592" s="253">
        <f t="shared" si="73"/>
        <v>0</v>
      </c>
    </row>
    <row r="593" spans="1:8" x14ac:dyDescent="0.2">
      <c r="A593" s="10" t="s">
        <v>2968</v>
      </c>
      <c r="B593" s="6" t="s">
        <v>2567</v>
      </c>
      <c r="C593" s="253">
        <v>24231.77</v>
      </c>
      <c r="D593" s="250">
        <v>22</v>
      </c>
      <c r="E593" s="250"/>
      <c r="F593" s="62">
        <v>0</v>
      </c>
      <c r="G593" s="62">
        <v>0</v>
      </c>
      <c r="H593" s="253">
        <f t="shared" si="73"/>
        <v>0</v>
      </c>
    </row>
    <row r="594" spans="1:8" x14ac:dyDescent="0.2">
      <c r="A594" s="10" t="s">
        <v>2969</v>
      </c>
      <c r="B594" s="6" t="s">
        <v>2568</v>
      </c>
      <c r="C594" s="253">
        <v>24231.77</v>
      </c>
      <c r="D594" s="250">
        <v>23</v>
      </c>
      <c r="E594" s="250"/>
      <c r="F594" s="62">
        <v>0</v>
      </c>
      <c r="G594" s="62">
        <v>0</v>
      </c>
      <c r="H594" s="253">
        <f t="shared" si="73"/>
        <v>0</v>
      </c>
    </row>
    <row r="595" spans="1:8" x14ac:dyDescent="0.2">
      <c r="A595" s="10" t="s">
        <v>2970</v>
      </c>
      <c r="B595" s="6" t="s">
        <v>2569</v>
      </c>
      <c r="C595" s="253">
        <v>24231.77</v>
      </c>
      <c r="D595" s="250">
        <v>24</v>
      </c>
      <c r="E595" s="250"/>
      <c r="F595" s="62">
        <v>0</v>
      </c>
      <c r="G595" s="62">
        <v>0</v>
      </c>
      <c r="H595" s="253">
        <f t="shared" si="73"/>
        <v>0</v>
      </c>
    </row>
    <row r="596" spans="1:8" x14ac:dyDescent="0.2">
      <c r="A596" s="10" t="s">
        <v>2971</v>
      </c>
      <c r="B596" s="6" t="s">
        <v>2570</v>
      </c>
      <c r="C596" s="253">
        <v>24231.77</v>
      </c>
      <c r="D596" s="250">
        <v>25</v>
      </c>
      <c r="E596" s="250"/>
      <c r="F596" s="62">
        <v>0</v>
      </c>
      <c r="G596" s="62">
        <v>0</v>
      </c>
      <c r="H596" s="253">
        <f t="shared" si="73"/>
        <v>0</v>
      </c>
    </row>
    <row r="597" spans="1:8" x14ac:dyDescent="0.2">
      <c r="A597" s="10" t="s">
        <v>2972</v>
      </c>
      <c r="B597" s="6" t="s">
        <v>2576</v>
      </c>
      <c r="C597" s="253">
        <v>16839.939999999999</v>
      </c>
      <c r="D597" s="250">
        <v>26</v>
      </c>
      <c r="E597" s="250"/>
      <c r="F597" s="62">
        <v>0</v>
      </c>
      <c r="G597" s="62">
        <v>0</v>
      </c>
      <c r="H597" s="253">
        <f t="shared" si="73"/>
        <v>0</v>
      </c>
    </row>
    <row r="598" spans="1:8" ht="15" x14ac:dyDescent="0.25">
      <c r="A598" s="11" t="s">
        <v>1361</v>
      </c>
      <c r="B598" s="167" t="s">
        <v>5557</v>
      </c>
      <c r="C598" s="269"/>
      <c r="D598" s="288"/>
      <c r="E598" s="288"/>
      <c r="F598" s="288"/>
      <c r="G598" s="288"/>
      <c r="H598" s="288"/>
    </row>
    <row r="599" spans="1:8" x14ac:dyDescent="0.2">
      <c r="A599" s="450" t="s">
        <v>2973</v>
      </c>
      <c r="B599" s="6" t="s">
        <v>2565</v>
      </c>
      <c r="C599" s="253">
        <v>74798.66</v>
      </c>
      <c r="D599" s="33">
        <v>22</v>
      </c>
      <c r="E599" s="250"/>
      <c r="F599" s="62">
        <v>0</v>
      </c>
      <c r="G599" s="62">
        <v>0</v>
      </c>
      <c r="H599" s="253">
        <f t="shared" ref="H599:H616" si="74">G599-F599</f>
        <v>0</v>
      </c>
    </row>
    <row r="600" spans="1:8" x14ac:dyDescent="0.2">
      <c r="A600" s="450" t="s">
        <v>2974</v>
      </c>
      <c r="B600" s="6" t="s">
        <v>10591</v>
      </c>
      <c r="C600" s="253">
        <v>10152.336252856054</v>
      </c>
      <c r="D600" s="33">
        <v>22</v>
      </c>
      <c r="E600" s="250"/>
      <c r="F600" s="62">
        <v>0</v>
      </c>
      <c r="G600" s="62">
        <v>0</v>
      </c>
      <c r="H600" s="253">
        <f t="shared" si="74"/>
        <v>0</v>
      </c>
    </row>
    <row r="601" spans="1:8" x14ac:dyDescent="0.2">
      <c r="A601" s="450" t="s">
        <v>2975</v>
      </c>
      <c r="B601" s="6" t="s">
        <v>10614</v>
      </c>
      <c r="C601" s="253">
        <v>13401.083853769989</v>
      </c>
      <c r="D601" s="33">
        <v>23</v>
      </c>
      <c r="E601" s="250"/>
      <c r="F601" s="62">
        <v>0</v>
      </c>
      <c r="G601" s="62">
        <v>0</v>
      </c>
      <c r="H601" s="253">
        <f t="shared" si="74"/>
        <v>0</v>
      </c>
    </row>
    <row r="602" spans="1:8" x14ac:dyDescent="0.2">
      <c r="A602" s="450" t="s">
        <v>2976</v>
      </c>
      <c r="B602" s="6" t="s">
        <v>10593</v>
      </c>
      <c r="C602" s="253">
        <v>10152.336252856054</v>
      </c>
      <c r="D602" s="33">
        <v>23</v>
      </c>
      <c r="E602" s="250"/>
      <c r="F602" s="62">
        <v>0</v>
      </c>
      <c r="G602" s="62">
        <v>0</v>
      </c>
      <c r="H602" s="253">
        <f t="shared" si="74"/>
        <v>0</v>
      </c>
    </row>
    <row r="603" spans="1:8" x14ac:dyDescent="0.2">
      <c r="A603" s="450" t="s">
        <v>2977</v>
      </c>
      <c r="B603" s="6" t="s">
        <v>10594</v>
      </c>
      <c r="C603" s="253">
        <v>10152.336252856054</v>
      </c>
      <c r="D603" s="33">
        <v>24</v>
      </c>
      <c r="E603" s="250"/>
      <c r="F603" s="62">
        <v>0</v>
      </c>
      <c r="G603" s="62">
        <v>0</v>
      </c>
      <c r="H603" s="253">
        <f t="shared" si="74"/>
        <v>0</v>
      </c>
    </row>
    <row r="604" spans="1:8" x14ac:dyDescent="0.2">
      <c r="A604" s="450" t="s">
        <v>2978</v>
      </c>
      <c r="B604" s="6" t="s">
        <v>10410</v>
      </c>
      <c r="C604" s="253">
        <v>10152.336252856054</v>
      </c>
      <c r="D604" s="33">
        <v>25</v>
      </c>
      <c r="E604" s="250"/>
      <c r="F604" s="62">
        <v>0</v>
      </c>
      <c r="G604" s="62">
        <v>0</v>
      </c>
      <c r="H604" s="253">
        <f t="shared" si="74"/>
        <v>0</v>
      </c>
    </row>
    <row r="605" spans="1:8" x14ac:dyDescent="0.2">
      <c r="A605" s="450" t="s">
        <v>2979</v>
      </c>
      <c r="B605" s="6" t="s">
        <v>10615</v>
      </c>
      <c r="C605" s="253">
        <v>14213.270753998473</v>
      </c>
      <c r="D605" s="33">
        <v>25</v>
      </c>
      <c r="E605" s="250"/>
      <c r="F605" s="62">
        <v>0</v>
      </c>
      <c r="G605" s="62">
        <v>0</v>
      </c>
      <c r="H605" s="253">
        <f t="shared" si="74"/>
        <v>0</v>
      </c>
    </row>
    <row r="606" spans="1:8" x14ac:dyDescent="0.2">
      <c r="A606" s="450" t="s">
        <v>5437</v>
      </c>
      <c r="B606" s="6" t="s">
        <v>10596</v>
      </c>
      <c r="C606" s="253">
        <v>10152.336252856054</v>
      </c>
      <c r="D606" s="33">
        <v>24</v>
      </c>
      <c r="E606" s="250"/>
      <c r="F606" s="62">
        <v>0</v>
      </c>
      <c r="G606" s="62">
        <v>0</v>
      </c>
      <c r="H606" s="253">
        <f t="shared" si="74"/>
        <v>0</v>
      </c>
    </row>
    <row r="607" spans="1:8" x14ac:dyDescent="0.2">
      <c r="A607" s="450" t="s">
        <v>5438</v>
      </c>
      <c r="B607" s="6" t="s">
        <v>10597</v>
      </c>
      <c r="C607" s="253">
        <v>10152.336252856054</v>
      </c>
      <c r="D607" s="33">
        <v>24</v>
      </c>
      <c r="E607" s="250"/>
      <c r="F607" s="62">
        <v>0</v>
      </c>
      <c r="G607" s="62">
        <v>0</v>
      </c>
      <c r="H607" s="253">
        <f t="shared" si="74"/>
        <v>0</v>
      </c>
    </row>
    <row r="608" spans="1:8" x14ac:dyDescent="0.2">
      <c r="A608" s="450" t="s">
        <v>5439</v>
      </c>
      <c r="B608" s="6" t="s">
        <v>10415</v>
      </c>
      <c r="C608" s="253">
        <v>10152.336252856054</v>
      </c>
      <c r="D608" s="33">
        <v>25</v>
      </c>
      <c r="E608" s="250"/>
      <c r="F608" s="62">
        <v>0</v>
      </c>
      <c r="G608" s="62">
        <v>0</v>
      </c>
      <c r="H608" s="253">
        <f t="shared" si="74"/>
        <v>0</v>
      </c>
    </row>
    <row r="609" spans="1:8" x14ac:dyDescent="0.2">
      <c r="A609" s="450" t="s">
        <v>5440</v>
      </c>
      <c r="B609" s="6" t="s">
        <v>10508</v>
      </c>
      <c r="C609" s="253">
        <v>10152.336252856054</v>
      </c>
      <c r="D609" s="33">
        <v>25</v>
      </c>
      <c r="E609" s="250"/>
      <c r="F609" s="62">
        <v>0</v>
      </c>
      <c r="G609" s="62">
        <v>0</v>
      </c>
      <c r="H609" s="253">
        <f t="shared" si="74"/>
        <v>0</v>
      </c>
    </row>
    <row r="610" spans="1:8" x14ac:dyDescent="0.2">
      <c r="A610" s="450" t="s">
        <v>5441</v>
      </c>
      <c r="B610" s="6" t="s">
        <v>10509</v>
      </c>
      <c r="C610" s="253">
        <v>10152.336252856054</v>
      </c>
      <c r="D610" s="33">
        <v>26</v>
      </c>
      <c r="E610" s="250"/>
      <c r="F610" s="62">
        <v>0</v>
      </c>
      <c r="G610" s="62">
        <v>0</v>
      </c>
      <c r="H610" s="253">
        <f t="shared" si="74"/>
        <v>0</v>
      </c>
    </row>
    <row r="611" spans="1:8" x14ac:dyDescent="0.2">
      <c r="A611" s="450" t="s">
        <v>5442</v>
      </c>
      <c r="B611" s="6" t="s">
        <v>10510</v>
      </c>
      <c r="C611" s="253">
        <v>10152.336252856054</v>
      </c>
      <c r="D611" s="33">
        <v>27</v>
      </c>
      <c r="E611" s="250"/>
      <c r="F611" s="62">
        <v>0</v>
      </c>
      <c r="G611" s="62">
        <v>0</v>
      </c>
      <c r="H611" s="253">
        <f t="shared" si="74"/>
        <v>0</v>
      </c>
    </row>
    <row r="612" spans="1:8" x14ac:dyDescent="0.2">
      <c r="A612" s="450" t="s">
        <v>5443</v>
      </c>
      <c r="B612" s="6" t="s">
        <v>10511</v>
      </c>
      <c r="C612" s="253">
        <v>10152.336252856054</v>
      </c>
      <c r="D612" s="33">
        <v>28</v>
      </c>
      <c r="E612" s="250"/>
      <c r="F612" s="62">
        <v>0</v>
      </c>
      <c r="G612" s="62">
        <v>0</v>
      </c>
      <c r="H612" s="253">
        <f t="shared" si="74"/>
        <v>0</v>
      </c>
    </row>
    <row r="613" spans="1:8" x14ac:dyDescent="0.2">
      <c r="A613" s="450" t="s">
        <v>5444</v>
      </c>
      <c r="B613" s="6" t="s">
        <v>10616</v>
      </c>
      <c r="C613" s="253">
        <v>7106.6353769992365</v>
      </c>
      <c r="D613" s="33">
        <v>27</v>
      </c>
      <c r="E613" s="250"/>
      <c r="F613" s="62">
        <v>0</v>
      </c>
      <c r="G613" s="62">
        <v>0</v>
      </c>
      <c r="H613" s="253">
        <f t="shared" si="74"/>
        <v>0</v>
      </c>
    </row>
    <row r="614" spans="1:8" x14ac:dyDescent="0.2">
      <c r="A614" s="450" t="s">
        <v>5445</v>
      </c>
      <c r="B614" s="6" t="s">
        <v>10599</v>
      </c>
      <c r="C614" s="253">
        <v>10152.336252856054</v>
      </c>
      <c r="D614" s="33">
        <v>25</v>
      </c>
      <c r="E614" s="250"/>
      <c r="F614" s="62">
        <v>0</v>
      </c>
      <c r="G614" s="62">
        <v>0</v>
      </c>
      <c r="H614" s="253">
        <f t="shared" si="74"/>
        <v>0</v>
      </c>
    </row>
    <row r="615" spans="1:8" x14ac:dyDescent="0.2">
      <c r="A615" s="450" t="s">
        <v>5446</v>
      </c>
      <c r="B615" s="6" t="s">
        <v>10600</v>
      </c>
      <c r="C615" s="253">
        <v>10152.336252856054</v>
      </c>
      <c r="D615" s="33">
        <v>25</v>
      </c>
      <c r="E615" s="250"/>
      <c r="F615" s="62">
        <v>0</v>
      </c>
      <c r="G615" s="62">
        <v>0</v>
      </c>
      <c r="H615" s="253">
        <f t="shared" si="74"/>
        <v>0</v>
      </c>
    </row>
    <row r="616" spans="1:8" x14ac:dyDescent="0.2">
      <c r="A616" s="450" t="s">
        <v>5447</v>
      </c>
      <c r="B616" s="6" t="s">
        <v>10424</v>
      </c>
      <c r="C616" s="253">
        <v>10152.336252856054</v>
      </c>
      <c r="D616" s="33">
        <v>26</v>
      </c>
      <c r="E616" s="250"/>
      <c r="F616" s="62">
        <v>0</v>
      </c>
      <c r="G616" s="62">
        <v>0</v>
      </c>
      <c r="H616" s="253">
        <f t="shared" si="74"/>
        <v>0</v>
      </c>
    </row>
    <row r="617" spans="1:8" x14ac:dyDescent="0.2">
      <c r="A617" s="450" t="s">
        <v>10617</v>
      </c>
      <c r="B617" s="6" t="s">
        <v>10426</v>
      </c>
      <c r="C617" s="253">
        <v>10152.336252856054</v>
      </c>
      <c r="D617" s="33">
        <v>26</v>
      </c>
      <c r="E617" s="250"/>
      <c r="F617" s="62">
        <v>0</v>
      </c>
      <c r="G617" s="62">
        <v>0</v>
      </c>
      <c r="H617" s="253">
        <f t="shared" ref="H617:H626" si="75">G617-F617</f>
        <v>0</v>
      </c>
    </row>
    <row r="618" spans="1:8" x14ac:dyDescent="0.2">
      <c r="A618" s="450" t="s">
        <v>10618</v>
      </c>
      <c r="B618" s="6" t="s">
        <v>10522</v>
      </c>
      <c r="C618" s="253">
        <v>10152.336252856054</v>
      </c>
      <c r="D618" s="33">
        <v>27</v>
      </c>
      <c r="E618" s="250"/>
      <c r="F618" s="62">
        <v>0</v>
      </c>
      <c r="G618" s="62">
        <v>0</v>
      </c>
      <c r="H618" s="253">
        <f t="shared" si="75"/>
        <v>0</v>
      </c>
    </row>
    <row r="619" spans="1:8" x14ac:dyDescent="0.2">
      <c r="A619" s="450" t="s">
        <v>10619</v>
      </c>
      <c r="B619" s="6" t="s">
        <v>10524</v>
      </c>
      <c r="C619" s="253">
        <v>10152.336252856054</v>
      </c>
      <c r="D619" s="33">
        <v>27</v>
      </c>
      <c r="E619" s="250"/>
      <c r="F619" s="62">
        <v>0</v>
      </c>
      <c r="G619" s="62">
        <v>0</v>
      </c>
      <c r="H619" s="253">
        <f t="shared" si="75"/>
        <v>0</v>
      </c>
    </row>
    <row r="620" spans="1:8" x14ac:dyDescent="0.2">
      <c r="A620" s="450" t="s">
        <v>10620</v>
      </c>
      <c r="B620" s="6" t="s">
        <v>10526</v>
      </c>
      <c r="C620" s="253">
        <v>10152.336252856054</v>
      </c>
      <c r="D620" s="33">
        <v>28</v>
      </c>
      <c r="E620" s="250"/>
      <c r="F620" s="62">
        <v>0</v>
      </c>
      <c r="G620" s="62">
        <v>0</v>
      </c>
      <c r="H620" s="253">
        <f t="shared" si="75"/>
        <v>0</v>
      </c>
    </row>
    <row r="621" spans="1:8" x14ac:dyDescent="0.2">
      <c r="A621" s="450" t="s">
        <v>10621</v>
      </c>
      <c r="B621" s="6" t="s">
        <v>10622</v>
      </c>
      <c r="C621" s="253">
        <v>6091.4017517136317</v>
      </c>
      <c r="D621" s="33">
        <v>28</v>
      </c>
      <c r="E621" s="250"/>
      <c r="F621" s="62">
        <v>0</v>
      </c>
      <c r="G621" s="62">
        <v>0</v>
      </c>
      <c r="H621" s="253">
        <f t="shared" si="75"/>
        <v>0</v>
      </c>
    </row>
    <row r="622" spans="1:8" x14ac:dyDescent="0.2">
      <c r="A622" s="450" t="s">
        <v>10623</v>
      </c>
      <c r="B622" s="6" t="s">
        <v>10602</v>
      </c>
      <c r="C622" s="253">
        <v>10152.336252856054</v>
      </c>
      <c r="D622" s="33">
        <v>26</v>
      </c>
      <c r="E622" s="250"/>
      <c r="F622" s="62">
        <v>0</v>
      </c>
      <c r="G622" s="62">
        <v>0</v>
      </c>
      <c r="H622" s="253">
        <f t="shared" si="75"/>
        <v>0</v>
      </c>
    </row>
    <row r="623" spans="1:8" x14ac:dyDescent="0.2">
      <c r="A623" s="450" t="s">
        <v>10624</v>
      </c>
      <c r="B623" s="6" t="s">
        <v>10603</v>
      </c>
      <c r="C623" s="253">
        <v>10152.336252856054</v>
      </c>
      <c r="D623" s="33">
        <v>26</v>
      </c>
      <c r="E623" s="250"/>
      <c r="F623" s="62">
        <v>0</v>
      </c>
      <c r="G623" s="62">
        <v>0</v>
      </c>
      <c r="H623" s="253">
        <f t="shared" si="75"/>
        <v>0</v>
      </c>
    </row>
    <row r="624" spans="1:8" x14ac:dyDescent="0.2">
      <c r="A624" s="450" t="s">
        <v>10625</v>
      </c>
      <c r="B624" s="6" t="s">
        <v>10436</v>
      </c>
      <c r="C624" s="253">
        <v>10152.336252856054</v>
      </c>
      <c r="D624" s="33">
        <v>27</v>
      </c>
      <c r="E624" s="250"/>
      <c r="F624" s="62">
        <v>0</v>
      </c>
      <c r="G624" s="62">
        <v>0</v>
      </c>
      <c r="H624" s="253">
        <f t="shared" si="75"/>
        <v>0</v>
      </c>
    </row>
    <row r="625" spans="1:8" x14ac:dyDescent="0.2">
      <c r="A625" s="450" t="s">
        <v>10626</v>
      </c>
      <c r="B625" s="6" t="s">
        <v>10627</v>
      </c>
      <c r="C625" s="253">
        <v>12588.896953541505</v>
      </c>
      <c r="D625" s="33">
        <v>27</v>
      </c>
      <c r="E625" s="250"/>
      <c r="F625" s="62">
        <v>0</v>
      </c>
      <c r="G625" s="62">
        <v>0</v>
      </c>
      <c r="H625" s="253">
        <f t="shared" si="75"/>
        <v>0</v>
      </c>
    </row>
    <row r="626" spans="1:8" x14ac:dyDescent="0.2">
      <c r="A626" s="450" t="s">
        <v>10628</v>
      </c>
      <c r="B626" s="6" t="s">
        <v>2576</v>
      </c>
      <c r="C626" s="253">
        <v>74798.66</v>
      </c>
      <c r="D626" s="33">
        <v>28</v>
      </c>
      <c r="E626" s="250"/>
      <c r="F626" s="62">
        <v>0</v>
      </c>
      <c r="G626" s="62">
        <v>0</v>
      </c>
      <c r="H626" s="253">
        <f t="shared" si="75"/>
        <v>0</v>
      </c>
    </row>
    <row r="627" spans="1:8" ht="15" x14ac:dyDescent="0.25">
      <c r="A627" s="19" t="s">
        <v>1362</v>
      </c>
      <c r="B627" s="167" t="s">
        <v>5897</v>
      </c>
      <c r="C627" s="269"/>
      <c r="D627" s="288"/>
      <c r="E627" s="288"/>
      <c r="F627" s="288"/>
      <c r="G627" s="288"/>
      <c r="H627" s="288"/>
    </row>
    <row r="628" spans="1:8" x14ac:dyDescent="0.2">
      <c r="A628" s="10" t="s">
        <v>2980</v>
      </c>
      <c r="B628" s="6" t="s">
        <v>2585</v>
      </c>
      <c r="C628" s="253">
        <v>70427.95</v>
      </c>
      <c r="D628" s="250">
        <v>23</v>
      </c>
      <c r="E628" s="250"/>
      <c r="F628" s="62">
        <v>0</v>
      </c>
      <c r="G628" s="62">
        <v>0</v>
      </c>
      <c r="H628" s="253">
        <f t="shared" ref="H628:H640" si="76">G628-F628</f>
        <v>0</v>
      </c>
    </row>
    <row r="629" spans="1:8" x14ac:dyDescent="0.2">
      <c r="A629" s="10" t="s">
        <v>2981</v>
      </c>
      <c r="B629" s="6" t="s">
        <v>2586</v>
      </c>
      <c r="C629" s="253">
        <v>89635.58</v>
      </c>
      <c r="D629" s="250">
        <v>24</v>
      </c>
      <c r="E629" s="250"/>
      <c r="F629" s="62">
        <v>0</v>
      </c>
      <c r="G629" s="62">
        <v>0</v>
      </c>
      <c r="H629" s="253">
        <f t="shared" si="76"/>
        <v>0</v>
      </c>
    </row>
    <row r="630" spans="1:8" x14ac:dyDescent="0.2">
      <c r="A630" s="10" t="s">
        <v>2982</v>
      </c>
      <c r="B630" s="6" t="s">
        <v>2587</v>
      </c>
      <c r="C630" s="253">
        <v>89635.58</v>
      </c>
      <c r="D630" s="250">
        <v>25</v>
      </c>
      <c r="E630" s="250"/>
      <c r="F630" s="62">
        <v>0</v>
      </c>
      <c r="G630" s="62">
        <v>0</v>
      </c>
      <c r="H630" s="253">
        <f t="shared" si="76"/>
        <v>0</v>
      </c>
    </row>
    <row r="631" spans="1:8" x14ac:dyDescent="0.2">
      <c r="A631" s="10" t="s">
        <v>2983</v>
      </c>
      <c r="B631" s="6" t="s">
        <v>2588</v>
      </c>
      <c r="C631" s="253">
        <v>89635.58</v>
      </c>
      <c r="D631" s="250">
        <v>26</v>
      </c>
      <c r="E631" s="250"/>
      <c r="F631" s="62">
        <v>0</v>
      </c>
      <c r="G631" s="62">
        <v>0</v>
      </c>
      <c r="H631" s="253">
        <f t="shared" si="76"/>
        <v>0</v>
      </c>
    </row>
    <row r="632" spans="1:8" x14ac:dyDescent="0.2">
      <c r="A632" s="10" t="s">
        <v>2984</v>
      </c>
      <c r="B632" s="6" t="s">
        <v>2589</v>
      </c>
      <c r="C632" s="253">
        <v>89635.58</v>
      </c>
      <c r="D632" s="250">
        <v>27</v>
      </c>
      <c r="E632" s="250"/>
      <c r="F632" s="62">
        <v>0</v>
      </c>
      <c r="G632" s="62">
        <v>0</v>
      </c>
      <c r="H632" s="253">
        <f t="shared" si="76"/>
        <v>0</v>
      </c>
    </row>
    <row r="633" spans="1:8" x14ac:dyDescent="0.2">
      <c r="A633" s="10" t="s">
        <v>2985</v>
      </c>
      <c r="B633" s="6" t="s">
        <v>2855</v>
      </c>
      <c r="C633" s="253">
        <v>70427.95</v>
      </c>
      <c r="D633" s="250">
        <v>28</v>
      </c>
      <c r="E633" s="250"/>
      <c r="F633" s="62">
        <v>0</v>
      </c>
      <c r="G633" s="62">
        <v>0</v>
      </c>
      <c r="H633" s="253">
        <f t="shared" si="76"/>
        <v>0</v>
      </c>
    </row>
    <row r="634" spans="1:8" ht="15" x14ac:dyDescent="0.25">
      <c r="A634" s="19" t="s">
        <v>1363</v>
      </c>
      <c r="B634" s="167" t="s">
        <v>5559</v>
      </c>
      <c r="C634" s="269"/>
      <c r="D634" s="288"/>
      <c r="E634" s="288"/>
      <c r="F634" s="62">
        <v>0</v>
      </c>
      <c r="G634" s="62">
        <v>0</v>
      </c>
      <c r="H634" s="253">
        <f t="shared" si="76"/>
        <v>0</v>
      </c>
    </row>
    <row r="635" spans="1:8" x14ac:dyDescent="0.2">
      <c r="A635" s="10" t="s">
        <v>2986</v>
      </c>
      <c r="B635" s="31" t="s">
        <v>2585</v>
      </c>
      <c r="C635" s="253">
        <v>7825.33</v>
      </c>
      <c r="D635" s="250">
        <v>24</v>
      </c>
      <c r="E635" s="250"/>
      <c r="F635" s="62">
        <v>0</v>
      </c>
      <c r="G635" s="62">
        <v>0</v>
      </c>
      <c r="H635" s="253">
        <f t="shared" si="76"/>
        <v>0</v>
      </c>
    </row>
    <row r="636" spans="1:8" x14ac:dyDescent="0.2">
      <c r="A636" s="10" t="s">
        <v>2987</v>
      </c>
      <c r="B636" s="6" t="s">
        <v>2586</v>
      </c>
      <c r="C636" s="253">
        <v>9959.51</v>
      </c>
      <c r="D636" s="250">
        <v>25</v>
      </c>
      <c r="E636" s="250"/>
      <c r="F636" s="62">
        <v>0</v>
      </c>
      <c r="G636" s="62">
        <v>0</v>
      </c>
      <c r="H636" s="253">
        <f t="shared" si="76"/>
        <v>0</v>
      </c>
    </row>
    <row r="637" spans="1:8" x14ac:dyDescent="0.2">
      <c r="A637" s="10" t="s">
        <v>2988</v>
      </c>
      <c r="B637" s="6" t="s">
        <v>2587</v>
      </c>
      <c r="C637" s="253">
        <v>9959.51</v>
      </c>
      <c r="D637" s="250">
        <v>26</v>
      </c>
      <c r="E637" s="250"/>
      <c r="F637" s="62">
        <v>0</v>
      </c>
      <c r="G637" s="62">
        <v>0</v>
      </c>
      <c r="H637" s="253">
        <f t="shared" si="76"/>
        <v>0</v>
      </c>
    </row>
    <row r="638" spans="1:8" x14ac:dyDescent="0.2">
      <c r="A638" s="10" t="s">
        <v>2989</v>
      </c>
      <c r="B638" s="6" t="s">
        <v>2588</v>
      </c>
      <c r="C638" s="253">
        <v>9959.51</v>
      </c>
      <c r="D638" s="250">
        <v>27</v>
      </c>
      <c r="E638" s="250"/>
      <c r="F638" s="62">
        <v>0</v>
      </c>
      <c r="G638" s="62">
        <v>0</v>
      </c>
      <c r="H638" s="253">
        <f t="shared" si="76"/>
        <v>0</v>
      </c>
    </row>
    <row r="639" spans="1:8" x14ac:dyDescent="0.2">
      <c r="A639" s="10" t="s">
        <v>2990</v>
      </c>
      <c r="B639" s="6" t="s">
        <v>2589</v>
      </c>
      <c r="C639" s="253">
        <v>9959.51</v>
      </c>
      <c r="D639" s="250">
        <v>28</v>
      </c>
      <c r="E639" s="250"/>
      <c r="F639" s="62">
        <v>0</v>
      </c>
      <c r="G639" s="62">
        <v>0</v>
      </c>
      <c r="H639" s="253">
        <f t="shared" si="76"/>
        <v>0</v>
      </c>
    </row>
    <row r="640" spans="1:8" x14ac:dyDescent="0.2">
      <c r="A640" s="10" t="s">
        <v>2991</v>
      </c>
      <c r="B640" s="6" t="s">
        <v>2855</v>
      </c>
      <c r="C640" s="253">
        <v>7825.33</v>
      </c>
      <c r="D640" s="250">
        <v>29</v>
      </c>
      <c r="E640" s="250"/>
      <c r="F640" s="62">
        <v>0</v>
      </c>
      <c r="G640" s="62">
        <v>0</v>
      </c>
      <c r="H640" s="253">
        <f t="shared" si="76"/>
        <v>0</v>
      </c>
    </row>
    <row r="641" spans="1:8" ht="15" x14ac:dyDescent="0.25">
      <c r="A641" s="19" t="s">
        <v>1364</v>
      </c>
      <c r="B641" s="12" t="s">
        <v>5760</v>
      </c>
      <c r="C641" s="269"/>
      <c r="D641" s="288"/>
      <c r="E641" s="288"/>
      <c r="F641" s="288"/>
      <c r="G641" s="288"/>
      <c r="H641" s="288"/>
    </row>
    <row r="642" spans="1:8" x14ac:dyDescent="0.2">
      <c r="A642" s="10" t="s">
        <v>2992</v>
      </c>
      <c r="B642" s="6" t="s">
        <v>2677</v>
      </c>
      <c r="C642" s="253">
        <v>103038.57</v>
      </c>
      <c r="D642" s="250">
        <v>29</v>
      </c>
      <c r="E642" s="250"/>
      <c r="F642" s="62">
        <v>0</v>
      </c>
      <c r="G642" s="62">
        <v>0</v>
      </c>
      <c r="H642" s="253">
        <f t="shared" ref="H642:H644" si="77">G642-F642</f>
        <v>0</v>
      </c>
    </row>
    <row r="643" spans="1:8" x14ac:dyDescent="0.2">
      <c r="A643" s="10" t="s">
        <v>2993</v>
      </c>
      <c r="B643" s="6" t="s">
        <v>2678</v>
      </c>
      <c r="C643" s="253">
        <v>103038.57</v>
      </c>
      <c r="D643" s="250">
        <v>30</v>
      </c>
      <c r="E643" s="250"/>
      <c r="F643" s="62">
        <v>0</v>
      </c>
      <c r="G643" s="62">
        <v>0</v>
      </c>
      <c r="H643" s="253">
        <f t="shared" si="77"/>
        <v>0</v>
      </c>
    </row>
    <row r="644" spans="1:8" x14ac:dyDescent="0.2">
      <c r="A644" s="10" t="s">
        <v>2994</v>
      </c>
      <c r="B644" s="1" t="s">
        <v>2996</v>
      </c>
      <c r="C644" s="253">
        <v>115403.21</v>
      </c>
      <c r="D644" s="250">
        <v>30</v>
      </c>
      <c r="E644" s="250"/>
      <c r="F644" s="62">
        <v>0</v>
      </c>
      <c r="G644" s="62">
        <v>0</v>
      </c>
      <c r="H644" s="253">
        <f t="shared" si="77"/>
        <v>0</v>
      </c>
    </row>
    <row r="645" spans="1:8" ht="30" x14ac:dyDescent="0.25">
      <c r="A645" s="35" t="s">
        <v>1365</v>
      </c>
      <c r="B645" s="167" t="s">
        <v>5561</v>
      </c>
      <c r="C645" s="267"/>
      <c r="D645" s="277"/>
      <c r="E645" s="277"/>
      <c r="F645" s="277"/>
      <c r="G645" s="277"/>
      <c r="H645" s="277"/>
    </row>
    <row r="646" spans="1:8" x14ac:dyDescent="0.2">
      <c r="A646" s="42" t="s">
        <v>2995</v>
      </c>
      <c r="B646" s="195" t="s">
        <v>5989</v>
      </c>
      <c r="C646" s="253">
        <v>34786.959999999999</v>
      </c>
      <c r="D646" s="250">
        <v>30</v>
      </c>
      <c r="E646" s="250"/>
      <c r="F646" s="62">
        <v>0</v>
      </c>
      <c r="G646" s="62">
        <v>0</v>
      </c>
      <c r="H646" s="253">
        <f t="shared" ref="H646:H647" si="78">G646-F646</f>
        <v>0</v>
      </c>
    </row>
    <row r="647" spans="1:8" x14ac:dyDescent="0.2">
      <c r="A647" s="42" t="s">
        <v>5130</v>
      </c>
      <c r="B647" s="195" t="s">
        <v>5993</v>
      </c>
      <c r="C647" s="253">
        <v>8675.16</v>
      </c>
      <c r="D647" s="250">
        <v>30</v>
      </c>
      <c r="E647" s="250"/>
      <c r="F647" s="62">
        <v>0</v>
      </c>
      <c r="G647" s="62">
        <v>0</v>
      </c>
      <c r="H647" s="253">
        <f t="shared" si="78"/>
        <v>0</v>
      </c>
    </row>
    <row r="648" spans="1:8" ht="15" x14ac:dyDescent="0.25">
      <c r="A648" s="6"/>
      <c r="B648" s="215" t="s">
        <v>2997</v>
      </c>
      <c r="C648" s="255"/>
      <c r="D648" s="277"/>
      <c r="E648" s="277"/>
      <c r="F648" s="277"/>
      <c r="G648" s="277"/>
      <c r="H648" s="277"/>
    </row>
    <row r="649" spans="1:8" ht="15" x14ac:dyDescent="0.25">
      <c r="A649" s="624" t="s">
        <v>1366</v>
      </c>
      <c r="B649" s="12" t="s">
        <v>5556</v>
      </c>
      <c r="C649" s="269"/>
      <c r="D649" s="288"/>
      <c r="E649" s="288"/>
      <c r="F649" s="288"/>
      <c r="G649" s="288"/>
      <c r="H649" s="288"/>
    </row>
    <row r="650" spans="1:8" x14ac:dyDescent="0.2">
      <c r="A650" s="10" t="s">
        <v>2998</v>
      </c>
      <c r="B650" s="6" t="s">
        <v>2565</v>
      </c>
      <c r="C650" s="253">
        <v>12903.42</v>
      </c>
      <c r="D650" s="250">
        <v>26</v>
      </c>
      <c r="E650" s="250"/>
      <c r="F650" s="62">
        <v>0</v>
      </c>
      <c r="G650" s="62">
        <v>0</v>
      </c>
      <c r="H650" s="253">
        <f t="shared" ref="H650:H659" si="79">G650-F650</f>
        <v>0</v>
      </c>
    </row>
    <row r="651" spans="1:8" x14ac:dyDescent="0.2">
      <c r="A651" s="10" t="s">
        <v>2999</v>
      </c>
      <c r="B651" s="6" t="s">
        <v>2566</v>
      </c>
      <c r="C651" s="253">
        <v>22901.49</v>
      </c>
      <c r="D651" s="250">
        <v>26</v>
      </c>
      <c r="E651" s="250"/>
      <c r="F651" s="62">
        <v>0</v>
      </c>
      <c r="G651" s="62">
        <v>0</v>
      </c>
      <c r="H651" s="253">
        <f t="shared" si="79"/>
        <v>0</v>
      </c>
    </row>
    <row r="652" spans="1:8" x14ac:dyDescent="0.2">
      <c r="A652" s="10" t="s">
        <v>3000</v>
      </c>
      <c r="B652" s="6" t="s">
        <v>2567</v>
      </c>
      <c r="C652" s="253">
        <v>22901.49</v>
      </c>
      <c r="D652" s="250">
        <v>27</v>
      </c>
      <c r="E652" s="250"/>
      <c r="F652" s="62">
        <v>0</v>
      </c>
      <c r="G652" s="62">
        <v>0</v>
      </c>
      <c r="H652" s="253">
        <f t="shared" si="79"/>
        <v>0</v>
      </c>
    </row>
    <row r="653" spans="1:8" x14ac:dyDescent="0.2">
      <c r="A653" s="10" t="s">
        <v>3001</v>
      </c>
      <c r="B653" s="6" t="s">
        <v>2568</v>
      </c>
      <c r="C653" s="253">
        <v>22901.49</v>
      </c>
      <c r="D653" s="250">
        <v>27</v>
      </c>
      <c r="E653" s="250"/>
      <c r="F653" s="62">
        <v>0</v>
      </c>
      <c r="G653" s="62">
        <v>0</v>
      </c>
      <c r="H653" s="253">
        <f t="shared" si="79"/>
        <v>0</v>
      </c>
    </row>
    <row r="654" spans="1:8" x14ac:dyDescent="0.2">
      <c r="A654" s="10" t="s">
        <v>3002</v>
      </c>
      <c r="B654" s="6" t="s">
        <v>2569</v>
      </c>
      <c r="C654" s="253">
        <v>22901.49</v>
      </c>
      <c r="D654" s="250">
        <v>28</v>
      </c>
      <c r="E654" s="250"/>
      <c r="F654" s="62">
        <v>0</v>
      </c>
      <c r="G654" s="62">
        <v>0</v>
      </c>
      <c r="H654" s="253">
        <f t="shared" si="79"/>
        <v>0</v>
      </c>
    </row>
    <row r="655" spans="1:8" x14ac:dyDescent="0.2">
      <c r="A655" s="10" t="s">
        <v>3003</v>
      </c>
      <c r="B655" s="6" t="s">
        <v>2570</v>
      </c>
      <c r="C655" s="253">
        <v>22901.49</v>
      </c>
      <c r="D655" s="250">
        <v>28</v>
      </c>
      <c r="E655" s="250"/>
      <c r="F655" s="62">
        <v>0</v>
      </c>
      <c r="G655" s="62">
        <v>0</v>
      </c>
      <c r="H655" s="253">
        <f t="shared" si="79"/>
        <v>0</v>
      </c>
    </row>
    <row r="656" spans="1:8" x14ac:dyDescent="0.2">
      <c r="A656" s="10" t="s">
        <v>3004</v>
      </c>
      <c r="B656" s="6" t="s">
        <v>2571</v>
      </c>
      <c r="C656" s="253">
        <v>22901.49</v>
      </c>
      <c r="D656" s="250">
        <v>29</v>
      </c>
      <c r="E656" s="250"/>
      <c r="F656" s="62">
        <v>0</v>
      </c>
      <c r="G656" s="62">
        <v>0</v>
      </c>
      <c r="H656" s="253">
        <f t="shared" si="79"/>
        <v>0</v>
      </c>
    </row>
    <row r="657" spans="1:8" x14ac:dyDescent="0.2">
      <c r="A657" s="10" t="s">
        <v>3005</v>
      </c>
      <c r="B657" s="6" t="s">
        <v>2572</v>
      </c>
      <c r="C657" s="253">
        <v>22901.49</v>
      </c>
      <c r="D657" s="250">
        <v>29</v>
      </c>
      <c r="E657" s="250"/>
      <c r="F657" s="62"/>
      <c r="G657" s="62"/>
      <c r="H657" s="253"/>
    </row>
    <row r="658" spans="1:8" x14ac:dyDescent="0.2">
      <c r="A658" s="10" t="s">
        <v>13850</v>
      </c>
      <c r="B658" s="6" t="s">
        <v>2573</v>
      </c>
      <c r="C658" s="253">
        <v>22901.49</v>
      </c>
      <c r="D658" s="250">
        <v>29</v>
      </c>
      <c r="E658" s="250"/>
      <c r="F658" s="62"/>
      <c r="G658" s="62"/>
      <c r="H658" s="253"/>
    </row>
    <row r="659" spans="1:8" x14ac:dyDescent="0.2">
      <c r="A659" s="10" t="s">
        <v>13851</v>
      </c>
      <c r="B659" s="6" t="s">
        <v>2576</v>
      </c>
      <c r="C659" s="253">
        <v>12903.42</v>
      </c>
      <c r="D659" s="250">
        <v>29</v>
      </c>
      <c r="E659" s="250"/>
      <c r="F659" s="62">
        <v>0</v>
      </c>
      <c r="G659" s="62">
        <v>0</v>
      </c>
      <c r="H659" s="253">
        <f t="shared" si="79"/>
        <v>0</v>
      </c>
    </row>
    <row r="660" spans="1:8" ht="15" x14ac:dyDescent="0.25">
      <c r="A660" s="624" t="s">
        <v>1367</v>
      </c>
      <c r="B660" s="167" t="s">
        <v>5557</v>
      </c>
      <c r="C660" s="491"/>
      <c r="D660" s="288"/>
      <c r="E660" s="288"/>
      <c r="F660" s="288"/>
      <c r="G660" s="288"/>
      <c r="H660" s="288"/>
    </row>
    <row r="661" spans="1:8" x14ac:dyDescent="0.2">
      <c r="A661" s="450" t="s">
        <v>3006</v>
      </c>
      <c r="B661" s="6" t="s">
        <v>2565</v>
      </c>
      <c r="C661" s="253">
        <v>52009.61</v>
      </c>
      <c r="D661" s="33">
        <v>27</v>
      </c>
      <c r="E661" s="250"/>
      <c r="F661" s="62">
        <v>0</v>
      </c>
      <c r="G661" s="62">
        <v>0</v>
      </c>
      <c r="H661" s="253">
        <f t="shared" ref="H661:H676" si="80">G661-F661</f>
        <v>0</v>
      </c>
    </row>
    <row r="662" spans="1:8" x14ac:dyDescent="0.2">
      <c r="A662" s="450" t="s">
        <v>3007</v>
      </c>
      <c r="B662" s="6" t="s">
        <v>10591</v>
      </c>
      <c r="C662" s="253">
        <v>6594.1629327902228</v>
      </c>
      <c r="D662" s="33">
        <v>27</v>
      </c>
      <c r="E662" s="250"/>
      <c r="F662" s="62">
        <v>0</v>
      </c>
      <c r="G662" s="62">
        <v>0</v>
      </c>
      <c r="H662" s="253">
        <f t="shared" si="80"/>
        <v>0</v>
      </c>
    </row>
    <row r="663" spans="1:8" x14ac:dyDescent="0.2">
      <c r="A663" s="450" t="s">
        <v>3008</v>
      </c>
      <c r="B663" s="6" t="s">
        <v>10629</v>
      </c>
      <c r="C663" s="253">
        <v>8572.4118126272897</v>
      </c>
      <c r="D663" s="33">
        <v>28</v>
      </c>
      <c r="E663" s="250"/>
      <c r="F663" s="62">
        <v>0</v>
      </c>
      <c r="G663" s="62">
        <v>0</v>
      </c>
      <c r="H663" s="253">
        <f t="shared" si="80"/>
        <v>0</v>
      </c>
    </row>
    <row r="664" spans="1:8" x14ac:dyDescent="0.2">
      <c r="A664" s="450" t="s">
        <v>3009</v>
      </c>
      <c r="B664" s="6" t="s">
        <v>10593</v>
      </c>
      <c r="C664" s="253">
        <v>6594.1629327902228</v>
      </c>
      <c r="D664" s="33">
        <v>29</v>
      </c>
      <c r="E664" s="250"/>
      <c r="F664" s="62">
        <v>0</v>
      </c>
      <c r="G664" s="62">
        <v>0</v>
      </c>
      <c r="H664" s="253">
        <f t="shared" si="80"/>
        <v>0</v>
      </c>
    </row>
    <row r="665" spans="1:8" x14ac:dyDescent="0.2">
      <c r="A665" s="450" t="s">
        <v>3010</v>
      </c>
      <c r="B665" s="6" t="s">
        <v>10594</v>
      </c>
      <c r="C665" s="253">
        <v>6594.1629327902228</v>
      </c>
      <c r="D665" s="33">
        <v>29</v>
      </c>
      <c r="E665" s="250"/>
      <c r="F665" s="62">
        <v>0</v>
      </c>
      <c r="G665" s="62">
        <v>0</v>
      </c>
      <c r="H665" s="253">
        <f t="shared" si="80"/>
        <v>0</v>
      </c>
    </row>
    <row r="666" spans="1:8" x14ac:dyDescent="0.2">
      <c r="A666" s="450" t="s">
        <v>3011</v>
      </c>
      <c r="B666" s="6" t="s">
        <v>10410</v>
      </c>
      <c r="C666" s="253">
        <v>6594.1629327902228</v>
      </c>
      <c r="D666" s="33">
        <v>30</v>
      </c>
      <c r="E666" s="250"/>
      <c r="F666" s="62">
        <v>0</v>
      </c>
      <c r="G666" s="62">
        <v>0</v>
      </c>
      <c r="H666" s="253">
        <f t="shared" si="80"/>
        <v>0</v>
      </c>
    </row>
    <row r="667" spans="1:8" x14ac:dyDescent="0.2">
      <c r="A667" s="450" t="s">
        <v>3012</v>
      </c>
      <c r="B667" s="6" t="s">
        <v>10630</v>
      </c>
      <c r="C667" s="253">
        <v>3956.4977596741337</v>
      </c>
      <c r="D667" s="33">
        <v>30</v>
      </c>
      <c r="E667" s="250"/>
      <c r="F667" s="62">
        <v>0</v>
      </c>
      <c r="G667" s="62">
        <v>0</v>
      </c>
      <c r="H667" s="253">
        <f t="shared" si="80"/>
        <v>0</v>
      </c>
    </row>
    <row r="668" spans="1:8" x14ac:dyDescent="0.2">
      <c r="A668" s="450" t="s">
        <v>3013</v>
      </c>
      <c r="B668" s="6" t="s">
        <v>10596</v>
      </c>
      <c r="C668" s="253">
        <v>6594.1629327902228</v>
      </c>
      <c r="D668" s="33">
        <v>29</v>
      </c>
      <c r="E668" s="250"/>
      <c r="F668" s="62">
        <v>0</v>
      </c>
      <c r="G668" s="62">
        <v>0</v>
      </c>
      <c r="H668" s="253">
        <f t="shared" si="80"/>
        <v>0</v>
      </c>
    </row>
    <row r="669" spans="1:8" x14ac:dyDescent="0.2">
      <c r="A669" s="450" t="s">
        <v>5448</v>
      </c>
      <c r="B669" s="6" t="s">
        <v>10597</v>
      </c>
      <c r="C669" s="253">
        <v>6594.1629327902228</v>
      </c>
      <c r="D669" s="33">
        <v>29</v>
      </c>
      <c r="E669" s="250"/>
      <c r="F669" s="62">
        <v>0</v>
      </c>
      <c r="G669" s="62">
        <v>0</v>
      </c>
      <c r="H669" s="253">
        <f t="shared" si="80"/>
        <v>0</v>
      </c>
    </row>
    <row r="670" spans="1:8" x14ac:dyDescent="0.2">
      <c r="A670" s="450" t="s">
        <v>5449</v>
      </c>
      <c r="B670" s="6" t="s">
        <v>10415</v>
      </c>
      <c r="C670" s="253">
        <v>6594.1629327902228</v>
      </c>
      <c r="D670" s="33">
        <v>30</v>
      </c>
      <c r="E670" s="250"/>
      <c r="F670" s="62">
        <v>0</v>
      </c>
      <c r="G670" s="62">
        <v>0</v>
      </c>
      <c r="H670" s="253">
        <f t="shared" si="80"/>
        <v>0</v>
      </c>
    </row>
    <row r="671" spans="1:8" x14ac:dyDescent="0.2">
      <c r="A671" s="450" t="s">
        <v>5450</v>
      </c>
      <c r="B671" s="6" t="s">
        <v>10508</v>
      </c>
      <c r="C671" s="253">
        <v>6594.1629327902228</v>
      </c>
      <c r="D671" s="33">
        <v>30</v>
      </c>
      <c r="E671" s="250"/>
      <c r="F671" s="62">
        <v>0</v>
      </c>
      <c r="G671" s="62">
        <v>0</v>
      </c>
      <c r="H671" s="253">
        <f t="shared" si="80"/>
        <v>0</v>
      </c>
    </row>
    <row r="672" spans="1:8" x14ac:dyDescent="0.2">
      <c r="A672" s="450" t="s">
        <v>5451</v>
      </c>
      <c r="B672" s="6" t="s">
        <v>10599</v>
      </c>
      <c r="C672" s="253">
        <v>6594.1629327902228</v>
      </c>
      <c r="D672" s="33">
        <v>31</v>
      </c>
      <c r="E672" s="250"/>
      <c r="F672" s="62">
        <v>0</v>
      </c>
      <c r="G672" s="62">
        <v>0</v>
      </c>
      <c r="H672" s="253">
        <f t="shared" si="80"/>
        <v>0</v>
      </c>
    </row>
    <row r="673" spans="1:8" x14ac:dyDescent="0.2">
      <c r="A673" s="450" t="s">
        <v>5452</v>
      </c>
      <c r="B673" s="6" t="s">
        <v>10600</v>
      </c>
      <c r="C673" s="253">
        <v>6594.1629327902228</v>
      </c>
      <c r="D673" s="33">
        <v>31</v>
      </c>
      <c r="E673" s="250"/>
      <c r="F673" s="62">
        <v>0</v>
      </c>
      <c r="G673" s="62">
        <v>0</v>
      </c>
      <c r="H673" s="253">
        <f t="shared" si="80"/>
        <v>0</v>
      </c>
    </row>
    <row r="674" spans="1:8" x14ac:dyDescent="0.2">
      <c r="A674" s="450" t="s">
        <v>5453</v>
      </c>
      <c r="B674" s="6" t="s">
        <v>10424</v>
      </c>
      <c r="C674" s="253">
        <v>6594.1629327902228</v>
      </c>
      <c r="D674" s="33">
        <v>32</v>
      </c>
      <c r="E674" s="250"/>
      <c r="F674" s="62">
        <v>0</v>
      </c>
      <c r="G674" s="62">
        <v>0</v>
      </c>
      <c r="H674" s="253">
        <f t="shared" si="80"/>
        <v>0</v>
      </c>
    </row>
    <row r="675" spans="1:8" x14ac:dyDescent="0.2">
      <c r="A675" s="450" t="s">
        <v>5454</v>
      </c>
      <c r="B675" s="6" t="s">
        <v>10426</v>
      </c>
      <c r="C675" s="253">
        <v>6594.1629327902228</v>
      </c>
      <c r="D675" s="33">
        <v>33</v>
      </c>
      <c r="E675" s="250"/>
      <c r="F675" s="62">
        <v>0</v>
      </c>
      <c r="G675" s="62">
        <v>0</v>
      </c>
      <c r="H675" s="253">
        <f t="shared" si="80"/>
        <v>0</v>
      </c>
    </row>
    <row r="676" spans="1:8" x14ac:dyDescent="0.2">
      <c r="A676" s="450" t="s">
        <v>5455</v>
      </c>
      <c r="B676" s="6" t="s">
        <v>10631</v>
      </c>
      <c r="C676" s="253">
        <v>3956.4977596741337</v>
      </c>
      <c r="D676" s="33">
        <v>32</v>
      </c>
      <c r="E676" s="250"/>
      <c r="F676" s="62">
        <v>0</v>
      </c>
      <c r="G676" s="62">
        <v>0</v>
      </c>
      <c r="H676" s="253">
        <f t="shared" si="80"/>
        <v>0</v>
      </c>
    </row>
    <row r="677" spans="1:8" x14ac:dyDescent="0.2">
      <c r="A677" s="450" t="s">
        <v>10632</v>
      </c>
      <c r="B677" s="6" t="s">
        <v>10602</v>
      </c>
      <c r="C677" s="253">
        <v>6594.1629327902228</v>
      </c>
      <c r="D677" s="33">
        <v>31</v>
      </c>
      <c r="E677" s="250"/>
      <c r="F677" s="62">
        <v>0</v>
      </c>
      <c r="G677" s="62">
        <v>0</v>
      </c>
      <c r="H677" s="253">
        <f t="shared" ref="H677:H693" si="81">G677-F677</f>
        <v>0</v>
      </c>
    </row>
    <row r="678" spans="1:8" x14ac:dyDescent="0.2">
      <c r="A678" s="450" t="s">
        <v>10633</v>
      </c>
      <c r="B678" s="6" t="s">
        <v>10603</v>
      </c>
      <c r="C678" s="253">
        <v>6594.1629327902228</v>
      </c>
      <c r="D678" s="33">
        <v>31</v>
      </c>
      <c r="E678" s="250"/>
      <c r="F678" s="62">
        <v>0</v>
      </c>
      <c r="G678" s="62">
        <v>0</v>
      </c>
      <c r="H678" s="253">
        <f t="shared" si="81"/>
        <v>0</v>
      </c>
    </row>
    <row r="679" spans="1:8" x14ac:dyDescent="0.2">
      <c r="A679" s="450" t="s">
        <v>10634</v>
      </c>
      <c r="B679" s="6" t="s">
        <v>10436</v>
      </c>
      <c r="C679" s="253">
        <v>6594.1629327902228</v>
      </c>
      <c r="D679" s="33">
        <v>32</v>
      </c>
      <c r="E679" s="250"/>
      <c r="F679" s="62">
        <v>0</v>
      </c>
      <c r="G679" s="62">
        <v>0</v>
      </c>
      <c r="H679" s="253">
        <f t="shared" si="81"/>
        <v>0</v>
      </c>
    </row>
    <row r="680" spans="1:8" x14ac:dyDescent="0.2">
      <c r="A680" s="450" t="s">
        <v>10635</v>
      </c>
      <c r="B680" s="6" t="s">
        <v>10464</v>
      </c>
      <c r="C680" s="253">
        <v>6594.1629327902228</v>
      </c>
      <c r="D680" s="33">
        <v>32</v>
      </c>
      <c r="E680" s="250"/>
      <c r="F680" s="62">
        <v>0</v>
      </c>
      <c r="G680" s="62">
        <v>0</v>
      </c>
      <c r="H680" s="253">
        <f t="shared" si="81"/>
        <v>0</v>
      </c>
    </row>
    <row r="681" spans="1:8" x14ac:dyDescent="0.2">
      <c r="A681" s="450" t="s">
        <v>10636</v>
      </c>
      <c r="B681" s="6" t="s">
        <v>10538</v>
      </c>
      <c r="C681" s="253">
        <v>3956.4977596741337</v>
      </c>
      <c r="D681" s="33">
        <v>32</v>
      </c>
      <c r="E681" s="250"/>
      <c r="F681" s="62">
        <v>0</v>
      </c>
      <c r="G681" s="62">
        <v>0</v>
      </c>
      <c r="H681" s="253">
        <f t="shared" si="81"/>
        <v>0</v>
      </c>
    </row>
    <row r="682" spans="1:8" x14ac:dyDescent="0.2">
      <c r="A682" s="450" t="s">
        <v>10637</v>
      </c>
      <c r="B682" s="6" t="s">
        <v>10606</v>
      </c>
      <c r="C682" s="253">
        <v>6594.1629327902228</v>
      </c>
      <c r="D682" s="33">
        <v>33</v>
      </c>
      <c r="E682" s="250"/>
      <c r="F682" s="62">
        <v>0</v>
      </c>
      <c r="G682" s="62">
        <v>0</v>
      </c>
      <c r="H682" s="253">
        <f t="shared" si="81"/>
        <v>0</v>
      </c>
    </row>
    <row r="683" spans="1:8" x14ac:dyDescent="0.2">
      <c r="A683" s="450" t="s">
        <v>10638</v>
      </c>
      <c r="B683" s="6" t="s">
        <v>10639</v>
      </c>
      <c r="C683" s="253">
        <v>6594.1629327902228</v>
      </c>
      <c r="D683" s="33">
        <v>33</v>
      </c>
      <c r="E683" s="250"/>
      <c r="F683" s="62">
        <v>0</v>
      </c>
      <c r="G683" s="62">
        <v>0</v>
      </c>
      <c r="H683" s="253">
        <f t="shared" si="81"/>
        <v>0</v>
      </c>
    </row>
    <row r="684" spans="1:8" x14ac:dyDescent="0.2">
      <c r="A684" s="450" t="s">
        <v>10640</v>
      </c>
      <c r="B684" s="6" t="s">
        <v>10446</v>
      </c>
      <c r="C684" s="253">
        <v>6594.1629327902228</v>
      </c>
      <c r="D684" s="33">
        <v>34</v>
      </c>
      <c r="E684" s="250"/>
      <c r="F684" s="62">
        <v>0</v>
      </c>
      <c r="G684" s="62">
        <v>0</v>
      </c>
      <c r="H684" s="253">
        <f t="shared" si="81"/>
        <v>0</v>
      </c>
    </row>
    <row r="685" spans="1:8" x14ac:dyDescent="0.2">
      <c r="A685" s="450" t="s">
        <v>10641</v>
      </c>
      <c r="B685" s="6" t="s">
        <v>9757</v>
      </c>
      <c r="C685" s="253">
        <v>7912.9955193482674</v>
      </c>
      <c r="D685" s="33">
        <v>34</v>
      </c>
      <c r="E685" s="250"/>
      <c r="F685" s="62">
        <v>0</v>
      </c>
      <c r="G685" s="62">
        <v>0</v>
      </c>
      <c r="H685" s="253">
        <f t="shared" si="81"/>
        <v>0</v>
      </c>
    </row>
    <row r="686" spans="1:8" x14ac:dyDescent="0.2">
      <c r="A686" s="450" t="s">
        <v>10642</v>
      </c>
      <c r="B686" s="6" t="s">
        <v>10610</v>
      </c>
      <c r="C686" s="253">
        <v>6594.1629327902228</v>
      </c>
      <c r="D686" s="33"/>
      <c r="E686" s="250"/>
      <c r="F686" s="62">
        <v>0</v>
      </c>
      <c r="G686" s="62">
        <v>0</v>
      </c>
      <c r="H686" s="253">
        <f t="shared" si="81"/>
        <v>0</v>
      </c>
    </row>
    <row r="687" spans="1:8" x14ac:dyDescent="0.2">
      <c r="A687" s="450" t="s">
        <v>10643</v>
      </c>
      <c r="B687" s="6" t="s">
        <v>10644</v>
      </c>
      <c r="C687" s="253">
        <v>6594.1629327902228</v>
      </c>
      <c r="D687" s="33"/>
      <c r="E687" s="250"/>
      <c r="F687" s="62">
        <v>0</v>
      </c>
      <c r="G687" s="62">
        <v>0</v>
      </c>
      <c r="H687" s="253">
        <f t="shared" si="81"/>
        <v>0</v>
      </c>
    </row>
    <row r="688" spans="1:8" x14ac:dyDescent="0.2">
      <c r="A688" s="450" t="s">
        <v>10645</v>
      </c>
      <c r="B688" s="6" t="s">
        <v>10480</v>
      </c>
      <c r="C688" s="253">
        <v>6594.1629327902228</v>
      </c>
      <c r="D688" s="33"/>
      <c r="E688" s="250"/>
      <c r="F688" s="62">
        <v>0</v>
      </c>
      <c r="G688" s="62">
        <v>0</v>
      </c>
      <c r="H688" s="253">
        <f t="shared" si="81"/>
        <v>0</v>
      </c>
    </row>
    <row r="689" spans="1:8" x14ac:dyDescent="0.2">
      <c r="A689" s="450" t="s">
        <v>10646</v>
      </c>
      <c r="B689" s="6" t="s">
        <v>10647</v>
      </c>
      <c r="C689" s="253">
        <v>3692.7312423625244</v>
      </c>
      <c r="D689" s="33"/>
      <c r="E689" s="250"/>
      <c r="F689" s="62">
        <v>0</v>
      </c>
      <c r="G689" s="62">
        <v>0</v>
      </c>
      <c r="H689" s="253">
        <f t="shared" si="81"/>
        <v>0</v>
      </c>
    </row>
    <row r="690" spans="1:8" x14ac:dyDescent="0.2">
      <c r="A690" s="450" t="s">
        <v>10648</v>
      </c>
      <c r="B690" s="6" t="s">
        <v>10649</v>
      </c>
      <c r="C690" s="253">
        <v>6594.1629327902228</v>
      </c>
      <c r="D690" s="33"/>
      <c r="E690" s="250"/>
      <c r="F690" s="62">
        <v>0</v>
      </c>
      <c r="G690" s="62">
        <v>0</v>
      </c>
      <c r="H690" s="253">
        <f t="shared" si="81"/>
        <v>0</v>
      </c>
    </row>
    <row r="691" spans="1:8" x14ac:dyDescent="0.2">
      <c r="A691" s="450" t="s">
        <v>10650</v>
      </c>
      <c r="B691" s="6" t="s">
        <v>10651</v>
      </c>
      <c r="C691" s="253">
        <v>6594.1629327902228</v>
      </c>
      <c r="D691" s="33"/>
      <c r="E691" s="250"/>
      <c r="F691" s="62">
        <v>0</v>
      </c>
      <c r="G691" s="62">
        <v>0</v>
      </c>
      <c r="H691" s="253">
        <f t="shared" si="81"/>
        <v>0</v>
      </c>
    </row>
    <row r="692" spans="1:8" x14ac:dyDescent="0.2">
      <c r="A692" s="450" t="s">
        <v>10652</v>
      </c>
      <c r="B692" s="6" t="s">
        <v>10653</v>
      </c>
      <c r="C692" s="253">
        <v>3956.4977596741337</v>
      </c>
      <c r="D692" s="33"/>
      <c r="E692" s="250"/>
      <c r="F692" s="62">
        <v>0</v>
      </c>
      <c r="G692" s="62">
        <v>0</v>
      </c>
      <c r="H692" s="253">
        <f t="shared" si="81"/>
        <v>0</v>
      </c>
    </row>
    <row r="693" spans="1:8" x14ac:dyDescent="0.2">
      <c r="A693" s="450" t="s">
        <v>10654</v>
      </c>
      <c r="B693" s="6" t="s">
        <v>2576</v>
      </c>
      <c r="C693" s="253">
        <v>52009.61</v>
      </c>
      <c r="D693" s="33">
        <v>35</v>
      </c>
      <c r="E693" s="250"/>
      <c r="F693" s="62">
        <v>0</v>
      </c>
      <c r="G693" s="62">
        <v>0</v>
      </c>
      <c r="H693" s="253">
        <f t="shared" si="81"/>
        <v>0</v>
      </c>
    </row>
    <row r="694" spans="1:8" ht="15" x14ac:dyDescent="0.25">
      <c r="A694" s="624" t="s">
        <v>1368</v>
      </c>
      <c r="B694" s="167" t="s">
        <v>5897</v>
      </c>
      <c r="C694" s="269"/>
      <c r="D694" s="288"/>
      <c r="E694" s="288"/>
      <c r="F694" s="288"/>
      <c r="G694" s="288"/>
      <c r="H694" s="288"/>
    </row>
    <row r="695" spans="1:8" x14ac:dyDescent="0.2">
      <c r="A695" s="10" t="s">
        <v>3014</v>
      </c>
      <c r="B695" s="6" t="s">
        <v>2585</v>
      </c>
      <c r="C695" s="253">
        <v>34305.47</v>
      </c>
      <c r="D695" s="250">
        <v>31</v>
      </c>
      <c r="E695" s="250"/>
      <c r="F695" s="62">
        <v>0</v>
      </c>
      <c r="G695" s="62">
        <v>0</v>
      </c>
      <c r="H695" s="253">
        <f t="shared" ref="H695:H701" si="82">G695-F695</f>
        <v>0</v>
      </c>
    </row>
    <row r="696" spans="1:8" x14ac:dyDescent="0.2">
      <c r="A696" s="10" t="s">
        <v>3015</v>
      </c>
      <c r="B696" s="6" t="s">
        <v>2586</v>
      </c>
      <c r="C696" s="253">
        <v>42473.440000000002</v>
      </c>
      <c r="D696" s="250">
        <v>32</v>
      </c>
      <c r="E696" s="250"/>
      <c r="F696" s="62">
        <v>0</v>
      </c>
      <c r="G696" s="62">
        <v>0</v>
      </c>
      <c r="H696" s="253">
        <f t="shared" si="82"/>
        <v>0</v>
      </c>
    </row>
    <row r="697" spans="1:8" x14ac:dyDescent="0.2">
      <c r="A697" s="10" t="s">
        <v>3016</v>
      </c>
      <c r="B697" s="6" t="s">
        <v>2587</v>
      </c>
      <c r="C697" s="253">
        <v>42473.440000000002</v>
      </c>
      <c r="D697" s="250">
        <v>31</v>
      </c>
      <c r="E697" s="250"/>
      <c r="F697" s="62">
        <v>0</v>
      </c>
      <c r="G697" s="62">
        <v>0</v>
      </c>
      <c r="H697" s="253">
        <f t="shared" si="82"/>
        <v>0</v>
      </c>
    </row>
    <row r="698" spans="1:8" x14ac:dyDescent="0.2">
      <c r="A698" s="10" t="s">
        <v>3017</v>
      </c>
      <c r="B698" s="6" t="s">
        <v>2588</v>
      </c>
      <c r="C698" s="253">
        <v>42473.440000000002</v>
      </c>
      <c r="D698" s="250">
        <v>34</v>
      </c>
      <c r="E698" s="250"/>
      <c r="F698" s="62">
        <v>0</v>
      </c>
      <c r="G698" s="62">
        <v>0</v>
      </c>
      <c r="H698" s="253">
        <f t="shared" si="82"/>
        <v>0</v>
      </c>
    </row>
    <row r="699" spans="1:8" x14ac:dyDescent="0.2">
      <c r="A699" s="10" t="s">
        <v>3018</v>
      </c>
      <c r="B699" s="6" t="s">
        <v>2589</v>
      </c>
      <c r="C699" s="253">
        <v>42473.440000000002</v>
      </c>
      <c r="D699" s="250">
        <v>33</v>
      </c>
      <c r="E699" s="250"/>
      <c r="F699" s="62">
        <v>0</v>
      </c>
      <c r="G699" s="62">
        <v>0</v>
      </c>
      <c r="H699" s="253">
        <f t="shared" si="82"/>
        <v>0</v>
      </c>
    </row>
    <row r="700" spans="1:8" x14ac:dyDescent="0.2">
      <c r="A700" s="10" t="s">
        <v>3019</v>
      </c>
      <c r="B700" s="6" t="s">
        <v>2590</v>
      </c>
      <c r="C700" s="253">
        <v>42473.440000000002</v>
      </c>
      <c r="D700" s="250">
        <v>35</v>
      </c>
      <c r="E700" s="250"/>
      <c r="F700" s="62">
        <v>0</v>
      </c>
      <c r="G700" s="62">
        <v>0</v>
      </c>
      <c r="H700" s="253">
        <f t="shared" si="82"/>
        <v>0</v>
      </c>
    </row>
    <row r="701" spans="1:8" x14ac:dyDescent="0.2">
      <c r="A701" s="10" t="s">
        <v>3020</v>
      </c>
      <c r="B701" s="6" t="s">
        <v>2702</v>
      </c>
      <c r="C701" s="253">
        <v>34305.47</v>
      </c>
      <c r="D701" s="250">
        <v>36</v>
      </c>
      <c r="E701" s="250"/>
      <c r="F701" s="62">
        <v>0</v>
      </c>
      <c r="G701" s="62">
        <v>0</v>
      </c>
      <c r="H701" s="253">
        <f t="shared" si="82"/>
        <v>0</v>
      </c>
    </row>
    <row r="702" spans="1:8" ht="15" x14ac:dyDescent="0.25">
      <c r="A702" s="624" t="s">
        <v>1369</v>
      </c>
      <c r="B702" s="167" t="s">
        <v>5559</v>
      </c>
      <c r="C702" s="269"/>
      <c r="D702" s="288"/>
      <c r="E702" s="288"/>
      <c r="F702" s="288"/>
      <c r="G702" s="288"/>
      <c r="H702" s="288"/>
    </row>
    <row r="703" spans="1:8" x14ac:dyDescent="0.2">
      <c r="A703" s="10" t="s">
        <v>3021</v>
      </c>
      <c r="B703" s="6" t="s">
        <v>2585</v>
      </c>
      <c r="C703" s="253">
        <v>3811.72</v>
      </c>
      <c r="D703" s="250">
        <v>32</v>
      </c>
      <c r="E703" s="250"/>
      <c r="F703" s="62">
        <v>0</v>
      </c>
      <c r="G703" s="62">
        <v>0</v>
      </c>
      <c r="H703" s="253">
        <f t="shared" ref="H703:H714" si="83">G703-F703</f>
        <v>0</v>
      </c>
    </row>
    <row r="704" spans="1:8" x14ac:dyDescent="0.2">
      <c r="A704" s="10" t="s">
        <v>3022</v>
      </c>
      <c r="B704" s="6" t="s">
        <v>2586</v>
      </c>
      <c r="C704" s="253">
        <v>4719.2700000000004</v>
      </c>
      <c r="D704" s="250">
        <v>33</v>
      </c>
      <c r="E704" s="250"/>
      <c r="F704" s="62">
        <v>0</v>
      </c>
      <c r="G704" s="62">
        <v>0</v>
      </c>
      <c r="H704" s="253">
        <f t="shared" si="83"/>
        <v>0</v>
      </c>
    </row>
    <row r="705" spans="1:8" x14ac:dyDescent="0.2">
      <c r="A705" s="10" t="s">
        <v>3023</v>
      </c>
      <c r="B705" s="6" t="s">
        <v>2587</v>
      </c>
      <c r="C705" s="253">
        <v>4719.2700000000004</v>
      </c>
      <c r="D705" s="250">
        <v>34</v>
      </c>
      <c r="E705" s="250"/>
      <c r="F705" s="62">
        <v>0</v>
      </c>
      <c r="G705" s="62">
        <v>0</v>
      </c>
      <c r="H705" s="253">
        <f t="shared" si="83"/>
        <v>0</v>
      </c>
    </row>
    <row r="706" spans="1:8" x14ac:dyDescent="0.2">
      <c r="A706" s="10" t="s">
        <v>3024</v>
      </c>
      <c r="B706" s="6" t="s">
        <v>2588</v>
      </c>
      <c r="C706" s="253">
        <v>4719.2700000000004</v>
      </c>
      <c r="D706" s="250">
        <v>35</v>
      </c>
      <c r="E706" s="250"/>
      <c r="F706" s="62">
        <v>0</v>
      </c>
      <c r="G706" s="62">
        <v>0</v>
      </c>
      <c r="H706" s="253">
        <f t="shared" si="83"/>
        <v>0</v>
      </c>
    </row>
    <row r="707" spans="1:8" x14ac:dyDescent="0.2">
      <c r="A707" s="10" t="s">
        <v>3025</v>
      </c>
      <c r="B707" s="6" t="s">
        <v>2589</v>
      </c>
      <c r="C707" s="253">
        <v>4719.2700000000004</v>
      </c>
      <c r="D707" s="250">
        <v>36</v>
      </c>
      <c r="E707" s="250"/>
      <c r="F707" s="62">
        <v>0</v>
      </c>
      <c r="G707" s="62">
        <v>0</v>
      </c>
      <c r="H707" s="253">
        <f t="shared" si="83"/>
        <v>0</v>
      </c>
    </row>
    <row r="708" spans="1:8" x14ac:dyDescent="0.2">
      <c r="A708" s="10" t="s">
        <v>3026</v>
      </c>
      <c r="B708" s="6" t="s">
        <v>2590</v>
      </c>
      <c r="C708" s="253">
        <v>4719.2700000000004</v>
      </c>
      <c r="D708" s="250">
        <v>37</v>
      </c>
      <c r="E708" s="250"/>
      <c r="F708" s="62">
        <v>0</v>
      </c>
      <c r="G708" s="62">
        <v>0</v>
      </c>
      <c r="H708" s="253">
        <f t="shared" si="83"/>
        <v>0</v>
      </c>
    </row>
    <row r="709" spans="1:8" x14ac:dyDescent="0.2">
      <c r="A709" s="10" t="s">
        <v>3027</v>
      </c>
      <c r="B709" s="6" t="s">
        <v>2702</v>
      </c>
      <c r="C709" s="253">
        <v>3811.72</v>
      </c>
      <c r="D709" s="250">
        <v>38</v>
      </c>
      <c r="E709" s="250"/>
      <c r="F709" s="62">
        <v>0</v>
      </c>
      <c r="G709" s="62">
        <v>0</v>
      </c>
      <c r="H709" s="253">
        <f t="shared" si="83"/>
        <v>0</v>
      </c>
    </row>
    <row r="710" spans="1:8" ht="15" x14ac:dyDescent="0.25">
      <c r="A710" s="624" t="s">
        <v>1370</v>
      </c>
      <c r="B710" s="12" t="s">
        <v>5760</v>
      </c>
      <c r="C710" s="269"/>
      <c r="D710" s="288"/>
      <c r="E710" s="288"/>
      <c r="F710" s="288"/>
      <c r="G710" s="288"/>
      <c r="H710" s="288"/>
    </row>
    <row r="711" spans="1:8" x14ac:dyDescent="0.2">
      <c r="A711" s="10" t="s">
        <v>3028</v>
      </c>
      <c r="B711" s="6" t="s">
        <v>2677</v>
      </c>
      <c r="C711" s="253">
        <v>88017.99</v>
      </c>
      <c r="D711" s="250">
        <v>39</v>
      </c>
      <c r="E711" s="250"/>
      <c r="F711" s="62">
        <v>0</v>
      </c>
      <c r="G711" s="62">
        <v>0</v>
      </c>
      <c r="H711" s="253">
        <f t="shared" si="83"/>
        <v>0</v>
      </c>
    </row>
    <row r="712" spans="1:8" x14ac:dyDescent="0.2">
      <c r="A712" s="10" t="s">
        <v>3029</v>
      </c>
      <c r="B712" s="6" t="s">
        <v>2678</v>
      </c>
      <c r="C712" s="253">
        <v>88017.99</v>
      </c>
      <c r="D712" s="250">
        <v>40</v>
      </c>
      <c r="E712" s="250"/>
      <c r="F712" s="62">
        <v>0</v>
      </c>
      <c r="G712" s="62">
        <v>0</v>
      </c>
      <c r="H712" s="253">
        <f t="shared" si="83"/>
        <v>0</v>
      </c>
    </row>
    <row r="713" spans="1:8" x14ac:dyDescent="0.2">
      <c r="A713" s="10" t="s">
        <v>3030</v>
      </c>
      <c r="B713" s="6" t="s">
        <v>1503</v>
      </c>
      <c r="C713" s="253">
        <v>88017.99</v>
      </c>
      <c r="D713" s="250">
        <v>39</v>
      </c>
      <c r="E713" s="250"/>
      <c r="F713" s="62">
        <v>0</v>
      </c>
      <c r="G713" s="62">
        <v>0</v>
      </c>
      <c r="H713" s="253">
        <f t="shared" si="83"/>
        <v>0</v>
      </c>
    </row>
    <row r="714" spans="1:8" x14ac:dyDescent="0.2">
      <c r="A714" s="10" t="s">
        <v>3031</v>
      </c>
      <c r="B714" s="6" t="s">
        <v>2833</v>
      </c>
      <c r="C714" s="253">
        <v>38727.85</v>
      </c>
      <c r="D714" s="250">
        <v>41</v>
      </c>
      <c r="E714" s="250"/>
      <c r="F714" s="62">
        <v>0</v>
      </c>
      <c r="G714" s="62">
        <v>0</v>
      </c>
      <c r="H714" s="253">
        <f t="shared" si="83"/>
        <v>0</v>
      </c>
    </row>
    <row r="715" spans="1:8" ht="30" x14ac:dyDescent="0.25">
      <c r="A715" s="35" t="s">
        <v>1371</v>
      </c>
      <c r="B715" s="167" t="s">
        <v>5561</v>
      </c>
      <c r="C715" s="267"/>
      <c r="D715" s="277"/>
      <c r="E715" s="277"/>
      <c r="F715" s="277"/>
      <c r="G715" s="277"/>
      <c r="H715" s="277"/>
    </row>
    <row r="716" spans="1:8" x14ac:dyDescent="0.2">
      <c r="A716" s="42" t="s">
        <v>3032</v>
      </c>
      <c r="B716" s="195" t="s">
        <v>5989</v>
      </c>
      <c r="C716" s="253">
        <v>28544.05</v>
      </c>
      <c r="D716" s="250">
        <v>41</v>
      </c>
      <c r="E716" s="250"/>
      <c r="F716" s="62">
        <v>0</v>
      </c>
      <c r="G716" s="62">
        <v>0</v>
      </c>
      <c r="H716" s="253">
        <f t="shared" ref="H716:H717" si="84">G716-F716</f>
        <v>0</v>
      </c>
    </row>
    <row r="717" spans="1:8" x14ac:dyDescent="0.2">
      <c r="A717" s="42" t="s">
        <v>5131</v>
      </c>
      <c r="B717" s="195" t="s">
        <v>5993</v>
      </c>
      <c r="C717" s="253">
        <v>5791.94</v>
      </c>
      <c r="D717" s="250">
        <v>41</v>
      </c>
      <c r="E717" s="250"/>
      <c r="F717" s="62">
        <v>0</v>
      </c>
      <c r="G717" s="62">
        <v>0</v>
      </c>
      <c r="H717" s="253">
        <f t="shared" si="84"/>
        <v>0</v>
      </c>
    </row>
    <row r="718" spans="1:8" ht="15" x14ac:dyDescent="0.25">
      <c r="A718" s="6"/>
      <c r="B718" s="41" t="s">
        <v>6004</v>
      </c>
      <c r="C718" s="255"/>
      <c r="D718" s="277"/>
      <c r="E718" s="277"/>
      <c r="F718" s="277"/>
      <c r="G718" s="277"/>
      <c r="H718" s="277"/>
    </row>
    <row r="719" spans="1:8" ht="15" x14ac:dyDescent="0.25">
      <c r="A719" s="11" t="s">
        <v>3033</v>
      </c>
      <c r="B719" s="12" t="s">
        <v>5556</v>
      </c>
      <c r="C719" s="269"/>
      <c r="D719" s="288"/>
      <c r="E719" s="288"/>
      <c r="F719" s="288"/>
      <c r="G719" s="288"/>
      <c r="H719" s="288"/>
    </row>
    <row r="720" spans="1:8" x14ac:dyDescent="0.2">
      <c r="A720" s="10" t="s">
        <v>3039</v>
      </c>
      <c r="B720" s="6" t="s">
        <v>2565</v>
      </c>
      <c r="C720" s="253">
        <v>15164.27</v>
      </c>
      <c r="D720" s="250">
        <v>25</v>
      </c>
      <c r="E720" s="250"/>
      <c r="F720" s="62">
        <v>0</v>
      </c>
      <c r="G720" s="62">
        <v>0</v>
      </c>
      <c r="H720" s="253">
        <f t="shared" ref="H720:H725" si="85">G720-F720</f>
        <v>0</v>
      </c>
    </row>
    <row r="721" spans="1:8" x14ac:dyDescent="0.2">
      <c r="A721" s="10" t="s">
        <v>3040</v>
      </c>
      <c r="B721" s="6" t="s">
        <v>2566</v>
      </c>
      <c r="C721" s="253">
        <v>24972.79</v>
      </c>
      <c r="D721" s="250">
        <v>25</v>
      </c>
      <c r="E721" s="250"/>
      <c r="F721" s="62">
        <v>0</v>
      </c>
      <c r="G721" s="62">
        <v>0</v>
      </c>
      <c r="H721" s="253">
        <f t="shared" si="85"/>
        <v>0</v>
      </c>
    </row>
    <row r="722" spans="1:8" x14ac:dyDescent="0.2">
      <c r="A722" s="10" t="s">
        <v>3041</v>
      </c>
      <c r="B722" s="6" t="s">
        <v>2567</v>
      </c>
      <c r="C722" s="253">
        <v>24972.79</v>
      </c>
      <c r="D722" s="250">
        <v>26</v>
      </c>
      <c r="E722" s="250"/>
      <c r="F722" s="62">
        <v>0</v>
      </c>
      <c r="G722" s="62">
        <v>0</v>
      </c>
      <c r="H722" s="253">
        <f t="shared" si="85"/>
        <v>0</v>
      </c>
    </row>
    <row r="723" spans="1:8" x14ac:dyDescent="0.2">
      <c r="A723" s="10" t="s">
        <v>3042</v>
      </c>
      <c r="B723" s="6" t="s">
        <v>2568</v>
      </c>
      <c r="C723" s="253">
        <v>24972.79</v>
      </c>
      <c r="D723" s="250">
        <v>26</v>
      </c>
      <c r="E723" s="250"/>
      <c r="F723" s="62">
        <v>0</v>
      </c>
      <c r="G723" s="62">
        <v>0</v>
      </c>
      <c r="H723" s="253">
        <f t="shared" si="85"/>
        <v>0</v>
      </c>
    </row>
    <row r="724" spans="1:8" x14ac:dyDescent="0.2">
      <c r="A724" s="10" t="s">
        <v>3043</v>
      </c>
      <c r="B724" s="6" t="s">
        <v>2569</v>
      </c>
      <c r="C724" s="253">
        <v>24972.79</v>
      </c>
      <c r="D724" s="250">
        <v>27</v>
      </c>
      <c r="E724" s="250"/>
      <c r="F724" s="62">
        <v>0</v>
      </c>
      <c r="G724" s="62">
        <v>0</v>
      </c>
      <c r="H724" s="253">
        <f t="shared" si="85"/>
        <v>0</v>
      </c>
    </row>
    <row r="725" spans="1:8" x14ac:dyDescent="0.2">
      <c r="A725" s="10" t="s">
        <v>3044</v>
      </c>
      <c r="B725" s="6" t="s">
        <v>2576</v>
      </c>
      <c r="C725" s="253">
        <v>15164.27</v>
      </c>
      <c r="D725" s="250">
        <v>27</v>
      </c>
      <c r="E725" s="250"/>
      <c r="F725" s="62">
        <v>0</v>
      </c>
      <c r="G725" s="62">
        <v>0</v>
      </c>
      <c r="H725" s="253">
        <f t="shared" si="85"/>
        <v>0</v>
      </c>
    </row>
    <row r="726" spans="1:8" ht="15" x14ac:dyDescent="0.25">
      <c r="A726" s="11" t="s">
        <v>3034</v>
      </c>
      <c r="B726" s="167" t="s">
        <v>5557</v>
      </c>
      <c r="C726" s="269"/>
      <c r="D726" s="288"/>
      <c r="E726" s="288"/>
      <c r="F726" s="288"/>
      <c r="G726" s="288"/>
      <c r="H726" s="288"/>
    </row>
    <row r="727" spans="1:8" x14ac:dyDescent="0.2">
      <c r="A727" s="450" t="s">
        <v>3045</v>
      </c>
      <c r="B727" s="6" t="s">
        <v>2565</v>
      </c>
      <c r="C727" s="253">
        <v>24134.28</v>
      </c>
      <c r="D727" s="33">
        <v>26</v>
      </c>
      <c r="E727" s="250"/>
      <c r="F727" s="62">
        <v>0</v>
      </c>
      <c r="G727" s="62">
        <v>0</v>
      </c>
      <c r="H727" s="253">
        <f t="shared" ref="H727:H740" si="86">G727-F727</f>
        <v>0</v>
      </c>
    </row>
    <row r="728" spans="1:8" x14ac:dyDescent="0.2">
      <c r="A728" s="450" t="s">
        <v>3046</v>
      </c>
      <c r="B728" s="6" t="s">
        <v>10591</v>
      </c>
      <c r="C728" s="253">
        <v>3361.9964125560541</v>
      </c>
      <c r="D728" s="33">
        <v>26</v>
      </c>
      <c r="E728" s="250"/>
      <c r="F728" s="62">
        <v>0</v>
      </c>
      <c r="G728" s="62">
        <v>0</v>
      </c>
      <c r="H728" s="253">
        <f t="shared" si="86"/>
        <v>0</v>
      </c>
    </row>
    <row r="729" spans="1:8" x14ac:dyDescent="0.2">
      <c r="A729" s="450" t="s">
        <v>3047</v>
      </c>
      <c r="B729" s="6" t="s">
        <v>10655</v>
      </c>
      <c r="C729" s="253">
        <v>3361.9964125560541</v>
      </c>
      <c r="D729" s="33">
        <v>26</v>
      </c>
      <c r="E729" s="250"/>
      <c r="F729" s="62">
        <v>0</v>
      </c>
      <c r="G729" s="62">
        <v>0</v>
      </c>
      <c r="H729" s="253">
        <f t="shared" si="86"/>
        <v>0</v>
      </c>
    </row>
    <row r="730" spans="1:8" x14ac:dyDescent="0.2">
      <c r="A730" s="450" t="s">
        <v>3048</v>
      </c>
      <c r="B730" s="6" t="s">
        <v>10494</v>
      </c>
      <c r="C730" s="253">
        <v>3361.9964125560541</v>
      </c>
      <c r="D730" s="33">
        <v>27</v>
      </c>
      <c r="E730" s="250"/>
      <c r="F730" s="62">
        <v>0</v>
      </c>
      <c r="G730" s="62">
        <v>0</v>
      </c>
      <c r="H730" s="253">
        <f t="shared" si="86"/>
        <v>0</v>
      </c>
    </row>
    <row r="731" spans="1:8" x14ac:dyDescent="0.2">
      <c r="A731" s="450" t="s">
        <v>3049</v>
      </c>
      <c r="B731" s="6" t="s">
        <v>10656</v>
      </c>
      <c r="C731" s="253">
        <v>2487.8773452914802</v>
      </c>
      <c r="D731" s="33">
        <v>27</v>
      </c>
      <c r="E731" s="250"/>
      <c r="F731" s="62">
        <v>0</v>
      </c>
      <c r="G731" s="62">
        <v>0</v>
      </c>
      <c r="H731" s="253">
        <f t="shared" si="86"/>
        <v>0</v>
      </c>
    </row>
    <row r="732" spans="1:8" x14ac:dyDescent="0.2">
      <c r="A732" s="450" t="s">
        <v>3050</v>
      </c>
      <c r="B732" s="6" t="s">
        <v>10593</v>
      </c>
      <c r="C732" s="253">
        <v>3361.9964125560541</v>
      </c>
      <c r="D732" s="33">
        <v>27</v>
      </c>
      <c r="E732" s="250"/>
      <c r="F732" s="62">
        <v>0</v>
      </c>
      <c r="G732" s="62">
        <v>0</v>
      </c>
      <c r="H732" s="253">
        <f t="shared" si="86"/>
        <v>0</v>
      </c>
    </row>
    <row r="733" spans="1:8" x14ac:dyDescent="0.2">
      <c r="A733" s="450" t="s">
        <v>5456</v>
      </c>
      <c r="B733" s="6" t="s">
        <v>10594</v>
      </c>
      <c r="C733" s="253">
        <v>3361.9964125560541</v>
      </c>
      <c r="D733" s="33">
        <v>27</v>
      </c>
      <c r="E733" s="250"/>
      <c r="F733" s="62">
        <v>0</v>
      </c>
      <c r="G733" s="62">
        <v>0</v>
      </c>
      <c r="H733" s="253">
        <f t="shared" si="86"/>
        <v>0</v>
      </c>
    </row>
    <row r="734" spans="1:8" x14ac:dyDescent="0.2">
      <c r="A734" s="450" t="s">
        <v>5457</v>
      </c>
      <c r="B734" s="6" t="s">
        <v>10410</v>
      </c>
      <c r="C734" s="253">
        <v>3361.9964125560541</v>
      </c>
      <c r="D734" s="33">
        <v>28</v>
      </c>
      <c r="E734" s="250"/>
      <c r="F734" s="62">
        <v>0</v>
      </c>
      <c r="G734" s="62">
        <v>0</v>
      </c>
      <c r="H734" s="253">
        <f t="shared" si="86"/>
        <v>0</v>
      </c>
    </row>
    <row r="735" spans="1:8" x14ac:dyDescent="0.2">
      <c r="A735" s="450" t="s">
        <v>5458</v>
      </c>
      <c r="B735" s="6" t="s">
        <v>10501</v>
      </c>
      <c r="C735" s="253">
        <v>3361.9964125560541</v>
      </c>
      <c r="D735" s="33">
        <v>28</v>
      </c>
      <c r="E735" s="250"/>
      <c r="F735" s="62">
        <v>0</v>
      </c>
      <c r="G735" s="62">
        <v>0</v>
      </c>
      <c r="H735" s="253">
        <f t="shared" si="86"/>
        <v>0</v>
      </c>
    </row>
    <row r="736" spans="1:8" x14ac:dyDescent="0.2">
      <c r="A736" s="450" t="s">
        <v>5459</v>
      </c>
      <c r="B736" s="6" t="s">
        <v>10502</v>
      </c>
      <c r="C736" s="253">
        <v>3361.9964125560541</v>
      </c>
      <c r="D736" s="33">
        <v>29</v>
      </c>
      <c r="E736" s="250"/>
      <c r="F736" s="62">
        <v>0</v>
      </c>
      <c r="G736" s="62">
        <v>0</v>
      </c>
      <c r="H736" s="253">
        <f t="shared" si="86"/>
        <v>0</v>
      </c>
    </row>
    <row r="737" spans="1:8" x14ac:dyDescent="0.2">
      <c r="A737" s="450" t="s">
        <v>5460</v>
      </c>
      <c r="B737" s="6" t="s">
        <v>10503</v>
      </c>
      <c r="C737" s="253">
        <v>3361.9964125560541</v>
      </c>
      <c r="D737" s="33">
        <v>29</v>
      </c>
      <c r="E737" s="250"/>
      <c r="F737" s="62">
        <v>0</v>
      </c>
      <c r="G737" s="62">
        <v>0</v>
      </c>
      <c r="H737" s="253">
        <f t="shared" si="86"/>
        <v>0</v>
      </c>
    </row>
    <row r="738" spans="1:8" x14ac:dyDescent="0.2">
      <c r="A738" s="450" t="s">
        <v>5461</v>
      </c>
      <c r="B738" s="6" t="s">
        <v>10504</v>
      </c>
      <c r="C738" s="253">
        <v>3361.9964125560541</v>
      </c>
      <c r="D738" s="33">
        <v>30</v>
      </c>
      <c r="E738" s="250"/>
      <c r="F738" s="62">
        <v>0</v>
      </c>
      <c r="G738" s="62">
        <v>0</v>
      </c>
      <c r="H738" s="253">
        <f t="shared" si="86"/>
        <v>0</v>
      </c>
    </row>
    <row r="739" spans="1:8" x14ac:dyDescent="0.2">
      <c r="A739" s="450" t="s">
        <v>5462</v>
      </c>
      <c r="B739" s="6" t="s">
        <v>10390</v>
      </c>
      <c r="C739" s="253">
        <v>1613.7582780269058</v>
      </c>
      <c r="D739" s="33">
        <v>30</v>
      </c>
      <c r="E739" s="250"/>
      <c r="F739" s="62">
        <v>0</v>
      </c>
      <c r="G739" s="62">
        <v>0</v>
      </c>
      <c r="H739" s="253">
        <f t="shared" si="86"/>
        <v>0</v>
      </c>
    </row>
    <row r="740" spans="1:8" x14ac:dyDescent="0.2">
      <c r="A740" s="450" t="s">
        <v>5463</v>
      </c>
      <c r="B740" s="6" t="s">
        <v>10596</v>
      </c>
      <c r="C740" s="253">
        <v>3361.9964125560541</v>
      </c>
      <c r="D740" s="33">
        <v>28</v>
      </c>
      <c r="E740" s="250"/>
      <c r="F740" s="62">
        <v>0</v>
      </c>
      <c r="G740" s="62">
        <v>0</v>
      </c>
      <c r="H740" s="253">
        <f t="shared" si="86"/>
        <v>0</v>
      </c>
    </row>
    <row r="741" spans="1:8" x14ac:dyDescent="0.2">
      <c r="A741" s="450" t="s">
        <v>10657</v>
      </c>
      <c r="B741" s="6" t="s">
        <v>10597</v>
      </c>
      <c r="C741" s="253">
        <v>3361.9964125560541</v>
      </c>
      <c r="D741" s="33">
        <v>28</v>
      </c>
      <c r="E741" s="277"/>
      <c r="F741" s="62">
        <v>0</v>
      </c>
      <c r="G741" s="62">
        <v>0</v>
      </c>
      <c r="H741" s="253">
        <f t="shared" ref="H741:H752" si="87">G741-F741</f>
        <v>0</v>
      </c>
    </row>
    <row r="742" spans="1:8" x14ac:dyDescent="0.2">
      <c r="A742" s="450" t="s">
        <v>10658</v>
      </c>
      <c r="B742" s="6" t="s">
        <v>10415</v>
      </c>
      <c r="C742" s="253">
        <v>3361.9964125560541</v>
      </c>
      <c r="D742" s="33">
        <v>28</v>
      </c>
      <c r="E742" s="277"/>
      <c r="F742" s="62">
        <v>0</v>
      </c>
      <c r="G742" s="62">
        <v>0</v>
      </c>
      <c r="H742" s="253">
        <f t="shared" si="87"/>
        <v>0</v>
      </c>
    </row>
    <row r="743" spans="1:8" x14ac:dyDescent="0.2">
      <c r="A743" s="450" t="s">
        <v>10659</v>
      </c>
      <c r="B743" s="6" t="s">
        <v>10508</v>
      </c>
      <c r="C743" s="253">
        <v>3361.9964125560541</v>
      </c>
      <c r="D743" s="33">
        <v>29</v>
      </c>
      <c r="E743" s="277"/>
      <c r="F743" s="62">
        <v>0</v>
      </c>
      <c r="G743" s="62">
        <v>0</v>
      </c>
      <c r="H743" s="253">
        <f t="shared" si="87"/>
        <v>0</v>
      </c>
    </row>
    <row r="744" spans="1:8" x14ac:dyDescent="0.2">
      <c r="A744" s="450" t="s">
        <v>10660</v>
      </c>
      <c r="B744" s="6" t="s">
        <v>10509</v>
      </c>
      <c r="C744" s="253">
        <v>3361.9964125560541</v>
      </c>
      <c r="D744" s="33">
        <v>29</v>
      </c>
      <c r="E744" s="277"/>
      <c r="F744" s="62">
        <v>0</v>
      </c>
      <c r="G744" s="62">
        <v>0</v>
      </c>
      <c r="H744" s="253">
        <f t="shared" si="87"/>
        <v>0</v>
      </c>
    </row>
    <row r="745" spans="1:8" x14ac:dyDescent="0.2">
      <c r="A745" s="450" t="s">
        <v>10661</v>
      </c>
      <c r="B745" s="6" t="s">
        <v>10510</v>
      </c>
      <c r="C745" s="253">
        <v>3361.9964125560541</v>
      </c>
      <c r="D745" s="33">
        <v>30</v>
      </c>
      <c r="E745" s="277"/>
      <c r="F745" s="62">
        <v>0</v>
      </c>
      <c r="G745" s="62">
        <v>0</v>
      </c>
      <c r="H745" s="253">
        <f t="shared" si="87"/>
        <v>0</v>
      </c>
    </row>
    <row r="746" spans="1:8" x14ac:dyDescent="0.2">
      <c r="A746" s="450" t="s">
        <v>10662</v>
      </c>
      <c r="B746" s="6" t="s">
        <v>10511</v>
      </c>
      <c r="C746" s="253">
        <v>3361.9964125560541</v>
      </c>
      <c r="D746" s="33">
        <v>30</v>
      </c>
      <c r="E746" s="277"/>
      <c r="F746" s="62">
        <v>0</v>
      </c>
      <c r="G746" s="62">
        <v>0</v>
      </c>
      <c r="H746" s="253">
        <f t="shared" si="87"/>
        <v>0</v>
      </c>
    </row>
    <row r="747" spans="1:8" x14ac:dyDescent="0.2">
      <c r="A747" s="450" t="s">
        <v>10663</v>
      </c>
      <c r="B747" s="6" t="s">
        <v>10664</v>
      </c>
      <c r="C747" s="253">
        <v>1143.0787802690584</v>
      </c>
      <c r="D747" s="33">
        <v>30</v>
      </c>
      <c r="E747" s="277"/>
      <c r="F747" s="62">
        <v>0</v>
      </c>
      <c r="G747" s="62">
        <v>0</v>
      </c>
      <c r="H747" s="253">
        <f t="shared" si="87"/>
        <v>0</v>
      </c>
    </row>
    <row r="748" spans="1:8" x14ac:dyDescent="0.2">
      <c r="A748" s="450" t="s">
        <v>10665</v>
      </c>
      <c r="B748" s="6" t="s">
        <v>10599</v>
      </c>
      <c r="C748" s="253">
        <v>3361.9964125560541</v>
      </c>
      <c r="D748" s="33">
        <v>30</v>
      </c>
      <c r="E748" s="277"/>
      <c r="F748" s="62">
        <v>0</v>
      </c>
      <c r="G748" s="62">
        <v>0</v>
      </c>
      <c r="H748" s="253">
        <f t="shared" si="87"/>
        <v>0</v>
      </c>
    </row>
    <row r="749" spans="1:8" x14ac:dyDescent="0.2">
      <c r="A749" s="450" t="s">
        <v>10666</v>
      </c>
      <c r="B749" s="6" t="s">
        <v>10600</v>
      </c>
      <c r="C749" s="253">
        <v>3361.9964125560541</v>
      </c>
      <c r="D749" s="33">
        <v>31</v>
      </c>
      <c r="E749" s="277"/>
      <c r="F749" s="62">
        <v>0</v>
      </c>
      <c r="G749" s="62">
        <v>0</v>
      </c>
      <c r="H749" s="253">
        <f t="shared" si="87"/>
        <v>0</v>
      </c>
    </row>
    <row r="750" spans="1:8" x14ac:dyDescent="0.2">
      <c r="A750" s="450" t="s">
        <v>10667</v>
      </c>
      <c r="B750" s="6" t="s">
        <v>10424</v>
      </c>
      <c r="C750" s="253">
        <v>3361.9964125560541</v>
      </c>
      <c r="D750" s="33">
        <v>32</v>
      </c>
      <c r="E750" s="277"/>
      <c r="F750" s="62">
        <v>0</v>
      </c>
      <c r="G750" s="62">
        <v>0</v>
      </c>
      <c r="H750" s="253">
        <f t="shared" si="87"/>
        <v>0</v>
      </c>
    </row>
    <row r="751" spans="1:8" x14ac:dyDescent="0.2">
      <c r="A751" s="450" t="s">
        <v>10668</v>
      </c>
      <c r="B751" s="6" t="s">
        <v>10669</v>
      </c>
      <c r="C751" s="253">
        <v>2487.8773452914802</v>
      </c>
      <c r="D751" s="33">
        <v>32</v>
      </c>
      <c r="E751" s="277"/>
      <c r="F751" s="62">
        <v>0</v>
      </c>
      <c r="G751" s="62">
        <v>0</v>
      </c>
      <c r="H751" s="253">
        <f t="shared" si="87"/>
        <v>0</v>
      </c>
    </row>
    <row r="752" spans="1:8" x14ac:dyDescent="0.2">
      <c r="A752" s="450" t="s">
        <v>10670</v>
      </c>
      <c r="B752" s="6" t="s">
        <v>2576</v>
      </c>
      <c r="C752" s="253">
        <v>24134.28</v>
      </c>
      <c r="D752" s="33">
        <v>32</v>
      </c>
      <c r="E752" s="277"/>
      <c r="F752" s="62">
        <v>0</v>
      </c>
      <c r="G752" s="62">
        <v>0</v>
      </c>
      <c r="H752" s="253">
        <f t="shared" si="87"/>
        <v>0</v>
      </c>
    </row>
    <row r="753" spans="1:8" ht="15" x14ac:dyDescent="0.25">
      <c r="A753" s="11" t="s">
        <v>3035</v>
      </c>
      <c r="B753" s="167" t="s">
        <v>5897</v>
      </c>
      <c r="C753" s="269"/>
      <c r="D753" s="288"/>
      <c r="E753" s="288"/>
      <c r="F753" s="288"/>
      <c r="G753" s="288"/>
      <c r="H753" s="288"/>
    </row>
    <row r="754" spans="1:8" x14ac:dyDescent="0.2">
      <c r="A754" s="10" t="s">
        <v>3051</v>
      </c>
      <c r="B754" s="6" t="s">
        <v>2585</v>
      </c>
      <c r="C754" s="253">
        <v>104333.23</v>
      </c>
      <c r="D754" s="250">
        <v>29</v>
      </c>
      <c r="E754" s="250"/>
      <c r="F754" s="62">
        <v>0</v>
      </c>
      <c r="G754" s="62">
        <v>0</v>
      </c>
      <c r="H754" s="253">
        <f t="shared" ref="H754:H758" si="88">G754-F754</f>
        <v>0</v>
      </c>
    </row>
    <row r="755" spans="1:8" x14ac:dyDescent="0.2">
      <c r="A755" s="10" t="s">
        <v>3052</v>
      </c>
      <c r="B755" s="6" t="s">
        <v>2586</v>
      </c>
      <c r="C755" s="253">
        <v>132787.75</v>
      </c>
      <c r="D755" s="250">
        <v>30</v>
      </c>
      <c r="E755" s="250"/>
      <c r="F755" s="62">
        <v>0</v>
      </c>
      <c r="G755" s="62">
        <v>0</v>
      </c>
      <c r="H755" s="253">
        <f t="shared" si="88"/>
        <v>0</v>
      </c>
    </row>
    <row r="756" spans="1:8" x14ac:dyDescent="0.2">
      <c r="A756" s="10" t="s">
        <v>3053</v>
      </c>
      <c r="B756" s="6" t="s">
        <v>2587</v>
      </c>
      <c r="C756" s="253">
        <v>132787.75</v>
      </c>
      <c r="D756" s="250">
        <v>31</v>
      </c>
      <c r="E756" s="250"/>
      <c r="F756" s="62">
        <v>0</v>
      </c>
      <c r="G756" s="62">
        <v>0</v>
      </c>
      <c r="H756" s="253">
        <f t="shared" si="88"/>
        <v>0</v>
      </c>
    </row>
    <row r="757" spans="1:8" x14ac:dyDescent="0.2">
      <c r="A757" s="10" t="s">
        <v>3054</v>
      </c>
      <c r="B757" s="6" t="s">
        <v>2588</v>
      </c>
      <c r="C757" s="253">
        <v>132787.75</v>
      </c>
      <c r="D757" s="250">
        <v>32</v>
      </c>
      <c r="E757" s="250"/>
      <c r="F757" s="62">
        <v>0</v>
      </c>
      <c r="G757" s="62">
        <v>0</v>
      </c>
      <c r="H757" s="253">
        <f t="shared" si="88"/>
        <v>0</v>
      </c>
    </row>
    <row r="758" spans="1:8" x14ac:dyDescent="0.2">
      <c r="A758" s="10" t="s">
        <v>3055</v>
      </c>
      <c r="B758" s="6" t="s">
        <v>2696</v>
      </c>
      <c r="C758" s="253">
        <v>104333.23</v>
      </c>
      <c r="D758" s="250">
        <v>33</v>
      </c>
      <c r="E758" s="250"/>
      <c r="F758" s="62">
        <v>0</v>
      </c>
      <c r="G758" s="62">
        <v>0</v>
      </c>
      <c r="H758" s="253">
        <f t="shared" si="88"/>
        <v>0</v>
      </c>
    </row>
    <row r="759" spans="1:8" ht="15" x14ac:dyDescent="0.25">
      <c r="A759" s="11" t="s">
        <v>3036</v>
      </c>
      <c r="B759" s="167" t="s">
        <v>5559</v>
      </c>
      <c r="C759" s="269"/>
      <c r="D759" s="288"/>
      <c r="E759" s="288"/>
      <c r="F759" s="288"/>
      <c r="G759" s="288"/>
      <c r="H759" s="288"/>
    </row>
    <row r="760" spans="1:8" x14ac:dyDescent="0.2">
      <c r="A760" s="10" t="s">
        <v>3056</v>
      </c>
      <c r="B760" s="6" t="s">
        <v>2585</v>
      </c>
      <c r="C760" s="253">
        <v>11592.58</v>
      </c>
      <c r="D760" s="250">
        <v>32</v>
      </c>
      <c r="E760" s="250"/>
      <c r="F760" s="62">
        <v>0</v>
      </c>
      <c r="G760" s="62">
        <v>0</v>
      </c>
      <c r="H760" s="253">
        <f t="shared" ref="H760:H764" si="89">G760-F760</f>
        <v>0</v>
      </c>
    </row>
    <row r="761" spans="1:8" x14ac:dyDescent="0.2">
      <c r="A761" s="10" t="s">
        <v>3057</v>
      </c>
      <c r="B761" s="6" t="s">
        <v>2586</v>
      </c>
      <c r="C761" s="253">
        <v>14754.19</v>
      </c>
      <c r="D761" s="250">
        <v>33</v>
      </c>
      <c r="E761" s="250"/>
      <c r="F761" s="62">
        <v>0</v>
      </c>
      <c r="G761" s="62">
        <v>0</v>
      </c>
      <c r="H761" s="253">
        <f t="shared" si="89"/>
        <v>0</v>
      </c>
    </row>
    <row r="762" spans="1:8" x14ac:dyDescent="0.2">
      <c r="A762" s="10" t="s">
        <v>3058</v>
      </c>
      <c r="B762" s="6" t="s">
        <v>2587</v>
      </c>
      <c r="C762" s="253">
        <v>14754.19</v>
      </c>
      <c r="D762" s="250">
        <v>34</v>
      </c>
      <c r="E762" s="250"/>
      <c r="F762" s="62">
        <v>0</v>
      </c>
      <c r="G762" s="62">
        <v>0</v>
      </c>
      <c r="H762" s="253">
        <f t="shared" si="89"/>
        <v>0</v>
      </c>
    </row>
    <row r="763" spans="1:8" x14ac:dyDescent="0.2">
      <c r="A763" s="10" t="s">
        <v>3059</v>
      </c>
      <c r="B763" s="6" t="s">
        <v>2588</v>
      </c>
      <c r="C763" s="253">
        <v>14754.19</v>
      </c>
      <c r="D763" s="250">
        <v>35</v>
      </c>
      <c r="E763" s="250"/>
      <c r="F763" s="62">
        <v>0</v>
      </c>
      <c r="G763" s="62">
        <v>0</v>
      </c>
      <c r="H763" s="253">
        <f t="shared" si="89"/>
        <v>0</v>
      </c>
    </row>
    <row r="764" spans="1:8" x14ac:dyDescent="0.2">
      <c r="A764" s="10" t="s">
        <v>3060</v>
      </c>
      <c r="B764" s="6" t="s">
        <v>2696</v>
      </c>
      <c r="C764" s="253">
        <v>11592.6</v>
      </c>
      <c r="D764" s="250">
        <v>36</v>
      </c>
      <c r="E764" s="250"/>
      <c r="F764" s="62">
        <v>0</v>
      </c>
      <c r="G764" s="62">
        <v>0</v>
      </c>
      <c r="H764" s="253">
        <f t="shared" si="89"/>
        <v>0</v>
      </c>
    </row>
    <row r="765" spans="1:8" ht="15" x14ac:dyDescent="0.25">
      <c r="A765" s="11" t="s">
        <v>3037</v>
      </c>
      <c r="B765" s="12" t="s">
        <v>5760</v>
      </c>
      <c r="C765" s="269"/>
      <c r="D765" s="288"/>
      <c r="E765" s="288"/>
      <c r="F765" s="288"/>
      <c r="G765" s="288"/>
      <c r="H765" s="288"/>
    </row>
    <row r="766" spans="1:8" x14ac:dyDescent="0.2">
      <c r="A766" s="10" t="s">
        <v>3061</v>
      </c>
      <c r="B766" s="6" t="s">
        <v>2677</v>
      </c>
      <c r="C766" s="253">
        <v>105862.62</v>
      </c>
      <c r="D766" s="250">
        <v>36</v>
      </c>
      <c r="E766" s="250"/>
      <c r="F766" s="62">
        <v>0</v>
      </c>
      <c r="G766" s="62">
        <v>0</v>
      </c>
      <c r="H766" s="253">
        <f t="shared" ref="H766:H768" si="90">G766-F766</f>
        <v>0</v>
      </c>
    </row>
    <row r="767" spans="1:8" x14ac:dyDescent="0.2">
      <c r="A767" s="10" t="s">
        <v>3062</v>
      </c>
      <c r="B767" s="6" t="s">
        <v>2678</v>
      </c>
      <c r="C767" s="253">
        <v>105862.62</v>
      </c>
      <c r="D767" s="250">
        <v>37</v>
      </c>
      <c r="E767" s="250"/>
      <c r="F767" s="62">
        <v>0</v>
      </c>
      <c r="G767" s="62">
        <v>0</v>
      </c>
      <c r="H767" s="253">
        <f t="shared" si="90"/>
        <v>0</v>
      </c>
    </row>
    <row r="768" spans="1:8" x14ac:dyDescent="0.2">
      <c r="A768" s="10" t="s">
        <v>3063</v>
      </c>
      <c r="B768" s="6" t="s">
        <v>2697</v>
      </c>
      <c r="C768" s="253">
        <v>59283.03</v>
      </c>
      <c r="D768" s="250">
        <v>38</v>
      </c>
      <c r="E768" s="250"/>
      <c r="F768" s="62">
        <v>0</v>
      </c>
      <c r="G768" s="62">
        <v>0</v>
      </c>
      <c r="H768" s="253">
        <f t="shared" si="90"/>
        <v>0</v>
      </c>
    </row>
    <row r="769" spans="1:8" ht="30" x14ac:dyDescent="0.25">
      <c r="A769" s="11" t="s">
        <v>3038</v>
      </c>
      <c r="B769" s="167" t="s">
        <v>5561</v>
      </c>
      <c r="C769" s="267"/>
      <c r="D769" s="277"/>
      <c r="E769" s="277"/>
      <c r="F769" s="277"/>
      <c r="G769" s="277"/>
      <c r="H769" s="277"/>
    </row>
    <row r="770" spans="1:8" x14ac:dyDescent="0.2">
      <c r="A770" s="42" t="s">
        <v>3064</v>
      </c>
      <c r="B770" s="31" t="s">
        <v>5899</v>
      </c>
      <c r="C770" s="253">
        <v>41654.080000000002</v>
      </c>
      <c r="D770" s="250">
        <v>38</v>
      </c>
      <c r="E770" s="250"/>
      <c r="F770" s="62">
        <v>0</v>
      </c>
      <c r="G770" s="62">
        <v>0</v>
      </c>
      <c r="H770" s="253">
        <f t="shared" ref="H770:H771" si="91">G770-F770</f>
        <v>0</v>
      </c>
    </row>
    <row r="771" spans="1:8" x14ac:dyDescent="0.2">
      <c r="A771" s="42" t="s">
        <v>5132</v>
      </c>
      <c r="B771" s="31" t="s">
        <v>5900</v>
      </c>
      <c r="C771" s="267">
        <v>10387.68</v>
      </c>
      <c r="D771" s="277">
        <v>38</v>
      </c>
      <c r="E771" s="277"/>
      <c r="F771" s="62">
        <v>0</v>
      </c>
      <c r="G771" s="62">
        <v>0</v>
      </c>
      <c r="H771" s="253">
        <f t="shared" si="91"/>
        <v>0</v>
      </c>
    </row>
    <row r="772" spans="1:8" ht="15" x14ac:dyDescent="0.25">
      <c r="A772" s="6"/>
      <c r="B772" s="41" t="s">
        <v>6005</v>
      </c>
      <c r="C772" s="255"/>
      <c r="D772" s="277"/>
      <c r="E772" s="277"/>
      <c r="F772" s="277"/>
      <c r="G772" s="277"/>
      <c r="H772" s="277"/>
    </row>
    <row r="773" spans="1:8" ht="15" x14ac:dyDescent="0.25">
      <c r="A773" s="11" t="s">
        <v>3065</v>
      </c>
      <c r="B773" s="12" t="s">
        <v>5556</v>
      </c>
      <c r="C773" s="269"/>
      <c r="D773" s="288"/>
      <c r="E773" s="288"/>
      <c r="F773" s="288"/>
      <c r="G773" s="288"/>
      <c r="H773" s="288"/>
    </row>
    <row r="774" spans="1:8" x14ac:dyDescent="0.2">
      <c r="A774" s="10" t="s">
        <v>3072</v>
      </c>
      <c r="B774" s="6" t="s">
        <v>2565</v>
      </c>
      <c r="C774" s="253">
        <v>13027.59</v>
      </c>
      <c r="D774" s="250">
        <v>27</v>
      </c>
      <c r="E774" s="250"/>
      <c r="F774" s="62">
        <v>0</v>
      </c>
      <c r="G774" s="62">
        <v>0</v>
      </c>
      <c r="H774" s="253">
        <f t="shared" ref="H774:H779" si="92">G774-F774</f>
        <v>0</v>
      </c>
    </row>
    <row r="775" spans="1:8" x14ac:dyDescent="0.2">
      <c r="A775" s="10" t="s">
        <v>3073</v>
      </c>
      <c r="B775" s="6" t="s">
        <v>2566</v>
      </c>
      <c r="C775" s="253">
        <v>24804.69</v>
      </c>
      <c r="D775" s="250">
        <v>28</v>
      </c>
      <c r="E775" s="250"/>
      <c r="F775" s="62">
        <v>0</v>
      </c>
      <c r="G775" s="62">
        <v>0</v>
      </c>
      <c r="H775" s="253">
        <f t="shared" si="92"/>
        <v>0</v>
      </c>
    </row>
    <row r="776" spans="1:8" x14ac:dyDescent="0.2">
      <c r="A776" s="10" t="s">
        <v>3074</v>
      </c>
      <c r="B776" s="6" t="s">
        <v>2567</v>
      </c>
      <c r="C776" s="253">
        <v>24804.69</v>
      </c>
      <c r="D776" s="250">
        <v>29</v>
      </c>
      <c r="E776" s="250"/>
      <c r="F776" s="62">
        <v>0</v>
      </c>
      <c r="G776" s="62">
        <v>0</v>
      </c>
      <c r="H776" s="253">
        <f t="shared" si="92"/>
        <v>0</v>
      </c>
    </row>
    <row r="777" spans="1:8" x14ac:dyDescent="0.2">
      <c r="A777" s="10" t="s">
        <v>3075</v>
      </c>
      <c r="B777" s="6" t="s">
        <v>2568</v>
      </c>
      <c r="C777" s="253">
        <v>24804.69</v>
      </c>
      <c r="D777" s="250">
        <v>30</v>
      </c>
      <c r="E777" s="250"/>
      <c r="F777" s="62">
        <v>0</v>
      </c>
      <c r="G777" s="62">
        <v>0</v>
      </c>
      <c r="H777" s="253">
        <f t="shared" si="92"/>
        <v>0</v>
      </c>
    </row>
    <row r="778" spans="1:8" x14ac:dyDescent="0.2">
      <c r="A778" s="10" t="s">
        <v>3076</v>
      </c>
      <c r="B778" s="6" t="s">
        <v>2569</v>
      </c>
      <c r="C778" s="253">
        <v>24804.69</v>
      </c>
      <c r="D778" s="250">
        <v>31</v>
      </c>
      <c r="E778" s="250"/>
      <c r="F778" s="62">
        <v>0</v>
      </c>
      <c r="G778" s="62">
        <v>0</v>
      </c>
      <c r="H778" s="253">
        <f t="shared" si="92"/>
        <v>0</v>
      </c>
    </row>
    <row r="779" spans="1:8" x14ac:dyDescent="0.2">
      <c r="A779" s="10" t="s">
        <v>3077</v>
      </c>
      <c r="B779" s="6" t="s">
        <v>2576</v>
      </c>
      <c r="C779" s="253">
        <v>13027.59</v>
      </c>
      <c r="D779" s="250">
        <v>32</v>
      </c>
      <c r="E779" s="250"/>
      <c r="F779" s="62">
        <v>0</v>
      </c>
      <c r="G779" s="62">
        <v>0</v>
      </c>
      <c r="H779" s="253">
        <f t="shared" si="92"/>
        <v>0</v>
      </c>
    </row>
    <row r="780" spans="1:8" ht="15" x14ac:dyDescent="0.25">
      <c r="A780" s="11" t="s">
        <v>3066</v>
      </c>
      <c r="B780" s="167" t="s">
        <v>5557</v>
      </c>
      <c r="C780" s="269"/>
      <c r="D780" s="288"/>
      <c r="E780" s="288"/>
      <c r="F780" s="288"/>
      <c r="G780" s="288"/>
      <c r="H780" s="288"/>
    </row>
    <row r="781" spans="1:8" x14ac:dyDescent="0.2">
      <c r="A781" s="450" t="s">
        <v>3078</v>
      </c>
      <c r="B781" s="6" t="s">
        <v>2565</v>
      </c>
      <c r="C781" s="253">
        <v>39863.07</v>
      </c>
      <c r="D781" s="33">
        <v>28</v>
      </c>
      <c r="E781" s="250"/>
      <c r="F781" s="62">
        <v>0</v>
      </c>
      <c r="G781" s="62">
        <v>0</v>
      </c>
      <c r="H781" s="253">
        <f t="shared" ref="H781:H794" si="93">G781-F781</f>
        <v>0</v>
      </c>
    </row>
    <row r="782" spans="1:8" x14ac:dyDescent="0.2">
      <c r="A782" s="450" t="s">
        <v>3079</v>
      </c>
      <c r="B782" s="6" t="s">
        <v>10591</v>
      </c>
      <c r="C782" s="253">
        <v>3536.483732057417</v>
      </c>
      <c r="D782" s="33">
        <v>29</v>
      </c>
      <c r="E782" s="250"/>
      <c r="F782" s="62">
        <v>0</v>
      </c>
      <c r="G782" s="62">
        <v>0</v>
      </c>
      <c r="H782" s="253">
        <f t="shared" si="93"/>
        <v>0</v>
      </c>
    </row>
    <row r="783" spans="1:8" x14ac:dyDescent="0.2">
      <c r="A783" s="450" t="s">
        <v>3080</v>
      </c>
      <c r="B783" s="6" t="s">
        <v>10655</v>
      </c>
      <c r="C783" s="253">
        <v>3536.483732057417</v>
      </c>
      <c r="D783" s="33">
        <v>30</v>
      </c>
      <c r="E783" s="250"/>
      <c r="F783" s="62">
        <v>0</v>
      </c>
      <c r="G783" s="62">
        <v>0</v>
      </c>
      <c r="H783" s="253">
        <f t="shared" si="93"/>
        <v>0</v>
      </c>
    </row>
    <row r="784" spans="1:8" x14ac:dyDescent="0.2">
      <c r="A784" s="450" t="s">
        <v>3081</v>
      </c>
      <c r="B784" s="6" t="s">
        <v>10494</v>
      </c>
      <c r="C784" s="253">
        <v>3536.483732057417</v>
      </c>
      <c r="D784" s="33">
        <v>30</v>
      </c>
      <c r="E784" s="250"/>
      <c r="F784" s="62">
        <v>0</v>
      </c>
      <c r="G784" s="62">
        <v>0</v>
      </c>
      <c r="H784" s="253">
        <f t="shared" si="93"/>
        <v>0</v>
      </c>
    </row>
    <row r="785" spans="1:8" x14ac:dyDescent="0.2">
      <c r="A785" s="450" t="s">
        <v>3082</v>
      </c>
      <c r="B785" s="6" t="s">
        <v>10495</v>
      </c>
      <c r="C785" s="253">
        <v>3536.483732057417</v>
      </c>
      <c r="D785" s="33">
        <v>31</v>
      </c>
      <c r="E785" s="250"/>
      <c r="F785" s="62">
        <v>0</v>
      </c>
      <c r="G785" s="62">
        <v>0</v>
      </c>
      <c r="H785" s="253">
        <f t="shared" si="93"/>
        <v>0</v>
      </c>
    </row>
    <row r="786" spans="1:8" x14ac:dyDescent="0.2">
      <c r="A786" s="450" t="s">
        <v>3083</v>
      </c>
      <c r="B786" s="6" t="s">
        <v>10671</v>
      </c>
      <c r="C786" s="253">
        <v>2475.5386124401916</v>
      </c>
      <c r="D786" s="33">
        <v>31</v>
      </c>
      <c r="E786" s="250"/>
      <c r="F786" s="62">
        <v>0</v>
      </c>
      <c r="G786" s="62">
        <v>0</v>
      </c>
      <c r="H786" s="253">
        <f t="shared" si="93"/>
        <v>0</v>
      </c>
    </row>
    <row r="787" spans="1:8" x14ac:dyDescent="0.2">
      <c r="A787" s="450" t="s">
        <v>3084</v>
      </c>
      <c r="B787" s="6" t="s">
        <v>10593</v>
      </c>
      <c r="C787" s="253">
        <v>3536.483732057417</v>
      </c>
      <c r="D787" s="33">
        <v>31</v>
      </c>
      <c r="E787" s="250"/>
      <c r="F787" s="62">
        <v>0</v>
      </c>
      <c r="G787" s="62">
        <v>0</v>
      </c>
      <c r="H787" s="253">
        <f t="shared" si="93"/>
        <v>0</v>
      </c>
    </row>
    <row r="788" spans="1:8" x14ac:dyDescent="0.2">
      <c r="A788" s="450" t="s">
        <v>5133</v>
      </c>
      <c r="B788" s="6" t="s">
        <v>10594</v>
      </c>
      <c r="C788" s="253">
        <v>3536.483732057417</v>
      </c>
      <c r="D788" s="33">
        <v>31</v>
      </c>
      <c r="E788" s="250"/>
      <c r="F788" s="62">
        <v>0</v>
      </c>
      <c r="G788" s="62">
        <v>0</v>
      </c>
      <c r="H788" s="253">
        <f t="shared" si="93"/>
        <v>0</v>
      </c>
    </row>
    <row r="789" spans="1:8" x14ac:dyDescent="0.2">
      <c r="A789" s="450" t="s">
        <v>5134</v>
      </c>
      <c r="B789" s="6" t="s">
        <v>10410</v>
      </c>
      <c r="C789" s="253">
        <v>3536.483732057417</v>
      </c>
      <c r="D789" s="33">
        <v>31</v>
      </c>
      <c r="E789" s="250"/>
      <c r="F789" s="62">
        <v>0</v>
      </c>
      <c r="G789" s="62">
        <v>0</v>
      </c>
      <c r="H789" s="253">
        <f t="shared" si="93"/>
        <v>0</v>
      </c>
    </row>
    <row r="790" spans="1:8" x14ac:dyDescent="0.2">
      <c r="A790" s="450" t="s">
        <v>5135</v>
      </c>
      <c r="B790" s="6" t="s">
        <v>10501</v>
      </c>
      <c r="C790" s="253">
        <v>3536.483732057417</v>
      </c>
      <c r="D790" s="33">
        <v>32</v>
      </c>
      <c r="E790" s="250"/>
      <c r="F790" s="62">
        <v>0</v>
      </c>
      <c r="G790" s="62">
        <v>0</v>
      </c>
      <c r="H790" s="253">
        <f t="shared" si="93"/>
        <v>0</v>
      </c>
    </row>
    <row r="791" spans="1:8" x14ac:dyDescent="0.2">
      <c r="A791" s="450" t="s">
        <v>5136</v>
      </c>
      <c r="B791" s="6" t="s">
        <v>10502</v>
      </c>
      <c r="C791" s="253">
        <v>3536.483732057417</v>
      </c>
      <c r="D791" s="33">
        <v>32</v>
      </c>
      <c r="E791" s="250"/>
      <c r="F791" s="62">
        <v>0</v>
      </c>
      <c r="G791" s="62">
        <v>0</v>
      </c>
      <c r="H791" s="253">
        <f t="shared" si="93"/>
        <v>0</v>
      </c>
    </row>
    <row r="792" spans="1:8" x14ac:dyDescent="0.2">
      <c r="A792" s="450" t="s">
        <v>5137</v>
      </c>
      <c r="B792" s="6" t="s">
        <v>10503</v>
      </c>
      <c r="C792" s="253">
        <v>3536.483732057417</v>
      </c>
      <c r="D792" s="33">
        <v>32</v>
      </c>
      <c r="E792" s="250"/>
      <c r="F792" s="62">
        <v>0</v>
      </c>
      <c r="G792" s="62">
        <v>0</v>
      </c>
      <c r="H792" s="253">
        <f t="shared" si="93"/>
        <v>0</v>
      </c>
    </row>
    <row r="793" spans="1:8" x14ac:dyDescent="0.2">
      <c r="A793" s="450" t="s">
        <v>5138</v>
      </c>
      <c r="B793" s="6" t="s">
        <v>10672</v>
      </c>
      <c r="C793" s="253">
        <v>3890.1321052631583</v>
      </c>
      <c r="D793" s="33">
        <v>32</v>
      </c>
      <c r="E793" s="250"/>
      <c r="F793" s="62">
        <v>0</v>
      </c>
      <c r="G793" s="62">
        <v>0</v>
      </c>
      <c r="H793" s="253">
        <f t="shared" si="93"/>
        <v>0</v>
      </c>
    </row>
    <row r="794" spans="1:8" x14ac:dyDescent="0.2">
      <c r="A794" s="450" t="s">
        <v>5139</v>
      </c>
      <c r="B794" s="6" t="s">
        <v>10596</v>
      </c>
      <c r="C794" s="253">
        <v>3536.483732057417</v>
      </c>
      <c r="D794" s="33">
        <v>32</v>
      </c>
      <c r="E794" s="250"/>
      <c r="F794" s="62">
        <v>0</v>
      </c>
      <c r="G794" s="62">
        <v>0</v>
      </c>
      <c r="H794" s="253">
        <f t="shared" si="93"/>
        <v>0</v>
      </c>
    </row>
    <row r="795" spans="1:8" x14ac:dyDescent="0.2">
      <c r="A795" s="450" t="s">
        <v>10673</v>
      </c>
      <c r="B795" s="6" t="s">
        <v>10597</v>
      </c>
      <c r="C795" s="253">
        <v>3536.483732057417</v>
      </c>
      <c r="D795" s="33">
        <v>32</v>
      </c>
      <c r="E795" s="277"/>
      <c r="F795" s="62">
        <v>0</v>
      </c>
      <c r="G795" s="62">
        <v>0</v>
      </c>
      <c r="H795" s="253">
        <f t="shared" ref="H795:H803" si="94">G795-F795</f>
        <v>0</v>
      </c>
    </row>
    <row r="796" spans="1:8" x14ac:dyDescent="0.2">
      <c r="A796" s="450" t="s">
        <v>10674</v>
      </c>
      <c r="B796" s="6" t="s">
        <v>10415</v>
      </c>
      <c r="C796" s="253">
        <v>3536.483732057417</v>
      </c>
      <c r="D796" s="33">
        <v>32</v>
      </c>
      <c r="E796" s="277"/>
      <c r="F796" s="62">
        <v>0</v>
      </c>
      <c r="G796" s="62">
        <v>0</v>
      </c>
      <c r="H796" s="253">
        <f t="shared" si="94"/>
        <v>0</v>
      </c>
    </row>
    <row r="797" spans="1:8" x14ac:dyDescent="0.2">
      <c r="A797" s="450" t="s">
        <v>10675</v>
      </c>
      <c r="B797" s="6" t="s">
        <v>10508</v>
      </c>
      <c r="C797" s="253">
        <v>3536.483732057417</v>
      </c>
      <c r="D797" s="33">
        <v>33</v>
      </c>
      <c r="E797" s="277"/>
      <c r="F797" s="62">
        <v>0</v>
      </c>
      <c r="G797" s="62">
        <v>0</v>
      </c>
      <c r="H797" s="253">
        <f t="shared" si="94"/>
        <v>0</v>
      </c>
    </row>
    <row r="798" spans="1:8" x14ac:dyDescent="0.2">
      <c r="A798" s="450" t="s">
        <v>10676</v>
      </c>
      <c r="B798" s="6" t="s">
        <v>10509</v>
      </c>
      <c r="C798" s="253">
        <v>3536.483732057417</v>
      </c>
      <c r="D798" s="33">
        <v>32</v>
      </c>
      <c r="E798" s="277"/>
      <c r="F798" s="62">
        <v>0</v>
      </c>
      <c r="G798" s="62">
        <v>0</v>
      </c>
      <c r="H798" s="253">
        <f t="shared" si="94"/>
        <v>0</v>
      </c>
    </row>
    <row r="799" spans="1:8" x14ac:dyDescent="0.2">
      <c r="A799" s="450" t="s">
        <v>10677</v>
      </c>
      <c r="B799" s="6" t="s">
        <v>10305</v>
      </c>
      <c r="C799" s="253">
        <v>2829.1869856459334</v>
      </c>
      <c r="D799" s="33">
        <v>33</v>
      </c>
      <c r="E799" s="277"/>
      <c r="F799" s="62">
        <v>0</v>
      </c>
      <c r="G799" s="62">
        <v>0</v>
      </c>
      <c r="H799" s="253">
        <f t="shared" si="94"/>
        <v>0</v>
      </c>
    </row>
    <row r="800" spans="1:8" x14ac:dyDescent="0.2">
      <c r="A800" s="450" t="s">
        <v>10678</v>
      </c>
      <c r="B800" s="6" t="s">
        <v>10599</v>
      </c>
      <c r="C800" s="253">
        <v>3536.483732057417</v>
      </c>
      <c r="D800" s="33">
        <v>33</v>
      </c>
      <c r="E800" s="277"/>
      <c r="F800" s="62">
        <v>0</v>
      </c>
      <c r="G800" s="62">
        <v>0</v>
      </c>
      <c r="H800" s="253">
        <f t="shared" si="94"/>
        <v>0</v>
      </c>
    </row>
    <row r="801" spans="1:8" x14ac:dyDescent="0.2">
      <c r="A801" s="450" t="s">
        <v>10679</v>
      </c>
      <c r="B801" s="6" t="s">
        <v>10600</v>
      </c>
      <c r="C801" s="253">
        <v>3536.483732057417</v>
      </c>
      <c r="D801" s="33">
        <v>34</v>
      </c>
      <c r="E801" s="277"/>
      <c r="F801" s="62">
        <v>0</v>
      </c>
      <c r="G801" s="62">
        <v>0</v>
      </c>
      <c r="H801" s="253">
        <f t="shared" si="94"/>
        <v>0</v>
      </c>
    </row>
    <row r="802" spans="1:8" x14ac:dyDescent="0.2">
      <c r="A802" s="450" t="s">
        <v>10680</v>
      </c>
      <c r="B802" s="6" t="s">
        <v>10681</v>
      </c>
      <c r="C802" s="253">
        <v>4597.4288516746419</v>
      </c>
      <c r="D802" s="33">
        <v>34</v>
      </c>
      <c r="E802" s="277"/>
      <c r="F802" s="62">
        <v>0</v>
      </c>
      <c r="G802" s="62">
        <v>0</v>
      </c>
      <c r="H802" s="253">
        <f t="shared" si="94"/>
        <v>0</v>
      </c>
    </row>
    <row r="803" spans="1:8" x14ac:dyDescent="0.2">
      <c r="A803" s="450" t="s">
        <v>10682</v>
      </c>
      <c r="B803" s="6" t="s">
        <v>2576</v>
      </c>
      <c r="C803" s="253">
        <v>39863.07</v>
      </c>
      <c r="D803" s="33">
        <v>34</v>
      </c>
      <c r="E803" s="277"/>
      <c r="F803" s="62">
        <v>0</v>
      </c>
      <c r="G803" s="62">
        <v>0</v>
      </c>
      <c r="H803" s="253">
        <f t="shared" si="94"/>
        <v>0</v>
      </c>
    </row>
    <row r="804" spans="1:8" ht="15" x14ac:dyDescent="0.25">
      <c r="A804" s="19" t="s">
        <v>3067</v>
      </c>
      <c r="B804" s="167" t="s">
        <v>5897</v>
      </c>
      <c r="C804" s="269"/>
      <c r="D804" s="288"/>
      <c r="E804" s="288"/>
      <c r="F804" s="288"/>
      <c r="G804" s="288"/>
      <c r="H804" s="288"/>
    </row>
    <row r="805" spans="1:8" x14ac:dyDescent="0.2">
      <c r="A805" s="10" t="s">
        <v>3085</v>
      </c>
      <c r="B805" s="6" t="s">
        <v>2585</v>
      </c>
      <c r="C805" s="253">
        <v>106004.81</v>
      </c>
      <c r="D805" s="250">
        <v>32</v>
      </c>
      <c r="E805" s="250"/>
      <c r="F805" s="62">
        <v>0</v>
      </c>
      <c r="G805" s="62">
        <v>0</v>
      </c>
      <c r="H805" s="253">
        <f t="shared" ref="H805:H809" si="95">G805-F805</f>
        <v>0</v>
      </c>
    </row>
    <row r="806" spans="1:8" x14ac:dyDescent="0.2">
      <c r="A806" s="10" t="s">
        <v>3086</v>
      </c>
      <c r="B806" s="6" t="s">
        <v>2586</v>
      </c>
      <c r="C806" s="253">
        <v>123672.28</v>
      </c>
      <c r="D806" s="250">
        <v>33</v>
      </c>
      <c r="E806" s="250"/>
      <c r="F806" s="62">
        <v>0</v>
      </c>
      <c r="G806" s="62">
        <v>0</v>
      </c>
      <c r="H806" s="253">
        <f t="shared" si="95"/>
        <v>0</v>
      </c>
    </row>
    <row r="807" spans="1:8" x14ac:dyDescent="0.2">
      <c r="A807" s="10" t="s">
        <v>3087</v>
      </c>
      <c r="B807" s="6" t="s">
        <v>2587</v>
      </c>
      <c r="C807" s="253">
        <v>123672.28</v>
      </c>
      <c r="D807" s="250">
        <v>34</v>
      </c>
      <c r="E807" s="250"/>
      <c r="F807" s="62">
        <v>0</v>
      </c>
      <c r="G807" s="62">
        <v>0</v>
      </c>
      <c r="H807" s="253">
        <f t="shared" si="95"/>
        <v>0</v>
      </c>
    </row>
    <row r="808" spans="1:8" x14ac:dyDescent="0.2">
      <c r="A808" s="10" t="s">
        <v>3088</v>
      </c>
      <c r="B808" s="6" t="s">
        <v>2588</v>
      </c>
      <c r="C808" s="253">
        <v>123672.28</v>
      </c>
      <c r="D808" s="250">
        <v>35</v>
      </c>
      <c r="E808" s="250"/>
      <c r="F808" s="62">
        <v>0</v>
      </c>
      <c r="G808" s="62">
        <v>0</v>
      </c>
      <c r="H808" s="253">
        <f t="shared" si="95"/>
        <v>0</v>
      </c>
    </row>
    <row r="809" spans="1:8" x14ac:dyDescent="0.2">
      <c r="A809" s="10" t="s">
        <v>3089</v>
      </c>
      <c r="B809" s="6" t="s">
        <v>2696</v>
      </c>
      <c r="C809" s="253">
        <v>106004.81</v>
      </c>
      <c r="D809" s="250">
        <v>36</v>
      </c>
      <c r="E809" s="250"/>
      <c r="F809" s="62">
        <v>0</v>
      </c>
      <c r="G809" s="62">
        <v>0</v>
      </c>
      <c r="H809" s="253">
        <f t="shared" si="95"/>
        <v>0</v>
      </c>
    </row>
    <row r="810" spans="1:8" ht="15" x14ac:dyDescent="0.25">
      <c r="A810" s="19" t="s">
        <v>3068</v>
      </c>
      <c r="B810" s="167" t="s">
        <v>5559</v>
      </c>
      <c r="C810" s="269"/>
      <c r="D810" s="288"/>
      <c r="E810" s="288"/>
      <c r="F810" s="288"/>
      <c r="G810" s="288"/>
      <c r="H810" s="288"/>
    </row>
    <row r="811" spans="1:8" x14ac:dyDescent="0.2">
      <c r="A811" s="10" t="s">
        <v>3090</v>
      </c>
      <c r="B811" s="6" t="s">
        <v>2585</v>
      </c>
      <c r="C811" s="253">
        <v>11778.31</v>
      </c>
      <c r="D811" s="250">
        <v>35</v>
      </c>
      <c r="E811" s="250"/>
      <c r="F811" s="62">
        <v>0</v>
      </c>
      <c r="G811" s="62">
        <v>0</v>
      </c>
      <c r="H811" s="253">
        <f t="shared" ref="H811:H815" si="96">G811-F811</f>
        <v>0</v>
      </c>
    </row>
    <row r="812" spans="1:8" x14ac:dyDescent="0.2">
      <c r="A812" s="10" t="s">
        <v>3091</v>
      </c>
      <c r="B812" s="6" t="s">
        <v>2586</v>
      </c>
      <c r="C812" s="253">
        <v>13741.36</v>
      </c>
      <c r="D812" s="250">
        <v>36</v>
      </c>
      <c r="E812" s="250"/>
      <c r="F812" s="62">
        <v>0</v>
      </c>
      <c r="G812" s="62">
        <v>0</v>
      </c>
      <c r="H812" s="253">
        <f t="shared" si="96"/>
        <v>0</v>
      </c>
    </row>
    <row r="813" spans="1:8" x14ac:dyDescent="0.2">
      <c r="A813" s="10" t="s">
        <v>3092</v>
      </c>
      <c r="B813" s="6" t="s">
        <v>2587</v>
      </c>
      <c r="C813" s="253">
        <v>13741.36</v>
      </c>
      <c r="D813" s="250">
        <v>37</v>
      </c>
      <c r="E813" s="250"/>
      <c r="F813" s="62">
        <v>0</v>
      </c>
      <c r="G813" s="62">
        <v>0</v>
      </c>
      <c r="H813" s="253">
        <f t="shared" si="96"/>
        <v>0</v>
      </c>
    </row>
    <row r="814" spans="1:8" x14ac:dyDescent="0.2">
      <c r="A814" s="10" t="s">
        <v>3093</v>
      </c>
      <c r="B814" s="6" t="s">
        <v>2588</v>
      </c>
      <c r="C814" s="253">
        <v>13741.36</v>
      </c>
      <c r="D814" s="250">
        <v>38</v>
      </c>
      <c r="E814" s="250"/>
      <c r="F814" s="62">
        <v>0</v>
      </c>
      <c r="G814" s="62">
        <v>0</v>
      </c>
      <c r="H814" s="253">
        <f t="shared" si="96"/>
        <v>0</v>
      </c>
    </row>
    <row r="815" spans="1:8" x14ac:dyDescent="0.2">
      <c r="A815" s="10" t="s">
        <v>3094</v>
      </c>
      <c r="B815" s="6" t="s">
        <v>2696</v>
      </c>
      <c r="C815" s="253">
        <v>11778.33</v>
      </c>
      <c r="D815" s="250">
        <v>39</v>
      </c>
      <c r="E815" s="250"/>
      <c r="F815" s="62">
        <v>0</v>
      </c>
      <c r="G815" s="62">
        <v>0</v>
      </c>
      <c r="H815" s="253">
        <f t="shared" si="96"/>
        <v>0</v>
      </c>
    </row>
    <row r="816" spans="1:8" ht="15" x14ac:dyDescent="0.25">
      <c r="A816" s="19" t="s">
        <v>3069</v>
      </c>
      <c r="B816" s="12" t="s">
        <v>6006</v>
      </c>
      <c r="C816" s="269"/>
      <c r="D816" s="288"/>
      <c r="E816" s="288"/>
      <c r="F816" s="288"/>
      <c r="G816" s="288"/>
      <c r="H816" s="288"/>
    </row>
    <row r="817" spans="1:8" x14ac:dyDescent="0.2">
      <c r="A817" s="10" t="s">
        <v>3095</v>
      </c>
      <c r="B817" s="6" t="s">
        <v>2677</v>
      </c>
      <c r="C817" s="253">
        <v>102633.07</v>
      </c>
      <c r="D817" s="250">
        <v>41</v>
      </c>
      <c r="E817" s="250"/>
      <c r="F817" s="62">
        <v>0</v>
      </c>
      <c r="G817" s="62">
        <v>0</v>
      </c>
      <c r="H817" s="253">
        <f t="shared" ref="H817:H819" si="97">G817-F817</f>
        <v>0</v>
      </c>
    </row>
    <row r="818" spans="1:8" x14ac:dyDescent="0.2">
      <c r="A818" s="10" t="s">
        <v>3096</v>
      </c>
      <c r="B818" s="6" t="s">
        <v>2678</v>
      </c>
      <c r="C818" s="253">
        <v>102633.07</v>
      </c>
      <c r="D818" s="250">
        <v>42</v>
      </c>
      <c r="E818" s="250"/>
      <c r="F818" s="62">
        <v>0</v>
      </c>
      <c r="G818" s="62">
        <v>0</v>
      </c>
      <c r="H818" s="253">
        <f t="shared" si="97"/>
        <v>0</v>
      </c>
    </row>
    <row r="819" spans="1:8" x14ac:dyDescent="0.2">
      <c r="A819" s="10" t="s">
        <v>3097</v>
      </c>
      <c r="B819" s="1" t="s">
        <v>3098</v>
      </c>
      <c r="C819" s="253">
        <v>65685.19</v>
      </c>
      <c r="D819" s="250">
        <v>43</v>
      </c>
      <c r="E819" s="250"/>
      <c r="F819" s="62">
        <v>0</v>
      </c>
      <c r="G819" s="62">
        <v>0</v>
      </c>
      <c r="H819" s="253">
        <f t="shared" si="97"/>
        <v>0</v>
      </c>
    </row>
    <row r="820" spans="1:8" ht="30" x14ac:dyDescent="0.25">
      <c r="A820" s="35" t="s">
        <v>3070</v>
      </c>
      <c r="B820" s="167" t="s">
        <v>5561</v>
      </c>
      <c r="C820" s="267"/>
      <c r="D820" s="277"/>
      <c r="E820" s="277"/>
      <c r="F820" s="277"/>
      <c r="G820" s="277"/>
      <c r="H820" s="277"/>
    </row>
    <row r="821" spans="1:8" x14ac:dyDescent="0.2">
      <c r="A821" s="42" t="s">
        <v>3071</v>
      </c>
      <c r="B821" s="31" t="s">
        <v>5899</v>
      </c>
      <c r="C821" s="253">
        <v>41654.080000000002</v>
      </c>
      <c r="D821" s="250">
        <v>43</v>
      </c>
      <c r="E821" s="250"/>
      <c r="F821" s="62">
        <v>0</v>
      </c>
      <c r="G821" s="62">
        <v>0</v>
      </c>
      <c r="H821" s="253">
        <f t="shared" ref="H821:H822" si="98">G821-F821</f>
        <v>0</v>
      </c>
    </row>
    <row r="822" spans="1:8" ht="15" thickBot="1" x14ac:dyDescent="0.25">
      <c r="A822" s="42"/>
      <c r="B822" s="31" t="s">
        <v>5900</v>
      </c>
      <c r="C822" s="253">
        <v>10387.68</v>
      </c>
      <c r="D822" s="250">
        <v>43</v>
      </c>
      <c r="E822" s="250"/>
      <c r="F822" s="62">
        <v>0</v>
      </c>
      <c r="G822" s="62">
        <v>0</v>
      </c>
      <c r="H822" s="253">
        <f t="shared" si="98"/>
        <v>0</v>
      </c>
    </row>
    <row r="823" spans="1:8" ht="15.75" thickBot="1" x14ac:dyDescent="0.3">
      <c r="A823" s="158"/>
      <c r="B823" s="159" t="s">
        <v>6007</v>
      </c>
      <c r="C823" s="280">
        <f>SUM(C446:C822)</f>
        <v>14291712.829999994</v>
      </c>
      <c r="D823" s="273"/>
      <c r="E823" s="273"/>
      <c r="F823" s="262">
        <f>SUM(F446:F822)</f>
        <v>0</v>
      </c>
      <c r="G823" s="262">
        <f>SUM(G446:G822)</f>
        <v>0</v>
      </c>
      <c r="H823" s="262">
        <f>SUM(H446:H822)</f>
        <v>0</v>
      </c>
    </row>
    <row r="824" spans="1:8" ht="30" x14ac:dyDescent="0.25">
      <c r="A824" s="170" t="s">
        <v>15404</v>
      </c>
      <c r="B824" s="166" t="s">
        <v>9501</v>
      </c>
      <c r="C824" s="275"/>
      <c r="D824" s="275"/>
      <c r="E824" s="275"/>
      <c r="F824" s="275"/>
      <c r="G824" s="275"/>
      <c r="H824" s="287"/>
    </row>
    <row r="825" spans="1:8" x14ac:dyDescent="0.2">
      <c r="A825" s="6"/>
      <c r="B825" s="6" t="s">
        <v>5489</v>
      </c>
      <c r="C825" s="250"/>
      <c r="D825" s="250"/>
      <c r="E825" s="250"/>
      <c r="F825" s="250"/>
      <c r="G825" s="250"/>
      <c r="H825" s="250"/>
    </row>
    <row r="826" spans="1:8" ht="15" x14ac:dyDescent="0.25">
      <c r="A826" s="6"/>
      <c r="B826" s="41" t="s">
        <v>5950</v>
      </c>
      <c r="C826" s="255"/>
      <c r="D826" s="277"/>
      <c r="E826" s="277"/>
      <c r="F826" s="277"/>
      <c r="G826" s="277"/>
      <c r="H826" s="277"/>
    </row>
    <row r="827" spans="1:8" ht="15" x14ac:dyDescent="0.25">
      <c r="A827" s="11" t="s">
        <v>1163</v>
      </c>
      <c r="B827" s="12" t="s">
        <v>5556</v>
      </c>
      <c r="C827" s="269"/>
      <c r="D827" s="269"/>
      <c r="E827" s="269"/>
      <c r="F827" s="269"/>
      <c r="G827" s="269"/>
      <c r="H827" s="288"/>
    </row>
    <row r="828" spans="1:8" x14ac:dyDescent="0.2">
      <c r="A828" s="10" t="s">
        <v>1164</v>
      </c>
      <c r="B828" s="6" t="s">
        <v>2565</v>
      </c>
      <c r="C828" s="253">
        <v>35094.559999999998</v>
      </c>
      <c r="D828" s="250">
        <v>26</v>
      </c>
      <c r="E828" s="250"/>
      <c r="F828" s="62">
        <v>0</v>
      </c>
      <c r="G828" s="62">
        <v>0</v>
      </c>
      <c r="H828" s="253">
        <f t="shared" ref="H828:H835" si="99">G828-F828</f>
        <v>0</v>
      </c>
    </row>
    <row r="829" spans="1:8" x14ac:dyDescent="0.2">
      <c r="A829" s="10" t="s">
        <v>1165</v>
      </c>
      <c r="B829" s="6" t="s">
        <v>2566</v>
      </c>
      <c r="C829" s="253">
        <v>22328.12</v>
      </c>
      <c r="D829" s="250">
        <v>26</v>
      </c>
      <c r="E829" s="250"/>
      <c r="F829" s="62">
        <v>0</v>
      </c>
      <c r="G829" s="62">
        <v>0</v>
      </c>
      <c r="H829" s="253">
        <f t="shared" si="99"/>
        <v>0</v>
      </c>
    </row>
    <row r="830" spans="1:8" x14ac:dyDescent="0.2">
      <c r="A830" s="10" t="s">
        <v>1166</v>
      </c>
      <c r="B830" s="6" t="s">
        <v>2567</v>
      </c>
      <c r="C830" s="253">
        <v>22328.12</v>
      </c>
      <c r="D830" s="250">
        <v>27</v>
      </c>
      <c r="E830" s="250"/>
      <c r="F830" s="62">
        <v>0</v>
      </c>
      <c r="G830" s="62">
        <v>0</v>
      </c>
      <c r="H830" s="253">
        <f t="shared" si="99"/>
        <v>0</v>
      </c>
    </row>
    <row r="831" spans="1:8" x14ac:dyDescent="0.2">
      <c r="A831" s="10" t="s">
        <v>1167</v>
      </c>
      <c r="B831" s="6" t="s">
        <v>2568</v>
      </c>
      <c r="C831" s="253">
        <v>22328.12</v>
      </c>
      <c r="D831" s="250">
        <v>27</v>
      </c>
      <c r="E831" s="250"/>
      <c r="F831" s="62">
        <v>0</v>
      </c>
      <c r="G831" s="62">
        <v>0</v>
      </c>
      <c r="H831" s="253">
        <f t="shared" si="99"/>
        <v>0</v>
      </c>
    </row>
    <row r="832" spans="1:8" x14ac:dyDescent="0.2">
      <c r="A832" s="10" t="s">
        <v>2834</v>
      </c>
      <c r="B832" s="6" t="s">
        <v>2569</v>
      </c>
      <c r="C832" s="253">
        <v>22328.12</v>
      </c>
      <c r="D832" s="250">
        <v>27</v>
      </c>
      <c r="E832" s="250"/>
      <c r="F832" s="62">
        <v>0</v>
      </c>
      <c r="G832" s="62">
        <v>0</v>
      </c>
      <c r="H832" s="253">
        <f t="shared" si="99"/>
        <v>0</v>
      </c>
    </row>
    <row r="833" spans="1:8" x14ac:dyDescent="0.2">
      <c r="A833" s="10" t="s">
        <v>2835</v>
      </c>
      <c r="B833" s="6" t="s">
        <v>2570</v>
      </c>
      <c r="C833" s="253">
        <v>22328.12</v>
      </c>
      <c r="D833" s="250">
        <v>28</v>
      </c>
      <c r="E833" s="250"/>
      <c r="F833" s="62">
        <v>0</v>
      </c>
      <c r="G833" s="62">
        <v>0</v>
      </c>
      <c r="H833" s="253">
        <f t="shared" si="99"/>
        <v>0</v>
      </c>
    </row>
    <row r="834" spans="1:8" x14ac:dyDescent="0.2">
      <c r="A834" s="10" t="s">
        <v>2836</v>
      </c>
      <c r="B834" s="6" t="s">
        <v>2571</v>
      </c>
      <c r="C834" s="253">
        <v>22328.12</v>
      </c>
      <c r="D834" s="250">
        <v>28</v>
      </c>
      <c r="E834" s="250"/>
      <c r="F834" s="62">
        <v>0</v>
      </c>
      <c r="G834" s="62">
        <v>0</v>
      </c>
      <c r="H834" s="253">
        <f t="shared" si="99"/>
        <v>0</v>
      </c>
    </row>
    <row r="835" spans="1:8" x14ac:dyDescent="0.2">
      <c r="A835" s="10" t="s">
        <v>2837</v>
      </c>
      <c r="B835" s="6" t="s">
        <v>2576</v>
      </c>
      <c r="C835" s="253">
        <v>35094.559999999998</v>
      </c>
      <c r="D835" s="250">
        <v>28</v>
      </c>
      <c r="E835" s="250"/>
      <c r="F835" s="62">
        <v>0</v>
      </c>
      <c r="G835" s="62">
        <v>0</v>
      </c>
      <c r="H835" s="253">
        <f t="shared" si="99"/>
        <v>0</v>
      </c>
    </row>
    <row r="836" spans="1:8" ht="15" x14ac:dyDescent="0.25">
      <c r="A836" s="11" t="s">
        <v>1168</v>
      </c>
      <c r="B836" s="167" t="s">
        <v>5917</v>
      </c>
      <c r="C836" s="269"/>
      <c r="D836" s="269"/>
      <c r="E836" s="269"/>
      <c r="F836" s="269"/>
      <c r="G836" s="269"/>
      <c r="H836" s="288"/>
    </row>
    <row r="837" spans="1:8" x14ac:dyDescent="0.2">
      <c r="A837" s="450" t="s">
        <v>1169</v>
      </c>
      <c r="B837" s="6" t="s">
        <v>2565</v>
      </c>
      <c r="C837" s="253">
        <v>52815.4</v>
      </c>
      <c r="D837" s="33">
        <v>27</v>
      </c>
      <c r="E837" s="250"/>
      <c r="F837" s="62">
        <v>0</v>
      </c>
      <c r="G837" s="62">
        <v>0</v>
      </c>
      <c r="H837" s="253">
        <f t="shared" ref="H837:H850" si="100">G837-F837</f>
        <v>0</v>
      </c>
    </row>
    <row r="838" spans="1:8" x14ac:dyDescent="0.2">
      <c r="A838" s="450" t="s">
        <v>1170</v>
      </c>
      <c r="B838" s="6" t="s">
        <v>9885</v>
      </c>
      <c r="C838" s="253">
        <v>3024.3507863089726</v>
      </c>
      <c r="D838" s="33">
        <v>27</v>
      </c>
      <c r="E838" s="250"/>
      <c r="F838" s="62">
        <v>0</v>
      </c>
      <c r="G838" s="62">
        <v>0</v>
      </c>
      <c r="H838" s="253">
        <f t="shared" si="100"/>
        <v>0</v>
      </c>
    </row>
    <row r="839" spans="1:8" x14ac:dyDescent="0.2">
      <c r="A839" s="450" t="s">
        <v>1171</v>
      </c>
      <c r="B839" s="6" t="s">
        <v>9706</v>
      </c>
      <c r="C839" s="253">
        <v>5040.5846438482877</v>
      </c>
      <c r="D839" s="33">
        <v>27</v>
      </c>
      <c r="E839" s="250"/>
      <c r="F839" s="62">
        <v>0</v>
      </c>
      <c r="G839" s="62">
        <v>0</v>
      </c>
      <c r="H839" s="253">
        <f t="shared" si="100"/>
        <v>0</v>
      </c>
    </row>
    <row r="840" spans="1:8" x14ac:dyDescent="0.2">
      <c r="A840" s="450" t="s">
        <v>1172</v>
      </c>
      <c r="B840" s="6" t="s">
        <v>10683</v>
      </c>
      <c r="C840" s="253">
        <v>14113.637002775205</v>
      </c>
      <c r="D840" s="33">
        <v>28</v>
      </c>
      <c r="E840" s="250"/>
      <c r="F840" s="62">
        <v>0</v>
      </c>
      <c r="G840" s="62">
        <v>0</v>
      </c>
      <c r="H840" s="253">
        <f t="shared" si="100"/>
        <v>0</v>
      </c>
    </row>
    <row r="841" spans="1:8" x14ac:dyDescent="0.2">
      <c r="A841" s="450" t="s">
        <v>2838</v>
      </c>
      <c r="B841" s="6" t="s">
        <v>10408</v>
      </c>
      <c r="C841" s="253">
        <v>8064.9354301572603</v>
      </c>
      <c r="D841" s="33">
        <v>28</v>
      </c>
      <c r="E841" s="250"/>
      <c r="F841" s="62">
        <v>0</v>
      </c>
      <c r="G841" s="62">
        <v>0</v>
      </c>
      <c r="H841" s="253">
        <f t="shared" si="100"/>
        <v>0</v>
      </c>
    </row>
    <row r="842" spans="1:8" x14ac:dyDescent="0.2">
      <c r="A842" s="450" t="s">
        <v>2839</v>
      </c>
      <c r="B842" s="6" t="s">
        <v>10409</v>
      </c>
      <c r="C842" s="253">
        <v>5544.6431082331164</v>
      </c>
      <c r="D842" s="33">
        <v>27</v>
      </c>
      <c r="E842" s="250"/>
      <c r="F842" s="62">
        <v>0</v>
      </c>
      <c r="G842" s="62">
        <v>0</v>
      </c>
      <c r="H842" s="253">
        <f t="shared" si="100"/>
        <v>0</v>
      </c>
    </row>
    <row r="843" spans="1:8" x14ac:dyDescent="0.2">
      <c r="A843" s="450" t="s">
        <v>2840</v>
      </c>
      <c r="B843" s="6" t="s">
        <v>9721</v>
      </c>
      <c r="C843" s="253">
        <v>5040.5846438482877</v>
      </c>
      <c r="D843" s="33">
        <v>27</v>
      </c>
      <c r="E843" s="250"/>
      <c r="F843" s="62">
        <v>0</v>
      </c>
      <c r="G843" s="62">
        <v>0</v>
      </c>
      <c r="H843" s="253">
        <f t="shared" si="100"/>
        <v>0</v>
      </c>
    </row>
    <row r="844" spans="1:8" x14ac:dyDescent="0.2">
      <c r="A844" s="450" t="s">
        <v>2841</v>
      </c>
      <c r="B844" s="6" t="s">
        <v>10410</v>
      </c>
      <c r="C844" s="253">
        <v>12601.461609620719</v>
      </c>
      <c r="D844" s="33">
        <v>27</v>
      </c>
      <c r="E844" s="250"/>
      <c r="F844" s="62">
        <v>0</v>
      </c>
      <c r="G844" s="62">
        <v>0</v>
      </c>
      <c r="H844" s="253">
        <f t="shared" si="100"/>
        <v>0</v>
      </c>
    </row>
    <row r="845" spans="1:8" x14ac:dyDescent="0.2">
      <c r="A845" s="450" t="s">
        <v>3398</v>
      </c>
      <c r="B845" s="6" t="s">
        <v>10684</v>
      </c>
      <c r="C845" s="253">
        <v>14945.333469010173</v>
      </c>
      <c r="D845" s="33">
        <v>28</v>
      </c>
      <c r="E845" s="250"/>
      <c r="F845" s="62">
        <v>0</v>
      </c>
      <c r="G845" s="62">
        <v>0</v>
      </c>
      <c r="H845" s="253">
        <f t="shared" si="100"/>
        <v>0</v>
      </c>
    </row>
    <row r="846" spans="1:8" x14ac:dyDescent="0.2">
      <c r="A846" s="450" t="s">
        <v>3399</v>
      </c>
      <c r="B846" s="6" t="s">
        <v>10412</v>
      </c>
      <c r="C846" s="253">
        <v>8064.9354301572603</v>
      </c>
      <c r="D846" s="33">
        <v>28</v>
      </c>
      <c r="E846" s="250"/>
      <c r="F846" s="62">
        <v>0</v>
      </c>
      <c r="G846" s="62">
        <v>0</v>
      </c>
      <c r="H846" s="253">
        <f t="shared" si="100"/>
        <v>0</v>
      </c>
    </row>
    <row r="847" spans="1:8" x14ac:dyDescent="0.2">
      <c r="A847" s="450" t="s">
        <v>3400</v>
      </c>
      <c r="B847" s="6" t="s">
        <v>10413</v>
      </c>
      <c r="C847" s="253">
        <v>5544.6431082331164</v>
      </c>
      <c r="D847" s="33">
        <v>27</v>
      </c>
      <c r="E847" s="250"/>
      <c r="F847" s="62">
        <v>0</v>
      </c>
      <c r="G847" s="62">
        <v>0</v>
      </c>
      <c r="H847" s="253">
        <f t="shared" si="100"/>
        <v>0</v>
      </c>
    </row>
    <row r="848" spans="1:8" x14ac:dyDescent="0.2">
      <c r="A848" s="450" t="s">
        <v>3401</v>
      </c>
      <c r="B848" s="6" t="s">
        <v>10414</v>
      </c>
      <c r="C848" s="253">
        <v>5040.5846438482877</v>
      </c>
      <c r="D848" s="33">
        <v>27</v>
      </c>
      <c r="E848" s="250"/>
      <c r="F848" s="62">
        <v>0</v>
      </c>
      <c r="G848" s="62">
        <v>0</v>
      </c>
      <c r="H848" s="253">
        <f t="shared" si="100"/>
        <v>0</v>
      </c>
    </row>
    <row r="849" spans="1:8" x14ac:dyDescent="0.2">
      <c r="A849" s="450" t="s">
        <v>3402</v>
      </c>
      <c r="B849" s="6" t="s">
        <v>10415</v>
      </c>
      <c r="C849" s="253">
        <v>12601.461609620719</v>
      </c>
      <c r="D849" s="33">
        <v>28</v>
      </c>
      <c r="E849" s="250"/>
      <c r="F849" s="62">
        <v>0</v>
      </c>
      <c r="G849" s="62">
        <v>0</v>
      </c>
      <c r="H849" s="253">
        <f t="shared" si="100"/>
        <v>0</v>
      </c>
    </row>
    <row r="850" spans="1:8" x14ac:dyDescent="0.2">
      <c r="A850" s="450" t="s">
        <v>3403</v>
      </c>
      <c r="B850" s="6" t="s">
        <v>10508</v>
      </c>
      <c r="C850" s="253">
        <v>12601.461609620719</v>
      </c>
      <c r="D850" s="33">
        <v>28</v>
      </c>
      <c r="E850" s="250"/>
      <c r="F850" s="62">
        <v>0</v>
      </c>
      <c r="G850" s="62">
        <v>0</v>
      </c>
      <c r="H850" s="253">
        <f t="shared" si="100"/>
        <v>0</v>
      </c>
    </row>
    <row r="851" spans="1:8" x14ac:dyDescent="0.2">
      <c r="A851" s="450" t="s">
        <v>10685</v>
      </c>
      <c r="B851" s="6" t="s">
        <v>10686</v>
      </c>
      <c r="C851" s="253">
        <v>5343.0197224791855</v>
      </c>
      <c r="D851" s="33">
        <v>28</v>
      </c>
      <c r="E851" s="250"/>
      <c r="F851" s="62">
        <v>0</v>
      </c>
      <c r="G851" s="62">
        <v>0</v>
      </c>
      <c r="H851" s="253">
        <f t="shared" ref="H851:H868" si="101">G851-F851</f>
        <v>0</v>
      </c>
    </row>
    <row r="852" spans="1:8" x14ac:dyDescent="0.2">
      <c r="A852" s="450" t="s">
        <v>10687</v>
      </c>
      <c r="B852" s="6" t="s">
        <v>10688</v>
      </c>
      <c r="C852" s="253">
        <v>8064.9354301572603</v>
      </c>
      <c r="D852" s="33">
        <v>28</v>
      </c>
      <c r="E852" s="250"/>
      <c r="F852" s="62">
        <v>0</v>
      </c>
      <c r="G852" s="62">
        <v>0</v>
      </c>
      <c r="H852" s="253">
        <f t="shared" si="101"/>
        <v>0</v>
      </c>
    </row>
    <row r="853" spans="1:8" x14ac:dyDescent="0.2">
      <c r="A853" s="450" t="s">
        <v>10689</v>
      </c>
      <c r="B853" s="6" t="s">
        <v>10690</v>
      </c>
      <c r="C853" s="253">
        <v>3024.3507863089726</v>
      </c>
      <c r="D853" s="33">
        <v>28</v>
      </c>
      <c r="E853" s="250"/>
      <c r="F853" s="62">
        <v>0</v>
      </c>
      <c r="G853" s="62">
        <v>0</v>
      </c>
      <c r="H853" s="253">
        <f t="shared" si="101"/>
        <v>0</v>
      </c>
    </row>
    <row r="854" spans="1:8" x14ac:dyDescent="0.2">
      <c r="A854" s="450" t="s">
        <v>10691</v>
      </c>
      <c r="B854" s="6" t="s">
        <v>10422</v>
      </c>
      <c r="C854" s="253">
        <v>5040.5846438482877</v>
      </c>
      <c r="D854" s="33">
        <v>28</v>
      </c>
      <c r="E854" s="250"/>
      <c r="F854" s="62">
        <v>0</v>
      </c>
      <c r="G854" s="62">
        <v>0</v>
      </c>
      <c r="H854" s="253">
        <f t="shared" si="101"/>
        <v>0</v>
      </c>
    </row>
    <row r="855" spans="1:8" x14ac:dyDescent="0.2">
      <c r="A855" s="450" t="s">
        <v>10692</v>
      </c>
      <c r="B855" s="6" t="s">
        <v>10424</v>
      </c>
      <c r="C855" s="253">
        <v>12601.461609620719</v>
      </c>
      <c r="D855" s="33">
        <v>28</v>
      </c>
      <c r="E855" s="250"/>
      <c r="F855" s="62">
        <v>0</v>
      </c>
      <c r="G855" s="62">
        <v>0</v>
      </c>
      <c r="H855" s="253">
        <f t="shared" si="101"/>
        <v>0</v>
      </c>
    </row>
    <row r="856" spans="1:8" x14ac:dyDescent="0.2">
      <c r="A856" s="450" t="s">
        <v>10693</v>
      </c>
      <c r="B856" s="6" t="s">
        <v>10426</v>
      </c>
      <c r="C856" s="253">
        <v>12601.461609620719</v>
      </c>
      <c r="D856" s="33">
        <v>29</v>
      </c>
      <c r="E856" s="250"/>
      <c r="F856" s="62">
        <v>0</v>
      </c>
      <c r="G856" s="62">
        <v>0</v>
      </c>
      <c r="H856" s="253">
        <f t="shared" si="101"/>
        <v>0</v>
      </c>
    </row>
    <row r="857" spans="1:8" x14ac:dyDescent="0.2">
      <c r="A857" s="450" t="s">
        <v>10694</v>
      </c>
      <c r="B857" s="6" t="s">
        <v>10695</v>
      </c>
      <c r="C857" s="253">
        <v>6603.1658834412574</v>
      </c>
      <c r="D857" s="33">
        <v>29</v>
      </c>
      <c r="E857" s="250"/>
      <c r="F857" s="62">
        <v>0</v>
      </c>
      <c r="G857" s="62">
        <v>0</v>
      </c>
      <c r="H857" s="253">
        <f t="shared" si="101"/>
        <v>0</v>
      </c>
    </row>
    <row r="858" spans="1:8" x14ac:dyDescent="0.2">
      <c r="A858" s="450" t="s">
        <v>10696</v>
      </c>
      <c r="B858" s="6" t="s">
        <v>10430</v>
      </c>
      <c r="C858" s="253">
        <v>8064.9354301572603</v>
      </c>
      <c r="D858" s="33">
        <v>29</v>
      </c>
      <c r="E858" s="250"/>
      <c r="F858" s="62">
        <v>0</v>
      </c>
      <c r="G858" s="62">
        <v>0</v>
      </c>
      <c r="H858" s="253">
        <f t="shared" si="101"/>
        <v>0</v>
      </c>
    </row>
    <row r="859" spans="1:8" x14ac:dyDescent="0.2">
      <c r="A859" s="450" t="s">
        <v>10697</v>
      </c>
      <c r="B859" s="6" t="s">
        <v>10577</v>
      </c>
      <c r="C859" s="253">
        <v>3024.3507863089726</v>
      </c>
      <c r="D859" s="33">
        <v>30</v>
      </c>
      <c r="E859" s="250"/>
      <c r="F859" s="62">
        <v>0</v>
      </c>
      <c r="G859" s="62">
        <v>0</v>
      </c>
      <c r="H859" s="253">
        <f t="shared" si="101"/>
        <v>0</v>
      </c>
    </row>
    <row r="860" spans="1:8" x14ac:dyDescent="0.2">
      <c r="A860" s="450" t="s">
        <v>10698</v>
      </c>
      <c r="B860" s="6" t="s">
        <v>10434</v>
      </c>
      <c r="C860" s="253">
        <v>5040.5846438482877</v>
      </c>
      <c r="D860" s="33">
        <v>30</v>
      </c>
      <c r="E860" s="250"/>
      <c r="F860" s="62">
        <v>0</v>
      </c>
      <c r="G860" s="62">
        <v>0</v>
      </c>
      <c r="H860" s="253">
        <f t="shared" si="101"/>
        <v>0</v>
      </c>
    </row>
    <row r="861" spans="1:8" x14ac:dyDescent="0.2">
      <c r="A861" s="450" t="s">
        <v>10699</v>
      </c>
      <c r="B861" s="6" t="s">
        <v>10436</v>
      </c>
      <c r="C861" s="253">
        <v>12601.461609620719</v>
      </c>
      <c r="D861" s="33">
        <v>30</v>
      </c>
      <c r="E861" s="250"/>
      <c r="F861" s="62">
        <v>0</v>
      </c>
      <c r="G861" s="62">
        <v>0</v>
      </c>
      <c r="H861" s="253">
        <f t="shared" si="101"/>
        <v>0</v>
      </c>
    </row>
    <row r="862" spans="1:8" x14ac:dyDescent="0.2">
      <c r="A862" s="450" t="s">
        <v>10700</v>
      </c>
      <c r="B862" s="6" t="s">
        <v>10701</v>
      </c>
      <c r="C862" s="253">
        <v>14920.130545790931</v>
      </c>
      <c r="D862" s="33">
        <v>30</v>
      </c>
      <c r="E862" s="250"/>
      <c r="F862" s="62">
        <v>0</v>
      </c>
      <c r="G862" s="62">
        <v>0</v>
      </c>
      <c r="H862" s="253">
        <f t="shared" si="101"/>
        <v>0</v>
      </c>
    </row>
    <row r="863" spans="1:8" x14ac:dyDescent="0.2">
      <c r="A863" s="450" t="s">
        <v>10702</v>
      </c>
      <c r="B863" s="6" t="s">
        <v>10440</v>
      </c>
      <c r="C863" s="253">
        <v>8064.9354301572603</v>
      </c>
      <c r="D863" s="33">
        <v>30</v>
      </c>
      <c r="E863" s="250"/>
      <c r="F863" s="62">
        <v>0</v>
      </c>
      <c r="G863" s="62">
        <v>0</v>
      </c>
      <c r="H863" s="253">
        <f t="shared" si="101"/>
        <v>0</v>
      </c>
    </row>
    <row r="864" spans="1:8" x14ac:dyDescent="0.2">
      <c r="A864" s="450" t="s">
        <v>10703</v>
      </c>
      <c r="B864" s="6" t="s">
        <v>10442</v>
      </c>
      <c r="C864" s="253">
        <v>5544.6431082331164</v>
      </c>
      <c r="D864" s="33">
        <v>29</v>
      </c>
      <c r="E864" s="250"/>
      <c r="F864" s="62">
        <v>0</v>
      </c>
      <c r="G864" s="62">
        <v>0</v>
      </c>
      <c r="H864" s="253">
        <f t="shared" si="101"/>
        <v>0</v>
      </c>
    </row>
    <row r="865" spans="1:8" x14ac:dyDescent="0.2">
      <c r="A865" s="450" t="s">
        <v>10704</v>
      </c>
      <c r="B865" s="6" t="s">
        <v>10444</v>
      </c>
      <c r="C865" s="253">
        <v>5040.5846438482877</v>
      </c>
      <c r="D865" s="33">
        <v>29</v>
      </c>
      <c r="E865" s="250"/>
      <c r="F865" s="62">
        <v>0</v>
      </c>
      <c r="G865" s="62">
        <v>0</v>
      </c>
      <c r="H865" s="253">
        <f t="shared" si="101"/>
        <v>0</v>
      </c>
    </row>
    <row r="866" spans="1:8" x14ac:dyDescent="0.2">
      <c r="A866" s="450" t="s">
        <v>10705</v>
      </c>
      <c r="B866" s="6" t="s">
        <v>10706</v>
      </c>
      <c r="C866" s="253">
        <v>9325.0815911193331</v>
      </c>
      <c r="D866" s="33">
        <v>30</v>
      </c>
      <c r="E866" s="250"/>
      <c r="F866" s="62">
        <v>0</v>
      </c>
      <c r="G866" s="62">
        <v>0</v>
      </c>
      <c r="H866" s="253">
        <f t="shared" si="101"/>
        <v>0</v>
      </c>
    </row>
    <row r="867" spans="1:8" x14ac:dyDescent="0.2">
      <c r="A867" s="450" t="s">
        <v>10707</v>
      </c>
      <c r="B867" s="6" t="s">
        <v>10708</v>
      </c>
      <c r="C867" s="253">
        <v>8064.9354301572603</v>
      </c>
      <c r="D867" s="33">
        <v>30</v>
      </c>
      <c r="E867" s="250"/>
      <c r="F867" s="62">
        <v>0</v>
      </c>
      <c r="G867" s="62">
        <v>0</v>
      </c>
      <c r="H867" s="253">
        <f t="shared" si="101"/>
        <v>0</v>
      </c>
    </row>
    <row r="868" spans="1:8" x14ac:dyDescent="0.2">
      <c r="A868" s="450" t="s">
        <v>10709</v>
      </c>
      <c r="B868" s="6" t="s">
        <v>2576</v>
      </c>
      <c r="C868" s="253">
        <v>52815.4</v>
      </c>
      <c r="D868" s="33">
        <v>30</v>
      </c>
      <c r="E868" s="250"/>
      <c r="F868" s="62">
        <v>0</v>
      </c>
      <c r="G868" s="62">
        <v>0</v>
      </c>
      <c r="H868" s="253">
        <f t="shared" si="101"/>
        <v>0</v>
      </c>
    </row>
    <row r="869" spans="1:8" ht="15" x14ac:dyDescent="0.25">
      <c r="A869" s="19" t="s">
        <v>1173</v>
      </c>
      <c r="B869" s="167" t="s">
        <v>5897</v>
      </c>
      <c r="C869" s="269"/>
      <c r="D869" s="269"/>
      <c r="E869" s="269"/>
      <c r="F869" s="269"/>
      <c r="G869" s="269"/>
      <c r="H869" s="288"/>
    </row>
    <row r="870" spans="1:8" x14ac:dyDescent="0.2">
      <c r="A870" s="10" t="s">
        <v>1174</v>
      </c>
      <c r="B870" s="6" t="s">
        <v>2585</v>
      </c>
      <c r="C870" s="253">
        <v>92923.31</v>
      </c>
      <c r="D870" s="250">
        <v>30</v>
      </c>
      <c r="E870" s="250"/>
      <c r="F870" s="62">
        <v>0</v>
      </c>
      <c r="G870" s="62">
        <v>0</v>
      </c>
      <c r="H870" s="253">
        <f t="shared" ref="H870:H876" si="102">G870-F870</f>
        <v>0</v>
      </c>
    </row>
    <row r="871" spans="1:8" x14ac:dyDescent="0.2">
      <c r="A871" s="10" t="s">
        <v>1175</v>
      </c>
      <c r="B871" s="6" t="s">
        <v>2586</v>
      </c>
      <c r="C871" s="253">
        <v>115047.91</v>
      </c>
      <c r="D871" s="250">
        <v>31</v>
      </c>
      <c r="E871" s="250"/>
      <c r="F871" s="62">
        <v>0</v>
      </c>
      <c r="G871" s="62">
        <v>0</v>
      </c>
      <c r="H871" s="253">
        <f t="shared" si="102"/>
        <v>0</v>
      </c>
    </row>
    <row r="872" spans="1:8" x14ac:dyDescent="0.2">
      <c r="A872" s="10" t="s">
        <v>1176</v>
      </c>
      <c r="B872" s="6" t="s">
        <v>2587</v>
      </c>
      <c r="C872" s="253">
        <v>115047.91</v>
      </c>
      <c r="D872" s="250">
        <v>32</v>
      </c>
      <c r="E872" s="250"/>
      <c r="F872" s="62">
        <v>0</v>
      </c>
      <c r="G872" s="62">
        <v>0</v>
      </c>
      <c r="H872" s="253">
        <f t="shared" si="102"/>
        <v>0</v>
      </c>
    </row>
    <row r="873" spans="1:8" x14ac:dyDescent="0.2">
      <c r="A873" s="10" t="s">
        <v>1177</v>
      </c>
      <c r="B873" s="6" t="s">
        <v>2588</v>
      </c>
      <c r="C873" s="253">
        <v>115047.91</v>
      </c>
      <c r="D873" s="250">
        <v>33</v>
      </c>
      <c r="E873" s="250"/>
      <c r="F873" s="62">
        <v>0</v>
      </c>
      <c r="G873" s="62">
        <v>0</v>
      </c>
      <c r="H873" s="253">
        <f t="shared" si="102"/>
        <v>0</v>
      </c>
    </row>
    <row r="874" spans="1:8" x14ac:dyDescent="0.2">
      <c r="A874" s="10" t="s">
        <v>2842</v>
      </c>
      <c r="B874" s="6" t="s">
        <v>2589</v>
      </c>
      <c r="C874" s="253">
        <v>115047.91</v>
      </c>
      <c r="D874" s="250">
        <v>34</v>
      </c>
      <c r="E874" s="250"/>
      <c r="F874" s="62">
        <v>0</v>
      </c>
      <c r="G874" s="62">
        <v>0</v>
      </c>
      <c r="H874" s="253">
        <f t="shared" si="102"/>
        <v>0</v>
      </c>
    </row>
    <row r="875" spans="1:8" x14ac:dyDescent="0.2">
      <c r="A875" s="10" t="s">
        <v>2843</v>
      </c>
      <c r="B875" s="6" t="s">
        <v>2590</v>
      </c>
      <c r="C875" s="253">
        <v>115047.91</v>
      </c>
      <c r="D875" s="250">
        <v>35</v>
      </c>
      <c r="E875" s="250"/>
      <c r="F875" s="62">
        <v>0</v>
      </c>
      <c r="G875" s="62">
        <v>0</v>
      </c>
      <c r="H875" s="253">
        <f t="shared" si="102"/>
        <v>0</v>
      </c>
    </row>
    <row r="876" spans="1:8" x14ac:dyDescent="0.2">
      <c r="A876" s="10" t="s">
        <v>2844</v>
      </c>
      <c r="B876" s="6" t="s">
        <v>2702</v>
      </c>
      <c r="C876" s="253">
        <v>92923.31</v>
      </c>
      <c r="D876" s="250">
        <v>36</v>
      </c>
      <c r="E876" s="250"/>
      <c r="F876" s="62">
        <v>0</v>
      </c>
      <c r="G876" s="62">
        <v>0</v>
      </c>
      <c r="H876" s="253">
        <f t="shared" si="102"/>
        <v>0</v>
      </c>
    </row>
    <row r="877" spans="1:8" ht="15" x14ac:dyDescent="0.25">
      <c r="A877" s="19" t="s">
        <v>1178</v>
      </c>
      <c r="B877" s="167" t="s">
        <v>6008</v>
      </c>
      <c r="C877" s="269"/>
      <c r="D877" s="269"/>
      <c r="E877" s="269"/>
      <c r="F877" s="269"/>
      <c r="G877" s="269"/>
      <c r="H877" s="288"/>
    </row>
    <row r="878" spans="1:8" x14ac:dyDescent="0.2">
      <c r="A878" s="10" t="s">
        <v>1179</v>
      </c>
      <c r="B878" s="6" t="s">
        <v>2585</v>
      </c>
      <c r="C878" s="253">
        <v>10324.81</v>
      </c>
      <c r="D878" s="250">
        <v>31</v>
      </c>
      <c r="E878" s="250"/>
      <c r="F878" s="62">
        <v>0</v>
      </c>
      <c r="G878" s="62">
        <v>0</v>
      </c>
      <c r="H878" s="253">
        <f t="shared" ref="H878:H884" si="103">G878-F878</f>
        <v>0</v>
      </c>
    </row>
    <row r="879" spans="1:8" x14ac:dyDescent="0.2">
      <c r="A879" s="10" t="s">
        <v>1180</v>
      </c>
      <c r="B879" s="6" t="s">
        <v>2586</v>
      </c>
      <c r="C879" s="253">
        <v>12783.1</v>
      </c>
      <c r="D879" s="250">
        <v>32</v>
      </c>
      <c r="E879" s="250"/>
      <c r="F879" s="62">
        <v>0</v>
      </c>
      <c r="G879" s="62">
        <v>0</v>
      </c>
      <c r="H879" s="253">
        <f t="shared" si="103"/>
        <v>0</v>
      </c>
    </row>
    <row r="880" spans="1:8" x14ac:dyDescent="0.2">
      <c r="A880" s="10" t="s">
        <v>2845</v>
      </c>
      <c r="B880" s="6" t="s">
        <v>2587</v>
      </c>
      <c r="C880" s="253">
        <v>12783.1</v>
      </c>
      <c r="D880" s="250">
        <v>33</v>
      </c>
      <c r="E880" s="250"/>
      <c r="F880" s="62">
        <v>0</v>
      </c>
      <c r="G880" s="62">
        <v>0</v>
      </c>
      <c r="H880" s="253">
        <f t="shared" si="103"/>
        <v>0</v>
      </c>
    </row>
    <row r="881" spans="1:8" x14ac:dyDescent="0.2">
      <c r="A881" s="10" t="s">
        <v>2846</v>
      </c>
      <c r="B881" s="6" t="s">
        <v>2588</v>
      </c>
      <c r="C881" s="253">
        <v>12783.1</v>
      </c>
      <c r="D881" s="250">
        <v>34</v>
      </c>
      <c r="E881" s="250"/>
      <c r="F881" s="62">
        <v>0</v>
      </c>
      <c r="G881" s="62">
        <v>0</v>
      </c>
      <c r="H881" s="253">
        <f t="shared" si="103"/>
        <v>0</v>
      </c>
    </row>
    <row r="882" spans="1:8" x14ac:dyDescent="0.2">
      <c r="A882" s="10" t="s">
        <v>2847</v>
      </c>
      <c r="B882" s="6" t="s">
        <v>2589</v>
      </c>
      <c r="C882" s="253">
        <v>12783.1</v>
      </c>
      <c r="D882" s="250">
        <v>35</v>
      </c>
      <c r="E882" s="250"/>
      <c r="F882" s="62">
        <v>0</v>
      </c>
      <c r="G882" s="62">
        <v>0</v>
      </c>
      <c r="H882" s="253">
        <f t="shared" si="103"/>
        <v>0</v>
      </c>
    </row>
    <row r="883" spans="1:8" x14ac:dyDescent="0.2">
      <c r="A883" s="10" t="s">
        <v>2848</v>
      </c>
      <c r="B883" s="6" t="s">
        <v>2590</v>
      </c>
      <c r="C883" s="253">
        <v>12783.1</v>
      </c>
      <c r="D883" s="250">
        <v>36</v>
      </c>
      <c r="E883" s="250"/>
      <c r="F883" s="62">
        <v>0</v>
      </c>
      <c r="G883" s="62">
        <v>0</v>
      </c>
      <c r="H883" s="253">
        <f t="shared" si="103"/>
        <v>0</v>
      </c>
    </row>
    <row r="884" spans="1:8" x14ac:dyDescent="0.2">
      <c r="A884" s="10" t="s">
        <v>2849</v>
      </c>
      <c r="B884" s="6" t="s">
        <v>2702</v>
      </c>
      <c r="C884" s="253">
        <v>10324.81</v>
      </c>
      <c r="D884" s="250">
        <v>36</v>
      </c>
      <c r="E884" s="250"/>
      <c r="F884" s="62">
        <v>0</v>
      </c>
      <c r="G884" s="62">
        <v>0</v>
      </c>
      <c r="H884" s="253">
        <f t="shared" si="103"/>
        <v>0</v>
      </c>
    </row>
    <row r="885" spans="1:8" ht="15" x14ac:dyDescent="0.25">
      <c r="A885" s="19" t="s">
        <v>1181</v>
      </c>
      <c r="B885" s="12" t="s">
        <v>5760</v>
      </c>
      <c r="C885" s="269"/>
      <c r="D885" s="269"/>
      <c r="E885" s="269"/>
      <c r="F885" s="269"/>
      <c r="G885" s="269"/>
      <c r="H885" s="288"/>
    </row>
    <row r="886" spans="1:8" x14ac:dyDescent="0.2">
      <c r="A886" s="10" t="s">
        <v>1182</v>
      </c>
      <c r="B886" s="6" t="s">
        <v>2677</v>
      </c>
      <c r="C886" s="253">
        <v>67907.17</v>
      </c>
      <c r="D886" s="250">
        <v>34</v>
      </c>
      <c r="E886" s="250"/>
      <c r="F886" s="62">
        <v>0</v>
      </c>
      <c r="G886" s="62">
        <v>0</v>
      </c>
      <c r="H886" s="253">
        <f t="shared" ref="H886:H889" si="104">G886-F886</f>
        <v>0</v>
      </c>
    </row>
    <row r="887" spans="1:8" x14ac:dyDescent="0.2">
      <c r="A887" s="10" t="s">
        <v>1183</v>
      </c>
      <c r="B887" s="6" t="s">
        <v>2678</v>
      </c>
      <c r="C887" s="253">
        <v>67907.17</v>
      </c>
      <c r="D887" s="250">
        <v>35</v>
      </c>
      <c r="E887" s="250"/>
      <c r="F887" s="62">
        <v>0</v>
      </c>
      <c r="G887" s="62">
        <v>0</v>
      </c>
      <c r="H887" s="253">
        <f t="shared" si="104"/>
        <v>0</v>
      </c>
    </row>
    <row r="888" spans="1:8" x14ac:dyDescent="0.2">
      <c r="A888" s="10" t="s">
        <v>1184</v>
      </c>
      <c r="B888" s="6" t="s">
        <v>1503</v>
      </c>
      <c r="C888" s="253">
        <v>67907.17</v>
      </c>
      <c r="D888" s="250">
        <v>36</v>
      </c>
      <c r="E888" s="250"/>
      <c r="F888" s="62">
        <v>0</v>
      </c>
      <c r="G888" s="62">
        <v>0</v>
      </c>
      <c r="H888" s="253">
        <f t="shared" si="104"/>
        <v>0</v>
      </c>
    </row>
    <row r="889" spans="1:8" x14ac:dyDescent="0.2">
      <c r="A889" s="10" t="s">
        <v>1185</v>
      </c>
      <c r="B889" s="6" t="s">
        <v>2833</v>
      </c>
      <c r="C889" s="253">
        <v>29879.21</v>
      </c>
      <c r="D889" s="250">
        <v>37</v>
      </c>
      <c r="E889" s="250"/>
      <c r="F889" s="62">
        <v>0</v>
      </c>
      <c r="G889" s="62">
        <v>0</v>
      </c>
      <c r="H889" s="253">
        <f t="shared" si="104"/>
        <v>0</v>
      </c>
    </row>
    <row r="890" spans="1:8" ht="30" x14ac:dyDescent="0.25">
      <c r="A890" s="35" t="s">
        <v>2850</v>
      </c>
      <c r="B890" s="167" t="s">
        <v>5561</v>
      </c>
      <c r="C890" s="269"/>
      <c r="D890" s="269"/>
      <c r="E890" s="269"/>
      <c r="F890" s="269"/>
      <c r="G890" s="269"/>
      <c r="H890" s="288"/>
    </row>
    <row r="891" spans="1:8" x14ac:dyDescent="0.2">
      <c r="A891" s="42" t="s">
        <v>2851</v>
      </c>
      <c r="B891" s="53" t="s">
        <v>5989</v>
      </c>
      <c r="C891" s="253">
        <v>70628.69</v>
      </c>
      <c r="D891" s="250">
        <v>36</v>
      </c>
      <c r="E891" s="250"/>
      <c r="F891" s="62">
        <v>0</v>
      </c>
      <c r="G891" s="62">
        <v>0</v>
      </c>
      <c r="H891" s="253">
        <f t="shared" ref="H891:H892" si="105">G891-F891</f>
        <v>0</v>
      </c>
    </row>
    <row r="892" spans="1:8" x14ac:dyDescent="0.2">
      <c r="A892" s="42" t="s">
        <v>5140</v>
      </c>
      <c r="B892" s="53" t="s">
        <v>5993</v>
      </c>
      <c r="C892" s="253">
        <v>17067.310000000001</v>
      </c>
      <c r="D892" s="250">
        <v>37</v>
      </c>
      <c r="E892" s="250"/>
      <c r="F892" s="62">
        <v>0</v>
      </c>
      <c r="G892" s="62">
        <v>0</v>
      </c>
      <c r="H892" s="253">
        <f t="shared" si="105"/>
        <v>0</v>
      </c>
    </row>
    <row r="893" spans="1:8" ht="15" x14ac:dyDescent="0.25">
      <c r="A893" s="6"/>
      <c r="B893" s="41" t="s">
        <v>5991</v>
      </c>
      <c r="C893" s="255"/>
      <c r="D893" s="277"/>
      <c r="E893" s="277"/>
      <c r="F893" s="277"/>
      <c r="G893" s="277"/>
      <c r="H893" s="277"/>
    </row>
    <row r="894" spans="1:8" ht="15" x14ac:dyDescent="0.25">
      <c r="A894" s="11" t="s">
        <v>2867</v>
      </c>
      <c r="B894" s="12" t="s">
        <v>5556</v>
      </c>
      <c r="C894" s="269"/>
      <c r="D894" s="269"/>
      <c r="E894" s="269"/>
      <c r="F894" s="269"/>
      <c r="G894" s="269"/>
      <c r="H894" s="288"/>
    </row>
    <row r="895" spans="1:8" x14ac:dyDescent="0.2">
      <c r="A895" s="10" t="s">
        <v>2868</v>
      </c>
      <c r="B895" s="6" t="s">
        <v>2565</v>
      </c>
      <c r="C895" s="253">
        <v>28029.07</v>
      </c>
      <c r="D895" s="250">
        <v>26</v>
      </c>
      <c r="E895" s="250"/>
      <c r="F895" s="62">
        <v>0</v>
      </c>
      <c r="G895" s="62">
        <v>0</v>
      </c>
      <c r="H895" s="253">
        <f t="shared" ref="H895:H904" si="106">G895-F895</f>
        <v>0</v>
      </c>
    </row>
    <row r="896" spans="1:8" x14ac:dyDescent="0.2">
      <c r="A896" s="10" t="s">
        <v>2869</v>
      </c>
      <c r="B896" s="6" t="s">
        <v>2566</v>
      </c>
      <c r="C896" s="253">
        <v>22887.35</v>
      </c>
      <c r="D896" s="250">
        <v>26</v>
      </c>
      <c r="E896" s="250"/>
      <c r="F896" s="62">
        <v>0</v>
      </c>
      <c r="G896" s="62">
        <v>0</v>
      </c>
      <c r="H896" s="253">
        <f t="shared" si="106"/>
        <v>0</v>
      </c>
    </row>
    <row r="897" spans="1:8" x14ac:dyDescent="0.2">
      <c r="A897" s="10" t="s">
        <v>2870</v>
      </c>
      <c r="B897" s="6" t="s">
        <v>2567</v>
      </c>
      <c r="C897" s="253">
        <v>22887.35</v>
      </c>
      <c r="D897" s="250">
        <v>26</v>
      </c>
      <c r="E897" s="250"/>
      <c r="F897" s="62">
        <v>0</v>
      </c>
      <c r="G897" s="62">
        <v>0</v>
      </c>
      <c r="H897" s="253">
        <f t="shared" si="106"/>
        <v>0</v>
      </c>
    </row>
    <row r="898" spans="1:8" x14ac:dyDescent="0.2">
      <c r="A898" s="10" t="s">
        <v>2871</v>
      </c>
      <c r="B898" s="6" t="s">
        <v>2568</v>
      </c>
      <c r="C898" s="253">
        <v>22887.35</v>
      </c>
      <c r="D898" s="250">
        <v>27</v>
      </c>
      <c r="E898" s="250"/>
      <c r="F898" s="62">
        <v>0</v>
      </c>
      <c r="G898" s="62">
        <v>0</v>
      </c>
      <c r="H898" s="253">
        <f t="shared" si="106"/>
        <v>0</v>
      </c>
    </row>
    <row r="899" spans="1:8" x14ac:dyDescent="0.2">
      <c r="A899" s="10" t="s">
        <v>2872</v>
      </c>
      <c r="B899" s="6" t="s">
        <v>2569</v>
      </c>
      <c r="C899" s="253">
        <v>22887.35</v>
      </c>
      <c r="D899" s="250">
        <v>27</v>
      </c>
      <c r="E899" s="250"/>
      <c r="F899" s="62">
        <v>0</v>
      </c>
      <c r="G899" s="62">
        <v>0</v>
      </c>
      <c r="H899" s="253">
        <f t="shared" si="106"/>
        <v>0</v>
      </c>
    </row>
    <row r="900" spans="1:8" x14ac:dyDescent="0.2">
      <c r="A900" s="10" t="s">
        <v>2873</v>
      </c>
      <c r="B900" s="6" t="s">
        <v>2570</v>
      </c>
      <c r="C900" s="253">
        <v>22887.35</v>
      </c>
      <c r="D900" s="250">
        <v>27</v>
      </c>
      <c r="E900" s="250"/>
      <c r="F900" s="62">
        <v>0</v>
      </c>
      <c r="G900" s="62">
        <v>0</v>
      </c>
      <c r="H900" s="253">
        <f t="shared" si="106"/>
        <v>0</v>
      </c>
    </row>
    <row r="901" spans="1:8" x14ac:dyDescent="0.2">
      <c r="A901" s="10" t="s">
        <v>2874</v>
      </c>
      <c r="B901" s="6" t="s">
        <v>2571</v>
      </c>
      <c r="C901" s="253">
        <v>22887.35</v>
      </c>
      <c r="D901" s="250">
        <v>28</v>
      </c>
      <c r="E901" s="250"/>
      <c r="F901" s="62">
        <v>0</v>
      </c>
      <c r="G901" s="62">
        <v>0</v>
      </c>
      <c r="H901" s="253">
        <f t="shared" si="106"/>
        <v>0</v>
      </c>
    </row>
    <row r="902" spans="1:8" x14ac:dyDescent="0.2">
      <c r="A902" s="10" t="s">
        <v>2875</v>
      </c>
      <c r="B902" s="6" t="s">
        <v>2572</v>
      </c>
      <c r="C902" s="253">
        <v>22887.35</v>
      </c>
      <c r="D902" s="250">
        <v>28</v>
      </c>
      <c r="E902" s="250"/>
      <c r="F902" s="62">
        <v>0</v>
      </c>
      <c r="G902" s="62">
        <v>0</v>
      </c>
      <c r="H902" s="253">
        <f t="shared" si="106"/>
        <v>0</v>
      </c>
    </row>
    <row r="903" spans="1:8" x14ac:dyDescent="0.2">
      <c r="A903" s="10" t="s">
        <v>2876</v>
      </c>
      <c r="B903" s="6" t="s">
        <v>2573</v>
      </c>
      <c r="C903" s="253">
        <v>22887.35</v>
      </c>
      <c r="D903" s="250">
        <v>28</v>
      </c>
      <c r="E903" s="250"/>
      <c r="F903" s="62">
        <v>0</v>
      </c>
      <c r="G903" s="62">
        <v>0</v>
      </c>
      <c r="H903" s="253">
        <f t="shared" si="106"/>
        <v>0</v>
      </c>
    </row>
    <row r="904" spans="1:8" x14ac:dyDescent="0.2">
      <c r="A904" s="10" t="s">
        <v>2877</v>
      </c>
      <c r="B904" s="6" t="s">
        <v>2576</v>
      </c>
      <c r="C904" s="253">
        <v>28029.07</v>
      </c>
      <c r="D904" s="250">
        <v>28</v>
      </c>
      <c r="E904" s="250"/>
      <c r="F904" s="62">
        <v>0</v>
      </c>
      <c r="G904" s="62">
        <v>0</v>
      </c>
      <c r="H904" s="253">
        <f t="shared" si="106"/>
        <v>0</v>
      </c>
    </row>
    <row r="905" spans="1:8" ht="15" x14ac:dyDescent="0.25">
      <c r="A905" s="11" t="s">
        <v>2878</v>
      </c>
      <c r="B905" s="167" t="s">
        <v>5557</v>
      </c>
      <c r="C905" s="269"/>
      <c r="D905" s="269"/>
      <c r="E905" s="269"/>
      <c r="F905" s="269"/>
      <c r="G905" s="269"/>
      <c r="H905" s="288"/>
    </row>
    <row r="906" spans="1:8" x14ac:dyDescent="0.2">
      <c r="A906" s="450" t="s">
        <v>2879</v>
      </c>
      <c r="B906" s="6" t="s">
        <v>2565</v>
      </c>
      <c r="C906" s="253">
        <v>31099.65</v>
      </c>
      <c r="D906" s="33">
        <v>26</v>
      </c>
      <c r="E906" s="250"/>
      <c r="F906" s="62">
        <v>0</v>
      </c>
      <c r="G906" s="62">
        <v>0</v>
      </c>
      <c r="H906" s="253">
        <f t="shared" ref="H906:H926" si="107">G906-F906</f>
        <v>0</v>
      </c>
    </row>
    <row r="907" spans="1:8" x14ac:dyDescent="0.2">
      <c r="A907" s="450" t="s">
        <v>2880</v>
      </c>
      <c r="B907" s="6" t="s">
        <v>9885</v>
      </c>
      <c r="C907" s="253">
        <v>2804.1095704707873</v>
      </c>
      <c r="D907" s="33">
        <v>26</v>
      </c>
      <c r="E907" s="250"/>
      <c r="F907" s="62">
        <v>0</v>
      </c>
      <c r="G907" s="62">
        <v>0</v>
      </c>
      <c r="H907" s="253">
        <f t="shared" si="107"/>
        <v>0</v>
      </c>
    </row>
    <row r="908" spans="1:8" x14ac:dyDescent="0.2">
      <c r="A908" s="450" t="s">
        <v>2881</v>
      </c>
      <c r="B908" s="6" t="s">
        <v>9706</v>
      </c>
      <c r="C908" s="253">
        <v>4673.5159507846456</v>
      </c>
      <c r="D908" s="33">
        <v>26</v>
      </c>
      <c r="E908" s="250"/>
      <c r="F908" s="62">
        <v>0</v>
      </c>
      <c r="G908" s="62">
        <v>0</v>
      </c>
      <c r="H908" s="253">
        <f t="shared" si="107"/>
        <v>0</v>
      </c>
    </row>
    <row r="909" spans="1:8" x14ac:dyDescent="0.2">
      <c r="A909" s="450" t="s">
        <v>2882</v>
      </c>
      <c r="B909" s="6" t="s">
        <v>10683</v>
      </c>
      <c r="C909" s="253">
        <v>13085.844662197007</v>
      </c>
      <c r="D909" s="33">
        <v>27</v>
      </c>
      <c r="E909" s="250"/>
      <c r="F909" s="62">
        <v>0</v>
      </c>
      <c r="G909" s="62">
        <v>0</v>
      </c>
      <c r="H909" s="253">
        <f t="shared" si="107"/>
        <v>0</v>
      </c>
    </row>
    <row r="910" spans="1:8" x14ac:dyDescent="0.2">
      <c r="A910" s="450" t="s">
        <v>2883</v>
      </c>
      <c r="B910" s="6" t="s">
        <v>10408</v>
      </c>
      <c r="C910" s="253">
        <v>7477.6255212554333</v>
      </c>
      <c r="D910" s="33">
        <v>27</v>
      </c>
      <c r="E910" s="250"/>
      <c r="F910" s="62">
        <v>0</v>
      </c>
      <c r="G910" s="62">
        <v>0</v>
      </c>
      <c r="H910" s="253">
        <f t="shared" si="107"/>
        <v>0</v>
      </c>
    </row>
    <row r="911" spans="1:8" x14ac:dyDescent="0.2">
      <c r="A911" s="450" t="s">
        <v>2884</v>
      </c>
      <c r="B911" s="6" t="s">
        <v>10409</v>
      </c>
      <c r="C911" s="253">
        <v>5140.8675458631105</v>
      </c>
      <c r="D911" s="33">
        <v>27</v>
      </c>
      <c r="E911" s="250"/>
      <c r="F911" s="62">
        <v>0</v>
      </c>
      <c r="G911" s="62">
        <v>0</v>
      </c>
      <c r="H911" s="253">
        <f t="shared" si="107"/>
        <v>0</v>
      </c>
    </row>
    <row r="912" spans="1:8" x14ac:dyDescent="0.2">
      <c r="A912" s="450" t="s">
        <v>2885</v>
      </c>
      <c r="B912" s="6" t="s">
        <v>9721</v>
      </c>
      <c r="C912" s="253">
        <v>4673.5159507846456</v>
      </c>
      <c r="D912" s="33">
        <v>27</v>
      </c>
      <c r="E912" s="250"/>
      <c r="F912" s="62">
        <v>0</v>
      </c>
      <c r="G912" s="62">
        <v>0</v>
      </c>
      <c r="H912" s="253">
        <f t="shared" si="107"/>
        <v>0</v>
      </c>
    </row>
    <row r="913" spans="1:8" x14ac:dyDescent="0.2">
      <c r="A913" s="450" t="s">
        <v>2886</v>
      </c>
      <c r="B913" s="6" t="s">
        <v>10410</v>
      </c>
      <c r="C913" s="253">
        <v>11683.789876961615</v>
      </c>
      <c r="D913" s="33">
        <v>27</v>
      </c>
      <c r="E913" s="250"/>
      <c r="F913" s="62">
        <v>0</v>
      </c>
      <c r="G913" s="62">
        <v>0</v>
      </c>
      <c r="H913" s="253">
        <f t="shared" si="107"/>
        <v>0</v>
      </c>
    </row>
    <row r="914" spans="1:8" x14ac:dyDescent="0.2">
      <c r="A914" s="450" t="s">
        <v>2887</v>
      </c>
      <c r="B914" s="6" t="s">
        <v>10710</v>
      </c>
      <c r="C914" s="253">
        <v>15095.456521034404</v>
      </c>
      <c r="D914" s="33">
        <v>28</v>
      </c>
      <c r="E914" s="250"/>
      <c r="F914" s="62">
        <v>0</v>
      </c>
      <c r="G914" s="62">
        <v>0</v>
      </c>
      <c r="H914" s="253">
        <f t="shared" si="107"/>
        <v>0</v>
      </c>
    </row>
    <row r="915" spans="1:8" x14ac:dyDescent="0.2">
      <c r="A915" s="450" t="s">
        <v>2888</v>
      </c>
      <c r="B915" s="6" t="s">
        <v>10412</v>
      </c>
      <c r="C915" s="253">
        <v>7477.6255212554333</v>
      </c>
      <c r="D915" s="33">
        <v>28</v>
      </c>
      <c r="E915" s="250"/>
      <c r="F915" s="62">
        <v>0</v>
      </c>
      <c r="G915" s="62">
        <v>0</v>
      </c>
      <c r="H915" s="253">
        <f t="shared" si="107"/>
        <v>0</v>
      </c>
    </row>
    <row r="916" spans="1:8" x14ac:dyDescent="0.2">
      <c r="A916" s="450" t="s">
        <v>3404</v>
      </c>
      <c r="B916" s="6" t="s">
        <v>10413</v>
      </c>
      <c r="C916" s="253">
        <v>5140.8675458631105</v>
      </c>
      <c r="D916" s="33">
        <v>27</v>
      </c>
      <c r="E916" s="250"/>
      <c r="F916" s="62">
        <v>0</v>
      </c>
      <c r="G916" s="62">
        <v>0</v>
      </c>
      <c r="H916" s="253">
        <f t="shared" si="107"/>
        <v>0</v>
      </c>
    </row>
    <row r="917" spans="1:8" x14ac:dyDescent="0.2">
      <c r="A917" s="450" t="s">
        <v>3405</v>
      </c>
      <c r="B917" s="6" t="s">
        <v>10414</v>
      </c>
      <c r="C917" s="253">
        <v>4673.5159507846456</v>
      </c>
      <c r="D917" s="33">
        <v>27</v>
      </c>
      <c r="E917" s="250"/>
      <c r="F917" s="62">
        <v>0</v>
      </c>
      <c r="G917" s="62">
        <v>0</v>
      </c>
      <c r="H917" s="253">
        <f t="shared" si="107"/>
        <v>0</v>
      </c>
    </row>
    <row r="918" spans="1:8" x14ac:dyDescent="0.2">
      <c r="A918" s="450" t="s">
        <v>3406</v>
      </c>
      <c r="B918" s="6" t="s">
        <v>10415</v>
      </c>
      <c r="C918" s="253">
        <v>11683.789876961615</v>
      </c>
      <c r="D918" s="33">
        <v>28</v>
      </c>
      <c r="E918" s="250"/>
      <c r="F918" s="62">
        <v>0</v>
      </c>
      <c r="G918" s="62">
        <v>0</v>
      </c>
      <c r="H918" s="253">
        <f t="shared" si="107"/>
        <v>0</v>
      </c>
    </row>
    <row r="919" spans="1:8" x14ac:dyDescent="0.2">
      <c r="A919" s="450" t="s">
        <v>3407</v>
      </c>
      <c r="B919" s="6" t="s">
        <v>10508</v>
      </c>
      <c r="C919" s="253">
        <v>11683.789876961615</v>
      </c>
      <c r="D919" s="33">
        <v>28</v>
      </c>
      <c r="E919" s="250"/>
      <c r="F919" s="62">
        <v>0</v>
      </c>
      <c r="G919" s="62">
        <v>0</v>
      </c>
      <c r="H919" s="253">
        <f t="shared" si="107"/>
        <v>0</v>
      </c>
    </row>
    <row r="920" spans="1:8" x14ac:dyDescent="0.2">
      <c r="A920" s="450" t="s">
        <v>3408</v>
      </c>
      <c r="B920" s="6" t="s">
        <v>10711</v>
      </c>
      <c r="C920" s="253">
        <v>10001.324134679142</v>
      </c>
      <c r="D920" s="33">
        <v>29</v>
      </c>
      <c r="E920" s="250"/>
      <c r="F920" s="62">
        <v>0</v>
      </c>
      <c r="G920" s="62">
        <v>0</v>
      </c>
      <c r="H920" s="253">
        <f t="shared" si="107"/>
        <v>0</v>
      </c>
    </row>
    <row r="921" spans="1:8" x14ac:dyDescent="0.2">
      <c r="A921" s="450" t="s">
        <v>3409</v>
      </c>
      <c r="B921" s="6" t="s">
        <v>10688</v>
      </c>
      <c r="C921" s="253">
        <v>7477.6255212554333</v>
      </c>
      <c r="D921" s="33">
        <v>29</v>
      </c>
      <c r="E921" s="250"/>
      <c r="F921" s="62">
        <v>0</v>
      </c>
      <c r="G921" s="62">
        <v>0</v>
      </c>
      <c r="H921" s="253">
        <f t="shared" si="107"/>
        <v>0</v>
      </c>
    </row>
    <row r="922" spans="1:8" x14ac:dyDescent="0.2">
      <c r="A922" s="450" t="s">
        <v>3410</v>
      </c>
      <c r="B922" s="6" t="s">
        <v>10420</v>
      </c>
      <c r="C922" s="253">
        <v>5140.8675458631105</v>
      </c>
      <c r="D922" s="33">
        <v>27</v>
      </c>
      <c r="E922" s="250"/>
      <c r="F922" s="62">
        <v>0</v>
      </c>
      <c r="G922" s="62">
        <v>0</v>
      </c>
      <c r="H922" s="253">
        <f t="shared" si="107"/>
        <v>0</v>
      </c>
    </row>
    <row r="923" spans="1:8" x14ac:dyDescent="0.2">
      <c r="A923" s="450" t="s">
        <v>3411</v>
      </c>
      <c r="B923" s="6" t="s">
        <v>10422</v>
      </c>
      <c r="C923" s="253">
        <v>4673.5159507846456</v>
      </c>
      <c r="D923" s="33">
        <v>27</v>
      </c>
      <c r="E923" s="250"/>
      <c r="F923" s="62">
        <v>0</v>
      </c>
      <c r="G923" s="62">
        <v>0</v>
      </c>
      <c r="H923" s="253">
        <f t="shared" si="107"/>
        <v>0</v>
      </c>
    </row>
    <row r="924" spans="1:8" x14ac:dyDescent="0.2">
      <c r="A924" s="450" t="s">
        <v>3412</v>
      </c>
      <c r="B924" s="6" t="s">
        <v>10424</v>
      </c>
      <c r="C924" s="253">
        <v>11683.789876961615</v>
      </c>
      <c r="D924" s="33">
        <v>28</v>
      </c>
      <c r="E924" s="250"/>
      <c r="F924" s="62">
        <v>0</v>
      </c>
      <c r="G924" s="62">
        <v>0</v>
      </c>
      <c r="H924" s="253">
        <f t="shared" si="107"/>
        <v>0</v>
      </c>
    </row>
    <row r="925" spans="1:8" x14ac:dyDescent="0.2">
      <c r="A925" s="450" t="s">
        <v>3413</v>
      </c>
      <c r="B925" s="6" t="s">
        <v>10426</v>
      </c>
      <c r="C925" s="253">
        <v>11683.789876961615</v>
      </c>
      <c r="D925" s="33">
        <v>28</v>
      </c>
      <c r="E925" s="250"/>
      <c r="F925" s="62">
        <v>0</v>
      </c>
      <c r="G925" s="62">
        <v>0</v>
      </c>
      <c r="H925" s="253">
        <f t="shared" si="107"/>
        <v>0</v>
      </c>
    </row>
    <row r="926" spans="1:8" x14ac:dyDescent="0.2">
      <c r="A926" s="450" t="s">
        <v>3414</v>
      </c>
      <c r="B926" s="6" t="s">
        <v>10712</v>
      </c>
      <c r="C926" s="253">
        <v>10001.324134679142</v>
      </c>
      <c r="D926" s="33">
        <v>29</v>
      </c>
      <c r="E926" s="250"/>
      <c r="F926" s="62">
        <v>0</v>
      </c>
      <c r="G926" s="62">
        <v>0</v>
      </c>
      <c r="H926" s="253">
        <f t="shared" si="107"/>
        <v>0</v>
      </c>
    </row>
    <row r="927" spans="1:8" x14ac:dyDescent="0.2">
      <c r="A927" s="450" t="s">
        <v>10713</v>
      </c>
      <c r="B927" s="6" t="s">
        <v>10430</v>
      </c>
      <c r="C927" s="253">
        <v>7477.6255212554333</v>
      </c>
      <c r="D927" s="33">
        <v>29</v>
      </c>
      <c r="E927" s="250"/>
      <c r="F927" s="62">
        <v>0</v>
      </c>
      <c r="G927" s="62">
        <v>0</v>
      </c>
      <c r="H927" s="253">
        <f t="shared" ref="H927:H947" si="108">G927-F927</f>
        <v>0</v>
      </c>
    </row>
    <row r="928" spans="1:8" x14ac:dyDescent="0.2">
      <c r="A928" s="450" t="s">
        <v>10714</v>
      </c>
      <c r="B928" s="6" t="s">
        <v>10432</v>
      </c>
      <c r="C928" s="253">
        <v>5140.8675458631105</v>
      </c>
      <c r="D928" s="33">
        <v>28</v>
      </c>
      <c r="E928" s="250"/>
      <c r="F928" s="62">
        <v>0</v>
      </c>
      <c r="G928" s="62">
        <v>0</v>
      </c>
      <c r="H928" s="253">
        <f t="shared" si="108"/>
        <v>0</v>
      </c>
    </row>
    <row r="929" spans="1:8" x14ac:dyDescent="0.2">
      <c r="A929" s="450" t="s">
        <v>10715</v>
      </c>
      <c r="B929" s="6" t="s">
        <v>10434</v>
      </c>
      <c r="C929" s="253">
        <v>4673.5159507846456</v>
      </c>
      <c r="D929" s="33">
        <v>28</v>
      </c>
      <c r="E929" s="250"/>
      <c r="F929" s="62">
        <v>0</v>
      </c>
      <c r="G929" s="62">
        <v>0</v>
      </c>
      <c r="H929" s="253">
        <f t="shared" si="108"/>
        <v>0</v>
      </c>
    </row>
    <row r="930" spans="1:8" x14ac:dyDescent="0.2">
      <c r="A930" s="450" t="s">
        <v>10716</v>
      </c>
      <c r="B930" s="6" t="s">
        <v>10436</v>
      </c>
      <c r="C930" s="253">
        <v>11683.789876961615</v>
      </c>
      <c r="D930" s="33">
        <v>28</v>
      </c>
      <c r="E930" s="250"/>
      <c r="F930" s="62">
        <v>0</v>
      </c>
      <c r="G930" s="62">
        <v>0</v>
      </c>
      <c r="H930" s="253">
        <f t="shared" si="108"/>
        <v>0</v>
      </c>
    </row>
    <row r="931" spans="1:8" x14ac:dyDescent="0.2">
      <c r="A931" s="450" t="s">
        <v>10717</v>
      </c>
      <c r="B931" s="6" t="s">
        <v>10464</v>
      </c>
      <c r="C931" s="253">
        <v>11683.789876961615</v>
      </c>
      <c r="D931" s="33">
        <v>29</v>
      </c>
      <c r="E931" s="250"/>
      <c r="F931" s="62">
        <v>0</v>
      </c>
      <c r="G931" s="62">
        <v>0</v>
      </c>
      <c r="H931" s="253">
        <f t="shared" si="108"/>
        <v>0</v>
      </c>
    </row>
    <row r="932" spans="1:8" x14ac:dyDescent="0.2">
      <c r="A932" s="450" t="s">
        <v>10718</v>
      </c>
      <c r="B932" s="6" t="s">
        <v>10719</v>
      </c>
      <c r="C932" s="253">
        <v>6963.5387666691222</v>
      </c>
      <c r="D932" s="33">
        <v>29</v>
      </c>
      <c r="E932" s="250"/>
      <c r="F932" s="62">
        <v>0</v>
      </c>
      <c r="G932" s="62">
        <v>0</v>
      </c>
      <c r="H932" s="253">
        <f t="shared" si="108"/>
        <v>0</v>
      </c>
    </row>
    <row r="933" spans="1:8" x14ac:dyDescent="0.2">
      <c r="A933" s="450" t="s">
        <v>10720</v>
      </c>
      <c r="B933" s="6" t="s">
        <v>10468</v>
      </c>
      <c r="C933" s="253">
        <v>7477.6255212554333</v>
      </c>
      <c r="D933" s="33">
        <v>29</v>
      </c>
      <c r="E933" s="250"/>
      <c r="F933" s="62">
        <v>0</v>
      </c>
      <c r="G933" s="62">
        <v>0</v>
      </c>
      <c r="H933" s="253">
        <f t="shared" si="108"/>
        <v>0</v>
      </c>
    </row>
    <row r="934" spans="1:8" x14ac:dyDescent="0.2">
      <c r="A934" s="450" t="s">
        <v>10721</v>
      </c>
      <c r="B934" s="6" t="s">
        <v>10442</v>
      </c>
      <c r="C934" s="253">
        <v>5140.8675458631105</v>
      </c>
      <c r="D934" s="33">
        <v>28</v>
      </c>
      <c r="E934" s="250"/>
      <c r="F934" s="62">
        <v>0</v>
      </c>
      <c r="G934" s="62">
        <v>0</v>
      </c>
      <c r="H934" s="253">
        <f t="shared" si="108"/>
        <v>0</v>
      </c>
    </row>
    <row r="935" spans="1:8" x14ac:dyDescent="0.2">
      <c r="A935" s="450" t="s">
        <v>10722</v>
      </c>
      <c r="B935" s="6" t="s">
        <v>10444</v>
      </c>
      <c r="C935" s="253">
        <v>4673.5159507846456</v>
      </c>
      <c r="D935" s="33">
        <v>28</v>
      </c>
      <c r="E935" s="250"/>
      <c r="F935" s="62">
        <v>0</v>
      </c>
      <c r="G935" s="62">
        <v>0</v>
      </c>
      <c r="H935" s="253">
        <f t="shared" si="108"/>
        <v>0</v>
      </c>
    </row>
    <row r="936" spans="1:8" x14ac:dyDescent="0.2">
      <c r="A936" s="450" t="s">
        <v>10723</v>
      </c>
      <c r="B936" s="6" t="s">
        <v>10446</v>
      </c>
      <c r="C936" s="253">
        <v>11683.789876961615</v>
      </c>
      <c r="D936" s="33">
        <v>29</v>
      </c>
      <c r="E936" s="250"/>
      <c r="F936" s="62">
        <v>0</v>
      </c>
      <c r="G936" s="62">
        <v>0</v>
      </c>
      <c r="H936" s="253">
        <f t="shared" si="108"/>
        <v>0</v>
      </c>
    </row>
    <row r="937" spans="1:8" x14ac:dyDescent="0.2">
      <c r="A937" s="450" t="s">
        <v>10724</v>
      </c>
      <c r="B937" s="6" t="s">
        <v>10725</v>
      </c>
      <c r="C937" s="253">
        <v>10936.02732483607</v>
      </c>
      <c r="D937" s="33">
        <v>29</v>
      </c>
      <c r="E937" s="250"/>
      <c r="F937" s="62">
        <v>0</v>
      </c>
      <c r="G937" s="62">
        <v>0</v>
      </c>
      <c r="H937" s="253">
        <f t="shared" si="108"/>
        <v>0</v>
      </c>
    </row>
    <row r="938" spans="1:8" x14ac:dyDescent="0.2">
      <c r="A938" s="450" t="s">
        <v>10726</v>
      </c>
      <c r="B938" s="6" t="s">
        <v>10450</v>
      </c>
      <c r="C938" s="253">
        <v>7477.6255212554333</v>
      </c>
      <c r="D938" s="33">
        <v>29</v>
      </c>
      <c r="E938" s="250"/>
      <c r="F938" s="62">
        <v>0</v>
      </c>
      <c r="G938" s="62">
        <v>0</v>
      </c>
      <c r="H938" s="253">
        <f t="shared" si="108"/>
        <v>0</v>
      </c>
    </row>
    <row r="939" spans="1:8" x14ac:dyDescent="0.2">
      <c r="A939" s="450" t="s">
        <v>10727</v>
      </c>
      <c r="B939" s="6" t="s">
        <v>10547</v>
      </c>
      <c r="C939" s="253">
        <v>2804.1095704707873</v>
      </c>
      <c r="D939" s="33">
        <v>29</v>
      </c>
      <c r="E939" s="250"/>
      <c r="F939" s="62">
        <v>0</v>
      </c>
      <c r="G939" s="62">
        <v>0</v>
      </c>
      <c r="H939" s="253">
        <f t="shared" si="108"/>
        <v>0</v>
      </c>
    </row>
    <row r="940" spans="1:8" x14ac:dyDescent="0.2">
      <c r="A940" s="450" t="s">
        <v>10728</v>
      </c>
      <c r="B940" s="6" t="s">
        <v>10478</v>
      </c>
      <c r="C940" s="253">
        <v>4673.5159507846456</v>
      </c>
      <c r="D940" s="33">
        <v>29</v>
      </c>
      <c r="E940" s="250"/>
      <c r="F940" s="62">
        <v>0</v>
      </c>
      <c r="G940" s="62">
        <v>0</v>
      </c>
      <c r="H940" s="253">
        <f t="shared" si="108"/>
        <v>0</v>
      </c>
    </row>
    <row r="941" spans="1:8" x14ac:dyDescent="0.2">
      <c r="A941" s="450" t="s">
        <v>10729</v>
      </c>
      <c r="B941" s="6" t="s">
        <v>10730</v>
      </c>
      <c r="C941" s="253">
        <v>14254.223649893169</v>
      </c>
      <c r="D941" s="33">
        <v>30</v>
      </c>
      <c r="E941" s="250"/>
      <c r="F941" s="62">
        <v>0</v>
      </c>
      <c r="G941" s="62">
        <v>0</v>
      </c>
      <c r="H941" s="253">
        <f t="shared" si="108"/>
        <v>0</v>
      </c>
    </row>
    <row r="942" spans="1:8" x14ac:dyDescent="0.2">
      <c r="A942" s="450" t="s">
        <v>10731</v>
      </c>
      <c r="B942" s="6" t="s">
        <v>10552</v>
      </c>
      <c r="C942" s="253">
        <v>7477.6255212554333</v>
      </c>
      <c r="D942" s="33">
        <v>30</v>
      </c>
      <c r="E942" s="250"/>
      <c r="F942" s="62">
        <v>0</v>
      </c>
      <c r="G942" s="62">
        <v>0</v>
      </c>
      <c r="H942" s="253">
        <f t="shared" si="108"/>
        <v>0</v>
      </c>
    </row>
    <row r="943" spans="1:8" x14ac:dyDescent="0.2">
      <c r="A943" s="450" t="s">
        <v>10732</v>
      </c>
      <c r="B943" s="6" t="s">
        <v>10486</v>
      </c>
      <c r="C943" s="253">
        <v>2804.1095704707873</v>
      </c>
      <c r="D943" s="33">
        <v>29</v>
      </c>
      <c r="E943" s="250"/>
      <c r="F943" s="62">
        <v>0</v>
      </c>
      <c r="G943" s="62">
        <v>0</v>
      </c>
      <c r="H943" s="253">
        <f t="shared" si="108"/>
        <v>0</v>
      </c>
    </row>
    <row r="944" spans="1:8" x14ac:dyDescent="0.2">
      <c r="A944" s="450" t="s">
        <v>10733</v>
      </c>
      <c r="B944" s="6" t="s">
        <v>10488</v>
      </c>
      <c r="C944" s="253">
        <v>4673.5159507846456</v>
      </c>
      <c r="D944" s="33">
        <v>29</v>
      </c>
      <c r="E944" s="250"/>
      <c r="F944" s="62">
        <v>0</v>
      </c>
      <c r="G944" s="62">
        <v>0</v>
      </c>
      <c r="H944" s="253">
        <f t="shared" si="108"/>
        <v>0</v>
      </c>
    </row>
    <row r="945" spans="1:8" x14ac:dyDescent="0.2">
      <c r="A945" s="450" t="s">
        <v>10734</v>
      </c>
      <c r="B945" s="6" t="s">
        <v>10735</v>
      </c>
      <c r="C945" s="253">
        <v>12034.303573270463</v>
      </c>
      <c r="D945" s="33">
        <v>30</v>
      </c>
      <c r="E945" s="250"/>
      <c r="F945" s="62">
        <v>0</v>
      </c>
      <c r="G945" s="62">
        <v>0</v>
      </c>
      <c r="H945" s="253">
        <f t="shared" si="108"/>
        <v>0</v>
      </c>
    </row>
    <row r="946" spans="1:8" x14ac:dyDescent="0.2">
      <c r="A946" s="450" t="s">
        <v>10736</v>
      </c>
      <c r="B946" s="6" t="s">
        <v>10492</v>
      </c>
      <c r="C946" s="253">
        <v>7477.6255212554333</v>
      </c>
      <c r="D946" s="33">
        <v>30</v>
      </c>
      <c r="E946" s="250"/>
      <c r="F946" s="62">
        <v>0</v>
      </c>
      <c r="G946" s="62">
        <v>0</v>
      </c>
      <c r="H946" s="253">
        <f t="shared" si="108"/>
        <v>0</v>
      </c>
    </row>
    <row r="947" spans="1:8" x14ac:dyDescent="0.2">
      <c r="A947" s="450" t="s">
        <v>10737</v>
      </c>
      <c r="B947" s="6" t="s">
        <v>2576</v>
      </c>
      <c r="C947" s="253">
        <v>31099.65</v>
      </c>
      <c r="D947" s="33">
        <v>30</v>
      </c>
      <c r="E947" s="250"/>
      <c r="F947" s="62">
        <v>0</v>
      </c>
      <c r="G947" s="62">
        <v>0</v>
      </c>
      <c r="H947" s="253">
        <f t="shared" si="108"/>
        <v>0</v>
      </c>
    </row>
    <row r="948" spans="1:8" ht="15" x14ac:dyDescent="0.25">
      <c r="A948" s="19" t="s">
        <v>2889</v>
      </c>
      <c r="B948" s="167" t="s">
        <v>5897</v>
      </c>
      <c r="C948" s="269"/>
      <c r="D948" s="269"/>
      <c r="E948" s="269"/>
      <c r="F948" s="269"/>
      <c r="G948" s="269"/>
      <c r="H948" s="288"/>
    </row>
    <row r="949" spans="1:8" x14ac:dyDescent="0.2">
      <c r="A949" s="10" t="s">
        <v>2890</v>
      </c>
      <c r="B949" s="6" t="s">
        <v>2585</v>
      </c>
      <c r="C949" s="253">
        <v>93492.1</v>
      </c>
      <c r="D949" s="250">
        <v>29</v>
      </c>
      <c r="E949" s="250"/>
      <c r="F949" s="62">
        <v>0</v>
      </c>
      <c r="G949" s="62">
        <v>0</v>
      </c>
      <c r="H949" s="253">
        <f t="shared" ref="H949:H957" si="109">G949-F949</f>
        <v>0</v>
      </c>
    </row>
    <row r="950" spans="1:8" x14ac:dyDescent="0.2">
      <c r="A950" s="10" t="s">
        <v>2891</v>
      </c>
      <c r="B950" s="6" t="s">
        <v>2586</v>
      </c>
      <c r="C950" s="253">
        <v>115752.12</v>
      </c>
      <c r="D950" s="250">
        <v>30</v>
      </c>
      <c r="E950" s="250"/>
      <c r="F950" s="62">
        <v>0</v>
      </c>
      <c r="G950" s="62">
        <v>0</v>
      </c>
      <c r="H950" s="253">
        <f t="shared" si="109"/>
        <v>0</v>
      </c>
    </row>
    <row r="951" spans="1:8" x14ac:dyDescent="0.2">
      <c r="A951" s="10" t="s">
        <v>2892</v>
      </c>
      <c r="B951" s="6" t="s">
        <v>2587</v>
      </c>
      <c r="C951" s="253">
        <v>115752.12</v>
      </c>
      <c r="D951" s="250">
        <v>31</v>
      </c>
      <c r="E951" s="250"/>
      <c r="F951" s="62">
        <v>0</v>
      </c>
      <c r="G951" s="62">
        <v>0</v>
      </c>
      <c r="H951" s="253">
        <f t="shared" si="109"/>
        <v>0</v>
      </c>
    </row>
    <row r="952" spans="1:8" x14ac:dyDescent="0.2">
      <c r="A952" s="10" t="s">
        <v>2893</v>
      </c>
      <c r="B952" s="6" t="s">
        <v>2588</v>
      </c>
      <c r="C952" s="253">
        <v>115752.12</v>
      </c>
      <c r="D952" s="250">
        <v>32</v>
      </c>
      <c r="E952" s="250"/>
      <c r="F952" s="62">
        <v>0</v>
      </c>
      <c r="G952" s="62">
        <v>0</v>
      </c>
      <c r="H952" s="253">
        <f t="shared" si="109"/>
        <v>0</v>
      </c>
    </row>
    <row r="953" spans="1:8" x14ac:dyDescent="0.2">
      <c r="A953" s="10" t="s">
        <v>2894</v>
      </c>
      <c r="B953" s="6" t="s">
        <v>2589</v>
      </c>
      <c r="C953" s="253">
        <v>115752.12</v>
      </c>
      <c r="D953" s="250">
        <v>33</v>
      </c>
      <c r="E953" s="250"/>
      <c r="F953" s="62">
        <v>0</v>
      </c>
      <c r="G953" s="62">
        <v>0</v>
      </c>
      <c r="H953" s="253">
        <f t="shared" si="109"/>
        <v>0</v>
      </c>
    </row>
    <row r="954" spans="1:8" x14ac:dyDescent="0.2">
      <c r="A954" s="10" t="s">
        <v>2895</v>
      </c>
      <c r="B954" s="6" t="s">
        <v>2590</v>
      </c>
      <c r="C954" s="253">
        <v>115752.12</v>
      </c>
      <c r="D954" s="250">
        <v>34</v>
      </c>
      <c r="E954" s="250"/>
      <c r="F954" s="62">
        <v>0</v>
      </c>
      <c r="G954" s="62">
        <v>0</v>
      </c>
      <c r="H954" s="253">
        <f t="shared" si="109"/>
        <v>0</v>
      </c>
    </row>
    <row r="955" spans="1:8" x14ac:dyDescent="0.2">
      <c r="A955" s="10" t="s">
        <v>2896</v>
      </c>
      <c r="B955" s="6" t="s">
        <v>2591</v>
      </c>
      <c r="C955" s="253">
        <v>115752.12</v>
      </c>
      <c r="D955" s="250">
        <v>35</v>
      </c>
      <c r="E955" s="250"/>
      <c r="F955" s="62">
        <v>0</v>
      </c>
      <c r="G955" s="62">
        <v>0</v>
      </c>
      <c r="H955" s="253">
        <f t="shared" si="109"/>
        <v>0</v>
      </c>
    </row>
    <row r="956" spans="1:8" x14ac:dyDescent="0.2">
      <c r="A956" s="10" t="s">
        <v>2897</v>
      </c>
      <c r="B956" s="6" t="s">
        <v>2592</v>
      </c>
      <c r="C956" s="253">
        <v>115752.12</v>
      </c>
      <c r="D956" s="250">
        <v>36</v>
      </c>
      <c r="E956" s="250"/>
      <c r="F956" s="62">
        <v>0</v>
      </c>
      <c r="G956" s="62">
        <v>0</v>
      </c>
      <c r="H956" s="253">
        <f t="shared" si="109"/>
        <v>0</v>
      </c>
    </row>
    <row r="957" spans="1:8" x14ac:dyDescent="0.2">
      <c r="A957" s="10" t="s">
        <v>2898</v>
      </c>
      <c r="B957" s="6" t="s">
        <v>2724</v>
      </c>
      <c r="C957" s="253">
        <v>93492.1</v>
      </c>
      <c r="D957" s="250">
        <v>36</v>
      </c>
      <c r="E957" s="250"/>
      <c r="F957" s="62">
        <v>0</v>
      </c>
      <c r="G957" s="62">
        <v>0</v>
      </c>
      <c r="H957" s="253">
        <f t="shared" si="109"/>
        <v>0</v>
      </c>
    </row>
    <row r="958" spans="1:8" ht="15" x14ac:dyDescent="0.25">
      <c r="A958" s="19" t="s">
        <v>2899</v>
      </c>
      <c r="B958" s="167" t="s">
        <v>5559</v>
      </c>
      <c r="C958" s="269"/>
      <c r="D958" s="269"/>
      <c r="E958" s="269"/>
      <c r="F958" s="269"/>
      <c r="G958" s="269"/>
      <c r="H958" s="288"/>
    </row>
    <row r="959" spans="1:8" x14ac:dyDescent="0.2">
      <c r="A959" s="10" t="s">
        <v>2900</v>
      </c>
      <c r="B959" s="6" t="s">
        <v>2585</v>
      </c>
      <c r="C959" s="253">
        <v>10388.01</v>
      </c>
      <c r="D959" s="250">
        <v>30</v>
      </c>
      <c r="E959" s="250"/>
      <c r="F959" s="62">
        <v>0</v>
      </c>
      <c r="G959" s="62">
        <v>0</v>
      </c>
      <c r="H959" s="253">
        <f t="shared" ref="H959:H967" si="110">G959-F959</f>
        <v>0</v>
      </c>
    </row>
    <row r="960" spans="1:8" x14ac:dyDescent="0.2">
      <c r="A960" s="10" t="s">
        <v>2901</v>
      </c>
      <c r="B960" s="6" t="s">
        <v>2586</v>
      </c>
      <c r="C960" s="253">
        <v>12861.35</v>
      </c>
      <c r="D960" s="250">
        <v>31</v>
      </c>
      <c r="E960" s="250"/>
      <c r="F960" s="62">
        <v>0</v>
      </c>
      <c r="G960" s="62">
        <v>0</v>
      </c>
      <c r="H960" s="253">
        <f t="shared" si="110"/>
        <v>0</v>
      </c>
    </row>
    <row r="961" spans="1:8" x14ac:dyDescent="0.2">
      <c r="A961" s="10" t="s">
        <v>2902</v>
      </c>
      <c r="B961" s="6" t="s">
        <v>2587</v>
      </c>
      <c r="C961" s="253">
        <v>12861.35</v>
      </c>
      <c r="D961" s="250">
        <v>32</v>
      </c>
      <c r="E961" s="250"/>
      <c r="F961" s="62">
        <v>0</v>
      </c>
      <c r="G961" s="62">
        <v>0</v>
      </c>
      <c r="H961" s="253">
        <f t="shared" si="110"/>
        <v>0</v>
      </c>
    </row>
    <row r="962" spans="1:8" x14ac:dyDescent="0.2">
      <c r="A962" s="10" t="s">
        <v>2903</v>
      </c>
      <c r="B962" s="6" t="s">
        <v>2588</v>
      </c>
      <c r="C962" s="253">
        <v>12861.35</v>
      </c>
      <c r="D962" s="250">
        <v>33</v>
      </c>
      <c r="E962" s="250"/>
      <c r="F962" s="62">
        <v>0</v>
      </c>
      <c r="G962" s="62">
        <v>0</v>
      </c>
      <c r="H962" s="253">
        <f t="shared" si="110"/>
        <v>0</v>
      </c>
    </row>
    <row r="963" spans="1:8" x14ac:dyDescent="0.2">
      <c r="A963" s="10" t="s">
        <v>2904</v>
      </c>
      <c r="B963" s="6" t="s">
        <v>2589</v>
      </c>
      <c r="C963" s="253">
        <v>12861.35</v>
      </c>
      <c r="D963" s="250">
        <v>34</v>
      </c>
      <c r="E963" s="250"/>
      <c r="F963" s="62">
        <v>0</v>
      </c>
      <c r="G963" s="62">
        <v>0</v>
      </c>
      <c r="H963" s="253">
        <f t="shared" si="110"/>
        <v>0</v>
      </c>
    </row>
    <row r="964" spans="1:8" x14ac:dyDescent="0.2">
      <c r="A964" s="10" t="s">
        <v>2905</v>
      </c>
      <c r="B964" s="6" t="s">
        <v>2590</v>
      </c>
      <c r="C964" s="253">
        <v>12861.35</v>
      </c>
      <c r="D964" s="250">
        <v>35</v>
      </c>
      <c r="E964" s="250"/>
      <c r="F964" s="62">
        <v>0</v>
      </c>
      <c r="G964" s="62">
        <v>0</v>
      </c>
      <c r="H964" s="253">
        <f t="shared" si="110"/>
        <v>0</v>
      </c>
    </row>
    <row r="965" spans="1:8" x14ac:dyDescent="0.2">
      <c r="A965" s="10" t="s">
        <v>2906</v>
      </c>
      <c r="B965" s="6" t="s">
        <v>2591</v>
      </c>
      <c r="C965" s="253">
        <v>12861.35</v>
      </c>
      <c r="D965" s="250">
        <v>35</v>
      </c>
      <c r="E965" s="250"/>
      <c r="F965" s="62">
        <v>0</v>
      </c>
      <c r="G965" s="62">
        <v>0</v>
      </c>
      <c r="H965" s="253">
        <f t="shared" si="110"/>
        <v>0</v>
      </c>
    </row>
    <row r="966" spans="1:8" x14ac:dyDescent="0.2">
      <c r="A966" s="10" t="s">
        <v>2907</v>
      </c>
      <c r="B966" s="6" t="s">
        <v>2592</v>
      </c>
      <c r="C966" s="253">
        <v>12861.35</v>
      </c>
      <c r="D966" s="250">
        <v>36</v>
      </c>
      <c r="E966" s="250"/>
      <c r="F966" s="62">
        <v>0</v>
      </c>
      <c r="G966" s="62">
        <v>0</v>
      </c>
      <c r="H966" s="253">
        <f t="shared" si="110"/>
        <v>0</v>
      </c>
    </row>
    <row r="967" spans="1:8" x14ac:dyDescent="0.2">
      <c r="A967" s="10" t="s">
        <v>2908</v>
      </c>
      <c r="B967" s="6" t="s">
        <v>2724</v>
      </c>
      <c r="C967" s="253">
        <v>10388.01</v>
      </c>
      <c r="D967" s="250">
        <v>36</v>
      </c>
      <c r="E967" s="250"/>
      <c r="F967" s="62">
        <v>0</v>
      </c>
      <c r="G967" s="62">
        <v>0</v>
      </c>
      <c r="H967" s="253">
        <f t="shared" si="110"/>
        <v>0</v>
      </c>
    </row>
    <row r="968" spans="1:8" ht="15" x14ac:dyDescent="0.25">
      <c r="A968" s="19" t="s">
        <v>2909</v>
      </c>
      <c r="B968" s="12" t="s">
        <v>5760</v>
      </c>
      <c r="C968" s="269"/>
      <c r="D968" s="269"/>
      <c r="E968" s="269"/>
      <c r="F968" s="269"/>
      <c r="G968" s="269"/>
      <c r="H968" s="288"/>
    </row>
    <row r="969" spans="1:8" x14ac:dyDescent="0.2">
      <c r="A969" s="10" t="s">
        <v>2910</v>
      </c>
      <c r="B969" s="6" t="s">
        <v>2677</v>
      </c>
      <c r="C969" s="253">
        <v>63478.17</v>
      </c>
      <c r="D969" s="250">
        <v>33</v>
      </c>
      <c r="E969" s="250"/>
      <c r="F969" s="62">
        <v>0</v>
      </c>
      <c r="G969" s="62">
        <v>0</v>
      </c>
      <c r="H969" s="253">
        <f t="shared" ref="H969:H973" si="111">G969-F969</f>
        <v>0</v>
      </c>
    </row>
    <row r="970" spans="1:8" x14ac:dyDescent="0.2">
      <c r="A970" s="10" t="s">
        <v>2911</v>
      </c>
      <c r="B970" s="6" t="s">
        <v>2678</v>
      </c>
      <c r="C970" s="253">
        <v>63478.17</v>
      </c>
      <c r="D970" s="250">
        <v>34</v>
      </c>
      <c r="E970" s="250"/>
      <c r="F970" s="62">
        <v>0</v>
      </c>
      <c r="G970" s="62">
        <v>0</v>
      </c>
      <c r="H970" s="253">
        <f t="shared" si="111"/>
        <v>0</v>
      </c>
    </row>
    <row r="971" spans="1:8" x14ac:dyDescent="0.2">
      <c r="A971" s="10" t="s">
        <v>2912</v>
      </c>
      <c r="B971" s="6" t="s">
        <v>1503</v>
      </c>
      <c r="C971" s="253">
        <v>63478.17</v>
      </c>
      <c r="D971" s="250">
        <v>35</v>
      </c>
      <c r="E971" s="250"/>
      <c r="F971" s="62">
        <v>0</v>
      </c>
      <c r="G971" s="62">
        <v>0</v>
      </c>
      <c r="H971" s="253">
        <f t="shared" si="111"/>
        <v>0</v>
      </c>
    </row>
    <row r="972" spans="1:8" x14ac:dyDescent="0.2">
      <c r="A972" s="10" t="s">
        <v>2913</v>
      </c>
      <c r="B972" s="6" t="s">
        <v>1585</v>
      </c>
      <c r="C972" s="253">
        <v>63478.17</v>
      </c>
      <c r="D972" s="250">
        <v>36</v>
      </c>
      <c r="E972" s="250"/>
      <c r="F972" s="62">
        <v>0</v>
      </c>
      <c r="G972" s="62">
        <v>0</v>
      </c>
      <c r="H972" s="253">
        <f t="shared" si="111"/>
        <v>0</v>
      </c>
    </row>
    <row r="973" spans="1:8" x14ac:dyDescent="0.2">
      <c r="A973" s="10" t="s">
        <v>2914</v>
      </c>
      <c r="B973" s="6" t="s">
        <v>2852</v>
      </c>
      <c r="C973" s="253">
        <v>30469.52</v>
      </c>
      <c r="D973" s="250">
        <v>37</v>
      </c>
      <c r="E973" s="250"/>
      <c r="F973" s="62">
        <v>0</v>
      </c>
      <c r="G973" s="62">
        <v>0</v>
      </c>
      <c r="H973" s="253">
        <f t="shared" si="111"/>
        <v>0</v>
      </c>
    </row>
    <row r="974" spans="1:8" ht="30" x14ac:dyDescent="0.25">
      <c r="A974" s="35" t="s">
        <v>2915</v>
      </c>
      <c r="B974" s="167" t="s">
        <v>5561</v>
      </c>
      <c r="C974" s="269"/>
      <c r="D974" s="269"/>
      <c r="E974" s="269"/>
      <c r="F974" s="269"/>
      <c r="G974" s="269"/>
      <c r="H974" s="288"/>
    </row>
    <row r="975" spans="1:8" x14ac:dyDescent="0.2">
      <c r="A975" s="42" t="s">
        <v>2916</v>
      </c>
      <c r="B975" s="6" t="s">
        <v>5899</v>
      </c>
      <c r="C975" s="253">
        <v>91736.11</v>
      </c>
      <c r="D975" s="250">
        <v>36</v>
      </c>
      <c r="E975" s="250"/>
      <c r="F975" s="62">
        <v>0</v>
      </c>
      <c r="G975" s="62">
        <v>0</v>
      </c>
      <c r="H975" s="253">
        <f t="shared" ref="H975:H976" si="112">G975-F975</f>
        <v>0</v>
      </c>
    </row>
    <row r="976" spans="1:8" ht="15" thickBot="1" x14ac:dyDescent="0.25">
      <c r="A976" s="42" t="s">
        <v>5141</v>
      </c>
      <c r="B976" s="6" t="s">
        <v>5900</v>
      </c>
      <c r="C976" s="253">
        <v>22167.89</v>
      </c>
      <c r="D976" s="250">
        <v>37</v>
      </c>
      <c r="E976" s="250"/>
      <c r="F976" s="62">
        <v>0</v>
      </c>
      <c r="G976" s="62">
        <v>0</v>
      </c>
      <c r="H976" s="253">
        <f t="shared" si="112"/>
        <v>0</v>
      </c>
    </row>
    <row r="977" spans="1:8" ht="15.75" thickBot="1" x14ac:dyDescent="0.3">
      <c r="A977" s="158"/>
      <c r="B977" s="159" t="s">
        <v>6009</v>
      </c>
      <c r="C977" s="280">
        <f>SUM(C828:C976)</f>
        <v>3846801.0000000023</v>
      </c>
      <c r="D977" s="273"/>
      <c r="E977" s="273"/>
      <c r="F977" s="262">
        <f t="shared" ref="F977:H977" si="113">SUM(F828:F976)</f>
        <v>0</v>
      </c>
      <c r="G977" s="262">
        <f t="shared" si="113"/>
        <v>0</v>
      </c>
      <c r="H977" s="262">
        <f t="shared" si="113"/>
        <v>0</v>
      </c>
    </row>
    <row r="978" spans="1:8" ht="30.75" thickBot="1" x14ac:dyDescent="0.3">
      <c r="A978" s="158"/>
      <c r="B978" s="189" t="s">
        <v>6010</v>
      </c>
      <c r="C978" s="262">
        <f>C977+C823+C441+C415+C228+C183+C30</f>
        <v>34786224.280000009</v>
      </c>
      <c r="D978" s="281"/>
      <c r="E978" s="282"/>
      <c r="F978" s="262">
        <f>F977+F823+F441+F415+F228+F183+F30</f>
        <v>0</v>
      </c>
      <c r="G978" s="262">
        <f>G977+G823+G441+G415+G228+G183+G30</f>
        <v>0</v>
      </c>
      <c r="H978" s="262">
        <f>H977+H823+H441+H415+H228+H183+H30</f>
        <v>0</v>
      </c>
    </row>
  </sheetData>
  <mergeCells count="3">
    <mergeCell ref="A8:A9"/>
    <mergeCell ref="B8:B9"/>
    <mergeCell ref="C8:H8"/>
  </mergeCells>
  <phoneticPr fontId="40" type="noConversion"/>
  <pageMargins left="0.51181102362204722" right="0.11811023622047245" top="0.55118110236220474" bottom="0.55118110236220474" header="0.31496062992125984" footer="0.31496062992125984"/>
  <pageSetup paperSize="9" scale="49" fitToHeight="11" orientation="portrait" r:id="rId1"/>
  <headerFooter>
    <oddFooter>&amp;R&amp;P/&amp;N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  <pageSetUpPr fitToPage="1"/>
  </sheetPr>
  <dimension ref="A2:H606"/>
  <sheetViews>
    <sheetView view="pageBreakPreview" topLeftCell="A127" zoomScaleSheetLayoutView="100" workbookViewId="0">
      <selection activeCell="B289" sqref="B289"/>
    </sheetView>
  </sheetViews>
  <sheetFormatPr defaultColWidth="9.125" defaultRowHeight="14.25" x14ac:dyDescent="0.2"/>
  <cols>
    <col min="1" max="1" width="19.75" style="46" customWidth="1"/>
    <col min="2" max="2" width="46.75" style="1" customWidth="1"/>
    <col min="3" max="3" width="28.25" style="1" customWidth="1"/>
    <col min="4" max="4" width="16.75" style="1" customWidth="1"/>
    <col min="5" max="8" width="15.875" style="1" customWidth="1"/>
    <col min="9" max="16384" width="9.125" style="1"/>
  </cols>
  <sheetData>
    <row r="2" spans="1:8" ht="15" x14ac:dyDescent="0.25">
      <c r="A2" s="45" t="s">
        <v>6451</v>
      </c>
      <c r="B2" s="238"/>
    </row>
    <row r="3" spans="1:8" ht="15" x14ac:dyDescent="0.25">
      <c r="A3" s="45"/>
      <c r="B3" s="238"/>
    </row>
    <row r="4" spans="1:8" ht="15" x14ac:dyDescent="0.25">
      <c r="A4" s="45" t="s">
        <v>6453</v>
      </c>
      <c r="B4" s="238"/>
    </row>
    <row r="5" spans="1:8" ht="15" x14ac:dyDescent="0.25">
      <c r="A5" s="45"/>
      <c r="B5" s="238"/>
    </row>
    <row r="6" spans="1:8" ht="15" x14ac:dyDescent="0.25">
      <c r="A6" s="45"/>
      <c r="B6" s="804" t="s">
        <v>15002</v>
      </c>
      <c r="C6" s="805"/>
    </row>
    <row r="7" spans="1:8" ht="15" thickBot="1" x14ac:dyDescent="0.25"/>
    <row r="8" spans="1:8" ht="32.25" customHeight="1" x14ac:dyDescent="0.2">
      <c r="A8" s="783" t="s">
        <v>6224</v>
      </c>
      <c r="B8" s="798" t="s">
        <v>1471</v>
      </c>
      <c r="C8" s="801" t="s">
        <v>7780</v>
      </c>
      <c r="D8" s="802"/>
      <c r="E8" s="802"/>
      <c r="F8" s="802"/>
      <c r="G8" s="802"/>
      <c r="H8" s="803"/>
    </row>
    <row r="9" spans="1:8" ht="59.25" thickBot="1" x14ac:dyDescent="0.25">
      <c r="A9" s="784"/>
      <c r="B9" s="799"/>
      <c r="C9" s="164" t="s">
        <v>5468</v>
      </c>
      <c r="D9" s="164" t="s">
        <v>5469</v>
      </c>
      <c r="E9" s="165" t="s">
        <v>5470</v>
      </c>
      <c r="F9" s="164" t="s">
        <v>5471</v>
      </c>
      <c r="G9" s="165" t="s">
        <v>5472</v>
      </c>
      <c r="H9" s="164" t="s">
        <v>5473</v>
      </c>
    </row>
    <row r="10" spans="1:8" ht="45" x14ac:dyDescent="0.25">
      <c r="A10" s="183" t="s">
        <v>8461</v>
      </c>
      <c r="B10" s="501" t="s">
        <v>7819</v>
      </c>
      <c r="C10" s="286"/>
      <c r="D10" s="275"/>
      <c r="E10" s="275"/>
      <c r="F10" s="275"/>
      <c r="G10" s="275"/>
      <c r="H10" s="287"/>
    </row>
    <row r="11" spans="1:8" x14ac:dyDescent="0.2">
      <c r="A11" s="47"/>
      <c r="B11" s="6" t="s">
        <v>6013</v>
      </c>
      <c r="C11" s="250"/>
      <c r="D11" s="250"/>
      <c r="E11" s="250"/>
      <c r="F11" s="250"/>
      <c r="G11" s="250"/>
      <c r="H11" s="250"/>
    </row>
    <row r="12" spans="1:8" ht="15" x14ac:dyDescent="0.25">
      <c r="A12" s="466" t="s">
        <v>358</v>
      </c>
      <c r="B12" s="12" t="s">
        <v>5570</v>
      </c>
      <c r="C12" s="269"/>
      <c r="D12" s="269"/>
      <c r="E12" s="269"/>
      <c r="F12" s="269"/>
      <c r="G12" s="269"/>
      <c r="H12" s="288"/>
    </row>
    <row r="13" spans="1:8" x14ac:dyDescent="0.2">
      <c r="A13" s="483" t="s">
        <v>359</v>
      </c>
      <c r="B13" s="16" t="s">
        <v>5966</v>
      </c>
      <c r="C13" s="253">
        <v>81682.472567380057</v>
      </c>
      <c r="D13" s="250">
        <v>17</v>
      </c>
      <c r="E13" s="250"/>
      <c r="F13" s="62">
        <v>0</v>
      </c>
      <c r="G13" s="62">
        <v>0</v>
      </c>
      <c r="H13" s="253">
        <f t="shared" ref="H13:H20" si="0">G13-F13</f>
        <v>0</v>
      </c>
    </row>
    <row r="14" spans="1:8" x14ac:dyDescent="0.2">
      <c r="A14" s="483" t="s">
        <v>360</v>
      </c>
      <c r="B14" s="6" t="s">
        <v>5967</v>
      </c>
      <c r="C14" s="253">
        <v>81682.472567380057</v>
      </c>
      <c r="D14" s="250">
        <v>17</v>
      </c>
      <c r="E14" s="250"/>
      <c r="F14" s="62">
        <v>0</v>
      </c>
      <c r="G14" s="62">
        <v>0</v>
      </c>
      <c r="H14" s="253">
        <f t="shared" si="0"/>
        <v>0</v>
      </c>
    </row>
    <row r="15" spans="1:8" x14ac:dyDescent="0.2">
      <c r="A15" s="521" t="s">
        <v>1372</v>
      </c>
      <c r="B15" s="6" t="s">
        <v>5968</v>
      </c>
      <c r="C15" s="278">
        <v>81682.472567380057</v>
      </c>
      <c r="D15" s="250">
        <v>18</v>
      </c>
      <c r="E15" s="250"/>
      <c r="F15" s="62">
        <v>0</v>
      </c>
      <c r="G15" s="62">
        <v>0</v>
      </c>
      <c r="H15" s="253">
        <f t="shared" si="0"/>
        <v>0</v>
      </c>
    </row>
    <row r="16" spans="1:8" x14ac:dyDescent="0.2">
      <c r="A16" s="521" t="s">
        <v>8462</v>
      </c>
      <c r="B16" s="6" t="s">
        <v>5969</v>
      </c>
      <c r="C16" s="278">
        <v>81682.472567380057</v>
      </c>
      <c r="D16" s="250">
        <v>18</v>
      </c>
      <c r="E16" s="250"/>
      <c r="F16" s="62">
        <v>0</v>
      </c>
      <c r="G16" s="62">
        <v>0</v>
      </c>
      <c r="H16" s="253">
        <f t="shared" si="0"/>
        <v>0</v>
      </c>
    </row>
    <row r="17" spans="1:8" x14ac:dyDescent="0.2">
      <c r="A17" s="521" t="s">
        <v>8463</v>
      </c>
      <c r="B17" s="6" t="s">
        <v>5970</v>
      </c>
      <c r="C17" s="278">
        <v>20420.618141845014</v>
      </c>
      <c r="D17" s="277">
        <v>40</v>
      </c>
      <c r="E17" s="277"/>
      <c r="F17" s="62">
        <v>0</v>
      </c>
      <c r="G17" s="62">
        <v>0</v>
      </c>
      <c r="H17" s="253">
        <f t="shared" si="0"/>
        <v>0</v>
      </c>
    </row>
    <row r="18" spans="1:8" x14ac:dyDescent="0.2">
      <c r="A18" s="521" t="s">
        <v>8464</v>
      </c>
      <c r="B18" s="6" t="s">
        <v>5971</v>
      </c>
      <c r="C18" s="278">
        <v>20420.618141845014</v>
      </c>
      <c r="D18" s="277">
        <v>40</v>
      </c>
      <c r="E18" s="277"/>
      <c r="F18" s="62">
        <v>0</v>
      </c>
      <c r="G18" s="62">
        <v>0</v>
      </c>
      <c r="H18" s="253">
        <f t="shared" si="0"/>
        <v>0</v>
      </c>
    </row>
    <row r="19" spans="1:8" x14ac:dyDescent="0.2">
      <c r="A19" s="521" t="s">
        <v>8465</v>
      </c>
      <c r="B19" s="6" t="s">
        <v>5972</v>
      </c>
      <c r="C19" s="278">
        <v>20420.618141845014</v>
      </c>
      <c r="D19" s="277">
        <v>40</v>
      </c>
      <c r="E19" s="277"/>
      <c r="F19" s="62">
        <v>0</v>
      </c>
      <c r="G19" s="62">
        <v>0</v>
      </c>
      <c r="H19" s="253">
        <f t="shared" si="0"/>
        <v>0</v>
      </c>
    </row>
    <row r="20" spans="1:8" x14ac:dyDescent="0.2">
      <c r="A20" s="521" t="s">
        <v>8466</v>
      </c>
      <c r="B20" s="6" t="s">
        <v>5973</v>
      </c>
      <c r="C20" s="278">
        <v>20420.618141845014</v>
      </c>
      <c r="D20" s="277">
        <v>40</v>
      </c>
      <c r="E20" s="277"/>
      <c r="F20" s="62">
        <v>0</v>
      </c>
      <c r="G20" s="62">
        <v>0</v>
      </c>
      <c r="H20" s="253">
        <f t="shared" si="0"/>
        <v>0</v>
      </c>
    </row>
    <row r="21" spans="1:8" ht="30" x14ac:dyDescent="0.25">
      <c r="A21" s="522" t="s">
        <v>361</v>
      </c>
      <c r="B21" s="167" t="s">
        <v>5499</v>
      </c>
      <c r="C21" s="269"/>
      <c r="D21" s="269"/>
      <c r="E21" s="269"/>
      <c r="F21" s="269"/>
      <c r="G21" s="269"/>
      <c r="H21" s="288"/>
    </row>
    <row r="22" spans="1:8" x14ac:dyDescent="0.2">
      <c r="A22" s="521" t="s">
        <v>362</v>
      </c>
      <c r="B22" s="54" t="s">
        <v>8498</v>
      </c>
      <c r="C22" s="278">
        <v>310670.22723105759</v>
      </c>
      <c r="D22" s="250">
        <v>19</v>
      </c>
      <c r="E22" s="250">
        <v>27</v>
      </c>
      <c r="F22" s="62">
        <v>310670.23</v>
      </c>
      <c r="G22" s="62">
        <v>0</v>
      </c>
      <c r="H22" s="253">
        <f>G22+F22</f>
        <v>310670.23</v>
      </c>
    </row>
    <row r="23" spans="1:8" x14ac:dyDescent="0.2">
      <c r="A23" s="521" t="s">
        <v>4655</v>
      </c>
      <c r="B23" s="6" t="s">
        <v>9665</v>
      </c>
      <c r="C23" s="278">
        <v>310670.22723105759</v>
      </c>
      <c r="D23" s="250">
        <v>20</v>
      </c>
      <c r="E23" s="250">
        <v>28</v>
      </c>
      <c r="F23" s="62">
        <v>310670.23</v>
      </c>
      <c r="G23" s="62">
        <v>0</v>
      </c>
      <c r="H23" s="253">
        <f t="shared" ref="H23:H26" si="1">G23+F23</f>
        <v>310670.23</v>
      </c>
    </row>
    <row r="24" spans="1:8" x14ac:dyDescent="0.2">
      <c r="A24" s="521" t="s">
        <v>8467</v>
      </c>
      <c r="B24" s="6" t="s">
        <v>9666</v>
      </c>
      <c r="C24" s="278">
        <v>310670.22723105759</v>
      </c>
      <c r="D24" s="250">
        <v>20</v>
      </c>
      <c r="E24" s="250">
        <v>28</v>
      </c>
      <c r="F24" s="62">
        <v>310670.23</v>
      </c>
      <c r="G24" s="62">
        <v>0</v>
      </c>
      <c r="H24" s="253">
        <f t="shared" si="1"/>
        <v>310670.23</v>
      </c>
    </row>
    <row r="25" spans="1:8" x14ac:dyDescent="0.2">
      <c r="A25" s="521" t="s">
        <v>8468</v>
      </c>
      <c r="B25" s="6" t="s">
        <v>9667</v>
      </c>
      <c r="C25" s="278">
        <v>310670.22723105759</v>
      </c>
      <c r="D25" s="250">
        <v>21</v>
      </c>
      <c r="E25" s="250">
        <v>28</v>
      </c>
      <c r="F25" s="62">
        <v>310670.23</v>
      </c>
      <c r="G25" s="62">
        <v>0</v>
      </c>
      <c r="H25" s="253">
        <f t="shared" si="1"/>
        <v>310670.23</v>
      </c>
    </row>
    <row r="26" spans="1:8" x14ac:dyDescent="0.2">
      <c r="A26" s="521" t="s">
        <v>8469</v>
      </c>
      <c r="B26" s="6" t="s">
        <v>9668</v>
      </c>
      <c r="C26" s="278">
        <v>310670.22723105759</v>
      </c>
      <c r="D26" s="250">
        <v>21</v>
      </c>
      <c r="E26" s="250">
        <v>28</v>
      </c>
      <c r="F26" s="62">
        <v>310670.23</v>
      </c>
      <c r="G26" s="62">
        <v>0</v>
      </c>
      <c r="H26" s="253">
        <f t="shared" si="1"/>
        <v>310670.23</v>
      </c>
    </row>
    <row r="27" spans="1:8" x14ac:dyDescent="0.2">
      <c r="A27" s="521" t="s">
        <v>8470</v>
      </c>
      <c r="B27" s="636" t="s">
        <v>14083</v>
      </c>
      <c r="C27" s="278">
        <v>165876.2360762434</v>
      </c>
      <c r="D27" s="402">
        <v>22</v>
      </c>
      <c r="E27" s="250">
        <v>29</v>
      </c>
      <c r="F27" s="62">
        <f>C27</f>
        <v>165876.2360762434</v>
      </c>
      <c r="G27" s="278">
        <v>0</v>
      </c>
      <c r="H27" s="253">
        <f>G27+F27</f>
        <v>165876.2360762434</v>
      </c>
    </row>
    <row r="28" spans="1:8" x14ac:dyDescent="0.2">
      <c r="A28" s="521" t="s">
        <v>8471</v>
      </c>
      <c r="B28" s="636" t="s">
        <v>14084</v>
      </c>
      <c r="C28" s="278">
        <v>165876.2360762434</v>
      </c>
      <c r="D28" s="402">
        <v>22</v>
      </c>
      <c r="E28" s="250">
        <v>29</v>
      </c>
      <c r="F28" s="62">
        <f>C28</f>
        <v>165876.2360762434</v>
      </c>
      <c r="G28" s="278">
        <v>0</v>
      </c>
      <c r="H28" s="253">
        <f>G28+F28</f>
        <v>165876.2360762434</v>
      </c>
    </row>
    <row r="29" spans="1:8" x14ac:dyDescent="0.2">
      <c r="A29" s="521" t="s">
        <v>8472</v>
      </c>
      <c r="B29" s="636" t="s">
        <v>11965</v>
      </c>
      <c r="C29" s="278">
        <v>165876.2360762434</v>
      </c>
      <c r="D29" s="402">
        <v>22</v>
      </c>
      <c r="E29" s="250"/>
      <c r="F29" s="62">
        <v>0</v>
      </c>
      <c r="G29" s="62">
        <v>0</v>
      </c>
      <c r="H29" s="253">
        <f t="shared" ref="H29:H54" si="2">G29-F29</f>
        <v>0</v>
      </c>
    </row>
    <row r="30" spans="1:8" x14ac:dyDescent="0.2">
      <c r="A30" s="521" t="s">
        <v>8473</v>
      </c>
      <c r="B30" s="636" t="s">
        <v>1587</v>
      </c>
      <c r="C30" s="278">
        <v>165876.2360762434</v>
      </c>
      <c r="D30" s="402">
        <v>22</v>
      </c>
      <c r="E30" s="250"/>
      <c r="F30" s="62">
        <v>0</v>
      </c>
      <c r="G30" s="62">
        <v>0</v>
      </c>
      <c r="H30" s="253">
        <f t="shared" si="2"/>
        <v>0</v>
      </c>
    </row>
    <row r="31" spans="1:8" x14ac:dyDescent="0.2">
      <c r="A31" s="521" t="s">
        <v>8474</v>
      </c>
      <c r="B31" s="636" t="s">
        <v>13933</v>
      </c>
      <c r="C31" s="278">
        <v>165876.2360762434</v>
      </c>
      <c r="D31" s="402">
        <v>22</v>
      </c>
      <c r="E31" s="250">
        <v>29</v>
      </c>
      <c r="F31" s="62">
        <f>C31</f>
        <v>165876.2360762434</v>
      </c>
      <c r="G31" s="278">
        <v>0</v>
      </c>
      <c r="H31" s="253">
        <f>G31+F31</f>
        <v>165876.2360762434</v>
      </c>
    </row>
    <row r="32" spans="1:8" x14ac:dyDescent="0.2">
      <c r="A32" s="521" t="s">
        <v>8475</v>
      </c>
      <c r="B32" s="636" t="s">
        <v>13934</v>
      </c>
      <c r="C32" s="278">
        <v>165876.2360762434</v>
      </c>
      <c r="D32" s="402">
        <v>23</v>
      </c>
      <c r="E32" s="250">
        <v>29</v>
      </c>
      <c r="F32" s="62">
        <f t="shared" ref="F32:F38" si="3">C32</f>
        <v>165876.2360762434</v>
      </c>
      <c r="G32" s="278">
        <v>0</v>
      </c>
      <c r="H32" s="253">
        <f t="shared" ref="H32:H38" si="4">G32+F32</f>
        <v>165876.2360762434</v>
      </c>
    </row>
    <row r="33" spans="1:8" x14ac:dyDescent="0.2">
      <c r="A33" s="521" t="s">
        <v>8476</v>
      </c>
      <c r="B33" s="636" t="s">
        <v>13935</v>
      </c>
      <c r="C33" s="278">
        <v>165876.2360762434</v>
      </c>
      <c r="D33" s="402">
        <v>23</v>
      </c>
      <c r="E33" s="250">
        <v>29</v>
      </c>
      <c r="F33" s="62">
        <f t="shared" si="3"/>
        <v>165876.2360762434</v>
      </c>
      <c r="G33" s="278">
        <v>0</v>
      </c>
      <c r="H33" s="253">
        <f t="shared" si="4"/>
        <v>165876.2360762434</v>
      </c>
    </row>
    <row r="34" spans="1:8" x14ac:dyDescent="0.2">
      <c r="A34" s="521" t="s">
        <v>8477</v>
      </c>
      <c r="B34" s="636" t="s">
        <v>13936</v>
      </c>
      <c r="C34" s="278">
        <v>165876.2360762434</v>
      </c>
      <c r="D34" s="402">
        <v>23</v>
      </c>
      <c r="E34" s="250">
        <v>29</v>
      </c>
      <c r="F34" s="62">
        <f t="shared" si="3"/>
        <v>165876.2360762434</v>
      </c>
      <c r="G34" s="278">
        <v>0</v>
      </c>
      <c r="H34" s="253">
        <f t="shared" si="4"/>
        <v>165876.2360762434</v>
      </c>
    </row>
    <row r="35" spans="1:8" x14ac:dyDescent="0.2">
      <c r="A35" s="521" t="s">
        <v>8478</v>
      </c>
      <c r="B35" s="636" t="s">
        <v>13937</v>
      </c>
      <c r="C35" s="278">
        <v>165876.2360762434</v>
      </c>
      <c r="D35" s="402">
        <v>23</v>
      </c>
      <c r="E35" s="250">
        <v>29</v>
      </c>
      <c r="F35" s="62">
        <f t="shared" si="3"/>
        <v>165876.2360762434</v>
      </c>
      <c r="G35" s="278">
        <v>0</v>
      </c>
      <c r="H35" s="253">
        <f t="shared" si="4"/>
        <v>165876.2360762434</v>
      </c>
    </row>
    <row r="36" spans="1:8" x14ac:dyDescent="0.2">
      <c r="A36" s="521" t="s">
        <v>8479</v>
      </c>
      <c r="B36" s="636" t="s">
        <v>13938</v>
      </c>
      <c r="C36" s="278">
        <v>165876.2360762434</v>
      </c>
      <c r="D36" s="402">
        <v>24</v>
      </c>
      <c r="E36" s="250">
        <v>29</v>
      </c>
      <c r="F36" s="62">
        <f t="shared" si="3"/>
        <v>165876.2360762434</v>
      </c>
      <c r="G36" s="278">
        <v>0</v>
      </c>
      <c r="H36" s="253">
        <f t="shared" si="4"/>
        <v>165876.2360762434</v>
      </c>
    </row>
    <row r="37" spans="1:8" x14ac:dyDescent="0.2">
      <c r="A37" s="521" t="s">
        <v>8480</v>
      </c>
      <c r="B37" s="636" t="s">
        <v>13939</v>
      </c>
      <c r="C37" s="278">
        <v>165876.2360762434</v>
      </c>
      <c r="D37" s="402">
        <v>24</v>
      </c>
      <c r="E37" s="250">
        <v>29</v>
      </c>
      <c r="F37" s="62">
        <f t="shared" si="3"/>
        <v>165876.2360762434</v>
      </c>
      <c r="G37" s="278">
        <v>0</v>
      </c>
      <c r="H37" s="253">
        <f t="shared" si="4"/>
        <v>165876.2360762434</v>
      </c>
    </row>
    <row r="38" spans="1:8" x14ac:dyDescent="0.2">
      <c r="A38" s="521" t="s">
        <v>8481</v>
      </c>
      <c r="B38" s="636" t="s">
        <v>13940</v>
      </c>
      <c r="C38" s="278">
        <v>165876.2360762434</v>
      </c>
      <c r="D38" s="402">
        <v>24</v>
      </c>
      <c r="E38" s="250">
        <v>29</v>
      </c>
      <c r="F38" s="62">
        <f t="shared" si="3"/>
        <v>165876.2360762434</v>
      </c>
      <c r="G38" s="278">
        <v>0</v>
      </c>
      <c r="H38" s="253">
        <f t="shared" si="4"/>
        <v>165876.2360762434</v>
      </c>
    </row>
    <row r="39" spans="1:8" x14ac:dyDescent="0.2">
      <c r="A39" s="521" t="s">
        <v>8482</v>
      </c>
      <c r="B39" s="636" t="s">
        <v>14882</v>
      </c>
      <c r="C39" s="278">
        <v>165876.2360762434</v>
      </c>
      <c r="D39" s="402">
        <v>24</v>
      </c>
      <c r="E39" s="250">
        <v>30</v>
      </c>
      <c r="F39" s="62">
        <v>0</v>
      </c>
      <c r="G39" s="62">
        <f>C39</f>
        <v>165876.2360762434</v>
      </c>
      <c r="H39" s="253">
        <f t="shared" si="2"/>
        <v>165876.2360762434</v>
      </c>
    </row>
    <row r="40" spans="1:8" x14ac:dyDescent="0.2">
      <c r="A40" s="521" t="s">
        <v>8483</v>
      </c>
      <c r="B40" s="636" t="s">
        <v>14883</v>
      </c>
      <c r="C40" s="278">
        <v>165876.2360762434</v>
      </c>
      <c r="D40" s="402">
        <v>25</v>
      </c>
      <c r="E40" s="250">
        <v>30</v>
      </c>
      <c r="F40" s="62">
        <v>0</v>
      </c>
      <c r="G40" s="62">
        <f>C40</f>
        <v>165876.2360762434</v>
      </c>
      <c r="H40" s="253">
        <f t="shared" si="2"/>
        <v>165876.2360762434</v>
      </c>
    </row>
    <row r="41" spans="1:8" x14ac:dyDescent="0.2">
      <c r="A41" s="521" t="s">
        <v>8484</v>
      </c>
      <c r="B41" s="636" t="s">
        <v>3274</v>
      </c>
      <c r="C41" s="278">
        <v>165876.2360762434</v>
      </c>
      <c r="D41" s="402">
        <v>25</v>
      </c>
      <c r="E41" s="250"/>
      <c r="F41" s="62">
        <v>0</v>
      </c>
      <c r="G41" s="62">
        <v>0</v>
      </c>
      <c r="H41" s="253">
        <f t="shared" si="2"/>
        <v>0</v>
      </c>
    </row>
    <row r="42" spans="1:8" x14ac:dyDescent="0.2">
      <c r="A42" s="521" t="s">
        <v>8485</v>
      </c>
      <c r="B42" s="636" t="s">
        <v>1593</v>
      </c>
      <c r="C42" s="278">
        <v>165876.2360762434</v>
      </c>
      <c r="D42" s="402">
        <v>25</v>
      </c>
      <c r="E42" s="250"/>
      <c r="F42" s="62">
        <v>0</v>
      </c>
      <c r="G42" s="62">
        <v>0</v>
      </c>
      <c r="H42" s="253">
        <f t="shared" si="2"/>
        <v>0</v>
      </c>
    </row>
    <row r="43" spans="1:8" x14ac:dyDescent="0.2">
      <c r="A43" s="521" t="s">
        <v>8486</v>
      </c>
      <c r="B43" s="636" t="s">
        <v>11979</v>
      </c>
      <c r="C43" s="278">
        <v>165876.2360762434</v>
      </c>
      <c r="D43" s="402">
        <v>25</v>
      </c>
      <c r="E43" s="250"/>
      <c r="F43" s="62">
        <v>0</v>
      </c>
      <c r="G43" s="62">
        <v>0</v>
      </c>
      <c r="H43" s="253">
        <f t="shared" si="2"/>
        <v>0</v>
      </c>
    </row>
    <row r="44" spans="1:8" x14ac:dyDescent="0.2">
      <c r="A44" s="521" t="s">
        <v>8487</v>
      </c>
      <c r="B44" s="636" t="s">
        <v>1594</v>
      </c>
      <c r="C44" s="278">
        <v>165876.2360762434</v>
      </c>
      <c r="D44" s="402">
        <v>26</v>
      </c>
      <c r="E44" s="250"/>
      <c r="F44" s="62">
        <v>0</v>
      </c>
      <c r="G44" s="62">
        <v>0</v>
      </c>
      <c r="H44" s="253">
        <f t="shared" si="2"/>
        <v>0</v>
      </c>
    </row>
    <row r="45" spans="1:8" x14ac:dyDescent="0.2">
      <c r="A45" s="521" t="s">
        <v>8488</v>
      </c>
      <c r="B45" s="636" t="s">
        <v>11982</v>
      </c>
      <c r="C45" s="278">
        <v>165876.2360762434</v>
      </c>
      <c r="D45" s="402">
        <v>26</v>
      </c>
      <c r="E45" s="250"/>
      <c r="F45" s="62">
        <v>0</v>
      </c>
      <c r="G45" s="62">
        <v>0</v>
      </c>
      <c r="H45" s="253">
        <f t="shared" si="2"/>
        <v>0</v>
      </c>
    </row>
    <row r="46" spans="1:8" x14ac:dyDescent="0.2">
      <c r="A46" s="521" t="s">
        <v>8489</v>
      </c>
      <c r="B46" s="636" t="s">
        <v>14884</v>
      </c>
      <c r="C46" s="278">
        <v>165876.2360762434</v>
      </c>
      <c r="D46" s="402">
        <v>26</v>
      </c>
      <c r="E46" s="250">
        <v>30</v>
      </c>
      <c r="F46" s="62">
        <v>0</v>
      </c>
      <c r="G46" s="62">
        <f t="shared" ref="G46:G47" si="5">C46</f>
        <v>165876.2360762434</v>
      </c>
      <c r="H46" s="253">
        <f t="shared" si="2"/>
        <v>165876.2360762434</v>
      </c>
    </row>
    <row r="47" spans="1:8" x14ac:dyDescent="0.2">
      <c r="A47" s="521" t="s">
        <v>8490</v>
      </c>
      <c r="B47" s="636" t="s">
        <v>14885</v>
      </c>
      <c r="C47" s="278">
        <v>165876.2360762434</v>
      </c>
      <c r="D47" s="402">
        <v>26</v>
      </c>
      <c r="E47" s="250">
        <v>30</v>
      </c>
      <c r="F47" s="62">
        <v>0</v>
      </c>
      <c r="G47" s="62">
        <f t="shared" si="5"/>
        <v>165876.2360762434</v>
      </c>
      <c r="H47" s="253">
        <f t="shared" si="2"/>
        <v>165876.2360762434</v>
      </c>
    </row>
    <row r="48" spans="1:8" x14ac:dyDescent="0.2">
      <c r="A48" s="521" t="s">
        <v>8491</v>
      </c>
      <c r="B48" s="636" t="s">
        <v>1595</v>
      </c>
      <c r="C48" s="278">
        <v>165876.2360762434</v>
      </c>
      <c r="D48" s="402">
        <v>27</v>
      </c>
      <c r="E48" s="250"/>
      <c r="F48" s="62">
        <v>0</v>
      </c>
      <c r="G48" s="62">
        <v>0</v>
      </c>
      <c r="H48" s="253">
        <f t="shared" si="2"/>
        <v>0</v>
      </c>
    </row>
    <row r="49" spans="1:8" x14ac:dyDescent="0.2">
      <c r="A49" s="521" t="s">
        <v>8492</v>
      </c>
      <c r="B49" s="636" t="s">
        <v>11988</v>
      </c>
      <c r="C49" s="278">
        <v>165876.2360762434</v>
      </c>
      <c r="D49" s="402">
        <v>27</v>
      </c>
      <c r="E49" s="250"/>
      <c r="F49" s="62">
        <v>0</v>
      </c>
      <c r="G49" s="62">
        <v>0</v>
      </c>
      <c r="H49" s="253">
        <f t="shared" si="2"/>
        <v>0</v>
      </c>
    </row>
    <row r="50" spans="1:8" x14ac:dyDescent="0.2">
      <c r="A50" s="521" t="s">
        <v>8493</v>
      </c>
      <c r="B50" s="636" t="s">
        <v>1596</v>
      </c>
      <c r="C50" s="278">
        <v>165876.2360762434</v>
      </c>
      <c r="D50" s="402">
        <v>27</v>
      </c>
      <c r="E50" s="250"/>
      <c r="F50" s="62">
        <v>0</v>
      </c>
      <c r="G50" s="62">
        <v>0</v>
      </c>
      <c r="H50" s="253">
        <f t="shared" si="2"/>
        <v>0</v>
      </c>
    </row>
    <row r="51" spans="1:8" x14ac:dyDescent="0.2">
      <c r="A51" s="521" t="s">
        <v>8494</v>
      </c>
      <c r="B51" s="636" t="s">
        <v>3277</v>
      </c>
      <c r="C51" s="278">
        <v>165876.2360762434</v>
      </c>
      <c r="D51" s="402">
        <v>27</v>
      </c>
      <c r="E51" s="250"/>
      <c r="F51" s="62">
        <v>0</v>
      </c>
      <c r="G51" s="62">
        <v>0</v>
      </c>
      <c r="H51" s="253">
        <f t="shared" si="2"/>
        <v>0</v>
      </c>
    </row>
    <row r="52" spans="1:8" x14ac:dyDescent="0.2">
      <c r="A52" s="521" t="s">
        <v>8495</v>
      </c>
      <c r="B52" s="636" t="s">
        <v>1597</v>
      </c>
      <c r="C52" s="278">
        <v>165876.2360762434</v>
      </c>
      <c r="D52" s="402">
        <v>28</v>
      </c>
      <c r="E52" s="250"/>
      <c r="F52" s="62">
        <v>0</v>
      </c>
      <c r="G52" s="62">
        <v>0</v>
      </c>
      <c r="H52" s="253">
        <f t="shared" si="2"/>
        <v>0</v>
      </c>
    </row>
    <row r="53" spans="1:8" x14ac:dyDescent="0.2">
      <c r="A53" s="521" t="s">
        <v>8496</v>
      </c>
      <c r="B53" s="636" t="s">
        <v>11993</v>
      </c>
      <c r="C53" s="278">
        <v>165876.2360762434</v>
      </c>
      <c r="D53" s="402">
        <v>28</v>
      </c>
      <c r="E53" s="250"/>
      <c r="F53" s="62">
        <v>0</v>
      </c>
      <c r="G53" s="62">
        <v>0</v>
      </c>
      <c r="H53" s="253">
        <f t="shared" si="2"/>
        <v>0</v>
      </c>
    </row>
    <row r="54" spans="1:8" x14ac:dyDescent="0.2">
      <c r="A54" s="521" t="s">
        <v>8497</v>
      </c>
      <c r="B54" s="636" t="s">
        <v>1598</v>
      </c>
      <c r="C54" s="278">
        <v>165876.2360762434</v>
      </c>
      <c r="D54" s="402">
        <v>28</v>
      </c>
      <c r="E54" s="250"/>
      <c r="F54" s="62">
        <v>0</v>
      </c>
      <c r="G54" s="62">
        <v>0</v>
      </c>
      <c r="H54" s="253">
        <f t="shared" si="2"/>
        <v>0</v>
      </c>
    </row>
    <row r="55" spans="1:8" x14ac:dyDescent="0.2">
      <c r="A55" s="521" t="s">
        <v>13083</v>
      </c>
      <c r="B55" s="636" t="s">
        <v>11996</v>
      </c>
      <c r="C55" s="278">
        <v>165876.2360762434</v>
      </c>
      <c r="D55" s="402">
        <v>28</v>
      </c>
      <c r="E55" s="250"/>
      <c r="F55" s="62">
        <v>0</v>
      </c>
      <c r="G55" s="62">
        <v>0</v>
      </c>
      <c r="H55" s="253">
        <f t="shared" ref="H55:H79" si="6">G55-F55</f>
        <v>0</v>
      </c>
    </row>
    <row r="56" spans="1:8" x14ac:dyDescent="0.2">
      <c r="A56" s="521" t="s">
        <v>13084</v>
      </c>
      <c r="B56" s="636" t="s">
        <v>1599</v>
      </c>
      <c r="C56" s="278">
        <v>165876.2360762434</v>
      </c>
      <c r="D56" s="402">
        <v>29</v>
      </c>
      <c r="E56" s="250"/>
      <c r="F56" s="62">
        <v>0</v>
      </c>
      <c r="G56" s="62">
        <v>0</v>
      </c>
      <c r="H56" s="253">
        <f t="shared" si="6"/>
        <v>0</v>
      </c>
    </row>
    <row r="57" spans="1:8" x14ac:dyDescent="0.2">
      <c r="A57" s="521" t="s">
        <v>13085</v>
      </c>
      <c r="B57" s="636" t="s">
        <v>11999</v>
      </c>
      <c r="C57" s="278">
        <v>165876.2360762434</v>
      </c>
      <c r="D57" s="402">
        <v>29</v>
      </c>
      <c r="E57" s="250"/>
      <c r="F57" s="62">
        <v>0</v>
      </c>
      <c r="G57" s="62">
        <v>0</v>
      </c>
      <c r="H57" s="253">
        <f t="shared" si="6"/>
        <v>0</v>
      </c>
    </row>
    <row r="58" spans="1:8" x14ac:dyDescent="0.2">
      <c r="A58" s="521" t="s">
        <v>13086</v>
      </c>
      <c r="B58" s="636" t="s">
        <v>1600</v>
      </c>
      <c r="C58" s="278">
        <v>165876.2360762434</v>
      </c>
      <c r="D58" s="402">
        <v>29</v>
      </c>
      <c r="E58" s="250"/>
      <c r="F58" s="62">
        <v>0</v>
      </c>
      <c r="G58" s="62">
        <v>0</v>
      </c>
      <c r="H58" s="253">
        <f t="shared" si="6"/>
        <v>0</v>
      </c>
    </row>
    <row r="59" spans="1:8" x14ac:dyDescent="0.2">
      <c r="A59" s="521" t="s">
        <v>13087</v>
      </c>
      <c r="B59" s="636" t="s">
        <v>12002</v>
      </c>
      <c r="C59" s="278">
        <v>165876.2360762434</v>
      </c>
      <c r="D59" s="402">
        <v>29</v>
      </c>
      <c r="E59" s="250"/>
      <c r="F59" s="62">
        <v>0</v>
      </c>
      <c r="G59" s="62">
        <v>0</v>
      </c>
      <c r="H59" s="253">
        <f t="shared" si="6"/>
        <v>0</v>
      </c>
    </row>
    <row r="60" spans="1:8" x14ac:dyDescent="0.2">
      <c r="A60" s="521" t="s">
        <v>13088</v>
      </c>
      <c r="B60" s="636" t="s">
        <v>1601</v>
      </c>
      <c r="C60" s="278">
        <v>165876.2360762434</v>
      </c>
      <c r="D60" s="402">
        <v>30</v>
      </c>
      <c r="E60" s="250"/>
      <c r="F60" s="62">
        <v>0</v>
      </c>
      <c r="G60" s="62">
        <v>0</v>
      </c>
      <c r="H60" s="253">
        <f t="shared" si="6"/>
        <v>0</v>
      </c>
    </row>
    <row r="61" spans="1:8" x14ac:dyDescent="0.2">
      <c r="A61" s="521" t="s">
        <v>13089</v>
      </c>
      <c r="B61" s="636" t="s">
        <v>1507</v>
      </c>
      <c r="C61" s="278">
        <v>165876.2360762434</v>
      </c>
      <c r="D61" s="402">
        <v>30</v>
      </c>
      <c r="E61" s="250"/>
      <c r="F61" s="62">
        <v>0</v>
      </c>
      <c r="G61" s="62">
        <v>0</v>
      </c>
      <c r="H61" s="253">
        <f t="shared" si="6"/>
        <v>0</v>
      </c>
    </row>
    <row r="62" spans="1:8" x14ac:dyDescent="0.2">
      <c r="A62" s="521" t="s">
        <v>13090</v>
      </c>
      <c r="B62" s="636" t="s">
        <v>1602</v>
      </c>
      <c r="C62" s="278">
        <v>165876.2360762434</v>
      </c>
      <c r="D62" s="402">
        <v>30</v>
      </c>
      <c r="E62" s="250"/>
      <c r="F62" s="62">
        <v>0</v>
      </c>
      <c r="G62" s="62">
        <v>0</v>
      </c>
      <c r="H62" s="253">
        <f t="shared" si="6"/>
        <v>0</v>
      </c>
    </row>
    <row r="63" spans="1:8" x14ac:dyDescent="0.2">
      <c r="A63" s="521" t="s">
        <v>13091</v>
      </c>
      <c r="B63" s="636" t="s">
        <v>12007</v>
      </c>
      <c r="C63" s="278">
        <v>165876.2360762434</v>
      </c>
      <c r="D63" s="402">
        <v>30</v>
      </c>
      <c r="E63" s="250"/>
      <c r="F63" s="62">
        <v>0</v>
      </c>
      <c r="G63" s="62">
        <v>0</v>
      </c>
      <c r="H63" s="253">
        <f t="shared" si="6"/>
        <v>0</v>
      </c>
    </row>
    <row r="64" spans="1:8" x14ac:dyDescent="0.2">
      <c r="A64" s="521" t="s">
        <v>13092</v>
      </c>
      <c r="B64" s="636" t="s">
        <v>1603</v>
      </c>
      <c r="C64" s="278">
        <v>165876.2360762434</v>
      </c>
      <c r="D64" s="402">
        <v>31</v>
      </c>
      <c r="E64" s="250"/>
      <c r="F64" s="62">
        <v>0</v>
      </c>
      <c r="G64" s="62">
        <v>0</v>
      </c>
      <c r="H64" s="253">
        <f t="shared" si="6"/>
        <v>0</v>
      </c>
    </row>
    <row r="65" spans="1:8" x14ac:dyDescent="0.2">
      <c r="A65" s="521" t="s">
        <v>13093</v>
      </c>
      <c r="B65" s="636" t="s">
        <v>12010</v>
      </c>
      <c r="C65" s="278">
        <v>165876.2360762434</v>
      </c>
      <c r="D65" s="402">
        <v>31</v>
      </c>
      <c r="E65" s="250"/>
      <c r="F65" s="62">
        <v>0</v>
      </c>
      <c r="G65" s="62">
        <v>0</v>
      </c>
      <c r="H65" s="253">
        <f t="shared" si="6"/>
        <v>0</v>
      </c>
    </row>
    <row r="66" spans="1:8" x14ac:dyDescent="0.2">
      <c r="A66" s="521" t="s">
        <v>13094</v>
      </c>
      <c r="B66" s="636" t="s">
        <v>1604</v>
      </c>
      <c r="C66" s="278">
        <v>165876.2360762434</v>
      </c>
      <c r="D66" s="402">
        <v>31</v>
      </c>
      <c r="E66" s="250"/>
      <c r="F66" s="62">
        <v>0</v>
      </c>
      <c r="G66" s="62">
        <v>0</v>
      </c>
      <c r="H66" s="253">
        <f t="shared" si="6"/>
        <v>0</v>
      </c>
    </row>
    <row r="67" spans="1:8" x14ac:dyDescent="0.2">
      <c r="A67" s="521" t="s">
        <v>13095</v>
      </c>
      <c r="B67" s="636" t="s">
        <v>12013</v>
      </c>
      <c r="C67" s="278">
        <v>165876.2360762434</v>
      </c>
      <c r="D67" s="402">
        <v>31</v>
      </c>
      <c r="E67" s="250"/>
      <c r="F67" s="62">
        <v>0</v>
      </c>
      <c r="G67" s="62">
        <v>0</v>
      </c>
      <c r="H67" s="253">
        <f t="shared" si="6"/>
        <v>0</v>
      </c>
    </row>
    <row r="68" spans="1:8" x14ac:dyDescent="0.2">
      <c r="A68" s="521" t="s">
        <v>13096</v>
      </c>
      <c r="B68" s="636" t="s">
        <v>1605</v>
      </c>
      <c r="C68" s="278">
        <v>165876.2360762434</v>
      </c>
      <c r="D68" s="402">
        <v>32</v>
      </c>
      <c r="E68" s="250"/>
      <c r="F68" s="62">
        <v>0</v>
      </c>
      <c r="G68" s="62">
        <v>0</v>
      </c>
      <c r="H68" s="253">
        <f t="shared" si="6"/>
        <v>0</v>
      </c>
    </row>
    <row r="69" spans="1:8" x14ac:dyDescent="0.2">
      <c r="A69" s="521" t="s">
        <v>13097</v>
      </c>
      <c r="B69" s="636" t="s">
        <v>12016</v>
      </c>
      <c r="C69" s="278">
        <v>165876.2360762434</v>
      </c>
      <c r="D69" s="402">
        <v>32</v>
      </c>
      <c r="E69" s="250"/>
      <c r="F69" s="62">
        <v>0</v>
      </c>
      <c r="G69" s="62">
        <v>0</v>
      </c>
      <c r="H69" s="253">
        <f t="shared" si="6"/>
        <v>0</v>
      </c>
    </row>
    <row r="70" spans="1:8" x14ac:dyDescent="0.2">
      <c r="A70" s="521" t="s">
        <v>13098</v>
      </c>
      <c r="B70" s="636" t="s">
        <v>1606</v>
      </c>
      <c r="C70" s="278">
        <v>165876.2360762434</v>
      </c>
      <c r="D70" s="402">
        <v>32</v>
      </c>
      <c r="E70" s="250"/>
      <c r="F70" s="62">
        <v>0</v>
      </c>
      <c r="G70" s="62">
        <v>0</v>
      </c>
      <c r="H70" s="253">
        <f t="shared" si="6"/>
        <v>0</v>
      </c>
    </row>
    <row r="71" spans="1:8" x14ac:dyDescent="0.2">
      <c r="A71" s="521" t="s">
        <v>13099</v>
      </c>
      <c r="B71" s="636" t="s">
        <v>12019</v>
      </c>
      <c r="C71" s="278">
        <v>165876.2360762434</v>
      </c>
      <c r="D71" s="402">
        <v>32</v>
      </c>
      <c r="E71" s="250"/>
      <c r="F71" s="62">
        <v>0</v>
      </c>
      <c r="G71" s="62">
        <v>0</v>
      </c>
      <c r="H71" s="253">
        <f t="shared" si="6"/>
        <v>0</v>
      </c>
    </row>
    <row r="72" spans="1:8" x14ac:dyDescent="0.2">
      <c r="A72" s="521" t="s">
        <v>13100</v>
      </c>
      <c r="B72" s="636" t="s">
        <v>1607</v>
      </c>
      <c r="C72" s="278">
        <v>165876.2360762434</v>
      </c>
      <c r="D72" s="402">
        <v>33</v>
      </c>
      <c r="E72" s="250"/>
      <c r="F72" s="62">
        <v>0</v>
      </c>
      <c r="G72" s="62">
        <v>0</v>
      </c>
      <c r="H72" s="253">
        <f t="shared" si="6"/>
        <v>0</v>
      </c>
    </row>
    <row r="73" spans="1:8" x14ac:dyDescent="0.2">
      <c r="A73" s="521" t="s">
        <v>13101</v>
      </c>
      <c r="B73" s="636" t="s">
        <v>12022</v>
      </c>
      <c r="C73" s="278">
        <v>165876.2360762434</v>
      </c>
      <c r="D73" s="402">
        <v>33</v>
      </c>
      <c r="E73" s="250"/>
      <c r="F73" s="62">
        <v>0</v>
      </c>
      <c r="G73" s="62">
        <v>0</v>
      </c>
      <c r="H73" s="253">
        <f t="shared" si="6"/>
        <v>0</v>
      </c>
    </row>
    <row r="74" spans="1:8" x14ac:dyDescent="0.2">
      <c r="A74" s="521" t="s">
        <v>13102</v>
      </c>
      <c r="B74" s="636" t="s">
        <v>1608</v>
      </c>
      <c r="C74" s="278">
        <v>165876.2360762434</v>
      </c>
      <c r="D74" s="402">
        <v>33</v>
      </c>
      <c r="E74" s="250"/>
      <c r="F74" s="62">
        <v>0</v>
      </c>
      <c r="G74" s="62">
        <v>0</v>
      </c>
      <c r="H74" s="253">
        <f t="shared" si="6"/>
        <v>0</v>
      </c>
    </row>
    <row r="75" spans="1:8" x14ac:dyDescent="0.2">
      <c r="A75" s="521" t="s">
        <v>13103</v>
      </c>
      <c r="B75" s="636" t="s">
        <v>12025</v>
      </c>
      <c r="C75" s="278">
        <v>165876.2360762434</v>
      </c>
      <c r="D75" s="402">
        <v>33</v>
      </c>
      <c r="E75" s="250"/>
      <c r="F75" s="62">
        <v>0</v>
      </c>
      <c r="G75" s="62">
        <v>0</v>
      </c>
      <c r="H75" s="253">
        <f t="shared" si="6"/>
        <v>0</v>
      </c>
    </row>
    <row r="76" spans="1:8" x14ac:dyDescent="0.2">
      <c r="A76" s="521" t="s">
        <v>13104</v>
      </c>
      <c r="B76" s="636" t="s">
        <v>1508</v>
      </c>
      <c r="C76" s="278">
        <v>165876.2360762434</v>
      </c>
      <c r="D76" s="402">
        <v>34</v>
      </c>
      <c r="E76" s="250"/>
      <c r="F76" s="62">
        <v>0</v>
      </c>
      <c r="G76" s="62">
        <v>0</v>
      </c>
      <c r="H76" s="253">
        <f t="shared" si="6"/>
        <v>0</v>
      </c>
    </row>
    <row r="77" spans="1:8" x14ac:dyDescent="0.2">
      <c r="A77" s="521" t="s">
        <v>13105</v>
      </c>
      <c r="B77" s="636" t="s">
        <v>12028</v>
      </c>
      <c r="C77" s="278">
        <v>165876.2360762434</v>
      </c>
      <c r="D77" s="402">
        <v>34</v>
      </c>
      <c r="E77" s="250"/>
      <c r="F77" s="62">
        <v>0</v>
      </c>
      <c r="G77" s="62">
        <v>0</v>
      </c>
      <c r="H77" s="253">
        <f t="shared" si="6"/>
        <v>0</v>
      </c>
    </row>
    <row r="78" spans="1:8" x14ac:dyDescent="0.2">
      <c r="A78" s="521" t="s">
        <v>13106</v>
      </c>
      <c r="B78" s="636" t="s">
        <v>1609</v>
      </c>
      <c r="C78" s="278">
        <v>165876.2360762434</v>
      </c>
      <c r="D78" s="402">
        <v>34</v>
      </c>
      <c r="E78" s="250"/>
      <c r="F78" s="62">
        <v>0</v>
      </c>
      <c r="G78" s="62">
        <v>0</v>
      </c>
      <c r="H78" s="253">
        <f t="shared" si="6"/>
        <v>0</v>
      </c>
    </row>
    <row r="79" spans="1:8" x14ac:dyDescent="0.2">
      <c r="A79" s="521" t="s">
        <v>13107</v>
      </c>
      <c r="B79" s="636" t="s">
        <v>13108</v>
      </c>
      <c r="C79" s="278">
        <v>174170.04788005559</v>
      </c>
      <c r="D79" s="402">
        <v>34</v>
      </c>
      <c r="E79" s="250"/>
      <c r="F79" s="62">
        <v>0</v>
      </c>
      <c r="G79" s="62">
        <v>0</v>
      </c>
      <c r="H79" s="253">
        <f t="shared" si="6"/>
        <v>0</v>
      </c>
    </row>
    <row r="80" spans="1:8" ht="60" x14ac:dyDescent="0.25">
      <c r="A80" s="14" t="s">
        <v>363</v>
      </c>
      <c r="B80" s="400" t="s">
        <v>12566</v>
      </c>
      <c r="C80" s="269"/>
      <c r="D80" s="269"/>
      <c r="E80" s="269"/>
      <c r="F80" s="269"/>
      <c r="G80" s="269"/>
      <c r="H80" s="288"/>
    </row>
    <row r="81" spans="1:8" x14ac:dyDescent="0.2">
      <c r="A81" s="521" t="s">
        <v>364</v>
      </c>
      <c r="B81" s="636" t="s">
        <v>11960</v>
      </c>
      <c r="C81" s="278">
        <v>106134.43362410786</v>
      </c>
      <c r="D81" s="402">
        <v>20</v>
      </c>
      <c r="E81" s="250"/>
      <c r="F81" s="62">
        <v>0</v>
      </c>
      <c r="G81" s="62">
        <v>0</v>
      </c>
      <c r="H81" s="253">
        <f t="shared" ref="H81:H113" si="7">G81-F81</f>
        <v>0</v>
      </c>
    </row>
    <row r="82" spans="1:8" x14ac:dyDescent="0.2">
      <c r="A82" s="521" t="s">
        <v>8499</v>
      </c>
      <c r="B82" s="636" t="s">
        <v>13109</v>
      </c>
      <c r="C82" s="278">
        <v>106134.43362410786</v>
      </c>
      <c r="D82" s="402">
        <v>20</v>
      </c>
      <c r="E82" s="250"/>
      <c r="F82" s="62">
        <v>0</v>
      </c>
      <c r="G82" s="62">
        <v>0</v>
      </c>
      <c r="H82" s="253">
        <f t="shared" si="7"/>
        <v>0</v>
      </c>
    </row>
    <row r="83" spans="1:8" x14ac:dyDescent="0.2">
      <c r="A83" s="521" t="s">
        <v>8500</v>
      </c>
      <c r="B83" s="636" t="s">
        <v>11961</v>
      </c>
      <c r="C83" s="278">
        <v>106134.43362410786</v>
      </c>
      <c r="D83" s="402">
        <v>20</v>
      </c>
      <c r="E83" s="250"/>
      <c r="F83" s="62">
        <v>0</v>
      </c>
      <c r="G83" s="62">
        <v>0</v>
      </c>
      <c r="H83" s="253">
        <f t="shared" si="7"/>
        <v>0</v>
      </c>
    </row>
    <row r="84" spans="1:8" x14ac:dyDescent="0.2">
      <c r="A84" s="521" t="s">
        <v>8501</v>
      </c>
      <c r="B84" s="636" t="s">
        <v>1582</v>
      </c>
      <c r="C84" s="278">
        <v>106134.43362410786</v>
      </c>
      <c r="D84" s="402">
        <v>21</v>
      </c>
      <c r="E84" s="250"/>
      <c r="F84" s="62">
        <v>0</v>
      </c>
      <c r="G84" s="62">
        <v>0</v>
      </c>
      <c r="H84" s="253">
        <f t="shared" si="7"/>
        <v>0</v>
      </c>
    </row>
    <row r="85" spans="1:8" x14ac:dyDescent="0.2">
      <c r="A85" s="521" t="s">
        <v>8502</v>
      </c>
      <c r="B85" s="636" t="s">
        <v>2678</v>
      </c>
      <c r="C85" s="278">
        <v>106134.43362410786</v>
      </c>
      <c r="D85" s="402">
        <v>21</v>
      </c>
      <c r="E85" s="250"/>
      <c r="F85" s="62">
        <v>0</v>
      </c>
      <c r="G85" s="62">
        <v>0</v>
      </c>
      <c r="H85" s="253">
        <f t="shared" si="7"/>
        <v>0</v>
      </c>
    </row>
    <row r="86" spans="1:8" x14ac:dyDescent="0.2">
      <c r="A86" s="521" t="s">
        <v>8503</v>
      </c>
      <c r="B86" s="636" t="s">
        <v>1583</v>
      </c>
      <c r="C86" s="278">
        <v>106134.43362410786</v>
      </c>
      <c r="D86" s="402">
        <v>21</v>
      </c>
      <c r="E86" s="250"/>
      <c r="F86" s="62">
        <v>0</v>
      </c>
      <c r="G86" s="62">
        <v>0</v>
      </c>
      <c r="H86" s="253">
        <f t="shared" si="7"/>
        <v>0</v>
      </c>
    </row>
    <row r="87" spans="1:8" x14ac:dyDescent="0.2">
      <c r="A87" s="521" t="s">
        <v>8504</v>
      </c>
      <c r="B87" s="636" t="s">
        <v>11962</v>
      </c>
      <c r="C87" s="278">
        <v>106134.43362410786</v>
      </c>
      <c r="D87" s="402">
        <v>21</v>
      </c>
      <c r="E87" s="250"/>
      <c r="F87" s="62">
        <v>0</v>
      </c>
      <c r="G87" s="62">
        <v>0</v>
      </c>
      <c r="H87" s="253">
        <f t="shared" si="7"/>
        <v>0</v>
      </c>
    </row>
    <row r="88" spans="1:8" x14ac:dyDescent="0.2">
      <c r="A88" s="521" t="s">
        <v>8505</v>
      </c>
      <c r="B88" s="636" t="s">
        <v>1584</v>
      </c>
      <c r="C88" s="278">
        <v>106134.43362410786</v>
      </c>
      <c r="D88" s="402">
        <v>22</v>
      </c>
      <c r="E88" s="250"/>
      <c r="F88" s="62">
        <v>0</v>
      </c>
      <c r="G88" s="62">
        <v>0</v>
      </c>
      <c r="H88" s="253">
        <f t="shared" si="7"/>
        <v>0</v>
      </c>
    </row>
    <row r="89" spans="1:8" x14ac:dyDescent="0.2">
      <c r="A89" s="521" t="s">
        <v>8506</v>
      </c>
      <c r="B89" s="636" t="s">
        <v>11963</v>
      </c>
      <c r="C89" s="278">
        <v>106134.43362410786</v>
      </c>
      <c r="D89" s="402">
        <v>22</v>
      </c>
      <c r="E89" s="250"/>
      <c r="F89" s="62">
        <v>0</v>
      </c>
      <c r="G89" s="62">
        <v>0</v>
      </c>
      <c r="H89" s="253">
        <f t="shared" si="7"/>
        <v>0</v>
      </c>
    </row>
    <row r="90" spans="1:8" x14ac:dyDescent="0.2">
      <c r="A90" s="521" t="s">
        <v>8507</v>
      </c>
      <c r="B90" s="636" t="s">
        <v>1585</v>
      </c>
      <c r="C90" s="278">
        <v>106134.43362410786</v>
      </c>
      <c r="D90" s="402">
        <v>22</v>
      </c>
      <c r="E90" s="250"/>
      <c r="F90" s="62">
        <v>0</v>
      </c>
      <c r="G90" s="62">
        <v>0</v>
      </c>
      <c r="H90" s="253">
        <f t="shared" si="7"/>
        <v>0</v>
      </c>
    </row>
    <row r="91" spans="1:8" x14ac:dyDescent="0.2">
      <c r="A91" s="521" t="s">
        <v>8508</v>
      </c>
      <c r="B91" s="636" t="s">
        <v>11964</v>
      </c>
      <c r="C91" s="278">
        <v>106134.43362410786</v>
      </c>
      <c r="D91" s="402">
        <v>22</v>
      </c>
      <c r="E91" s="250"/>
      <c r="F91" s="62">
        <v>0</v>
      </c>
      <c r="G91" s="62">
        <v>0</v>
      </c>
      <c r="H91" s="253">
        <f t="shared" si="7"/>
        <v>0</v>
      </c>
    </row>
    <row r="92" spans="1:8" x14ac:dyDescent="0.2">
      <c r="A92" s="521" t="s">
        <v>8509</v>
      </c>
      <c r="B92" s="636" t="s">
        <v>1586</v>
      </c>
      <c r="C92" s="278">
        <v>106134.43362410786</v>
      </c>
      <c r="D92" s="402">
        <v>23</v>
      </c>
      <c r="E92" s="250"/>
      <c r="F92" s="62">
        <v>0</v>
      </c>
      <c r="G92" s="62">
        <v>0</v>
      </c>
      <c r="H92" s="253">
        <f t="shared" si="7"/>
        <v>0</v>
      </c>
    </row>
    <row r="93" spans="1:8" x14ac:dyDescent="0.2">
      <c r="A93" s="521" t="s">
        <v>8510</v>
      </c>
      <c r="B93" s="636" t="s">
        <v>11965</v>
      </c>
      <c r="C93" s="278">
        <v>106134.43362410786</v>
      </c>
      <c r="D93" s="402">
        <v>23</v>
      </c>
      <c r="E93" s="250"/>
      <c r="F93" s="62">
        <v>0</v>
      </c>
      <c r="G93" s="62">
        <v>0</v>
      </c>
      <c r="H93" s="253">
        <f t="shared" si="7"/>
        <v>0</v>
      </c>
    </row>
    <row r="94" spans="1:8" x14ac:dyDescent="0.2">
      <c r="A94" s="521" t="s">
        <v>8511</v>
      </c>
      <c r="B94" s="636" t="s">
        <v>1587</v>
      </c>
      <c r="C94" s="278">
        <v>106134.43362410786</v>
      </c>
      <c r="D94" s="402">
        <v>23</v>
      </c>
      <c r="E94" s="250"/>
      <c r="F94" s="62">
        <v>0</v>
      </c>
      <c r="G94" s="62">
        <v>0</v>
      </c>
      <c r="H94" s="253">
        <f t="shared" si="7"/>
        <v>0</v>
      </c>
    </row>
    <row r="95" spans="1:8" x14ac:dyDescent="0.2">
      <c r="A95" s="521" t="s">
        <v>8512</v>
      </c>
      <c r="B95" s="636" t="s">
        <v>2680</v>
      </c>
      <c r="C95" s="278">
        <v>106134.43362410786</v>
      </c>
      <c r="D95" s="402">
        <v>23</v>
      </c>
      <c r="E95" s="250"/>
      <c r="F95" s="62">
        <v>0</v>
      </c>
      <c r="G95" s="62">
        <v>0</v>
      </c>
      <c r="H95" s="253">
        <f t="shared" si="7"/>
        <v>0</v>
      </c>
    </row>
    <row r="96" spans="1:8" x14ac:dyDescent="0.2">
      <c r="A96" s="521" t="s">
        <v>8513</v>
      </c>
      <c r="B96" s="636" t="s">
        <v>1588</v>
      </c>
      <c r="C96" s="278">
        <v>106134.43362410786</v>
      </c>
      <c r="D96" s="402">
        <v>24</v>
      </c>
      <c r="E96" s="250"/>
      <c r="F96" s="62">
        <v>0</v>
      </c>
      <c r="G96" s="62">
        <v>0</v>
      </c>
      <c r="H96" s="253">
        <f t="shared" si="7"/>
        <v>0</v>
      </c>
    </row>
    <row r="97" spans="1:8" x14ac:dyDescent="0.2">
      <c r="A97" s="521" t="s">
        <v>8514</v>
      </c>
      <c r="B97" s="636" t="s">
        <v>11966</v>
      </c>
      <c r="C97" s="278">
        <v>106134.43362410786</v>
      </c>
      <c r="D97" s="402">
        <v>24</v>
      </c>
      <c r="E97" s="250"/>
      <c r="F97" s="62">
        <v>0</v>
      </c>
      <c r="G97" s="62">
        <v>0</v>
      </c>
      <c r="H97" s="253">
        <f t="shared" si="7"/>
        <v>0</v>
      </c>
    </row>
    <row r="98" spans="1:8" x14ac:dyDescent="0.2">
      <c r="A98" s="521" t="s">
        <v>8515</v>
      </c>
      <c r="B98" s="636" t="s">
        <v>1589</v>
      </c>
      <c r="C98" s="278">
        <v>106134.43362410786</v>
      </c>
      <c r="D98" s="402">
        <v>24</v>
      </c>
      <c r="E98" s="250"/>
      <c r="F98" s="62">
        <v>0</v>
      </c>
      <c r="G98" s="62">
        <v>0</v>
      </c>
      <c r="H98" s="253">
        <f t="shared" si="7"/>
        <v>0</v>
      </c>
    </row>
    <row r="99" spans="1:8" x14ac:dyDescent="0.2">
      <c r="A99" s="521" t="s">
        <v>8516</v>
      </c>
      <c r="B99" s="636" t="s">
        <v>11968</v>
      </c>
      <c r="C99" s="278">
        <v>106134.43362410786</v>
      </c>
      <c r="D99" s="402">
        <v>24</v>
      </c>
      <c r="E99" s="250"/>
      <c r="F99" s="62">
        <v>0</v>
      </c>
      <c r="G99" s="62">
        <v>0</v>
      </c>
      <c r="H99" s="253">
        <f t="shared" si="7"/>
        <v>0</v>
      </c>
    </row>
    <row r="100" spans="1:8" x14ac:dyDescent="0.2">
      <c r="A100" s="521" t="s">
        <v>8517</v>
      </c>
      <c r="B100" s="636" t="s">
        <v>1590</v>
      </c>
      <c r="C100" s="278">
        <v>106134.43362410786</v>
      </c>
      <c r="D100" s="402">
        <v>25</v>
      </c>
      <c r="E100" s="250"/>
      <c r="F100" s="62">
        <v>0</v>
      </c>
      <c r="G100" s="62">
        <v>0</v>
      </c>
      <c r="H100" s="253">
        <f t="shared" si="7"/>
        <v>0</v>
      </c>
    </row>
    <row r="101" spans="1:8" x14ac:dyDescent="0.2">
      <c r="A101" s="521" t="s">
        <v>8531</v>
      </c>
      <c r="B101" s="636" t="s">
        <v>11971</v>
      </c>
      <c r="C101" s="278">
        <v>106134.43362410786</v>
      </c>
      <c r="D101" s="402">
        <v>25</v>
      </c>
      <c r="E101" s="250"/>
      <c r="F101" s="62">
        <v>0</v>
      </c>
      <c r="G101" s="62">
        <v>0</v>
      </c>
      <c r="H101" s="253">
        <f t="shared" si="7"/>
        <v>0</v>
      </c>
    </row>
    <row r="102" spans="1:8" x14ac:dyDescent="0.2">
      <c r="A102" s="521" t="s">
        <v>8518</v>
      </c>
      <c r="B102" s="636" t="s">
        <v>1591</v>
      </c>
      <c r="C102" s="278">
        <v>106134.43362410786</v>
      </c>
      <c r="D102" s="402">
        <v>25</v>
      </c>
      <c r="E102" s="250"/>
      <c r="F102" s="62">
        <v>0</v>
      </c>
      <c r="G102" s="62">
        <v>0</v>
      </c>
      <c r="H102" s="253">
        <f t="shared" si="7"/>
        <v>0</v>
      </c>
    </row>
    <row r="103" spans="1:8" x14ac:dyDescent="0.2">
      <c r="A103" s="521" t="s">
        <v>8519</v>
      </c>
      <c r="B103" s="636" t="s">
        <v>11974</v>
      </c>
      <c r="C103" s="278">
        <v>106134.43362410786</v>
      </c>
      <c r="D103" s="402">
        <v>25</v>
      </c>
      <c r="E103" s="250"/>
      <c r="F103" s="62">
        <v>0</v>
      </c>
      <c r="G103" s="62">
        <v>0</v>
      </c>
      <c r="H103" s="253">
        <f t="shared" si="7"/>
        <v>0</v>
      </c>
    </row>
    <row r="104" spans="1:8" x14ac:dyDescent="0.2">
      <c r="A104" s="521" t="s">
        <v>8520</v>
      </c>
      <c r="B104" s="636" t="s">
        <v>1592</v>
      </c>
      <c r="C104" s="278">
        <v>106134.43362410786</v>
      </c>
      <c r="D104" s="402">
        <v>26</v>
      </c>
      <c r="E104" s="250"/>
      <c r="F104" s="62">
        <v>0</v>
      </c>
      <c r="G104" s="62">
        <v>0</v>
      </c>
      <c r="H104" s="253">
        <f t="shared" si="7"/>
        <v>0</v>
      </c>
    </row>
    <row r="105" spans="1:8" x14ac:dyDescent="0.2">
      <c r="A105" s="521" t="s">
        <v>8521</v>
      </c>
      <c r="B105" s="636" t="s">
        <v>3274</v>
      </c>
      <c r="C105" s="278">
        <v>106134.43362410786</v>
      </c>
      <c r="D105" s="402">
        <v>26</v>
      </c>
      <c r="E105" s="250"/>
      <c r="F105" s="62">
        <v>0</v>
      </c>
      <c r="G105" s="62">
        <v>0</v>
      </c>
      <c r="H105" s="253">
        <f t="shared" si="7"/>
        <v>0</v>
      </c>
    </row>
    <row r="106" spans="1:8" x14ac:dyDescent="0.2">
      <c r="A106" s="521" t="s">
        <v>8522</v>
      </c>
      <c r="B106" s="636" t="s">
        <v>1593</v>
      </c>
      <c r="C106" s="278">
        <v>106134.43362410786</v>
      </c>
      <c r="D106" s="402">
        <v>26</v>
      </c>
      <c r="E106" s="250"/>
      <c r="F106" s="62">
        <v>0</v>
      </c>
      <c r="G106" s="62">
        <v>0</v>
      </c>
      <c r="H106" s="253">
        <f t="shared" si="7"/>
        <v>0</v>
      </c>
    </row>
    <row r="107" spans="1:8" x14ac:dyDescent="0.2">
      <c r="A107" s="521" t="s">
        <v>8523</v>
      </c>
      <c r="B107" s="636" t="s">
        <v>11979</v>
      </c>
      <c r="C107" s="278">
        <v>106134.43362410786</v>
      </c>
      <c r="D107" s="402">
        <v>26</v>
      </c>
      <c r="E107" s="250"/>
      <c r="F107" s="62">
        <v>0</v>
      </c>
      <c r="G107" s="62">
        <v>0</v>
      </c>
      <c r="H107" s="253">
        <f t="shared" si="7"/>
        <v>0</v>
      </c>
    </row>
    <row r="108" spans="1:8" x14ac:dyDescent="0.2">
      <c r="A108" s="521" t="s">
        <v>8524</v>
      </c>
      <c r="B108" s="636" t="s">
        <v>1594</v>
      </c>
      <c r="C108" s="278">
        <v>106134.43362410786</v>
      </c>
      <c r="D108" s="402">
        <v>27</v>
      </c>
      <c r="E108" s="250"/>
      <c r="F108" s="62">
        <v>0</v>
      </c>
      <c r="G108" s="62">
        <v>0</v>
      </c>
      <c r="H108" s="253">
        <f t="shared" si="7"/>
        <v>0</v>
      </c>
    </row>
    <row r="109" spans="1:8" x14ac:dyDescent="0.2">
      <c r="A109" s="521" t="s">
        <v>8525</v>
      </c>
      <c r="B109" s="636" t="s">
        <v>11982</v>
      </c>
      <c r="C109" s="278">
        <v>106134.43362410786</v>
      </c>
      <c r="D109" s="402">
        <v>27</v>
      </c>
      <c r="E109" s="250"/>
      <c r="F109" s="62">
        <v>0</v>
      </c>
      <c r="G109" s="62">
        <v>0</v>
      </c>
      <c r="H109" s="253">
        <f t="shared" si="7"/>
        <v>0</v>
      </c>
    </row>
    <row r="110" spans="1:8" x14ac:dyDescent="0.2">
      <c r="A110" s="521" t="s">
        <v>8526</v>
      </c>
      <c r="B110" s="636" t="s">
        <v>1506</v>
      </c>
      <c r="C110" s="278">
        <v>106134.43362410786</v>
      </c>
      <c r="D110" s="402">
        <v>27</v>
      </c>
      <c r="E110" s="250"/>
      <c r="F110" s="62">
        <v>0</v>
      </c>
      <c r="G110" s="62">
        <v>0</v>
      </c>
      <c r="H110" s="253">
        <f t="shared" si="7"/>
        <v>0</v>
      </c>
    </row>
    <row r="111" spans="1:8" x14ac:dyDescent="0.2">
      <c r="A111" s="521" t="s">
        <v>8527</v>
      </c>
      <c r="B111" s="636" t="s">
        <v>11985</v>
      </c>
      <c r="C111" s="278">
        <v>106134.43362410786</v>
      </c>
      <c r="D111" s="402">
        <v>27</v>
      </c>
      <c r="E111" s="250"/>
      <c r="F111" s="62">
        <v>0</v>
      </c>
      <c r="G111" s="62">
        <v>0</v>
      </c>
      <c r="H111" s="253">
        <f t="shared" si="7"/>
        <v>0</v>
      </c>
    </row>
    <row r="112" spans="1:8" x14ac:dyDescent="0.2">
      <c r="A112" s="521" t="s">
        <v>8528</v>
      </c>
      <c r="B112" s="636" t="s">
        <v>1595</v>
      </c>
      <c r="C112" s="278">
        <v>106134.43362410786</v>
      </c>
      <c r="D112" s="402">
        <v>28</v>
      </c>
      <c r="E112" s="250"/>
      <c r="F112" s="62">
        <v>0</v>
      </c>
      <c r="G112" s="62">
        <v>0</v>
      </c>
      <c r="H112" s="253">
        <f t="shared" si="7"/>
        <v>0</v>
      </c>
    </row>
    <row r="113" spans="1:8" x14ac:dyDescent="0.2">
      <c r="A113" s="521" t="s">
        <v>8529</v>
      </c>
      <c r="B113" s="636" t="s">
        <v>11988</v>
      </c>
      <c r="C113" s="278">
        <v>106134.43362410786</v>
      </c>
      <c r="D113" s="402">
        <v>28</v>
      </c>
      <c r="E113" s="250"/>
      <c r="F113" s="62">
        <v>0</v>
      </c>
      <c r="G113" s="62">
        <v>0</v>
      </c>
      <c r="H113" s="253">
        <f t="shared" si="7"/>
        <v>0</v>
      </c>
    </row>
    <row r="114" spans="1:8" x14ac:dyDescent="0.2">
      <c r="A114" s="521" t="s">
        <v>13110</v>
      </c>
      <c r="B114" s="636" t="s">
        <v>1596</v>
      </c>
      <c r="C114" s="278">
        <v>106134.43362410786</v>
      </c>
      <c r="D114" s="402">
        <v>28</v>
      </c>
      <c r="E114" s="250"/>
      <c r="F114" s="62">
        <v>0</v>
      </c>
      <c r="G114" s="62">
        <v>0</v>
      </c>
      <c r="H114" s="253">
        <f t="shared" ref="H114:H143" si="8">G114-F114</f>
        <v>0</v>
      </c>
    </row>
    <row r="115" spans="1:8" x14ac:dyDescent="0.2">
      <c r="A115" s="521" t="s">
        <v>13111</v>
      </c>
      <c r="B115" s="636" t="s">
        <v>3277</v>
      </c>
      <c r="C115" s="278">
        <v>106134.43362410786</v>
      </c>
      <c r="D115" s="402">
        <v>28</v>
      </c>
      <c r="E115" s="250"/>
      <c r="F115" s="62">
        <v>0</v>
      </c>
      <c r="G115" s="62">
        <v>0</v>
      </c>
      <c r="H115" s="253">
        <f t="shared" si="8"/>
        <v>0</v>
      </c>
    </row>
    <row r="116" spans="1:8" x14ac:dyDescent="0.2">
      <c r="A116" s="521" t="s">
        <v>13112</v>
      </c>
      <c r="B116" s="636" t="s">
        <v>1597</v>
      </c>
      <c r="C116" s="278">
        <v>106134.43362410786</v>
      </c>
      <c r="D116" s="402">
        <v>29</v>
      </c>
      <c r="E116" s="250"/>
      <c r="F116" s="62">
        <v>0</v>
      </c>
      <c r="G116" s="62">
        <v>0</v>
      </c>
      <c r="H116" s="253">
        <f t="shared" si="8"/>
        <v>0</v>
      </c>
    </row>
    <row r="117" spans="1:8" x14ac:dyDescent="0.2">
      <c r="A117" s="521" t="s">
        <v>13113</v>
      </c>
      <c r="B117" s="636" t="s">
        <v>11993</v>
      </c>
      <c r="C117" s="278">
        <v>106134.43362410786</v>
      </c>
      <c r="D117" s="402">
        <v>29</v>
      </c>
      <c r="E117" s="250"/>
      <c r="F117" s="62">
        <v>0</v>
      </c>
      <c r="G117" s="62">
        <v>0</v>
      </c>
      <c r="H117" s="253">
        <f t="shared" si="8"/>
        <v>0</v>
      </c>
    </row>
    <row r="118" spans="1:8" x14ac:dyDescent="0.2">
      <c r="A118" s="521" t="s">
        <v>13114</v>
      </c>
      <c r="B118" s="636" t="s">
        <v>1598</v>
      </c>
      <c r="C118" s="278">
        <v>106134.43362410786</v>
      </c>
      <c r="D118" s="402">
        <v>29</v>
      </c>
      <c r="E118" s="250"/>
      <c r="F118" s="62">
        <v>0</v>
      </c>
      <c r="G118" s="62">
        <v>0</v>
      </c>
      <c r="H118" s="253">
        <f t="shared" si="8"/>
        <v>0</v>
      </c>
    </row>
    <row r="119" spans="1:8" x14ac:dyDescent="0.2">
      <c r="A119" s="521" t="s">
        <v>13115</v>
      </c>
      <c r="B119" s="636" t="s">
        <v>11996</v>
      </c>
      <c r="C119" s="278">
        <v>106134.43362410786</v>
      </c>
      <c r="D119" s="402">
        <v>29</v>
      </c>
      <c r="E119" s="250"/>
      <c r="F119" s="62">
        <v>0</v>
      </c>
      <c r="G119" s="62">
        <v>0</v>
      </c>
      <c r="H119" s="253">
        <f t="shared" si="8"/>
        <v>0</v>
      </c>
    </row>
    <row r="120" spans="1:8" x14ac:dyDescent="0.2">
      <c r="A120" s="521" t="s">
        <v>13116</v>
      </c>
      <c r="B120" s="636" t="s">
        <v>1599</v>
      </c>
      <c r="C120" s="278">
        <v>106134.43362410786</v>
      </c>
      <c r="D120" s="402">
        <v>30</v>
      </c>
      <c r="E120" s="250"/>
      <c r="F120" s="62">
        <v>0</v>
      </c>
      <c r="G120" s="62">
        <v>0</v>
      </c>
      <c r="H120" s="253">
        <f t="shared" si="8"/>
        <v>0</v>
      </c>
    </row>
    <row r="121" spans="1:8" x14ac:dyDescent="0.2">
      <c r="A121" s="521" t="s">
        <v>13117</v>
      </c>
      <c r="B121" s="636" t="s">
        <v>11999</v>
      </c>
      <c r="C121" s="278">
        <v>106134.43362410786</v>
      </c>
      <c r="D121" s="402">
        <v>30</v>
      </c>
      <c r="E121" s="250"/>
      <c r="F121" s="62">
        <v>0</v>
      </c>
      <c r="G121" s="62">
        <v>0</v>
      </c>
      <c r="H121" s="253">
        <f t="shared" si="8"/>
        <v>0</v>
      </c>
    </row>
    <row r="122" spans="1:8" x14ac:dyDescent="0.2">
      <c r="A122" s="521" t="s">
        <v>13118</v>
      </c>
      <c r="B122" s="636" t="s">
        <v>1600</v>
      </c>
      <c r="C122" s="278">
        <v>106134.43362410786</v>
      </c>
      <c r="D122" s="402">
        <v>30</v>
      </c>
      <c r="E122" s="250"/>
      <c r="F122" s="62">
        <v>0</v>
      </c>
      <c r="G122" s="62">
        <v>0</v>
      </c>
      <c r="H122" s="253">
        <f t="shared" si="8"/>
        <v>0</v>
      </c>
    </row>
    <row r="123" spans="1:8" x14ac:dyDescent="0.2">
      <c r="A123" s="521" t="s">
        <v>13119</v>
      </c>
      <c r="B123" s="636" t="s">
        <v>12002</v>
      </c>
      <c r="C123" s="278">
        <v>106134.43362410786</v>
      </c>
      <c r="D123" s="402">
        <v>30</v>
      </c>
      <c r="E123" s="250"/>
      <c r="F123" s="62">
        <v>0</v>
      </c>
      <c r="G123" s="62">
        <v>0</v>
      </c>
      <c r="H123" s="253">
        <f t="shared" si="8"/>
        <v>0</v>
      </c>
    </row>
    <row r="124" spans="1:8" x14ac:dyDescent="0.2">
      <c r="A124" s="521" t="s">
        <v>13120</v>
      </c>
      <c r="B124" s="636" t="s">
        <v>1601</v>
      </c>
      <c r="C124" s="278">
        <v>106134.43362410786</v>
      </c>
      <c r="D124" s="402">
        <v>31</v>
      </c>
      <c r="E124" s="250"/>
      <c r="F124" s="62">
        <v>0</v>
      </c>
      <c r="G124" s="62">
        <v>0</v>
      </c>
      <c r="H124" s="253">
        <f t="shared" si="8"/>
        <v>0</v>
      </c>
    </row>
    <row r="125" spans="1:8" x14ac:dyDescent="0.2">
      <c r="A125" s="521" t="s">
        <v>13121</v>
      </c>
      <c r="B125" s="636" t="s">
        <v>1507</v>
      </c>
      <c r="C125" s="278">
        <v>106134.43362410786</v>
      </c>
      <c r="D125" s="402">
        <v>31</v>
      </c>
      <c r="E125" s="250"/>
      <c r="F125" s="62">
        <v>0</v>
      </c>
      <c r="G125" s="62">
        <v>0</v>
      </c>
      <c r="H125" s="253">
        <f t="shared" si="8"/>
        <v>0</v>
      </c>
    </row>
    <row r="126" spans="1:8" x14ac:dyDescent="0.2">
      <c r="A126" s="521" t="s">
        <v>13122</v>
      </c>
      <c r="B126" s="636" t="s">
        <v>1602</v>
      </c>
      <c r="C126" s="278">
        <v>106134.43362410786</v>
      </c>
      <c r="D126" s="402">
        <v>31</v>
      </c>
      <c r="E126" s="250"/>
      <c r="F126" s="62">
        <v>0</v>
      </c>
      <c r="G126" s="62">
        <v>0</v>
      </c>
      <c r="H126" s="253">
        <f t="shared" si="8"/>
        <v>0</v>
      </c>
    </row>
    <row r="127" spans="1:8" x14ac:dyDescent="0.2">
      <c r="A127" s="521" t="s">
        <v>13123</v>
      </c>
      <c r="B127" s="636" t="s">
        <v>12007</v>
      </c>
      <c r="C127" s="278">
        <v>106134.43362410786</v>
      </c>
      <c r="D127" s="402">
        <v>31</v>
      </c>
      <c r="E127" s="250"/>
      <c r="F127" s="62">
        <v>0</v>
      </c>
      <c r="G127" s="62">
        <v>0</v>
      </c>
      <c r="H127" s="253">
        <f t="shared" si="8"/>
        <v>0</v>
      </c>
    </row>
    <row r="128" spans="1:8" x14ac:dyDescent="0.2">
      <c r="A128" s="521" t="s">
        <v>13124</v>
      </c>
      <c r="B128" s="636" t="s">
        <v>1603</v>
      </c>
      <c r="C128" s="278">
        <v>106134.43362410786</v>
      </c>
      <c r="D128" s="402">
        <v>32</v>
      </c>
      <c r="E128" s="250"/>
      <c r="F128" s="62">
        <v>0</v>
      </c>
      <c r="G128" s="62">
        <v>0</v>
      </c>
      <c r="H128" s="253">
        <f t="shared" si="8"/>
        <v>0</v>
      </c>
    </row>
    <row r="129" spans="1:8" x14ac:dyDescent="0.2">
      <c r="A129" s="521" t="s">
        <v>13125</v>
      </c>
      <c r="B129" s="636" t="s">
        <v>12010</v>
      </c>
      <c r="C129" s="278">
        <v>106134.43362410786</v>
      </c>
      <c r="D129" s="402">
        <v>32</v>
      </c>
      <c r="E129" s="250"/>
      <c r="F129" s="62">
        <v>0</v>
      </c>
      <c r="G129" s="62">
        <v>0</v>
      </c>
      <c r="H129" s="253">
        <f t="shared" si="8"/>
        <v>0</v>
      </c>
    </row>
    <row r="130" spans="1:8" x14ac:dyDescent="0.2">
      <c r="A130" s="521" t="s">
        <v>13126</v>
      </c>
      <c r="B130" s="636" t="s">
        <v>1604</v>
      </c>
      <c r="C130" s="278">
        <v>106134.43362410786</v>
      </c>
      <c r="D130" s="402">
        <v>32</v>
      </c>
      <c r="E130" s="250"/>
      <c r="F130" s="62">
        <v>0</v>
      </c>
      <c r="G130" s="62">
        <v>0</v>
      </c>
      <c r="H130" s="253">
        <f t="shared" si="8"/>
        <v>0</v>
      </c>
    </row>
    <row r="131" spans="1:8" x14ac:dyDescent="0.2">
      <c r="A131" s="521" t="s">
        <v>13127</v>
      </c>
      <c r="B131" s="636" t="s">
        <v>12013</v>
      </c>
      <c r="C131" s="278">
        <v>106134.43362410786</v>
      </c>
      <c r="D131" s="402">
        <v>32</v>
      </c>
      <c r="E131" s="250"/>
      <c r="F131" s="62">
        <v>0</v>
      </c>
      <c r="G131" s="62">
        <v>0</v>
      </c>
      <c r="H131" s="253">
        <f t="shared" si="8"/>
        <v>0</v>
      </c>
    </row>
    <row r="132" spans="1:8" x14ac:dyDescent="0.2">
      <c r="A132" s="521" t="s">
        <v>13128</v>
      </c>
      <c r="B132" s="636" t="s">
        <v>1605</v>
      </c>
      <c r="C132" s="278">
        <v>106134.43362410786</v>
      </c>
      <c r="D132" s="402">
        <v>34</v>
      </c>
      <c r="E132" s="250"/>
      <c r="F132" s="62">
        <v>0</v>
      </c>
      <c r="G132" s="62">
        <v>0</v>
      </c>
      <c r="H132" s="253">
        <f t="shared" si="8"/>
        <v>0</v>
      </c>
    </row>
    <row r="133" spans="1:8" x14ac:dyDescent="0.2">
      <c r="A133" s="521" t="s">
        <v>13129</v>
      </c>
      <c r="B133" s="636" t="s">
        <v>12016</v>
      </c>
      <c r="C133" s="278">
        <v>106134.43362410786</v>
      </c>
      <c r="D133" s="402">
        <v>34</v>
      </c>
      <c r="E133" s="250"/>
      <c r="F133" s="62">
        <v>0</v>
      </c>
      <c r="G133" s="62">
        <v>0</v>
      </c>
      <c r="H133" s="253">
        <f t="shared" si="8"/>
        <v>0</v>
      </c>
    </row>
    <row r="134" spans="1:8" x14ac:dyDescent="0.2">
      <c r="A134" s="521" t="s">
        <v>13130</v>
      </c>
      <c r="B134" s="636" t="s">
        <v>1606</v>
      </c>
      <c r="C134" s="278">
        <v>106134.43362410786</v>
      </c>
      <c r="D134" s="402">
        <v>34</v>
      </c>
      <c r="E134" s="250"/>
      <c r="F134" s="62">
        <v>0</v>
      </c>
      <c r="G134" s="62">
        <v>0</v>
      </c>
      <c r="H134" s="253">
        <f t="shared" si="8"/>
        <v>0</v>
      </c>
    </row>
    <row r="135" spans="1:8" x14ac:dyDescent="0.2">
      <c r="A135" s="521" t="s">
        <v>13131</v>
      </c>
      <c r="B135" s="636" t="s">
        <v>12019</v>
      </c>
      <c r="C135" s="278">
        <v>106134.43362410786</v>
      </c>
      <c r="D135" s="402">
        <v>34</v>
      </c>
      <c r="E135" s="250"/>
      <c r="F135" s="62">
        <v>0</v>
      </c>
      <c r="G135" s="62">
        <v>0</v>
      </c>
      <c r="H135" s="253">
        <f t="shared" si="8"/>
        <v>0</v>
      </c>
    </row>
    <row r="136" spans="1:8" x14ac:dyDescent="0.2">
      <c r="A136" s="521" t="s">
        <v>13132</v>
      </c>
      <c r="B136" s="636" t="s">
        <v>1607</v>
      </c>
      <c r="C136" s="278">
        <v>106134.43362410786</v>
      </c>
      <c r="D136" s="402">
        <v>35</v>
      </c>
      <c r="E136" s="250"/>
      <c r="F136" s="62">
        <v>0</v>
      </c>
      <c r="G136" s="62">
        <v>0</v>
      </c>
      <c r="H136" s="253">
        <f t="shared" si="8"/>
        <v>0</v>
      </c>
    </row>
    <row r="137" spans="1:8" x14ac:dyDescent="0.2">
      <c r="A137" s="521" t="s">
        <v>13133</v>
      </c>
      <c r="B137" s="636" t="s">
        <v>12022</v>
      </c>
      <c r="C137" s="278">
        <v>106134.43362410786</v>
      </c>
      <c r="D137" s="402">
        <v>35</v>
      </c>
      <c r="E137" s="250"/>
      <c r="F137" s="62">
        <v>0</v>
      </c>
      <c r="G137" s="62">
        <v>0</v>
      </c>
      <c r="H137" s="253">
        <f t="shared" si="8"/>
        <v>0</v>
      </c>
    </row>
    <row r="138" spans="1:8" x14ac:dyDescent="0.2">
      <c r="A138" s="521" t="s">
        <v>13134</v>
      </c>
      <c r="B138" s="636" t="s">
        <v>1608</v>
      </c>
      <c r="C138" s="278">
        <v>106134.43362410786</v>
      </c>
      <c r="D138" s="402">
        <v>35</v>
      </c>
      <c r="E138" s="250"/>
      <c r="F138" s="62">
        <v>0</v>
      </c>
      <c r="G138" s="62">
        <v>0</v>
      </c>
      <c r="H138" s="253">
        <f t="shared" si="8"/>
        <v>0</v>
      </c>
    </row>
    <row r="139" spans="1:8" x14ac:dyDescent="0.2">
      <c r="A139" s="521" t="s">
        <v>13135</v>
      </c>
      <c r="B139" s="636" t="s">
        <v>12025</v>
      </c>
      <c r="C139" s="278">
        <v>106134.43362410786</v>
      </c>
      <c r="D139" s="402">
        <v>35</v>
      </c>
      <c r="E139" s="250"/>
      <c r="F139" s="62">
        <v>0</v>
      </c>
      <c r="G139" s="62">
        <v>0</v>
      </c>
      <c r="H139" s="253">
        <f t="shared" si="8"/>
        <v>0</v>
      </c>
    </row>
    <row r="140" spans="1:8" x14ac:dyDescent="0.2">
      <c r="A140" s="521" t="s">
        <v>13136</v>
      </c>
      <c r="B140" s="636" t="s">
        <v>1508</v>
      </c>
      <c r="C140" s="278">
        <v>106134.43362410786</v>
      </c>
      <c r="D140" s="402">
        <v>36</v>
      </c>
      <c r="E140" s="250"/>
      <c r="F140" s="62">
        <v>0</v>
      </c>
      <c r="G140" s="62">
        <v>0</v>
      </c>
      <c r="H140" s="253">
        <f t="shared" si="8"/>
        <v>0</v>
      </c>
    </row>
    <row r="141" spans="1:8" x14ac:dyDescent="0.2">
      <c r="A141" s="521" t="s">
        <v>13137</v>
      </c>
      <c r="B141" s="636" t="s">
        <v>12028</v>
      </c>
      <c r="C141" s="278">
        <v>106134.43362410786</v>
      </c>
      <c r="D141" s="402">
        <v>36</v>
      </c>
      <c r="E141" s="250"/>
      <c r="F141" s="62">
        <v>0</v>
      </c>
      <c r="G141" s="62">
        <v>0</v>
      </c>
      <c r="H141" s="253">
        <f t="shared" si="8"/>
        <v>0</v>
      </c>
    </row>
    <row r="142" spans="1:8" x14ac:dyDescent="0.2">
      <c r="A142" s="521" t="s">
        <v>13138</v>
      </c>
      <c r="B142" s="636" t="s">
        <v>1609</v>
      </c>
      <c r="C142" s="278">
        <v>106134.43362410786</v>
      </c>
      <c r="D142" s="402">
        <v>36</v>
      </c>
      <c r="E142" s="250"/>
      <c r="F142" s="62">
        <v>0</v>
      </c>
      <c r="G142" s="62">
        <v>0</v>
      </c>
      <c r="H142" s="253">
        <f t="shared" si="8"/>
        <v>0</v>
      </c>
    </row>
    <row r="143" spans="1:8" x14ac:dyDescent="0.2">
      <c r="A143" s="521" t="s">
        <v>13139</v>
      </c>
      <c r="B143" s="636" t="s">
        <v>13108</v>
      </c>
      <c r="C143" s="278">
        <v>111441.15</v>
      </c>
      <c r="D143" s="402">
        <v>36</v>
      </c>
      <c r="E143" s="250"/>
      <c r="F143" s="62">
        <v>0</v>
      </c>
      <c r="G143" s="62">
        <v>0</v>
      </c>
      <c r="H143" s="253">
        <f t="shared" si="8"/>
        <v>0</v>
      </c>
    </row>
    <row r="144" spans="1:8" ht="45" x14ac:dyDescent="0.25">
      <c r="A144" s="523" t="s">
        <v>5142</v>
      </c>
      <c r="B144" s="400" t="s">
        <v>12083</v>
      </c>
      <c r="C144" s="269"/>
      <c r="D144" s="269"/>
      <c r="E144" s="269"/>
      <c r="F144" s="269"/>
      <c r="G144" s="269"/>
      <c r="H144" s="288"/>
    </row>
    <row r="145" spans="1:8" x14ac:dyDescent="0.2">
      <c r="A145" s="521" t="s">
        <v>5143</v>
      </c>
      <c r="B145" s="636" t="s">
        <v>1585</v>
      </c>
      <c r="C145" s="278">
        <v>80000</v>
      </c>
      <c r="D145" s="402">
        <v>25</v>
      </c>
      <c r="E145" s="250"/>
      <c r="F145" s="62">
        <v>0</v>
      </c>
      <c r="G145" s="62">
        <v>0</v>
      </c>
      <c r="H145" s="253">
        <f t="shared" ref="H145:H151" si="9">G145-F145</f>
        <v>0</v>
      </c>
    </row>
    <row r="146" spans="1:8" x14ac:dyDescent="0.2">
      <c r="A146" s="521" t="s">
        <v>5144</v>
      </c>
      <c r="B146" s="636" t="s">
        <v>1590</v>
      </c>
      <c r="C146" s="278">
        <v>80000</v>
      </c>
      <c r="D146" s="402">
        <v>27</v>
      </c>
      <c r="E146" s="250"/>
      <c r="F146" s="62">
        <v>0</v>
      </c>
      <c r="G146" s="62">
        <v>0</v>
      </c>
      <c r="H146" s="253">
        <f t="shared" si="9"/>
        <v>0</v>
      </c>
    </row>
    <row r="147" spans="1:8" x14ac:dyDescent="0.2">
      <c r="A147" s="521" t="s">
        <v>5145</v>
      </c>
      <c r="B147" s="636" t="s">
        <v>1506</v>
      </c>
      <c r="C147" s="278">
        <v>80000</v>
      </c>
      <c r="D147" s="402">
        <v>29</v>
      </c>
      <c r="E147" s="250"/>
      <c r="F147" s="62">
        <v>0</v>
      </c>
      <c r="G147" s="62">
        <v>0</v>
      </c>
      <c r="H147" s="253">
        <f t="shared" si="9"/>
        <v>0</v>
      </c>
    </row>
    <row r="148" spans="1:8" x14ac:dyDescent="0.2">
      <c r="A148" s="521" t="s">
        <v>5146</v>
      </c>
      <c r="B148" s="636" t="s">
        <v>1599</v>
      </c>
      <c r="C148" s="278">
        <v>80000</v>
      </c>
      <c r="D148" s="402">
        <v>32</v>
      </c>
      <c r="E148" s="250"/>
      <c r="F148" s="62">
        <v>0</v>
      </c>
      <c r="G148" s="62">
        <v>0</v>
      </c>
      <c r="H148" s="253">
        <f t="shared" si="9"/>
        <v>0</v>
      </c>
    </row>
    <row r="149" spans="1:8" x14ac:dyDescent="0.2">
      <c r="A149" s="521" t="s">
        <v>5147</v>
      </c>
      <c r="B149" s="636" t="s">
        <v>1604</v>
      </c>
      <c r="C149" s="278">
        <v>80000</v>
      </c>
      <c r="D149" s="402">
        <v>35</v>
      </c>
      <c r="E149" s="250"/>
      <c r="F149" s="62">
        <v>0</v>
      </c>
      <c r="G149" s="62">
        <v>0</v>
      </c>
      <c r="H149" s="253">
        <f t="shared" si="9"/>
        <v>0</v>
      </c>
    </row>
    <row r="150" spans="1:8" x14ac:dyDescent="0.2">
      <c r="A150" s="521" t="s">
        <v>5148</v>
      </c>
      <c r="B150" s="636" t="s">
        <v>1508</v>
      </c>
      <c r="C150" s="278">
        <v>80000</v>
      </c>
      <c r="D150" s="402">
        <v>38</v>
      </c>
      <c r="E150" s="250"/>
      <c r="F150" s="62">
        <v>0</v>
      </c>
      <c r="G150" s="62">
        <v>0</v>
      </c>
      <c r="H150" s="253">
        <f t="shared" si="9"/>
        <v>0</v>
      </c>
    </row>
    <row r="151" spans="1:8" x14ac:dyDescent="0.2">
      <c r="A151" s="521" t="s">
        <v>8530</v>
      </c>
      <c r="B151" s="636" t="s">
        <v>13108</v>
      </c>
      <c r="C151" s="278">
        <v>24400</v>
      </c>
      <c r="D151" s="402">
        <v>39</v>
      </c>
      <c r="E151" s="250"/>
      <c r="F151" s="62">
        <v>0</v>
      </c>
      <c r="G151" s="62">
        <v>0</v>
      </c>
      <c r="H151" s="253">
        <f t="shared" si="9"/>
        <v>0</v>
      </c>
    </row>
    <row r="152" spans="1:8" ht="15" x14ac:dyDescent="0.25">
      <c r="A152" s="523" t="s">
        <v>8532</v>
      </c>
      <c r="B152" s="12" t="s">
        <v>5573</v>
      </c>
      <c r="C152" s="269"/>
      <c r="D152" s="269"/>
      <c r="E152" s="269"/>
      <c r="F152" s="269"/>
      <c r="G152" s="269"/>
      <c r="H152" s="288"/>
    </row>
    <row r="153" spans="1:8" ht="15" x14ac:dyDescent="0.25">
      <c r="A153" s="521" t="s">
        <v>8533</v>
      </c>
      <c r="B153" s="56" t="s">
        <v>5574</v>
      </c>
      <c r="C153" s="253"/>
      <c r="D153" s="250"/>
      <c r="E153" s="250"/>
      <c r="F153" s="250"/>
      <c r="G153" s="250"/>
      <c r="H153" s="250"/>
    </row>
    <row r="154" spans="1:8" ht="15" x14ac:dyDescent="0.25">
      <c r="A154" s="521"/>
      <c r="B154" s="36" t="s">
        <v>4680</v>
      </c>
      <c r="C154" s="253"/>
      <c r="D154" s="250"/>
      <c r="E154" s="250"/>
      <c r="F154" s="250"/>
      <c r="G154" s="250"/>
      <c r="H154" s="250"/>
    </row>
    <row r="155" spans="1:8" x14ac:dyDescent="0.2">
      <c r="A155" s="521" t="s">
        <v>8534</v>
      </c>
      <c r="B155" s="6" t="s">
        <v>5868</v>
      </c>
      <c r="C155" s="278">
        <v>39061.654108537041</v>
      </c>
      <c r="D155" s="250">
        <v>38</v>
      </c>
      <c r="E155" s="250"/>
      <c r="F155" s="62">
        <v>0</v>
      </c>
      <c r="G155" s="62">
        <v>0</v>
      </c>
      <c r="H155" s="253">
        <f t="shared" ref="H155:H157" si="10">G155-F155</f>
        <v>0</v>
      </c>
    </row>
    <row r="156" spans="1:8" x14ac:dyDescent="0.2">
      <c r="A156" s="521" t="s">
        <v>8535</v>
      </c>
      <c r="B156" s="6" t="s">
        <v>5869</v>
      </c>
      <c r="C156" s="278">
        <v>39061.654108537041</v>
      </c>
      <c r="D156" s="250">
        <v>39</v>
      </c>
      <c r="E156" s="250"/>
      <c r="F156" s="62">
        <v>0</v>
      </c>
      <c r="G156" s="62">
        <v>0</v>
      </c>
      <c r="H156" s="253">
        <f t="shared" si="10"/>
        <v>0</v>
      </c>
    </row>
    <row r="157" spans="1:8" x14ac:dyDescent="0.2">
      <c r="A157" s="521" t="s">
        <v>8536</v>
      </c>
      <c r="B157" s="6" t="s">
        <v>5870</v>
      </c>
      <c r="C157" s="278">
        <v>43944.370348480115</v>
      </c>
      <c r="D157" s="250">
        <v>39</v>
      </c>
      <c r="E157" s="250"/>
      <c r="F157" s="62">
        <v>0</v>
      </c>
      <c r="G157" s="62">
        <v>0</v>
      </c>
      <c r="H157" s="253">
        <f t="shared" si="10"/>
        <v>0</v>
      </c>
    </row>
    <row r="158" spans="1:8" ht="15" x14ac:dyDescent="0.25">
      <c r="A158" s="524"/>
      <c r="B158" s="36" t="s">
        <v>4691</v>
      </c>
      <c r="C158" s="278"/>
      <c r="D158" s="250"/>
      <c r="E158" s="250"/>
      <c r="F158" s="250"/>
      <c r="G158" s="250"/>
      <c r="H158" s="250"/>
    </row>
    <row r="159" spans="1:8" x14ac:dyDescent="0.2">
      <c r="A159" s="521" t="s">
        <v>8537</v>
      </c>
      <c r="B159" s="6" t="s">
        <v>5868</v>
      </c>
      <c r="C159" s="278">
        <v>26327.560045962768</v>
      </c>
      <c r="D159" s="250">
        <v>38</v>
      </c>
      <c r="E159" s="250"/>
      <c r="F159" s="62">
        <v>0</v>
      </c>
      <c r="G159" s="62">
        <v>0</v>
      </c>
      <c r="H159" s="253">
        <f t="shared" ref="H159:H161" si="11">G159-F159</f>
        <v>0</v>
      </c>
    </row>
    <row r="160" spans="1:8" x14ac:dyDescent="0.2">
      <c r="A160" s="521" t="s">
        <v>8538</v>
      </c>
      <c r="B160" s="6" t="s">
        <v>5869</v>
      </c>
      <c r="C160" s="278">
        <v>26327.560045962768</v>
      </c>
      <c r="D160" s="250">
        <v>39</v>
      </c>
      <c r="E160" s="250"/>
      <c r="F160" s="62">
        <v>0</v>
      </c>
      <c r="G160" s="62">
        <v>0</v>
      </c>
      <c r="H160" s="253">
        <f t="shared" si="11"/>
        <v>0</v>
      </c>
    </row>
    <row r="161" spans="1:8" ht="13.5" customHeight="1" x14ac:dyDescent="0.2">
      <c r="A161" s="521" t="s">
        <v>8539</v>
      </c>
      <c r="B161" s="6" t="s">
        <v>5870</v>
      </c>
      <c r="C161" s="278">
        <v>29618.494221564182</v>
      </c>
      <c r="D161" s="250">
        <v>39</v>
      </c>
      <c r="E161" s="250"/>
      <c r="F161" s="62">
        <v>0</v>
      </c>
      <c r="G161" s="62">
        <v>0</v>
      </c>
      <c r="H161" s="253">
        <f t="shared" si="11"/>
        <v>0</v>
      </c>
    </row>
    <row r="162" spans="1:8" ht="13.5" customHeight="1" x14ac:dyDescent="0.25">
      <c r="A162" s="521" t="s">
        <v>8540</v>
      </c>
      <c r="B162" s="56" t="s">
        <v>5575</v>
      </c>
      <c r="C162" s="278"/>
      <c r="D162" s="250"/>
      <c r="E162" s="250"/>
      <c r="F162" s="250"/>
      <c r="G162" s="250"/>
      <c r="H162" s="250"/>
    </row>
    <row r="163" spans="1:8" ht="15" x14ac:dyDescent="0.25">
      <c r="A163" s="521"/>
      <c r="B163" s="36" t="s">
        <v>4692</v>
      </c>
      <c r="C163" s="278"/>
      <c r="D163" s="250"/>
      <c r="E163" s="250"/>
      <c r="F163" s="250"/>
      <c r="G163" s="250"/>
      <c r="H163" s="250"/>
    </row>
    <row r="164" spans="1:8" x14ac:dyDescent="0.2">
      <c r="A164" s="521" t="s">
        <v>8541</v>
      </c>
      <c r="B164" s="6" t="s">
        <v>5868</v>
      </c>
      <c r="C164" s="278">
        <v>46717.742775829596</v>
      </c>
      <c r="D164" s="250">
        <v>38</v>
      </c>
      <c r="E164" s="250"/>
      <c r="F164" s="62">
        <v>0</v>
      </c>
      <c r="G164" s="62">
        <v>0</v>
      </c>
      <c r="H164" s="253">
        <f t="shared" ref="H164:H166" si="12">G164-F164</f>
        <v>0</v>
      </c>
    </row>
    <row r="165" spans="1:8" x14ac:dyDescent="0.2">
      <c r="A165" s="521" t="s">
        <v>8542</v>
      </c>
      <c r="B165" s="6" t="s">
        <v>5869</v>
      </c>
      <c r="C165" s="278">
        <v>46717.742775829596</v>
      </c>
      <c r="D165" s="250">
        <v>39</v>
      </c>
      <c r="E165" s="250"/>
      <c r="F165" s="62">
        <v>0</v>
      </c>
      <c r="G165" s="62">
        <v>0</v>
      </c>
      <c r="H165" s="253">
        <f t="shared" si="12"/>
        <v>0</v>
      </c>
    </row>
    <row r="166" spans="1:8" x14ac:dyDescent="0.2">
      <c r="A166" s="521" t="s">
        <v>8543</v>
      </c>
      <c r="B166" s="6" t="s">
        <v>5870</v>
      </c>
      <c r="C166" s="278">
        <v>52557.464684112281</v>
      </c>
      <c r="D166" s="250">
        <v>39</v>
      </c>
      <c r="E166" s="250"/>
      <c r="F166" s="62">
        <v>0</v>
      </c>
      <c r="G166" s="62">
        <v>0</v>
      </c>
      <c r="H166" s="253">
        <f t="shared" si="12"/>
        <v>0</v>
      </c>
    </row>
    <row r="167" spans="1:8" ht="15" x14ac:dyDescent="0.25">
      <c r="A167" s="525" t="s">
        <v>8544</v>
      </c>
      <c r="B167" s="11" t="s">
        <v>5576</v>
      </c>
      <c r="C167" s="269"/>
      <c r="D167" s="269"/>
      <c r="E167" s="269"/>
      <c r="F167" s="269"/>
      <c r="G167" s="269"/>
      <c r="H167" s="288"/>
    </row>
    <row r="168" spans="1:8" x14ac:dyDescent="0.2">
      <c r="A168" s="526" t="s">
        <v>8545</v>
      </c>
      <c r="B168" s="31" t="s">
        <v>5577</v>
      </c>
      <c r="C168" s="278">
        <v>269832.34287691378</v>
      </c>
      <c r="D168" s="250">
        <v>41</v>
      </c>
      <c r="E168" s="250"/>
      <c r="F168" s="62">
        <v>0</v>
      </c>
      <c r="G168" s="62">
        <v>0</v>
      </c>
      <c r="H168" s="253">
        <f t="shared" ref="H168:H169" si="13">G168-F168</f>
        <v>0</v>
      </c>
    </row>
    <row r="169" spans="1:8" ht="28.5" x14ac:dyDescent="0.2">
      <c r="A169" s="526" t="s">
        <v>8546</v>
      </c>
      <c r="B169" s="31" t="s">
        <v>5531</v>
      </c>
      <c r="C169" s="278">
        <v>93477.733943128638</v>
      </c>
      <c r="D169" s="250">
        <v>41</v>
      </c>
      <c r="E169" s="250"/>
      <c r="F169" s="62">
        <v>0</v>
      </c>
      <c r="G169" s="62">
        <v>0</v>
      </c>
      <c r="H169" s="253">
        <f t="shared" si="13"/>
        <v>0</v>
      </c>
    </row>
    <row r="170" spans="1:8" ht="15" x14ac:dyDescent="0.25">
      <c r="A170" s="525" t="s">
        <v>8547</v>
      </c>
      <c r="B170" s="36" t="s">
        <v>6014</v>
      </c>
      <c r="C170" s="401"/>
      <c r="D170" s="269"/>
      <c r="E170" s="269"/>
      <c r="F170" s="269"/>
      <c r="G170" s="269"/>
      <c r="H170" s="288"/>
    </row>
    <row r="171" spans="1:8" ht="15" x14ac:dyDescent="0.25">
      <c r="A171" s="527" t="s">
        <v>8548</v>
      </c>
      <c r="B171" s="36" t="s">
        <v>5579</v>
      </c>
      <c r="C171" s="278">
        <v>0</v>
      </c>
      <c r="D171" s="250"/>
      <c r="E171" s="250"/>
      <c r="F171" s="250"/>
      <c r="G171" s="250"/>
      <c r="H171" s="250"/>
    </row>
    <row r="172" spans="1:8" x14ac:dyDescent="0.2">
      <c r="A172" s="526" t="s">
        <v>8549</v>
      </c>
      <c r="B172" s="6" t="s">
        <v>5510</v>
      </c>
      <c r="C172" s="278">
        <v>647132.20396730467</v>
      </c>
      <c r="D172" s="250">
        <v>41</v>
      </c>
      <c r="E172" s="250"/>
      <c r="F172" s="62">
        <v>0</v>
      </c>
      <c r="G172" s="62">
        <v>0</v>
      </c>
      <c r="H172" s="253">
        <f t="shared" ref="H172:H173" si="14">G172-F172</f>
        <v>0</v>
      </c>
    </row>
    <row r="173" spans="1:8" x14ac:dyDescent="0.2">
      <c r="A173" s="526" t="s">
        <v>8550</v>
      </c>
      <c r="B173" s="6" t="s">
        <v>5511</v>
      </c>
      <c r="C173" s="278">
        <v>71903.578218589406</v>
      </c>
      <c r="D173" s="250">
        <v>41</v>
      </c>
      <c r="E173" s="250"/>
      <c r="F173" s="62">
        <v>0</v>
      </c>
      <c r="G173" s="62">
        <v>0</v>
      </c>
      <c r="H173" s="253">
        <f t="shared" si="14"/>
        <v>0</v>
      </c>
    </row>
    <row r="174" spans="1:8" ht="15" x14ac:dyDescent="0.25">
      <c r="A174" s="527" t="s">
        <v>8551</v>
      </c>
      <c r="B174" s="36" t="s">
        <v>5580</v>
      </c>
      <c r="C174" s="278">
        <v>0</v>
      </c>
      <c r="D174" s="250"/>
      <c r="E174" s="250"/>
      <c r="F174" s="250"/>
      <c r="G174" s="250"/>
      <c r="H174" s="250"/>
    </row>
    <row r="175" spans="1:8" x14ac:dyDescent="0.2">
      <c r="A175" s="526" t="s">
        <v>8552</v>
      </c>
      <c r="B175" s="6" t="s">
        <v>5510</v>
      </c>
      <c r="C175" s="278">
        <v>897367.49887489248</v>
      </c>
      <c r="D175" s="250">
        <v>41</v>
      </c>
      <c r="E175" s="250"/>
      <c r="F175" s="62">
        <v>0</v>
      </c>
      <c r="G175" s="62">
        <v>0</v>
      </c>
      <c r="H175" s="253">
        <f t="shared" ref="H175:H176" si="15">G175-F175</f>
        <v>0</v>
      </c>
    </row>
    <row r="176" spans="1:8" ht="15" thickBot="1" x14ac:dyDescent="0.25">
      <c r="A176" s="526" t="s">
        <v>8553</v>
      </c>
      <c r="B176" s="6" t="s">
        <v>5511</v>
      </c>
      <c r="C176" s="278">
        <v>99707.503485036024</v>
      </c>
      <c r="D176" s="250">
        <v>41</v>
      </c>
      <c r="E176" s="250"/>
      <c r="F176" s="62">
        <v>0</v>
      </c>
      <c r="G176" s="62">
        <v>0</v>
      </c>
      <c r="H176" s="253">
        <f t="shared" si="15"/>
        <v>0</v>
      </c>
    </row>
    <row r="177" spans="1:8" ht="15.75" thickBot="1" x14ac:dyDescent="0.3">
      <c r="A177" s="158"/>
      <c r="B177" s="159" t="s">
        <v>6011</v>
      </c>
      <c r="C177" s="280">
        <f>SUM(C13:C176)</f>
        <v>20387428.962012228</v>
      </c>
      <c r="D177" s="273"/>
      <c r="E177" s="273"/>
      <c r="F177" s="262">
        <f>SUM(F13:F176)</f>
        <v>3212113.5107624331</v>
      </c>
      <c r="G177" s="262">
        <f>SUM(G13:G176)</f>
        <v>663504.94430497359</v>
      </c>
      <c r="H177" s="262">
        <f>SUM(H13:H176)</f>
        <v>3875618.4550674059</v>
      </c>
    </row>
    <row r="178" spans="1:8" ht="30" x14ac:dyDescent="0.2">
      <c r="A178" s="205" t="s">
        <v>6012</v>
      </c>
      <c r="B178" s="501" t="s">
        <v>7820</v>
      </c>
      <c r="C178" s="290"/>
      <c r="D178" s="291"/>
      <c r="E178" s="291"/>
      <c r="F178" s="291"/>
      <c r="G178" s="291"/>
      <c r="H178" s="292"/>
    </row>
    <row r="179" spans="1:8" x14ac:dyDescent="0.2">
      <c r="A179" s="47"/>
      <c r="B179" s="6" t="s">
        <v>5489</v>
      </c>
      <c r="C179" s="250"/>
      <c r="D179" s="250"/>
      <c r="E179" s="250"/>
      <c r="F179" s="250"/>
      <c r="G179" s="250"/>
      <c r="H179" s="250"/>
    </row>
    <row r="180" spans="1:8" ht="15" x14ac:dyDescent="0.25">
      <c r="A180" s="522" t="s">
        <v>365</v>
      </c>
      <c r="B180" s="528" t="s">
        <v>8554</v>
      </c>
      <c r="C180" s="269"/>
      <c r="D180" s="255"/>
      <c r="E180" s="255"/>
      <c r="F180" s="255"/>
      <c r="G180" s="255"/>
      <c r="H180" s="277"/>
    </row>
    <row r="181" spans="1:8" x14ac:dyDescent="0.2">
      <c r="A181" s="521" t="s">
        <v>366</v>
      </c>
      <c r="B181" s="54" t="s">
        <v>8555</v>
      </c>
      <c r="C181" s="253"/>
      <c r="D181" s="250"/>
      <c r="E181" s="250"/>
      <c r="F181" s="250"/>
      <c r="G181" s="250"/>
      <c r="H181" s="250"/>
    </row>
    <row r="182" spans="1:8" ht="28.5" x14ac:dyDescent="0.2">
      <c r="A182" s="521" t="s">
        <v>8556</v>
      </c>
      <c r="B182" s="520" t="s">
        <v>14886</v>
      </c>
      <c r="C182" s="278">
        <v>45917.05505761844</v>
      </c>
      <c r="D182" s="250">
        <v>23</v>
      </c>
      <c r="E182" s="250"/>
      <c r="F182" s="62">
        <v>0</v>
      </c>
      <c r="G182" s="62">
        <v>0</v>
      </c>
      <c r="H182" s="253">
        <f t="shared" ref="H182:H183" si="16">G182-F182</f>
        <v>0</v>
      </c>
    </row>
    <row r="183" spans="1:8" ht="28.5" x14ac:dyDescent="0.2">
      <c r="A183" s="521" t="s">
        <v>8557</v>
      </c>
      <c r="B183" s="520" t="s">
        <v>14887</v>
      </c>
      <c r="C183" s="278">
        <v>25805.384942381563</v>
      </c>
      <c r="D183" s="250">
        <v>24</v>
      </c>
      <c r="E183" s="250"/>
      <c r="F183" s="62">
        <v>0</v>
      </c>
      <c r="G183" s="62">
        <v>0</v>
      </c>
      <c r="H183" s="253">
        <f t="shared" si="16"/>
        <v>0</v>
      </c>
    </row>
    <row r="184" spans="1:8" ht="15" x14ac:dyDescent="0.25">
      <c r="A184" s="674" t="s">
        <v>367</v>
      </c>
      <c r="B184" s="560" t="s">
        <v>6571</v>
      </c>
      <c r="C184" s="278"/>
      <c r="D184" s="250">
        <v>35</v>
      </c>
      <c r="E184" s="250"/>
      <c r="F184" s="250"/>
      <c r="G184" s="250"/>
      <c r="H184" s="250"/>
    </row>
    <row r="185" spans="1:8" ht="28.5" x14ac:dyDescent="0.2">
      <c r="A185" s="521"/>
      <c r="B185" s="529" t="s">
        <v>14888</v>
      </c>
      <c r="C185" s="278"/>
      <c r="D185" s="250"/>
      <c r="E185" s="250"/>
      <c r="F185" s="62"/>
      <c r="G185" s="62"/>
      <c r="H185" s="253"/>
    </row>
    <row r="186" spans="1:8" ht="30" x14ac:dyDescent="0.25">
      <c r="A186" s="685" t="s">
        <v>14889</v>
      </c>
      <c r="B186" s="679" t="s">
        <v>14890</v>
      </c>
      <c r="C186" s="278"/>
      <c r="D186" s="250"/>
      <c r="E186" s="250"/>
      <c r="F186" s="250"/>
      <c r="G186" s="250"/>
      <c r="H186" s="250"/>
    </row>
    <row r="187" spans="1:8" x14ac:dyDescent="0.2">
      <c r="A187" s="521" t="s">
        <v>14891</v>
      </c>
      <c r="B187" s="529" t="s">
        <v>14892</v>
      </c>
      <c r="C187" s="278">
        <v>38692.410235498042</v>
      </c>
      <c r="D187" s="402"/>
      <c r="E187" s="250"/>
      <c r="F187" s="62">
        <v>0</v>
      </c>
      <c r="G187" s="62">
        <v>0</v>
      </c>
      <c r="H187" s="253">
        <f t="shared" ref="H187:H200" si="17">G187-F187</f>
        <v>0</v>
      </c>
    </row>
    <row r="188" spans="1:8" x14ac:dyDescent="0.2">
      <c r="A188" s="521" t="s">
        <v>14893</v>
      </c>
      <c r="B188" s="529" t="s">
        <v>14894</v>
      </c>
      <c r="C188" s="278">
        <v>38692.410235498042</v>
      </c>
      <c r="D188" s="402"/>
      <c r="E188" s="250"/>
      <c r="F188" s="62">
        <v>0</v>
      </c>
      <c r="G188" s="62">
        <v>0</v>
      </c>
      <c r="H188" s="253">
        <f t="shared" si="17"/>
        <v>0</v>
      </c>
    </row>
    <row r="189" spans="1:8" x14ac:dyDescent="0.2">
      <c r="A189" s="521" t="s">
        <v>14895</v>
      </c>
      <c r="B189" s="529" t="s">
        <v>14896</v>
      </c>
      <c r="C189" s="278">
        <v>38692.410235498042</v>
      </c>
      <c r="D189" s="402"/>
      <c r="E189" s="250"/>
      <c r="F189" s="62">
        <v>0</v>
      </c>
      <c r="G189" s="62">
        <v>0</v>
      </c>
      <c r="H189" s="253">
        <f t="shared" si="17"/>
        <v>0</v>
      </c>
    </row>
    <row r="190" spans="1:8" x14ac:dyDescent="0.2">
      <c r="A190" s="521" t="s">
        <v>14897</v>
      </c>
      <c r="B190" s="529" t="s">
        <v>14898</v>
      </c>
      <c r="C190" s="278">
        <v>38692.410235498042</v>
      </c>
      <c r="D190" s="402"/>
      <c r="E190" s="250"/>
      <c r="F190" s="62">
        <v>0</v>
      </c>
      <c r="G190" s="62">
        <v>0</v>
      </c>
      <c r="H190" s="253">
        <f t="shared" si="17"/>
        <v>0</v>
      </c>
    </row>
    <row r="191" spans="1:8" x14ac:dyDescent="0.2">
      <c r="A191" s="521" t="s">
        <v>14899</v>
      </c>
      <c r="B191" s="529" t="s">
        <v>14900</v>
      </c>
      <c r="C191" s="278">
        <v>38692.410235498042</v>
      </c>
      <c r="D191" s="402"/>
      <c r="E191" s="255"/>
      <c r="F191" s="62">
        <v>0</v>
      </c>
      <c r="G191" s="62">
        <v>0</v>
      </c>
      <c r="H191" s="253">
        <f t="shared" si="17"/>
        <v>0</v>
      </c>
    </row>
    <row r="192" spans="1:8" x14ac:dyDescent="0.2">
      <c r="A192" s="521" t="s">
        <v>14901</v>
      </c>
      <c r="B192" s="529" t="s">
        <v>14902</v>
      </c>
      <c r="C192" s="278">
        <v>38692.410235498042</v>
      </c>
      <c r="D192" s="402"/>
      <c r="E192" s="250"/>
      <c r="F192" s="62">
        <v>0</v>
      </c>
      <c r="G192" s="62">
        <v>0</v>
      </c>
      <c r="H192" s="253">
        <f t="shared" si="17"/>
        <v>0</v>
      </c>
    </row>
    <row r="193" spans="1:8" x14ac:dyDescent="0.2">
      <c r="A193" s="521" t="s">
        <v>14903</v>
      </c>
      <c r="B193" s="529" t="s">
        <v>14904</v>
      </c>
      <c r="C193" s="278">
        <v>38692.410235498042</v>
      </c>
      <c r="D193" s="402"/>
      <c r="E193" s="250"/>
      <c r="F193" s="62">
        <v>0</v>
      </c>
      <c r="G193" s="62">
        <v>0</v>
      </c>
      <c r="H193" s="253">
        <f t="shared" si="17"/>
        <v>0</v>
      </c>
    </row>
    <row r="194" spans="1:8" x14ac:dyDescent="0.2">
      <c r="A194" s="521" t="s">
        <v>14905</v>
      </c>
      <c r="B194" s="529" t="s">
        <v>14906</v>
      </c>
      <c r="C194" s="278">
        <v>38692.410235498042</v>
      </c>
      <c r="D194" s="402"/>
      <c r="E194" s="250"/>
      <c r="F194" s="62">
        <v>0</v>
      </c>
      <c r="G194" s="62">
        <v>0</v>
      </c>
      <c r="H194" s="253">
        <f t="shared" si="17"/>
        <v>0</v>
      </c>
    </row>
    <row r="195" spans="1:8" x14ac:dyDescent="0.2">
      <c r="A195" s="521" t="s">
        <v>14907</v>
      </c>
      <c r="B195" s="529" t="s">
        <v>14908</v>
      </c>
      <c r="C195" s="278">
        <v>38692.410235498042</v>
      </c>
      <c r="D195" s="402"/>
      <c r="E195" s="250"/>
      <c r="F195" s="62">
        <v>0</v>
      </c>
      <c r="G195" s="62">
        <v>0</v>
      </c>
      <c r="H195" s="253">
        <f t="shared" si="17"/>
        <v>0</v>
      </c>
    </row>
    <row r="196" spans="1:8" x14ac:dyDescent="0.2">
      <c r="A196" s="521" t="s">
        <v>14909</v>
      </c>
      <c r="B196" s="529" t="s">
        <v>14910</v>
      </c>
      <c r="C196" s="278">
        <v>38692.410235498042</v>
      </c>
      <c r="D196" s="402"/>
      <c r="E196" s="250"/>
      <c r="F196" s="62">
        <v>0</v>
      </c>
      <c r="G196" s="62">
        <v>0</v>
      </c>
      <c r="H196" s="253">
        <f t="shared" si="17"/>
        <v>0</v>
      </c>
    </row>
    <row r="197" spans="1:8" x14ac:dyDescent="0.2">
      <c r="A197" s="521" t="s">
        <v>14911</v>
      </c>
      <c r="B197" s="529" t="s">
        <v>14912</v>
      </c>
      <c r="C197" s="278">
        <v>38692.410235498042</v>
      </c>
      <c r="D197" s="402"/>
      <c r="E197" s="250"/>
      <c r="F197" s="62">
        <v>0</v>
      </c>
      <c r="G197" s="62">
        <v>0</v>
      </c>
      <c r="H197" s="253">
        <f t="shared" si="17"/>
        <v>0</v>
      </c>
    </row>
    <row r="198" spans="1:8" x14ac:dyDescent="0.2">
      <c r="A198" s="521" t="s">
        <v>14913</v>
      </c>
      <c r="B198" s="529" t="s">
        <v>14914</v>
      </c>
      <c r="C198" s="278">
        <v>38692.410235498042</v>
      </c>
      <c r="D198" s="402"/>
      <c r="E198" s="250"/>
      <c r="F198" s="62">
        <v>0</v>
      </c>
      <c r="G198" s="62">
        <v>0</v>
      </c>
      <c r="H198" s="253">
        <f t="shared" si="17"/>
        <v>0</v>
      </c>
    </row>
    <row r="199" spans="1:8" x14ac:dyDescent="0.2">
      <c r="A199" s="521" t="s">
        <v>14915</v>
      </c>
      <c r="B199" s="529" t="s">
        <v>14916</v>
      </c>
      <c r="C199" s="278">
        <v>38692.410235498042</v>
      </c>
      <c r="D199" s="402"/>
      <c r="E199" s="250"/>
      <c r="F199" s="62">
        <v>0</v>
      </c>
      <c r="G199" s="62">
        <v>0</v>
      </c>
      <c r="H199" s="253">
        <f t="shared" si="17"/>
        <v>0</v>
      </c>
    </row>
    <row r="200" spans="1:8" x14ac:dyDescent="0.2">
      <c r="A200" s="521" t="s">
        <v>14917</v>
      </c>
      <c r="B200" s="529" t="s">
        <v>14918</v>
      </c>
      <c r="C200" s="278">
        <v>10350.21973799511</v>
      </c>
      <c r="D200" s="402"/>
      <c r="E200" s="250"/>
      <c r="F200" s="62">
        <v>0</v>
      </c>
      <c r="G200" s="62">
        <v>0</v>
      </c>
      <c r="H200" s="253">
        <f t="shared" si="17"/>
        <v>0</v>
      </c>
    </row>
    <row r="201" spans="1:8" ht="30" x14ac:dyDescent="0.25">
      <c r="A201" s="685" t="s">
        <v>14919</v>
      </c>
      <c r="B201" s="679" t="s">
        <v>14920</v>
      </c>
      <c r="C201" s="278"/>
      <c r="D201" s="402"/>
      <c r="E201" s="250"/>
      <c r="F201" s="62"/>
      <c r="G201" s="62"/>
      <c r="H201" s="253"/>
    </row>
    <row r="202" spans="1:8" x14ac:dyDescent="0.2">
      <c r="A202" s="521" t="s">
        <v>14921</v>
      </c>
      <c r="B202" s="529" t="s">
        <v>14922</v>
      </c>
      <c r="C202" s="278">
        <v>38692.410235498042</v>
      </c>
      <c r="D202" s="402"/>
      <c r="E202" s="250"/>
      <c r="F202" s="62">
        <v>0</v>
      </c>
      <c r="G202" s="62">
        <v>0</v>
      </c>
      <c r="H202" s="253">
        <f t="shared" ref="H202:H213" si="18">G202-F202</f>
        <v>0</v>
      </c>
    </row>
    <row r="203" spans="1:8" x14ac:dyDescent="0.2">
      <c r="A203" s="521" t="s">
        <v>14923</v>
      </c>
      <c r="B203" s="529" t="s">
        <v>14924</v>
      </c>
      <c r="C203" s="278">
        <v>38692.410235498042</v>
      </c>
      <c r="D203" s="402"/>
      <c r="E203" s="250"/>
      <c r="F203" s="62">
        <v>0</v>
      </c>
      <c r="G203" s="62">
        <v>0</v>
      </c>
      <c r="H203" s="253">
        <f t="shared" si="18"/>
        <v>0</v>
      </c>
    </row>
    <row r="204" spans="1:8" x14ac:dyDescent="0.2">
      <c r="A204" s="521" t="s">
        <v>14925</v>
      </c>
      <c r="B204" s="529" t="s">
        <v>14926</v>
      </c>
      <c r="C204" s="278">
        <v>38692.410235498042</v>
      </c>
      <c r="D204" s="402"/>
      <c r="E204" s="250"/>
      <c r="F204" s="62">
        <v>0</v>
      </c>
      <c r="G204" s="62">
        <v>0</v>
      </c>
      <c r="H204" s="253">
        <f t="shared" si="18"/>
        <v>0</v>
      </c>
    </row>
    <row r="205" spans="1:8" x14ac:dyDescent="0.2">
      <c r="A205" s="521" t="s">
        <v>14927</v>
      </c>
      <c r="B205" s="529" t="s">
        <v>14928</v>
      </c>
      <c r="C205" s="278">
        <v>38692.410235498042</v>
      </c>
      <c r="D205" s="402"/>
      <c r="E205" s="250"/>
      <c r="F205" s="62">
        <v>0</v>
      </c>
      <c r="G205" s="62">
        <v>0</v>
      </c>
      <c r="H205" s="253">
        <f t="shared" si="18"/>
        <v>0</v>
      </c>
    </row>
    <row r="206" spans="1:8" x14ac:dyDescent="0.2">
      <c r="A206" s="521" t="s">
        <v>14929</v>
      </c>
      <c r="B206" s="529" t="s">
        <v>14930</v>
      </c>
      <c r="C206" s="278">
        <v>38692.410235498042</v>
      </c>
      <c r="D206" s="402"/>
      <c r="E206" s="250"/>
      <c r="F206" s="62">
        <v>0</v>
      </c>
      <c r="G206" s="62">
        <v>0</v>
      </c>
      <c r="H206" s="253">
        <f t="shared" si="18"/>
        <v>0</v>
      </c>
    </row>
    <row r="207" spans="1:8" x14ac:dyDescent="0.2">
      <c r="A207" s="521" t="s">
        <v>14931</v>
      </c>
      <c r="B207" s="529" t="s">
        <v>14932</v>
      </c>
      <c r="C207" s="278">
        <v>38692.410235498042</v>
      </c>
      <c r="D207" s="402"/>
      <c r="E207" s="250"/>
      <c r="F207" s="62">
        <v>0</v>
      </c>
      <c r="G207" s="62">
        <v>0</v>
      </c>
      <c r="H207" s="253">
        <f t="shared" si="18"/>
        <v>0</v>
      </c>
    </row>
    <row r="208" spans="1:8" x14ac:dyDescent="0.2">
      <c r="A208" s="521" t="s">
        <v>14933</v>
      </c>
      <c r="B208" s="529" t="s">
        <v>14934</v>
      </c>
      <c r="C208" s="278">
        <v>38692.410235498042</v>
      </c>
      <c r="D208" s="402"/>
      <c r="E208" s="250"/>
      <c r="F208" s="62">
        <v>0</v>
      </c>
      <c r="G208" s="62">
        <v>0</v>
      </c>
      <c r="H208" s="253">
        <f t="shared" si="18"/>
        <v>0</v>
      </c>
    </row>
    <row r="209" spans="1:8" x14ac:dyDescent="0.2">
      <c r="A209" s="521" t="s">
        <v>14935</v>
      </c>
      <c r="B209" s="529" t="s">
        <v>14936</v>
      </c>
      <c r="C209" s="278">
        <v>38692.410235498042</v>
      </c>
      <c r="D209" s="402"/>
      <c r="E209" s="250"/>
      <c r="F209" s="62">
        <v>0</v>
      </c>
      <c r="G209" s="62">
        <v>0</v>
      </c>
      <c r="H209" s="253">
        <f t="shared" si="18"/>
        <v>0</v>
      </c>
    </row>
    <row r="210" spans="1:8" x14ac:dyDescent="0.2">
      <c r="A210" s="521" t="s">
        <v>14937</v>
      </c>
      <c r="B210" s="529" t="s">
        <v>14938</v>
      </c>
      <c r="C210" s="278">
        <v>38692.410235498042</v>
      </c>
      <c r="D210" s="402"/>
      <c r="E210" s="250"/>
      <c r="F210" s="62">
        <v>0</v>
      </c>
      <c r="G210" s="62">
        <v>0</v>
      </c>
      <c r="H210" s="253">
        <f t="shared" si="18"/>
        <v>0</v>
      </c>
    </row>
    <row r="211" spans="1:8" x14ac:dyDescent="0.2">
      <c r="A211" s="521" t="s">
        <v>14939</v>
      </c>
      <c r="B211" s="529" t="s">
        <v>14940</v>
      </c>
      <c r="C211" s="278">
        <v>38692.410235498042</v>
      </c>
      <c r="D211" s="402"/>
      <c r="E211" s="250"/>
      <c r="F211" s="62">
        <v>0</v>
      </c>
      <c r="G211" s="62">
        <v>0</v>
      </c>
      <c r="H211" s="253">
        <f t="shared" si="18"/>
        <v>0</v>
      </c>
    </row>
    <row r="212" spans="1:8" x14ac:dyDescent="0.2">
      <c r="A212" s="521" t="s">
        <v>14941</v>
      </c>
      <c r="B212" s="529" t="s">
        <v>14942</v>
      </c>
      <c r="C212" s="278">
        <v>38692.410235498042</v>
      </c>
      <c r="D212" s="402"/>
      <c r="E212" s="250"/>
      <c r="F212" s="62">
        <v>0</v>
      </c>
      <c r="G212" s="62">
        <v>0</v>
      </c>
      <c r="H212" s="253">
        <f t="shared" si="18"/>
        <v>0</v>
      </c>
    </row>
    <row r="213" spans="1:8" x14ac:dyDescent="0.2">
      <c r="A213" s="521" t="s">
        <v>14943</v>
      </c>
      <c r="B213" s="529" t="s">
        <v>14944</v>
      </c>
      <c r="C213" s="278">
        <v>9866.5646100518243</v>
      </c>
      <c r="D213" s="402"/>
      <c r="E213" s="250"/>
      <c r="F213" s="62">
        <v>0</v>
      </c>
      <c r="G213" s="62">
        <v>0</v>
      </c>
      <c r="H213" s="253">
        <f t="shared" si="18"/>
        <v>0</v>
      </c>
    </row>
    <row r="214" spans="1:8" ht="15" x14ac:dyDescent="0.25">
      <c r="A214" s="674" t="s">
        <v>661</v>
      </c>
      <c r="B214" s="560" t="s">
        <v>6572</v>
      </c>
      <c r="C214" s="278"/>
      <c r="D214" s="402"/>
      <c r="E214" s="250"/>
      <c r="F214" s="62"/>
      <c r="G214" s="62"/>
      <c r="H214" s="253"/>
    </row>
    <row r="215" spans="1:8" x14ac:dyDescent="0.2">
      <c r="A215" s="521" t="s">
        <v>8560</v>
      </c>
      <c r="B215" s="530" t="s">
        <v>8561</v>
      </c>
      <c r="C215" s="532">
        <v>18218.492317541612</v>
      </c>
      <c r="D215" s="402">
        <v>36</v>
      </c>
      <c r="E215" s="250"/>
      <c r="F215" s="62">
        <v>0</v>
      </c>
      <c r="G215" s="62">
        <v>0</v>
      </c>
      <c r="H215" s="253">
        <f t="shared" ref="H215:H218" si="19">G215-F215</f>
        <v>0</v>
      </c>
    </row>
    <row r="216" spans="1:8" x14ac:dyDescent="0.2">
      <c r="A216" s="521" t="s">
        <v>8562</v>
      </c>
      <c r="B216" s="530" t="s">
        <v>8563</v>
      </c>
      <c r="C216" s="532">
        <v>18218.492317541612</v>
      </c>
      <c r="D216" s="402">
        <v>36</v>
      </c>
      <c r="E216" s="250"/>
      <c r="F216" s="62">
        <v>0</v>
      </c>
      <c r="G216" s="62">
        <v>0</v>
      </c>
      <c r="H216" s="253">
        <f t="shared" si="19"/>
        <v>0</v>
      </c>
    </row>
    <row r="217" spans="1:8" x14ac:dyDescent="0.2">
      <c r="A217" s="521" t="s">
        <v>8564</v>
      </c>
      <c r="B217" s="531" t="s">
        <v>8565</v>
      </c>
      <c r="C217" s="532">
        <v>14429.045915492958</v>
      </c>
      <c r="D217" s="402">
        <v>37</v>
      </c>
      <c r="E217" s="250"/>
      <c r="F217" s="62">
        <v>0</v>
      </c>
      <c r="G217" s="62">
        <v>0</v>
      </c>
      <c r="H217" s="253">
        <f t="shared" si="19"/>
        <v>0</v>
      </c>
    </row>
    <row r="218" spans="1:8" x14ac:dyDescent="0.2">
      <c r="A218" s="521" t="s">
        <v>8566</v>
      </c>
      <c r="B218" s="531" t="s">
        <v>8567</v>
      </c>
      <c r="C218" s="532">
        <v>6048.539449423819</v>
      </c>
      <c r="D218" s="402">
        <v>37</v>
      </c>
      <c r="E218" s="250"/>
      <c r="F218" s="62">
        <v>0</v>
      </c>
      <c r="G218" s="62">
        <v>0</v>
      </c>
      <c r="H218" s="253">
        <f t="shared" si="19"/>
        <v>0</v>
      </c>
    </row>
    <row r="219" spans="1:8" ht="15" x14ac:dyDescent="0.25">
      <c r="A219" s="522" t="s">
        <v>368</v>
      </c>
      <c r="B219" s="528" t="s">
        <v>8595</v>
      </c>
      <c r="C219" s="401"/>
      <c r="D219" s="402"/>
      <c r="E219" s="250"/>
      <c r="F219" s="62"/>
      <c r="G219" s="62"/>
      <c r="H219" s="253"/>
    </row>
    <row r="220" spans="1:8" x14ac:dyDescent="0.2">
      <c r="A220" s="533" t="s">
        <v>369</v>
      </c>
      <c r="B220" s="520" t="s">
        <v>8596</v>
      </c>
      <c r="C220" s="278"/>
      <c r="D220" s="402"/>
      <c r="E220" s="250"/>
      <c r="F220" s="62"/>
      <c r="G220" s="62"/>
      <c r="H220" s="253"/>
    </row>
    <row r="221" spans="1:8" ht="142.5" x14ac:dyDescent="0.2">
      <c r="A221" s="533"/>
      <c r="B221" s="547" t="s">
        <v>15030</v>
      </c>
      <c r="C221" s="278"/>
      <c r="D221" s="402"/>
      <c r="E221" s="250"/>
      <c r="F221" s="62"/>
      <c r="G221" s="62"/>
      <c r="H221" s="253"/>
    </row>
    <row r="222" spans="1:8" ht="28.5" x14ac:dyDescent="0.2">
      <c r="A222" s="533" t="s">
        <v>8569</v>
      </c>
      <c r="B222" s="520" t="s">
        <v>8570</v>
      </c>
      <c r="C222" s="278"/>
      <c r="D222" s="402"/>
      <c r="E222" s="250"/>
      <c r="F222" s="62"/>
      <c r="G222" s="62"/>
      <c r="H222" s="253"/>
    </row>
    <row r="223" spans="1:8" ht="28.5" x14ac:dyDescent="0.2">
      <c r="A223" s="533" t="s">
        <v>8571</v>
      </c>
      <c r="B223" s="520" t="s">
        <v>14945</v>
      </c>
      <c r="C223" s="278">
        <v>44662.509720669375</v>
      </c>
      <c r="D223" s="402"/>
      <c r="E223" s="250"/>
      <c r="F223" s="62">
        <v>0</v>
      </c>
      <c r="G223" s="62">
        <v>0</v>
      </c>
      <c r="H223" s="253">
        <f t="shared" ref="H223:H226" si="20">G223-F223</f>
        <v>0</v>
      </c>
    </row>
    <row r="224" spans="1:8" ht="28.5" x14ac:dyDescent="0.2">
      <c r="A224" s="533" t="s">
        <v>8572</v>
      </c>
      <c r="B224" s="520" t="s">
        <v>14946</v>
      </c>
      <c r="C224" s="278">
        <v>2791.406857541836</v>
      </c>
      <c r="D224" s="402"/>
      <c r="E224" s="250"/>
      <c r="F224" s="62">
        <v>0</v>
      </c>
      <c r="G224" s="62">
        <v>0</v>
      </c>
      <c r="H224" s="253">
        <f t="shared" si="20"/>
        <v>0</v>
      </c>
    </row>
    <row r="225" spans="1:8" ht="28.5" x14ac:dyDescent="0.2">
      <c r="A225" s="533" t="s">
        <v>14947</v>
      </c>
      <c r="B225" s="520" t="s">
        <v>14948</v>
      </c>
      <c r="C225" s="278">
        <v>2791.406857541836</v>
      </c>
      <c r="D225" s="402"/>
      <c r="E225" s="250"/>
      <c r="F225" s="62">
        <v>0</v>
      </c>
      <c r="G225" s="62">
        <v>0</v>
      </c>
      <c r="H225" s="253">
        <f t="shared" si="20"/>
        <v>0</v>
      </c>
    </row>
    <row r="226" spans="1:8" ht="28.5" x14ac:dyDescent="0.2">
      <c r="A226" s="533" t="s">
        <v>14949</v>
      </c>
      <c r="B226" s="520" t="s">
        <v>14950</v>
      </c>
      <c r="C226" s="278">
        <v>5582.8137150836719</v>
      </c>
      <c r="D226" s="402"/>
      <c r="E226" s="250"/>
      <c r="F226" s="62">
        <v>0</v>
      </c>
      <c r="G226" s="62">
        <v>0</v>
      </c>
      <c r="H226" s="253">
        <f t="shared" si="20"/>
        <v>0</v>
      </c>
    </row>
    <row r="227" spans="1:8" ht="28.5" x14ac:dyDescent="0.2">
      <c r="A227" s="533" t="s">
        <v>8573</v>
      </c>
      <c r="B227" s="520" t="s">
        <v>14951</v>
      </c>
      <c r="C227" s="278"/>
      <c r="D227" s="402"/>
      <c r="E227" s="250"/>
      <c r="F227" s="62"/>
      <c r="G227" s="62"/>
      <c r="H227" s="253"/>
    </row>
    <row r="228" spans="1:8" x14ac:dyDescent="0.2">
      <c r="A228" s="533" t="s">
        <v>8574</v>
      </c>
      <c r="B228" s="520" t="s">
        <v>14952</v>
      </c>
      <c r="C228" s="278">
        <v>45911.296999043356</v>
      </c>
      <c r="D228" s="402"/>
      <c r="E228" s="250"/>
      <c r="F228" s="62">
        <v>0</v>
      </c>
      <c r="G228" s="62">
        <v>0</v>
      </c>
      <c r="H228" s="253">
        <f t="shared" ref="H228:H231" si="21">G228-F228</f>
        <v>0</v>
      </c>
    </row>
    <row r="229" spans="1:8" x14ac:dyDescent="0.2">
      <c r="A229" s="533" t="s">
        <v>8575</v>
      </c>
      <c r="B229" s="520" t="s">
        <v>14953</v>
      </c>
      <c r="C229" s="278">
        <v>11900.208182152039</v>
      </c>
      <c r="D229" s="402"/>
      <c r="E229" s="250"/>
      <c r="F229" s="62">
        <v>0</v>
      </c>
      <c r="G229" s="62">
        <v>0</v>
      </c>
      <c r="H229" s="253">
        <f t="shared" si="21"/>
        <v>0</v>
      </c>
    </row>
    <row r="230" spans="1:8" ht="28.5" x14ac:dyDescent="0.2">
      <c r="A230" s="533" t="s">
        <v>8576</v>
      </c>
      <c r="B230" s="520" t="s">
        <v>14954</v>
      </c>
      <c r="C230" s="278">
        <v>3613.2190738247123</v>
      </c>
      <c r="D230" s="402"/>
      <c r="E230" s="250"/>
      <c r="F230" s="62">
        <v>0</v>
      </c>
      <c r="G230" s="62">
        <v>0</v>
      </c>
      <c r="H230" s="253">
        <f t="shared" si="21"/>
        <v>0</v>
      </c>
    </row>
    <row r="231" spans="1:8" ht="28.5" x14ac:dyDescent="0.2">
      <c r="A231" s="533" t="s">
        <v>14955</v>
      </c>
      <c r="B231" s="520" t="s">
        <v>14956</v>
      </c>
      <c r="C231" s="278">
        <v>3613.2190738247123</v>
      </c>
      <c r="D231" s="402"/>
      <c r="E231" s="250"/>
      <c r="F231" s="62">
        <v>0</v>
      </c>
      <c r="G231" s="62">
        <v>0</v>
      </c>
      <c r="H231" s="253">
        <f t="shared" si="21"/>
        <v>0</v>
      </c>
    </row>
    <row r="232" spans="1:8" ht="28.5" x14ac:dyDescent="0.2">
      <c r="A232" s="533" t="s">
        <v>14957</v>
      </c>
      <c r="B232" s="520" t="s">
        <v>14958</v>
      </c>
      <c r="C232" s="278">
        <v>7226.4381476494245</v>
      </c>
      <c r="D232" s="402"/>
      <c r="E232" s="250"/>
      <c r="F232" s="62"/>
      <c r="G232" s="62"/>
      <c r="H232" s="253"/>
    </row>
    <row r="233" spans="1:8" ht="28.5" x14ac:dyDescent="0.2">
      <c r="A233" s="533" t="s">
        <v>8577</v>
      </c>
      <c r="B233" s="520" t="s">
        <v>14959</v>
      </c>
      <c r="C233" s="278"/>
      <c r="D233" s="402"/>
      <c r="E233" s="250"/>
      <c r="F233" s="62"/>
      <c r="G233" s="62"/>
      <c r="H233" s="253"/>
    </row>
    <row r="234" spans="1:8" x14ac:dyDescent="0.2">
      <c r="A234" s="533" t="s">
        <v>8578</v>
      </c>
      <c r="B234" s="520" t="s">
        <v>14960</v>
      </c>
      <c r="C234" s="278">
        <v>45911.296999043356</v>
      </c>
      <c r="D234" s="402"/>
      <c r="E234" s="255"/>
      <c r="F234" s="62">
        <v>0</v>
      </c>
      <c r="G234" s="62">
        <v>0</v>
      </c>
      <c r="H234" s="253">
        <f t="shared" ref="H234:H239" si="22">G234-F234</f>
        <v>0</v>
      </c>
    </row>
    <row r="235" spans="1:8" x14ac:dyDescent="0.2">
      <c r="A235" s="533" t="s">
        <v>8579</v>
      </c>
      <c r="B235" s="520" t="s">
        <v>14961</v>
      </c>
      <c r="C235" s="278">
        <v>45911.296999043356</v>
      </c>
      <c r="D235" s="402"/>
      <c r="E235" s="250"/>
      <c r="F235" s="62">
        <v>0</v>
      </c>
      <c r="G235" s="62">
        <v>0</v>
      </c>
      <c r="H235" s="253">
        <f t="shared" si="22"/>
        <v>0</v>
      </c>
    </row>
    <row r="236" spans="1:8" x14ac:dyDescent="0.2">
      <c r="A236" s="533" t="s">
        <v>8580</v>
      </c>
      <c r="B236" s="520" t="s">
        <v>14962</v>
      </c>
      <c r="C236" s="278">
        <v>32707.207982118485</v>
      </c>
      <c r="D236" s="402"/>
      <c r="E236" s="255"/>
      <c r="F236" s="62">
        <v>0</v>
      </c>
      <c r="G236" s="62">
        <v>0</v>
      </c>
      <c r="H236" s="253">
        <f t="shared" si="22"/>
        <v>0</v>
      </c>
    </row>
    <row r="237" spans="1:8" ht="28.5" x14ac:dyDescent="0.2">
      <c r="A237" s="533" t="s">
        <v>8581</v>
      </c>
      <c r="B237" s="520" t="s">
        <v>14963</v>
      </c>
      <c r="C237" s="278">
        <v>7783.112623762825</v>
      </c>
      <c r="D237" s="402"/>
      <c r="E237" s="255"/>
      <c r="F237" s="62">
        <v>0</v>
      </c>
      <c r="G237" s="62">
        <v>0</v>
      </c>
      <c r="H237" s="253">
        <f t="shared" si="22"/>
        <v>0</v>
      </c>
    </row>
    <row r="238" spans="1:8" ht="28.5" x14ac:dyDescent="0.2">
      <c r="A238" s="533" t="s">
        <v>14964</v>
      </c>
      <c r="B238" s="520" t="s">
        <v>14965</v>
      </c>
      <c r="C238" s="278">
        <v>7783.112623762825</v>
      </c>
      <c r="D238" s="402"/>
      <c r="E238" s="255"/>
      <c r="F238" s="62">
        <v>0</v>
      </c>
      <c r="G238" s="62">
        <v>0</v>
      </c>
      <c r="H238" s="253">
        <f t="shared" si="22"/>
        <v>0</v>
      </c>
    </row>
    <row r="239" spans="1:8" ht="28.5" x14ac:dyDescent="0.2">
      <c r="A239" s="533" t="s">
        <v>14966</v>
      </c>
      <c r="B239" s="520" t="s">
        <v>14967</v>
      </c>
      <c r="C239" s="278">
        <v>15566.22524752565</v>
      </c>
      <c r="D239" s="402"/>
      <c r="E239" s="255"/>
      <c r="F239" s="62">
        <v>0</v>
      </c>
      <c r="G239" s="62">
        <v>0</v>
      </c>
      <c r="H239" s="253">
        <f t="shared" si="22"/>
        <v>0</v>
      </c>
    </row>
    <row r="240" spans="1:8" ht="28.5" x14ac:dyDescent="0.2">
      <c r="A240" s="533" t="s">
        <v>8582</v>
      </c>
      <c r="B240" s="520" t="s">
        <v>14968</v>
      </c>
      <c r="C240" s="278"/>
      <c r="D240" s="402"/>
      <c r="E240" s="255"/>
      <c r="F240" s="268"/>
      <c r="G240" s="268"/>
      <c r="H240" s="246"/>
    </row>
    <row r="241" spans="1:8" x14ac:dyDescent="0.2">
      <c r="A241" s="533" t="s">
        <v>8583</v>
      </c>
      <c r="B241" s="520" t="s">
        <v>14969</v>
      </c>
      <c r="C241" s="278">
        <v>45911.296999043356</v>
      </c>
      <c r="D241" s="402"/>
      <c r="E241" s="255"/>
      <c r="F241" s="62">
        <v>0</v>
      </c>
      <c r="G241" s="62">
        <v>0</v>
      </c>
      <c r="H241" s="253">
        <f t="shared" ref="H241:H245" si="23">G241-F241</f>
        <v>0</v>
      </c>
    </row>
    <row r="242" spans="1:8" x14ac:dyDescent="0.2">
      <c r="A242" s="533" t="s">
        <v>8584</v>
      </c>
      <c r="B242" s="520" t="s">
        <v>14970</v>
      </c>
      <c r="C242" s="278">
        <v>21119.196619559945</v>
      </c>
      <c r="D242" s="402"/>
      <c r="E242" s="255"/>
      <c r="F242" s="62">
        <v>0</v>
      </c>
      <c r="G242" s="62">
        <v>0</v>
      </c>
      <c r="H242" s="253">
        <f t="shared" si="23"/>
        <v>0</v>
      </c>
    </row>
    <row r="243" spans="1:8" ht="28.5" x14ac:dyDescent="0.2">
      <c r="A243" s="533" t="s">
        <v>8585</v>
      </c>
      <c r="B243" s="520" t="s">
        <v>14971</v>
      </c>
      <c r="C243" s="278">
        <v>4189.4058511627063</v>
      </c>
      <c r="D243" s="402"/>
      <c r="E243" s="255"/>
      <c r="F243" s="62">
        <v>0</v>
      </c>
      <c r="G243" s="62">
        <v>0</v>
      </c>
      <c r="H243" s="253">
        <f t="shared" si="23"/>
        <v>0</v>
      </c>
    </row>
    <row r="244" spans="1:8" ht="28.5" x14ac:dyDescent="0.2">
      <c r="A244" s="533" t="s">
        <v>14972</v>
      </c>
      <c r="B244" s="520" t="s">
        <v>14973</v>
      </c>
      <c r="C244" s="278">
        <v>4189.4058511627063</v>
      </c>
      <c r="D244" s="402"/>
      <c r="E244" s="255"/>
      <c r="F244" s="62">
        <v>0</v>
      </c>
      <c r="G244" s="62">
        <v>0</v>
      </c>
      <c r="H244" s="253">
        <f t="shared" si="23"/>
        <v>0</v>
      </c>
    </row>
    <row r="245" spans="1:8" ht="28.5" x14ac:dyDescent="0.2">
      <c r="A245" s="533" t="s">
        <v>14974</v>
      </c>
      <c r="B245" s="520" t="s">
        <v>14975</v>
      </c>
      <c r="C245" s="278">
        <v>8378.8117023254126</v>
      </c>
      <c r="D245" s="402"/>
      <c r="E245" s="255"/>
      <c r="F245" s="62">
        <v>0</v>
      </c>
      <c r="G245" s="62">
        <v>0</v>
      </c>
      <c r="H245" s="253">
        <f t="shared" si="23"/>
        <v>0</v>
      </c>
    </row>
    <row r="246" spans="1:8" ht="28.5" x14ac:dyDescent="0.2">
      <c r="A246" s="533" t="s">
        <v>8586</v>
      </c>
      <c r="B246" s="520" t="s">
        <v>14976</v>
      </c>
      <c r="C246" s="278"/>
      <c r="D246" s="402"/>
      <c r="E246" s="255"/>
      <c r="F246" s="268"/>
      <c r="G246" s="268"/>
      <c r="H246" s="246"/>
    </row>
    <row r="247" spans="1:8" x14ac:dyDescent="0.2">
      <c r="A247" s="533" t="s">
        <v>8587</v>
      </c>
      <c r="B247" s="520" t="s">
        <v>14977</v>
      </c>
      <c r="C247" s="278">
        <v>45911.296999043356</v>
      </c>
      <c r="D247" s="402"/>
      <c r="E247" s="255"/>
      <c r="F247" s="62">
        <v>0</v>
      </c>
      <c r="G247" s="62">
        <v>0</v>
      </c>
      <c r="H247" s="253">
        <f t="shared" ref="H247:H251" si="24">G247-F247</f>
        <v>0</v>
      </c>
    </row>
    <row r="248" spans="1:8" x14ac:dyDescent="0.2">
      <c r="A248" s="533" t="s">
        <v>8588</v>
      </c>
      <c r="B248" s="520" t="s">
        <v>14978</v>
      </c>
      <c r="C248" s="278">
        <v>32137.907899330348</v>
      </c>
      <c r="D248" s="402"/>
      <c r="E248" s="255"/>
      <c r="F248" s="62">
        <v>0</v>
      </c>
      <c r="G248" s="62">
        <v>0</v>
      </c>
      <c r="H248" s="253">
        <f t="shared" si="24"/>
        <v>0</v>
      </c>
    </row>
    <row r="249" spans="1:8" ht="28.5" x14ac:dyDescent="0.2">
      <c r="A249" s="533" t="s">
        <v>8589</v>
      </c>
      <c r="B249" s="520" t="s">
        <v>14979</v>
      </c>
      <c r="C249" s="278">
        <v>4878.0753061483565</v>
      </c>
      <c r="D249" s="402"/>
      <c r="E249" s="255"/>
      <c r="F249" s="62">
        <v>0</v>
      </c>
      <c r="G249" s="62">
        <v>0</v>
      </c>
      <c r="H249" s="253">
        <f t="shared" si="24"/>
        <v>0</v>
      </c>
    </row>
    <row r="250" spans="1:8" ht="28.5" x14ac:dyDescent="0.2">
      <c r="A250" s="533" t="s">
        <v>14980</v>
      </c>
      <c r="B250" s="520" t="s">
        <v>14981</v>
      </c>
      <c r="C250" s="278">
        <v>4878.0753061483565</v>
      </c>
      <c r="D250" s="402"/>
      <c r="E250" s="255"/>
      <c r="F250" s="62">
        <v>0</v>
      </c>
      <c r="G250" s="62">
        <v>0</v>
      </c>
      <c r="H250" s="253">
        <f t="shared" si="24"/>
        <v>0</v>
      </c>
    </row>
    <row r="251" spans="1:8" ht="28.5" x14ac:dyDescent="0.2">
      <c r="A251" s="533" t="s">
        <v>14982</v>
      </c>
      <c r="B251" s="520" t="s">
        <v>14983</v>
      </c>
      <c r="C251" s="278">
        <v>9756.150612296713</v>
      </c>
      <c r="D251" s="402"/>
      <c r="E251" s="255"/>
      <c r="F251" s="62">
        <v>0</v>
      </c>
      <c r="G251" s="62">
        <v>0</v>
      </c>
      <c r="H251" s="253">
        <f t="shared" si="24"/>
        <v>0</v>
      </c>
    </row>
    <row r="252" spans="1:8" ht="28.5" x14ac:dyDescent="0.2">
      <c r="A252" s="533" t="s">
        <v>8590</v>
      </c>
      <c r="B252" s="520" t="s">
        <v>8591</v>
      </c>
      <c r="C252" s="278"/>
      <c r="D252" s="402"/>
      <c r="E252" s="255"/>
      <c r="F252" s="268"/>
      <c r="G252" s="268"/>
      <c r="H252" s="246"/>
    </row>
    <row r="253" spans="1:8" ht="28.5" x14ac:dyDescent="0.2">
      <c r="A253" s="533" t="s">
        <v>8592</v>
      </c>
      <c r="B253" s="520" t="s">
        <v>14984</v>
      </c>
      <c r="C253" s="278">
        <v>32969.820600953011</v>
      </c>
      <c r="D253" s="402"/>
      <c r="E253" s="255"/>
      <c r="F253" s="62">
        <v>0</v>
      </c>
      <c r="G253" s="62">
        <v>0</v>
      </c>
      <c r="H253" s="253">
        <f t="shared" ref="H253:H256" si="25">G253-F253</f>
        <v>0</v>
      </c>
    </row>
    <row r="254" spans="1:8" ht="28.5" x14ac:dyDescent="0.2">
      <c r="A254" s="533" t="s">
        <v>8593</v>
      </c>
      <c r="B254" s="520" t="s">
        <v>14985</v>
      </c>
      <c r="C254" s="278">
        <v>2060.6137875595632</v>
      </c>
      <c r="D254" s="402"/>
      <c r="E254" s="255"/>
      <c r="F254" s="62">
        <v>0</v>
      </c>
      <c r="G254" s="62">
        <v>0</v>
      </c>
      <c r="H254" s="253">
        <f t="shared" si="25"/>
        <v>0</v>
      </c>
    </row>
    <row r="255" spans="1:8" ht="28.5" x14ac:dyDescent="0.2">
      <c r="A255" s="533" t="s">
        <v>14986</v>
      </c>
      <c r="B255" s="520" t="s">
        <v>14987</v>
      </c>
      <c r="C255" s="278">
        <v>2060.6137875595632</v>
      </c>
      <c r="D255" s="402"/>
      <c r="E255" s="255"/>
      <c r="F255" s="62">
        <v>0</v>
      </c>
      <c r="G255" s="62">
        <v>0</v>
      </c>
      <c r="H255" s="253">
        <f t="shared" si="25"/>
        <v>0</v>
      </c>
    </row>
    <row r="256" spans="1:8" ht="28.5" x14ac:dyDescent="0.2">
      <c r="A256" s="533" t="s">
        <v>14988</v>
      </c>
      <c r="B256" s="520" t="s">
        <v>14989</v>
      </c>
      <c r="C256" s="278">
        <v>4121.2275751191264</v>
      </c>
      <c r="D256" s="402"/>
      <c r="E256" s="255"/>
      <c r="F256" s="62">
        <v>0</v>
      </c>
      <c r="G256" s="62">
        <v>0</v>
      </c>
      <c r="H256" s="253">
        <f t="shared" si="25"/>
        <v>0</v>
      </c>
    </row>
    <row r="257" spans="1:8" ht="42.75" x14ac:dyDescent="0.2">
      <c r="A257" s="533" t="s">
        <v>370</v>
      </c>
      <c r="B257" s="520" t="s">
        <v>8598</v>
      </c>
      <c r="C257" s="278"/>
      <c r="D257" s="402"/>
      <c r="E257" s="255"/>
      <c r="F257" s="268"/>
      <c r="G257" s="268"/>
      <c r="H257" s="246"/>
    </row>
    <row r="258" spans="1:8" ht="42.75" x14ac:dyDescent="0.2">
      <c r="A258" s="533"/>
      <c r="B258" s="520" t="s">
        <v>14138</v>
      </c>
      <c r="C258" s="278"/>
      <c r="D258" s="402"/>
      <c r="E258" s="255"/>
      <c r="F258" s="268"/>
      <c r="G258" s="268"/>
      <c r="H258" s="246"/>
    </row>
    <row r="259" spans="1:8" ht="28.5" x14ac:dyDescent="0.2">
      <c r="A259" s="533"/>
      <c r="B259" s="520" t="s">
        <v>8594</v>
      </c>
      <c r="C259" s="278"/>
      <c r="D259" s="402"/>
      <c r="E259" s="255"/>
      <c r="F259" s="268"/>
      <c r="G259" s="268"/>
      <c r="H259" s="246"/>
    </row>
    <row r="260" spans="1:8" x14ac:dyDescent="0.2">
      <c r="A260" s="533"/>
      <c r="B260" s="520" t="s">
        <v>8350</v>
      </c>
      <c r="C260" s="278">
        <v>125714.02384615385</v>
      </c>
      <c r="D260" s="402"/>
      <c r="E260" s="255"/>
      <c r="F260" s="62">
        <v>0</v>
      </c>
      <c r="G260" s="62">
        <v>0</v>
      </c>
      <c r="H260" s="253">
        <f t="shared" ref="H260:H272" si="26">G260-F260</f>
        <v>0</v>
      </c>
    </row>
    <row r="261" spans="1:8" x14ac:dyDescent="0.2">
      <c r="A261" s="533"/>
      <c r="B261" s="520" t="s">
        <v>8352</v>
      </c>
      <c r="C261" s="278">
        <v>125714.02384615385</v>
      </c>
      <c r="D261" s="402"/>
      <c r="E261" s="255"/>
      <c r="F261" s="62">
        <v>0</v>
      </c>
      <c r="G261" s="62">
        <v>0</v>
      </c>
      <c r="H261" s="253">
        <f t="shared" si="26"/>
        <v>0</v>
      </c>
    </row>
    <row r="262" spans="1:8" x14ac:dyDescent="0.2">
      <c r="A262" s="533"/>
      <c r="B262" s="520" t="s">
        <v>8354</v>
      </c>
      <c r="C262" s="278">
        <v>125714.02384615385</v>
      </c>
      <c r="D262" s="402"/>
      <c r="E262" s="255"/>
      <c r="F262" s="62">
        <v>0</v>
      </c>
      <c r="G262" s="62">
        <v>0</v>
      </c>
      <c r="H262" s="253">
        <f t="shared" si="26"/>
        <v>0</v>
      </c>
    </row>
    <row r="263" spans="1:8" x14ac:dyDescent="0.2">
      <c r="A263" s="533"/>
      <c r="B263" s="520" t="s">
        <v>8356</v>
      </c>
      <c r="C263" s="278">
        <v>125714.02384615385</v>
      </c>
      <c r="D263" s="402"/>
      <c r="E263" s="255"/>
      <c r="F263" s="62">
        <v>0</v>
      </c>
      <c r="G263" s="62">
        <v>0</v>
      </c>
      <c r="H263" s="253">
        <f t="shared" si="26"/>
        <v>0</v>
      </c>
    </row>
    <row r="264" spans="1:8" x14ac:dyDescent="0.2">
      <c r="A264" s="533"/>
      <c r="B264" s="520" t="s">
        <v>8358</v>
      </c>
      <c r="C264" s="278">
        <v>125714.0238461538</v>
      </c>
      <c r="D264" s="402"/>
      <c r="E264" s="255"/>
      <c r="F264" s="62">
        <v>0</v>
      </c>
      <c r="G264" s="62">
        <v>0</v>
      </c>
      <c r="H264" s="253">
        <f t="shared" si="26"/>
        <v>0</v>
      </c>
    </row>
    <row r="265" spans="1:8" x14ac:dyDescent="0.2">
      <c r="A265" s="533"/>
      <c r="B265" s="520" t="s">
        <v>8369</v>
      </c>
      <c r="C265" s="278">
        <v>125714.0238461538</v>
      </c>
      <c r="D265" s="402"/>
      <c r="E265" s="255"/>
      <c r="F265" s="62">
        <v>0</v>
      </c>
      <c r="G265" s="62">
        <v>0</v>
      </c>
      <c r="H265" s="253">
        <f t="shared" si="26"/>
        <v>0</v>
      </c>
    </row>
    <row r="266" spans="1:8" x14ac:dyDescent="0.2">
      <c r="A266" s="533"/>
      <c r="B266" s="520" t="s">
        <v>8371</v>
      </c>
      <c r="C266" s="278">
        <v>125714.0238461538</v>
      </c>
      <c r="D266" s="402"/>
      <c r="E266" s="255"/>
      <c r="F266" s="62">
        <v>0</v>
      </c>
      <c r="G266" s="62">
        <v>0</v>
      </c>
      <c r="H266" s="253">
        <f t="shared" si="26"/>
        <v>0</v>
      </c>
    </row>
    <row r="267" spans="1:8" x14ac:dyDescent="0.2">
      <c r="A267" s="533"/>
      <c r="B267" s="520" t="s">
        <v>8386</v>
      </c>
      <c r="C267" s="278">
        <v>125714.0238461538</v>
      </c>
      <c r="D267" s="402"/>
      <c r="E267" s="255"/>
      <c r="F267" s="62">
        <v>0</v>
      </c>
      <c r="G267" s="62">
        <v>0</v>
      </c>
      <c r="H267" s="253">
        <f t="shared" si="26"/>
        <v>0</v>
      </c>
    </row>
    <row r="268" spans="1:8" x14ac:dyDescent="0.2">
      <c r="A268" s="533"/>
      <c r="B268" s="520" t="s">
        <v>8388</v>
      </c>
      <c r="C268" s="278">
        <v>125714.0238461538</v>
      </c>
      <c r="D268" s="402"/>
      <c r="E268" s="255"/>
      <c r="F268" s="62">
        <v>0</v>
      </c>
      <c r="G268" s="62">
        <v>0</v>
      </c>
      <c r="H268" s="253">
        <f t="shared" si="26"/>
        <v>0</v>
      </c>
    </row>
    <row r="269" spans="1:8" x14ac:dyDescent="0.2">
      <c r="A269" s="533"/>
      <c r="B269" s="520" t="s">
        <v>8390</v>
      </c>
      <c r="C269" s="278">
        <v>125714.0238461538</v>
      </c>
      <c r="D269" s="402"/>
      <c r="E269" s="255"/>
      <c r="F269" s="62">
        <v>0</v>
      </c>
      <c r="G269" s="62">
        <v>0</v>
      </c>
      <c r="H269" s="253">
        <f t="shared" si="26"/>
        <v>0</v>
      </c>
    </row>
    <row r="270" spans="1:8" x14ac:dyDescent="0.2">
      <c r="A270" s="533"/>
      <c r="B270" s="520" t="s">
        <v>8392</v>
      </c>
      <c r="C270" s="278">
        <v>125714.0238461538</v>
      </c>
      <c r="D270" s="402"/>
      <c r="E270" s="255"/>
      <c r="F270" s="62">
        <v>0</v>
      </c>
      <c r="G270" s="62">
        <v>0</v>
      </c>
      <c r="H270" s="253">
        <f t="shared" si="26"/>
        <v>0</v>
      </c>
    </row>
    <row r="271" spans="1:8" x14ac:dyDescent="0.2">
      <c r="A271" s="533"/>
      <c r="B271" s="520" t="s">
        <v>8394</v>
      </c>
      <c r="C271" s="278">
        <v>125714.0238461538</v>
      </c>
      <c r="D271" s="402"/>
      <c r="E271" s="255"/>
      <c r="F271" s="62">
        <v>0</v>
      </c>
      <c r="G271" s="62">
        <v>0</v>
      </c>
      <c r="H271" s="253">
        <f t="shared" si="26"/>
        <v>0</v>
      </c>
    </row>
    <row r="272" spans="1:8" x14ac:dyDescent="0.2">
      <c r="A272" s="533"/>
      <c r="B272" s="520" t="s">
        <v>8396</v>
      </c>
      <c r="C272" s="278">
        <v>125714.0238461542</v>
      </c>
      <c r="D272" s="402"/>
      <c r="E272" s="255"/>
      <c r="F272" s="62">
        <v>0</v>
      </c>
      <c r="G272" s="62">
        <v>0</v>
      </c>
      <c r="H272" s="253">
        <f t="shared" si="26"/>
        <v>0</v>
      </c>
    </row>
    <row r="273" spans="1:8" ht="15" x14ac:dyDescent="0.25">
      <c r="A273" s="685" t="s">
        <v>662</v>
      </c>
      <c r="B273" s="519" t="s">
        <v>14990</v>
      </c>
      <c r="C273" s="278"/>
      <c r="D273" s="402"/>
      <c r="E273" s="255"/>
      <c r="F273" s="268"/>
      <c r="G273" s="268"/>
      <c r="H273" s="246"/>
    </row>
    <row r="274" spans="1:8" x14ac:dyDescent="0.2">
      <c r="A274" s="533" t="s">
        <v>14991</v>
      </c>
      <c r="B274" s="537" t="s">
        <v>14992</v>
      </c>
      <c r="C274" s="278">
        <v>1250.2603260869564</v>
      </c>
      <c r="D274" s="402">
        <v>22</v>
      </c>
      <c r="E274" s="255"/>
      <c r="F274" s="62">
        <v>0</v>
      </c>
      <c r="G274" s="62">
        <v>0</v>
      </c>
      <c r="H274" s="253">
        <f t="shared" ref="H274:H276" si="27">G274-F274</f>
        <v>0</v>
      </c>
    </row>
    <row r="275" spans="1:8" x14ac:dyDescent="0.2">
      <c r="A275" s="533" t="s">
        <v>14993</v>
      </c>
      <c r="B275" s="537" t="s">
        <v>14994</v>
      </c>
      <c r="C275" s="278">
        <v>1250.2603260869564</v>
      </c>
      <c r="D275" s="402">
        <v>22</v>
      </c>
      <c r="E275" s="255"/>
      <c r="F275" s="62">
        <v>0</v>
      </c>
      <c r="G275" s="62">
        <v>0</v>
      </c>
      <c r="H275" s="253">
        <f t="shared" si="27"/>
        <v>0</v>
      </c>
    </row>
    <row r="276" spans="1:8" x14ac:dyDescent="0.2">
      <c r="A276" s="533" t="s">
        <v>14995</v>
      </c>
      <c r="B276" s="537" t="s">
        <v>14996</v>
      </c>
      <c r="C276" s="278">
        <v>1209.929347826087</v>
      </c>
      <c r="D276" s="402">
        <v>22</v>
      </c>
      <c r="E276" s="255"/>
      <c r="F276" s="62">
        <v>0</v>
      </c>
      <c r="G276" s="62">
        <v>0</v>
      </c>
      <c r="H276" s="253">
        <f t="shared" si="27"/>
        <v>0</v>
      </c>
    </row>
    <row r="277" spans="1:8" ht="15" x14ac:dyDescent="0.25">
      <c r="A277" s="686" t="s">
        <v>371</v>
      </c>
      <c r="B277" s="528" t="s">
        <v>14997</v>
      </c>
      <c r="C277" s="401"/>
      <c r="D277" s="402"/>
      <c r="E277" s="255"/>
      <c r="F277" s="268"/>
      <c r="G277" s="268"/>
      <c r="H277" s="246"/>
    </row>
    <row r="278" spans="1:8" ht="28.5" x14ac:dyDescent="0.2">
      <c r="A278" s="533"/>
      <c r="B278" s="529" t="s">
        <v>14998</v>
      </c>
      <c r="C278" s="278"/>
      <c r="D278" s="571"/>
      <c r="E278" s="255"/>
      <c r="F278" s="268"/>
      <c r="G278" s="268"/>
      <c r="H278" s="246"/>
    </row>
    <row r="279" spans="1:8" x14ac:dyDescent="0.2">
      <c r="A279" s="533" t="s">
        <v>372</v>
      </c>
      <c r="B279" s="529" t="s">
        <v>14999</v>
      </c>
      <c r="C279" s="278">
        <v>110830.88062740077</v>
      </c>
      <c r="D279" s="571">
        <v>38</v>
      </c>
      <c r="E279" s="255"/>
      <c r="F279" s="62">
        <v>0</v>
      </c>
      <c r="G279" s="62">
        <v>0</v>
      </c>
      <c r="H279" s="253">
        <f t="shared" ref="H279:H280" si="28">G279-F279</f>
        <v>0</v>
      </c>
    </row>
    <row r="280" spans="1:8" x14ac:dyDescent="0.2">
      <c r="A280" s="533" t="s">
        <v>15000</v>
      </c>
      <c r="B280" s="529" t="s">
        <v>15001</v>
      </c>
      <c r="C280" s="278">
        <v>149105.80937259924</v>
      </c>
      <c r="D280" s="571">
        <v>38</v>
      </c>
      <c r="E280" s="255"/>
      <c r="F280" s="62">
        <v>0</v>
      </c>
      <c r="G280" s="62">
        <v>0</v>
      </c>
      <c r="H280" s="253">
        <f t="shared" si="28"/>
        <v>0</v>
      </c>
    </row>
    <row r="281" spans="1:8" ht="15" x14ac:dyDescent="0.25">
      <c r="A281" s="15" t="s">
        <v>373</v>
      </c>
      <c r="B281" s="12" t="s">
        <v>5937</v>
      </c>
      <c r="C281" s="269"/>
      <c r="D281" s="255"/>
      <c r="E281" s="255"/>
      <c r="F281" s="255"/>
      <c r="G281" s="255"/>
      <c r="H281" s="277"/>
    </row>
    <row r="282" spans="1:8" ht="28.5" x14ac:dyDescent="0.2">
      <c r="A282" s="29" t="s">
        <v>374</v>
      </c>
      <c r="B282" s="31" t="s">
        <v>5860</v>
      </c>
      <c r="C282" s="253">
        <v>37398</v>
      </c>
      <c r="D282" s="250">
        <v>39</v>
      </c>
      <c r="E282" s="250"/>
      <c r="F282" s="62">
        <v>0</v>
      </c>
      <c r="G282" s="62">
        <v>0</v>
      </c>
      <c r="H282" s="253">
        <f t="shared" ref="H282:H287" si="29">G282-F282</f>
        <v>0</v>
      </c>
    </row>
    <row r="283" spans="1:8" ht="28.5" x14ac:dyDescent="0.2">
      <c r="A283" s="29" t="s">
        <v>375</v>
      </c>
      <c r="B283" s="31" t="s">
        <v>5911</v>
      </c>
      <c r="C283" s="253">
        <v>37398</v>
      </c>
      <c r="D283" s="250">
        <v>39</v>
      </c>
      <c r="E283" s="250"/>
      <c r="F283" s="62">
        <v>0</v>
      </c>
      <c r="G283" s="62">
        <v>0</v>
      </c>
      <c r="H283" s="253">
        <f t="shared" si="29"/>
        <v>0</v>
      </c>
    </row>
    <row r="284" spans="1:8" ht="28.5" x14ac:dyDescent="0.2">
      <c r="A284" s="29" t="s">
        <v>376</v>
      </c>
      <c r="B284" s="31" t="s">
        <v>6017</v>
      </c>
      <c r="C284" s="253">
        <v>37398</v>
      </c>
      <c r="D284" s="250">
        <v>40</v>
      </c>
      <c r="E284" s="250"/>
      <c r="F284" s="62">
        <v>0</v>
      </c>
      <c r="G284" s="62">
        <v>0</v>
      </c>
      <c r="H284" s="253">
        <f t="shared" si="29"/>
        <v>0</v>
      </c>
    </row>
    <row r="285" spans="1:8" ht="28.5" x14ac:dyDescent="0.2">
      <c r="A285" s="29" t="s">
        <v>377</v>
      </c>
      <c r="B285" s="31" t="s">
        <v>5863</v>
      </c>
      <c r="C285" s="253">
        <v>37398</v>
      </c>
      <c r="D285" s="250">
        <v>40</v>
      </c>
      <c r="E285" s="250"/>
      <c r="F285" s="62">
        <v>0</v>
      </c>
      <c r="G285" s="62">
        <v>0</v>
      </c>
      <c r="H285" s="253">
        <f t="shared" si="29"/>
        <v>0</v>
      </c>
    </row>
    <row r="286" spans="1:8" ht="28.5" x14ac:dyDescent="0.2">
      <c r="A286" s="29" t="s">
        <v>663</v>
      </c>
      <c r="B286" s="182" t="s">
        <v>5864</v>
      </c>
      <c r="C286" s="253">
        <v>41555.800000000003</v>
      </c>
      <c r="D286" s="277">
        <v>41</v>
      </c>
      <c r="E286" s="277"/>
      <c r="F286" s="62">
        <v>0</v>
      </c>
      <c r="G286" s="62">
        <v>0</v>
      </c>
      <c r="H286" s="253">
        <f t="shared" si="29"/>
        <v>0</v>
      </c>
    </row>
    <row r="287" spans="1:8" ht="29.25" thickBot="1" x14ac:dyDescent="0.25">
      <c r="A287" s="29" t="s">
        <v>664</v>
      </c>
      <c r="B287" s="182" t="s">
        <v>5913</v>
      </c>
      <c r="C287" s="253">
        <v>41555.800000000003</v>
      </c>
      <c r="D287" s="277">
        <v>41</v>
      </c>
      <c r="E287" s="277"/>
      <c r="F287" s="62">
        <v>0</v>
      </c>
      <c r="G287" s="62">
        <v>0</v>
      </c>
      <c r="H287" s="253">
        <f t="shared" si="29"/>
        <v>0</v>
      </c>
    </row>
    <row r="288" spans="1:8" ht="15.75" thickBot="1" x14ac:dyDescent="0.3">
      <c r="A288" s="158"/>
      <c r="B288" s="159" t="s">
        <v>6015</v>
      </c>
      <c r="C288" s="280">
        <f>SUM(C182:C287)</f>
        <v>3714421.3599999989</v>
      </c>
      <c r="D288" s="273"/>
      <c r="E288" s="273"/>
      <c r="F288" s="262">
        <f>SUM(F182:F287)</f>
        <v>0</v>
      </c>
      <c r="G288" s="262">
        <f>SUM(G182:G287)</f>
        <v>0</v>
      </c>
      <c r="H288" s="262">
        <f>SUM(H182:H287)</f>
        <v>0</v>
      </c>
    </row>
    <row r="289" spans="1:8" ht="45" x14ac:dyDescent="0.25">
      <c r="A289" s="183" t="s">
        <v>8599</v>
      </c>
      <c r="B289" s="501" t="s">
        <v>7821</v>
      </c>
      <c r="C289" s="286"/>
      <c r="D289" s="275"/>
      <c r="E289" s="275"/>
      <c r="F289" s="275"/>
      <c r="G289" s="275"/>
      <c r="H289" s="287"/>
    </row>
    <row r="290" spans="1:8" x14ac:dyDescent="0.2">
      <c r="A290" s="47"/>
      <c r="B290" s="6" t="s">
        <v>5474</v>
      </c>
      <c r="C290" s="250"/>
      <c r="D290" s="250"/>
      <c r="E290" s="250"/>
      <c r="F290" s="250"/>
      <c r="G290" s="250"/>
      <c r="H290" s="250"/>
    </row>
    <row r="291" spans="1:8" ht="15" x14ac:dyDescent="0.25">
      <c r="A291" s="466" t="s">
        <v>378</v>
      </c>
      <c r="B291" s="12" t="s">
        <v>5570</v>
      </c>
      <c r="C291" s="269"/>
      <c r="D291" s="269"/>
      <c r="E291" s="269"/>
      <c r="F291" s="269"/>
      <c r="G291" s="269"/>
      <c r="H291" s="288"/>
    </row>
    <row r="292" spans="1:8" x14ac:dyDescent="0.2">
      <c r="A292" s="483" t="s">
        <v>379</v>
      </c>
      <c r="B292" s="16" t="s">
        <v>5966</v>
      </c>
      <c r="C292" s="253">
        <v>48116.72</v>
      </c>
      <c r="D292" s="250">
        <v>25</v>
      </c>
      <c r="E292" s="250"/>
      <c r="F292" s="62">
        <v>0</v>
      </c>
      <c r="G292" s="62">
        <v>0</v>
      </c>
      <c r="H292" s="253">
        <f t="shared" ref="H292:H299" si="30">G292-F292</f>
        <v>0</v>
      </c>
    </row>
    <row r="293" spans="1:8" x14ac:dyDescent="0.2">
      <c r="A293" s="483" t="s">
        <v>380</v>
      </c>
      <c r="B293" s="6" t="s">
        <v>5967</v>
      </c>
      <c r="C293" s="253">
        <v>48116.72</v>
      </c>
      <c r="D293" s="250">
        <v>25</v>
      </c>
      <c r="E293" s="250"/>
      <c r="F293" s="62">
        <v>0</v>
      </c>
      <c r="G293" s="62">
        <v>0</v>
      </c>
      <c r="H293" s="253">
        <f t="shared" si="30"/>
        <v>0</v>
      </c>
    </row>
    <row r="294" spans="1:8" x14ac:dyDescent="0.2">
      <c r="A294" s="483" t="s">
        <v>1373</v>
      </c>
      <c r="B294" s="6" t="s">
        <v>5968</v>
      </c>
      <c r="C294" s="253">
        <v>48116.72</v>
      </c>
      <c r="D294" s="250">
        <v>26</v>
      </c>
      <c r="E294" s="250"/>
      <c r="F294" s="62">
        <v>0</v>
      </c>
      <c r="G294" s="62">
        <v>0</v>
      </c>
      <c r="H294" s="253">
        <f t="shared" si="30"/>
        <v>0</v>
      </c>
    </row>
    <row r="295" spans="1:8" x14ac:dyDescent="0.2">
      <c r="A295" s="483" t="s">
        <v>8600</v>
      </c>
      <c r="B295" s="6" t="s">
        <v>5969</v>
      </c>
      <c r="C295" s="253">
        <v>48116.72</v>
      </c>
      <c r="D295" s="250">
        <v>26</v>
      </c>
      <c r="E295" s="250"/>
      <c r="F295" s="62">
        <v>0</v>
      </c>
      <c r="G295" s="62">
        <v>0</v>
      </c>
      <c r="H295" s="253">
        <f t="shared" si="30"/>
        <v>0</v>
      </c>
    </row>
    <row r="296" spans="1:8" x14ac:dyDescent="0.2">
      <c r="A296" s="483" t="s">
        <v>8601</v>
      </c>
      <c r="B296" s="6" t="s">
        <v>5970</v>
      </c>
      <c r="C296" s="253">
        <v>12029.18</v>
      </c>
      <c r="D296" s="277">
        <v>31</v>
      </c>
      <c r="E296" s="277"/>
      <c r="F296" s="62">
        <v>0</v>
      </c>
      <c r="G296" s="62">
        <v>0</v>
      </c>
      <c r="H296" s="253">
        <f t="shared" si="30"/>
        <v>0</v>
      </c>
    </row>
    <row r="297" spans="1:8" x14ac:dyDescent="0.2">
      <c r="A297" s="483" t="s">
        <v>8602</v>
      </c>
      <c r="B297" s="6" t="s">
        <v>5971</v>
      </c>
      <c r="C297" s="253">
        <v>12029.18</v>
      </c>
      <c r="D297" s="277">
        <v>31</v>
      </c>
      <c r="E297" s="277"/>
      <c r="F297" s="62">
        <v>0</v>
      </c>
      <c r="G297" s="62">
        <v>0</v>
      </c>
      <c r="H297" s="253">
        <f t="shared" si="30"/>
        <v>0</v>
      </c>
    </row>
    <row r="298" spans="1:8" x14ac:dyDescent="0.2">
      <c r="A298" s="483" t="s">
        <v>8603</v>
      </c>
      <c r="B298" s="6" t="s">
        <v>5972</v>
      </c>
      <c r="C298" s="253">
        <v>12029.18</v>
      </c>
      <c r="D298" s="277">
        <v>31</v>
      </c>
      <c r="E298" s="277"/>
      <c r="F298" s="62">
        <v>0</v>
      </c>
      <c r="G298" s="62">
        <v>0</v>
      </c>
      <c r="H298" s="253">
        <f t="shared" si="30"/>
        <v>0</v>
      </c>
    </row>
    <row r="299" spans="1:8" x14ac:dyDescent="0.2">
      <c r="A299" s="483" t="s">
        <v>8604</v>
      </c>
      <c r="B299" s="6" t="s">
        <v>5973</v>
      </c>
      <c r="C299" s="253">
        <v>12029.19</v>
      </c>
      <c r="D299" s="277">
        <v>31</v>
      </c>
      <c r="E299" s="277"/>
      <c r="F299" s="62">
        <v>0</v>
      </c>
      <c r="G299" s="62">
        <v>0</v>
      </c>
      <c r="H299" s="253">
        <f t="shared" si="30"/>
        <v>0</v>
      </c>
    </row>
    <row r="300" spans="1:8" ht="30" x14ac:dyDescent="0.25">
      <c r="A300" s="466" t="s">
        <v>381</v>
      </c>
      <c r="B300" s="167" t="s">
        <v>5524</v>
      </c>
      <c r="C300" s="269"/>
      <c r="D300" s="269"/>
      <c r="E300" s="269"/>
      <c r="F300" s="269"/>
      <c r="G300" s="269"/>
      <c r="H300" s="288"/>
    </row>
    <row r="301" spans="1:8" x14ac:dyDescent="0.2">
      <c r="A301" s="483" t="s">
        <v>382</v>
      </c>
      <c r="B301" s="595" t="s">
        <v>11960</v>
      </c>
      <c r="C301" s="253">
        <v>156674.16202531644</v>
      </c>
      <c r="D301" s="33">
        <v>27</v>
      </c>
      <c r="E301" s="250"/>
      <c r="F301" s="62">
        <v>0</v>
      </c>
      <c r="G301" s="62">
        <v>0</v>
      </c>
      <c r="H301" s="253">
        <f t="shared" ref="H301:H323" si="31">G301-F301</f>
        <v>0</v>
      </c>
    </row>
    <row r="302" spans="1:8" x14ac:dyDescent="0.2">
      <c r="A302" s="483" t="s">
        <v>383</v>
      </c>
      <c r="B302" s="595" t="s">
        <v>1624</v>
      </c>
      <c r="C302" s="253">
        <v>156674.16202531644</v>
      </c>
      <c r="D302" s="33">
        <v>27</v>
      </c>
      <c r="E302" s="250"/>
      <c r="F302" s="62">
        <v>0</v>
      </c>
      <c r="G302" s="62">
        <v>0</v>
      </c>
      <c r="H302" s="253">
        <f t="shared" si="31"/>
        <v>0</v>
      </c>
    </row>
    <row r="303" spans="1:8" x14ac:dyDescent="0.2">
      <c r="A303" s="483" t="s">
        <v>1374</v>
      </c>
      <c r="B303" s="595" t="s">
        <v>11961</v>
      </c>
      <c r="C303" s="253">
        <v>156674.16202531644</v>
      </c>
      <c r="D303" s="33">
        <v>27</v>
      </c>
      <c r="E303" s="250"/>
      <c r="F303" s="62">
        <v>0</v>
      </c>
      <c r="G303" s="62">
        <v>0</v>
      </c>
      <c r="H303" s="253">
        <f t="shared" si="31"/>
        <v>0</v>
      </c>
    </row>
    <row r="304" spans="1:8" x14ac:dyDescent="0.2">
      <c r="A304" s="483" t="s">
        <v>8605</v>
      </c>
      <c r="B304" s="595" t="s">
        <v>1582</v>
      </c>
      <c r="C304" s="253">
        <v>156674.16202531644</v>
      </c>
      <c r="D304" s="33">
        <v>27</v>
      </c>
      <c r="E304" s="250"/>
      <c r="F304" s="62">
        <v>0</v>
      </c>
      <c r="G304" s="62">
        <v>0</v>
      </c>
      <c r="H304" s="253">
        <f t="shared" si="31"/>
        <v>0</v>
      </c>
    </row>
    <row r="305" spans="1:8" x14ac:dyDescent="0.2">
      <c r="A305" s="483" t="s">
        <v>8606</v>
      </c>
      <c r="B305" s="595" t="s">
        <v>2678</v>
      </c>
      <c r="C305" s="253">
        <v>156674.16202531644</v>
      </c>
      <c r="D305" s="33">
        <v>28</v>
      </c>
      <c r="E305" s="250"/>
      <c r="F305" s="62">
        <v>0</v>
      </c>
      <c r="G305" s="62">
        <v>0</v>
      </c>
      <c r="H305" s="253">
        <f t="shared" si="31"/>
        <v>0</v>
      </c>
    </row>
    <row r="306" spans="1:8" x14ac:dyDescent="0.2">
      <c r="A306" s="483" t="s">
        <v>8607</v>
      </c>
      <c r="B306" s="595" t="s">
        <v>1583</v>
      </c>
      <c r="C306" s="253">
        <v>156674.16202531644</v>
      </c>
      <c r="D306" s="33">
        <v>28</v>
      </c>
      <c r="E306" s="250"/>
      <c r="F306" s="62">
        <v>0</v>
      </c>
      <c r="G306" s="62">
        <v>0</v>
      </c>
      <c r="H306" s="253">
        <f t="shared" si="31"/>
        <v>0</v>
      </c>
    </row>
    <row r="307" spans="1:8" x14ac:dyDescent="0.2">
      <c r="A307" s="483" t="s">
        <v>8608</v>
      </c>
      <c r="B307" s="595" t="s">
        <v>11962</v>
      </c>
      <c r="C307" s="253">
        <v>156674.16202531644</v>
      </c>
      <c r="D307" s="33">
        <v>28</v>
      </c>
      <c r="E307" s="250"/>
      <c r="F307" s="62">
        <v>0</v>
      </c>
      <c r="G307" s="62">
        <v>0</v>
      </c>
      <c r="H307" s="253">
        <f t="shared" si="31"/>
        <v>0</v>
      </c>
    </row>
    <row r="308" spans="1:8" x14ac:dyDescent="0.2">
      <c r="A308" s="483" t="s">
        <v>8609</v>
      </c>
      <c r="B308" s="595" t="s">
        <v>1584</v>
      </c>
      <c r="C308" s="253">
        <v>156674.16202531644</v>
      </c>
      <c r="D308" s="33">
        <v>28</v>
      </c>
      <c r="E308" s="250"/>
      <c r="F308" s="62">
        <v>0</v>
      </c>
      <c r="G308" s="62">
        <v>0</v>
      </c>
      <c r="H308" s="253">
        <f t="shared" si="31"/>
        <v>0</v>
      </c>
    </row>
    <row r="309" spans="1:8" x14ac:dyDescent="0.2">
      <c r="A309" s="483" t="s">
        <v>8610</v>
      </c>
      <c r="B309" s="595" t="s">
        <v>11963</v>
      </c>
      <c r="C309" s="253">
        <v>156674.16202531644</v>
      </c>
      <c r="D309" s="33">
        <v>29</v>
      </c>
      <c r="E309" s="250"/>
      <c r="F309" s="62">
        <v>0</v>
      </c>
      <c r="G309" s="62">
        <v>0</v>
      </c>
      <c r="H309" s="253">
        <f t="shared" si="31"/>
        <v>0</v>
      </c>
    </row>
    <row r="310" spans="1:8" x14ac:dyDescent="0.2">
      <c r="A310" s="483" t="s">
        <v>8611</v>
      </c>
      <c r="B310" s="595" t="s">
        <v>1585</v>
      </c>
      <c r="C310" s="253">
        <v>156674.16202531644</v>
      </c>
      <c r="D310" s="33">
        <v>29</v>
      </c>
      <c r="E310" s="250"/>
      <c r="F310" s="62">
        <v>0</v>
      </c>
      <c r="G310" s="62">
        <v>0</v>
      </c>
      <c r="H310" s="253">
        <f t="shared" si="31"/>
        <v>0</v>
      </c>
    </row>
    <row r="311" spans="1:8" x14ac:dyDescent="0.2">
      <c r="A311" s="483" t="s">
        <v>8612</v>
      </c>
      <c r="B311" s="595" t="s">
        <v>11964</v>
      </c>
      <c r="C311" s="253">
        <v>156674.16202531644</v>
      </c>
      <c r="D311" s="33">
        <v>29</v>
      </c>
      <c r="E311" s="250"/>
      <c r="F311" s="62">
        <v>0</v>
      </c>
      <c r="G311" s="62">
        <v>0</v>
      </c>
      <c r="H311" s="253">
        <f t="shared" si="31"/>
        <v>0</v>
      </c>
    </row>
    <row r="312" spans="1:8" x14ac:dyDescent="0.2">
      <c r="A312" s="483" t="s">
        <v>8613</v>
      </c>
      <c r="B312" s="595" t="s">
        <v>1586</v>
      </c>
      <c r="C312" s="253">
        <v>156674.16202531644</v>
      </c>
      <c r="D312" s="33">
        <v>29</v>
      </c>
      <c r="E312" s="250"/>
      <c r="F312" s="62">
        <v>0</v>
      </c>
      <c r="G312" s="62">
        <v>0</v>
      </c>
      <c r="H312" s="253">
        <f t="shared" si="31"/>
        <v>0</v>
      </c>
    </row>
    <row r="313" spans="1:8" x14ac:dyDescent="0.2">
      <c r="A313" s="483" t="s">
        <v>8614</v>
      </c>
      <c r="B313" s="595" t="s">
        <v>11965</v>
      </c>
      <c r="C313" s="253">
        <v>156674.16202531644</v>
      </c>
      <c r="D313" s="33">
        <v>30</v>
      </c>
      <c r="E313" s="250"/>
      <c r="F313" s="62">
        <v>0</v>
      </c>
      <c r="G313" s="62">
        <v>0</v>
      </c>
      <c r="H313" s="253">
        <f t="shared" si="31"/>
        <v>0</v>
      </c>
    </row>
    <row r="314" spans="1:8" x14ac:dyDescent="0.2">
      <c r="A314" s="483" t="s">
        <v>8615</v>
      </c>
      <c r="B314" s="595" t="s">
        <v>1587</v>
      </c>
      <c r="C314" s="253">
        <v>156674.16202531644</v>
      </c>
      <c r="D314" s="33">
        <v>30</v>
      </c>
      <c r="E314" s="250"/>
      <c r="F314" s="62">
        <v>0</v>
      </c>
      <c r="G314" s="62">
        <v>0</v>
      </c>
      <c r="H314" s="253">
        <f t="shared" si="31"/>
        <v>0</v>
      </c>
    </row>
    <row r="315" spans="1:8" x14ac:dyDescent="0.2">
      <c r="A315" s="483" t="s">
        <v>8616</v>
      </c>
      <c r="B315" s="595" t="s">
        <v>2680</v>
      </c>
      <c r="C315" s="253">
        <v>156674.16202531644</v>
      </c>
      <c r="D315" s="33">
        <v>30</v>
      </c>
      <c r="E315" s="250"/>
      <c r="F315" s="62">
        <v>0</v>
      </c>
      <c r="G315" s="62">
        <v>0</v>
      </c>
      <c r="H315" s="253">
        <f t="shared" si="31"/>
        <v>0</v>
      </c>
    </row>
    <row r="316" spans="1:8" x14ac:dyDescent="0.2">
      <c r="A316" s="483" t="s">
        <v>8617</v>
      </c>
      <c r="B316" s="595" t="s">
        <v>1588</v>
      </c>
      <c r="C316" s="253">
        <v>156674.16202531644</v>
      </c>
      <c r="D316" s="33">
        <v>30</v>
      </c>
      <c r="E316" s="250"/>
      <c r="F316" s="62">
        <v>0</v>
      </c>
      <c r="G316" s="62">
        <v>0</v>
      </c>
      <c r="H316" s="253">
        <f t="shared" si="31"/>
        <v>0</v>
      </c>
    </row>
    <row r="317" spans="1:8" x14ac:dyDescent="0.2">
      <c r="A317" s="483" t="s">
        <v>8618</v>
      </c>
      <c r="B317" s="595" t="s">
        <v>11966</v>
      </c>
      <c r="C317" s="253">
        <v>156674.16202531644</v>
      </c>
      <c r="D317" s="33">
        <v>31</v>
      </c>
      <c r="E317" s="250"/>
      <c r="F317" s="62">
        <v>0</v>
      </c>
      <c r="G317" s="62">
        <v>0</v>
      </c>
      <c r="H317" s="253">
        <f t="shared" si="31"/>
        <v>0</v>
      </c>
    </row>
    <row r="318" spans="1:8" x14ac:dyDescent="0.2">
      <c r="A318" s="483" t="s">
        <v>8619</v>
      </c>
      <c r="B318" s="595" t="s">
        <v>1589</v>
      </c>
      <c r="C318" s="253">
        <v>156674.16202531644</v>
      </c>
      <c r="D318" s="33">
        <v>31</v>
      </c>
      <c r="E318" s="250"/>
      <c r="F318" s="62">
        <v>0</v>
      </c>
      <c r="G318" s="62">
        <v>0</v>
      </c>
      <c r="H318" s="253">
        <f t="shared" si="31"/>
        <v>0</v>
      </c>
    </row>
    <row r="319" spans="1:8" x14ac:dyDescent="0.2">
      <c r="A319" s="483" t="s">
        <v>8620</v>
      </c>
      <c r="B319" s="636" t="s">
        <v>11968</v>
      </c>
      <c r="C319" s="253">
        <v>156674.16202531644</v>
      </c>
      <c r="D319" s="33">
        <v>31</v>
      </c>
      <c r="E319" s="250"/>
      <c r="F319" s="62">
        <v>0</v>
      </c>
      <c r="G319" s="62">
        <v>0</v>
      </c>
      <c r="H319" s="253">
        <f t="shared" si="31"/>
        <v>0</v>
      </c>
    </row>
    <row r="320" spans="1:8" x14ac:dyDescent="0.2">
      <c r="A320" s="483" t="s">
        <v>8621</v>
      </c>
      <c r="B320" s="636" t="s">
        <v>1590</v>
      </c>
      <c r="C320" s="253">
        <v>156674.16202531644</v>
      </c>
      <c r="D320" s="33">
        <v>31</v>
      </c>
      <c r="E320" s="250"/>
      <c r="F320" s="62">
        <v>0</v>
      </c>
      <c r="G320" s="62">
        <v>0</v>
      </c>
      <c r="H320" s="253">
        <f t="shared" si="31"/>
        <v>0</v>
      </c>
    </row>
    <row r="321" spans="1:8" x14ac:dyDescent="0.2">
      <c r="A321" s="483" t="s">
        <v>8622</v>
      </c>
      <c r="B321" s="636" t="s">
        <v>11971</v>
      </c>
      <c r="C321" s="253">
        <v>156674.16202531644</v>
      </c>
      <c r="D321" s="33">
        <v>32</v>
      </c>
      <c r="E321" s="250"/>
      <c r="F321" s="62">
        <v>0</v>
      </c>
      <c r="G321" s="62">
        <v>0</v>
      </c>
      <c r="H321" s="253">
        <f t="shared" si="31"/>
        <v>0</v>
      </c>
    </row>
    <row r="322" spans="1:8" x14ac:dyDescent="0.2">
      <c r="A322" s="483" t="s">
        <v>8623</v>
      </c>
      <c r="B322" s="636" t="s">
        <v>1591</v>
      </c>
      <c r="C322" s="253">
        <v>156674.16202531644</v>
      </c>
      <c r="D322" s="33">
        <v>32</v>
      </c>
      <c r="E322" s="250"/>
      <c r="F322" s="62">
        <v>0</v>
      </c>
      <c r="G322" s="62">
        <v>0</v>
      </c>
      <c r="H322" s="253">
        <f t="shared" si="31"/>
        <v>0</v>
      </c>
    </row>
    <row r="323" spans="1:8" x14ac:dyDescent="0.2">
      <c r="A323" s="483" t="s">
        <v>8624</v>
      </c>
      <c r="B323" s="636" t="s">
        <v>11974</v>
      </c>
      <c r="C323" s="253">
        <v>156674.16202531644</v>
      </c>
      <c r="D323" s="33">
        <v>32</v>
      </c>
      <c r="E323" s="250"/>
      <c r="F323" s="62">
        <v>0</v>
      </c>
      <c r="G323" s="62">
        <v>0</v>
      </c>
      <c r="H323" s="253">
        <f t="shared" si="31"/>
        <v>0</v>
      </c>
    </row>
    <row r="324" spans="1:8" x14ac:dyDescent="0.2">
      <c r="A324" s="483" t="s">
        <v>13140</v>
      </c>
      <c r="B324" s="636" t="s">
        <v>1592</v>
      </c>
      <c r="C324" s="253">
        <v>156674.16202531644</v>
      </c>
      <c r="D324" s="33">
        <v>32</v>
      </c>
      <c r="E324" s="250"/>
      <c r="F324" s="62">
        <v>0</v>
      </c>
      <c r="G324" s="62">
        <v>0</v>
      </c>
      <c r="H324" s="253">
        <f t="shared" ref="H324:H344" si="32">G324-F324</f>
        <v>0</v>
      </c>
    </row>
    <row r="325" spans="1:8" x14ac:dyDescent="0.2">
      <c r="A325" s="483" t="s">
        <v>13141</v>
      </c>
      <c r="B325" s="636" t="s">
        <v>3274</v>
      </c>
      <c r="C325" s="253">
        <v>156674.16202531644</v>
      </c>
      <c r="D325" s="33">
        <v>33</v>
      </c>
      <c r="E325" s="250"/>
      <c r="F325" s="62">
        <v>0</v>
      </c>
      <c r="G325" s="62">
        <v>0</v>
      </c>
      <c r="H325" s="253">
        <f t="shared" si="32"/>
        <v>0</v>
      </c>
    </row>
    <row r="326" spans="1:8" x14ac:dyDescent="0.2">
      <c r="A326" s="483" t="s">
        <v>13142</v>
      </c>
      <c r="B326" s="636" t="s">
        <v>1593</v>
      </c>
      <c r="C326" s="253">
        <v>156674.16202531644</v>
      </c>
      <c r="D326" s="33">
        <v>33</v>
      </c>
      <c r="E326" s="250"/>
      <c r="F326" s="62">
        <v>0</v>
      </c>
      <c r="G326" s="62">
        <v>0</v>
      </c>
      <c r="H326" s="253">
        <f t="shared" si="32"/>
        <v>0</v>
      </c>
    </row>
    <row r="327" spans="1:8" x14ac:dyDescent="0.2">
      <c r="A327" s="483" t="s">
        <v>13143</v>
      </c>
      <c r="B327" s="636" t="s">
        <v>11979</v>
      </c>
      <c r="C327" s="253">
        <v>156674.16202531644</v>
      </c>
      <c r="D327" s="33">
        <v>33</v>
      </c>
      <c r="E327" s="250"/>
      <c r="F327" s="62">
        <v>0</v>
      </c>
      <c r="G327" s="62">
        <v>0</v>
      </c>
      <c r="H327" s="253">
        <f t="shared" si="32"/>
        <v>0</v>
      </c>
    </row>
    <row r="328" spans="1:8" x14ac:dyDescent="0.2">
      <c r="A328" s="483" t="s">
        <v>13144</v>
      </c>
      <c r="B328" s="636" t="s">
        <v>1594</v>
      </c>
      <c r="C328" s="253">
        <v>156674.16202531644</v>
      </c>
      <c r="D328" s="33">
        <v>33</v>
      </c>
      <c r="E328" s="250"/>
      <c r="F328" s="62">
        <v>0</v>
      </c>
      <c r="G328" s="62">
        <v>0</v>
      </c>
      <c r="H328" s="253">
        <f t="shared" si="32"/>
        <v>0</v>
      </c>
    </row>
    <row r="329" spans="1:8" x14ac:dyDescent="0.2">
      <c r="A329" s="483" t="s">
        <v>13145</v>
      </c>
      <c r="B329" s="636" t="s">
        <v>11982</v>
      </c>
      <c r="C329" s="253">
        <v>156674.16202531644</v>
      </c>
      <c r="D329" s="33">
        <v>34</v>
      </c>
      <c r="E329" s="250"/>
      <c r="F329" s="62">
        <v>0</v>
      </c>
      <c r="G329" s="62">
        <v>0</v>
      </c>
      <c r="H329" s="253">
        <f t="shared" si="32"/>
        <v>0</v>
      </c>
    </row>
    <row r="330" spans="1:8" x14ac:dyDescent="0.2">
      <c r="A330" s="483" t="s">
        <v>13146</v>
      </c>
      <c r="B330" s="636" t="s">
        <v>1506</v>
      </c>
      <c r="C330" s="253">
        <v>156674.16202531644</v>
      </c>
      <c r="D330" s="33">
        <v>34</v>
      </c>
      <c r="E330" s="250"/>
      <c r="F330" s="62">
        <v>0</v>
      </c>
      <c r="G330" s="62">
        <v>0</v>
      </c>
      <c r="H330" s="253">
        <f t="shared" si="32"/>
        <v>0</v>
      </c>
    </row>
    <row r="331" spans="1:8" x14ac:dyDescent="0.2">
      <c r="A331" s="483" t="s">
        <v>13147</v>
      </c>
      <c r="B331" s="636" t="s">
        <v>11985</v>
      </c>
      <c r="C331" s="253">
        <v>156674.16202531644</v>
      </c>
      <c r="D331" s="33">
        <v>34</v>
      </c>
      <c r="E331" s="250"/>
      <c r="F331" s="62">
        <v>0</v>
      </c>
      <c r="G331" s="62">
        <v>0</v>
      </c>
      <c r="H331" s="253">
        <f t="shared" si="32"/>
        <v>0</v>
      </c>
    </row>
    <row r="332" spans="1:8" x14ac:dyDescent="0.2">
      <c r="A332" s="483" t="s">
        <v>13148</v>
      </c>
      <c r="B332" s="636" t="s">
        <v>1595</v>
      </c>
      <c r="C332" s="253">
        <v>156674.16202531644</v>
      </c>
      <c r="D332" s="33">
        <v>34</v>
      </c>
      <c r="E332" s="250"/>
      <c r="F332" s="62">
        <v>0</v>
      </c>
      <c r="G332" s="62">
        <v>0</v>
      </c>
      <c r="H332" s="253">
        <f t="shared" si="32"/>
        <v>0</v>
      </c>
    </row>
    <row r="333" spans="1:8" x14ac:dyDescent="0.2">
      <c r="A333" s="483" t="s">
        <v>13149</v>
      </c>
      <c r="B333" s="636" t="s">
        <v>11988</v>
      </c>
      <c r="C333" s="253">
        <v>156674.16202531644</v>
      </c>
      <c r="D333" s="33">
        <v>35</v>
      </c>
      <c r="E333" s="250"/>
      <c r="F333" s="62">
        <v>0</v>
      </c>
      <c r="G333" s="62">
        <v>0</v>
      </c>
      <c r="H333" s="253">
        <f t="shared" si="32"/>
        <v>0</v>
      </c>
    </row>
    <row r="334" spans="1:8" x14ac:dyDescent="0.2">
      <c r="A334" s="483" t="s">
        <v>13150</v>
      </c>
      <c r="B334" s="636" t="s">
        <v>1596</v>
      </c>
      <c r="C334" s="253">
        <v>156674.16202531644</v>
      </c>
      <c r="D334" s="33">
        <v>35</v>
      </c>
      <c r="E334" s="250"/>
      <c r="F334" s="62">
        <v>0</v>
      </c>
      <c r="G334" s="62">
        <v>0</v>
      </c>
      <c r="H334" s="253">
        <f t="shared" si="32"/>
        <v>0</v>
      </c>
    </row>
    <row r="335" spans="1:8" x14ac:dyDescent="0.2">
      <c r="A335" s="483" t="s">
        <v>13151</v>
      </c>
      <c r="B335" s="636" t="s">
        <v>3277</v>
      </c>
      <c r="C335" s="253">
        <v>156674.16202531644</v>
      </c>
      <c r="D335" s="33">
        <v>36</v>
      </c>
      <c r="E335" s="250"/>
      <c r="F335" s="62">
        <v>0</v>
      </c>
      <c r="G335" s="62">
        <v>0</v>
      </c>
      <c r="H335" s="253">
        <f t="shared" si="32"/>
        <v>0</v>
      </c>
    </row>
    <row r="336" spans="1:8" x14ac:dyDescent="0.2">
      <c r="A336" s="483" t="s">
        <v>13152</v>
      </c>
      <c r="B336" s="636" t="s">
        <v>1597</v>
      </c>
      <c r="C336" s="253">
        <v>156674.16202531644</v>
      </c>
      <c r="D336" s="33">
        <v>36</v>
      </c>
      <c r="E336" s="250"/>
      <c r="F336" s="62">
        <v>0</v>
      </c>
      <c r="G336" s="62">
        <v>0</v>
      </c>
      <c r="H336" s="253">
        <f t="shared" si="32"/>
        <v>0</v>
      </c>
    </row>
    <row r="337" spans="1:8" x14ac:dyDescent="0.2">
      <c r="A337" s="483" t="s">
        <v>13153</v>
      </c>
      <c r="B337" s="636" t="s">
        <v>11993</v>
      </c>
      <c r="C337" s="253">
        <v>156674.16202531644</v>
      </c>
      <c r="D337" s="33">
        <v>36</v>
      </c>
      <c r="E337" s="250"/>
      <c r="F337" s="62">
        <v>0</v>
      </c>
      <c r="G337" s="62">
        <v>0</v>
      </c>
      <c r="H337" s="253">
        <f t="shared" si="32"/>
        <v>0</v>
      </c>
    </row>
    <row r="338" spans="1:8" x14ac:dyDescent="0.2">
      <c r="A338" s="483" t="s">
        <v>13154</v>
      </c>
      <c r="B338" s="636" t="s">
        <v>1598</v>
      </c>
      <c r="C338" s="253">
        <v>156674.16202531644</v>
      </c>
      <c r="D338" s="33">
        <v>36</v>
      </c>
      <c r="E338" s="250"/>
      <c r="F338" s="62">
        <v>0</v>
      </c>
      <c r="G338" s="62">
        <v>0</v>
      </c>
      <c r="H338" s="253">
        <f t="shared" si="32"/>
        <v>0</v>
      </c>
    </row>
    <row r="339" spans="1:8" x14ac:dyDescent="0.2">
      <c r="A339" s="483" t="s">
        <v>13155</v>
      </c>
      <c r="B339" s="636" t="s">
        <v>11996</v>
      </c>
      <c r="C339" s="253">
        <v>156674.16202531644</v>
      </c>
      <c r="D339" s="33">
        <v>36</v>
      </c>
      <c r="E339" s="250"/>
      <c r="F339" s="62">
        <v>0</v>
      </c>
      <c r="G339" s="62">
        <v>0</v>
      </c>
      <c r="H339" s="253">
        <f t="shared" si="32"/>
        <v>0</v>
      </c>
    </row>
    <row r="340" spans="1:8" x14ac:dyDescent="0.2">
      <c r="A340" s="483" t="s">
        <v>13156</v>
      </c>
      <c r="B340" s="636" t="s">
        <v>1599</v>
      </c>
      <c r="C340" s="253">
        <v>156674.16202531644</v>
      </c>
      <c r="D340" s="33">
        <v>36</v>
      </c>
      <c r="E340" s="250"/>
      <c r="F340" s="62">
        <v>0</v>
      </c>
      <c r="G340" s="62">
        <v>0</v>
      </c>
      <c r="H340" s="253">
        <f t="shared" si="32"/>
        <v>0</v>
      </c>
    </row>
    <row r="341" spans="1:8" x14ac:dyDescent="0.2">
      <c r="A341" s="483" t="s">
        <v>13157</v>
      </c>
      <c r="B341" s="636" t="s">
        <v>11999</v>
      </c>
      <c r="C341" s="253">
        <v>156674.16202531644</v>
      </c>
      <c r="D341" s="33">
        <v>37</v>
      </c>
      <c r="E341" s="250"/>
      <c r="F341" s="62">
        <v>0</v>
      </c>
      <c r="G341" s="62">
        <v>0</v>
      </c>
      <c r="H341" s="253">
        <f t="shared" si="32"/>
        <v>0</v>
      </c>
    </row>
    <row r="342" spans="1:8" x14ac:dyDescent="0.2">
      <c r="A342" s="483" t="s">
        <v>13158</v>
      </c>
      <c r="B342" s="636" t="s">
        <v>1600</v>
      </c>
      <c r="C342" s="253">
        <v>156674.16202531644</v>
      </c>
      <c r="D342" s="33">
        <v>37</v>
      </c>
      <c r="E342" s="250"/>
      <c r="F342" s="62">
        <v>0</v>
      </c>
      <c r="G342" s="62">
        <v>0</v>
      </c>
      <c r="H342" s="253">
        <f t="shared" si="32"/>
        <v>0</v>
      </c>
    </row>
    <row r="343" spans="1:8" x14ac:dyDescent="0.2">
      <c r="A343" s="483" t="s">
        <v>13159</v>
      </c>
      <c r="B343" s="636" t="s">
        <v>12002</v>
      </c>
      <c r="C343" s="253">
        <v>156674.16202531644</v>
      </c>
      <c r="D343" s="33">
        <v>37</v>
      </c>
      <c r="E343" s="250"/>
      <c r="F343" s="62">
        <v>0</v>
      </c>
      <c r="G343" s="62">
        <v>0</v>
      </c>
      <c r="H343" s="253">
        <f t="shared" si="32"/>
        <v>0</v>
      </c>
    </row>
    <row r="344" spans="1:8" x14ac:dyDescent="0.2">
      <c r="A344" s="483" t="s">
        <v>13160</v>
      </c>
      <c r="B344" s="636" t="s">
        <v>13161</v>
      </c>
      <c r="C344" s="253">
        <v>70503.372911392406</v>
      </c>
      <c r="D344" s="33">
        <v>37</v>
      </c>
      <c r="E344" s="250"/>
      <c r="F344" s="62">
        <v>0</v>
      </c>
      <c r="G344" s="62">
        <v>0</v>
      </c>
      <c r="H344" s="253">
        <f t="shared" si="32"/>
        <v>0</v>
      </c>
    </row>
    <row r="345" spans="1:8" ht="60" x14ac:dyDescent="0.25">
      <c r="A345" s="451" t="s">
        <v>384</v>
      </c>
      <c r="B345" s="562" t="s">
        <v>12035</v>
      </c>
      <c r="C345" s="269"/>
      <c r="D345" s="269"/>
      <c r="E345" s="269"/>
      <c r="F345" s="269"/>
      <c r="G345" s="269"/>
      <c r="H345" s="288"/>
    </row>
    <row r="346" spans="1:8" x14ac:dyDescent="0.2">
      <c r="A346" s="483" t="s">
        <v>385</v>
      </c>
      <c r="B346" s="54" t="s">
        <v>11960</v>
      </c>
      <c r="C346" s="253">
        <v>73424.550978135798</v>
      </c>
      <c r="D346" s="33">
        <v>28</v>
      </c>
      <c r="E346" s="250"/>
      <c r="F346" s="62">
        <v>0</v>
      </c>
      <c r="G346" s="62">
        <v>0</v>
      </c>
      <c r="H346" s="253">
        <f t="shared" ref="H346:H368" si="33">G346-F346</f>
        <v>0</v>
      </c>
    </row>
    <row r="347" spans="1:8" x14ac:dyDescent="0.2">
      <c r="A347" s="483" t="s">
        <v>8625</v>
      </c>
      <c r="B347" s="54" t="s">
        <v>1624</v>
      </c>
      <c r="C347" s="253">
        <v>73424.550978135798</v>
      </c>
      <c r="D347" s="33">
        <v>28</v>
      </c>
      <c r="E347" s="250"/>
      <c r="F347" s="62">
        <v>0</v>
      </c>
      <c r="G347" s="62">
        <v>0</v>
      </c>
      <c r="H347" s="253">
        <f t="shared" si="33"/>
        <v>0</v>
      </c>
    </row>
    <row r="348" spans="1:8" x14ac:dyDescent="0.2">
      <c r="A348" s="483" t="s">
        <v>8626</v>
      </c>
      <c r="B348" s="54" t="s">
        <v>11961</v>
      </c>
      <c r="C348" s="253">
        <v>73424.550978135798</v>
      </c>
      <c r="D348" s="33">
        <v>28</v>
      </c>
      <c r="E348" s="250"/>
      <c r="F348" s="62">
        <v>0</v>
      </c>
      <c r="G348" s="62">
        <v>0</v>
      </c>
      <c r="H348" s="253">
        <f t="shared" si="33"/>
        <v>0</v>
      </c>
    </row>
    <row r="349" spans="1:8" x14ac:dyDescent="0.2">
      <c r="A349" s="483" t="s">
        <v>8627</v>
      </c>
      <c r="B349" s="54" t="s">
        <v>1582</v>
      </c>
      <c r="C349" s="253">
        <v>73424.550978135798</v>
      </c>
      <c r="D349" s="33">
        <v>28</v>
      </c>
      <c r="E349" s="250"/>
      <c r="F349" s="62">
        <v>0</v>
      </c>
      <c r="G349" s="62">
        <v>0</v>
      </c>
      <c r="H349" s="253">
        <f t="shared" si="33"/>
        <v>0</v>
      </c>
    </row>
    <row r="350" spans="1:8" x14ac:dyDescent="0.2">
      <c r="A350" s="483" t="s">
        <v>8628</v>
      </c>
      <c r="B350" s="54" t="s">
        <v>2678</v>
      </c>
      <c r="C350" s="253">
        <v>73424.550978135798</v>
      </c>
      <c r="D350" s="33">
        <v>29</v>
      </c>
      <c r="E350" s="250"/>
      <c r="F350" s="62">
        <v>0</v>
      </c>
      <c r="G350" s="62">
        <v>0</v>
      </c>
      <c r="H350" s="253">
        <f t="shared" si="33"/>
        <v>0</v>
      </c>
    </row>
    <row r="351" spans="1:8" x14ac:dyDescent="0.2">
      <c r="A351" s="483" t="s">
        <v>8629</v>
      </c>
      <c r="B351" s="54" t="s">
        <v>1583</v>
      </c>
      <c r="C351" s="253">
        <v>73424.550978135798</v>
      </c>
      <c r="D351" s="33">
        <v>29</v>
      </c>
      <c r="E351" s="250"/>
      <c r="F351" s="62">
        <v>0</v>
      </c>
      <c r="G351" s="62">
        <v>0</v>
      </c>
      <c r="H351" s="253">
        <f t="shared" si="33"/>
        <v>0</v>
      </c>
    </row>
    <row r="352" spans="1:8" x14ac:dyDescent="0.2">
      <c r="A352" s="483" t="s">
        <v>8630</v>
      </c>
      <c r="B352" s="54" t="s">
        <v>11962</v>
      </c>
      <c r="C352" s="253">
        <v>73424.550978135798</v>
      </c>
      <c r="D352" s="33">
        <v>29</v>
      </c>
      <c r="E352" s="250"/>
      <c r="F352" s="62">
        <v>0</v>
      </c>
      <c r="G352" s="62">
        <v>0</v>
      </c>
      <c r="H352" s="253">
        <f t="shared" si="33"/>
        <v>0</v>
      </c>
    </row>
    <row r="353" spans="1:8" x14ac:dyDescent="0.2">
      <c r="A353" s="483" t="s">
        <v>8631</v>
      </c>
      <c r="B353" s="54" t="s">
        <v>1584</v>
      </c>
      <c r="C353" s="253">
        <v>73424.550978135798</v>
      </c>
      <c r="D353" s="33">
        <v>29</v>
      </c>
      <c r="E353" s="250"/>
      <c r="F353" s="62">
        <v>0</v>
      </c>
      <c r="G353" s="62">
        <v>0</v>
      </c>
      <c r="H353" s="253">
        <f t="shared" si="33"/>
        <v>0</v>
      </c>
    </row>
    <row r="354" spans="1:8" x14ac:dyDescent="0.2">
      <c r="A354" s="483" t="s">
        <v>8632</v>
      </c>
      <c r="B354" s="54" t="s">
        <v>11963</v>
      </c>
      <c r="C354" s="253">
        <v>73424.550978135798</v>
      </c>
      <c r="D354" s="33">
        <v>30</v>
      </c>
      <c r="E354" s="250"/>
      <c r="F354" s="62">
        <v>0</v>
      </c>
      <c r="G354" s="62">
        <v>0</v>
      </c>
      <c r="H354" s="253">
        <f t="shared" si="33"/>
        <v>0</v>
      </c>
    </row>
    <row r="355" spans="1:8" x14ac:dyDescent="0.2">
      <c r="A355" s="483" t="s">
        <v>8633</v>
      </c>
      <c r="B355" s="54" t="s">
        <v>1585</v>
      </c>
      <c r="C355" s="253">
        <v>73424.550978135798</v>
      </c>
      <c r="D355" s="33">
        <v>30</v>
      </c>
      <c r="E355" s="250"/>
      <c r="F355" s="62">
        <v>0</v>
      </c>
      <c r="G355" s="62">
        <v>0</v>
      </c>
      <c r="H355" s="253">
        <f t="shared" si="33"/>
        <v>0</v>
      </c>
    </row>
    <row r="356" spans="1:8" x14ac:dyDescent="0.2">
      <c r="A356" s="483" t="s">
        <v>8634</v>
      </c>
      <c r="B356" s="54" t="s">
        <v>11964</v>
      </c>
      <c r="C356" s="253">
        <v>73424.550978135798</v>
      </c>
      <c r="D356" s="33">
        <v>30</v>
      </c>
      <c r="E356" s="250"/>
      <c r="F356" s="62">
        <v>0</v>
      </c>
      <c r="G356" s="62">
        <v>0</v>
      </c>
      <c r="H356" s="253">
        <f t="shared" si="33"/>
        <v>0</v>
      </c>
    </row>
    <row r="357" spans="1:8" x14ac:dyDescent="0.2">
      <c r="A357" s="483" t="s">
        <v>8635</v>
      </c>
      <c r="B357" s="54" t="s">
        <v>1586</v>
      </c>
      <c r="C357" s="253">
        <v>73424.550978135798</v>
      </c>
      <c r="D357" s="33">
        <v>30</v>
      </c>
      <c r="E357" s="250"/>
      <c r="F357" s="62">
        <v>0</v>
      </c>
      <c r="G357" s="62">
        <v>0</v>
      </c>
      <c r="H357" s="253">
        <f t="shared" si="33"/>
        <v>0</v>
      </c>
    </row>
    <row r="358" spans="1:8" x14ac:dyDescent="0.2">
      <c r="A358" s="483" t="s">
        <v>8636</v>
      </c>
      <c r="B358" s="54" t="s">
        <v>11965</v>
      </c>
      <c r="C358" s="253">
        <v>73424.550978135798</v>
      </c>
      <c r="D358" s="33">
        <v>31</v>
      </c>
      <c r="E358" s="250"/>
      <c r="F358" s="62">
        <v>0</v>
      </c>
      <c r="G358" s="62">
        <v>0</v>
      </c>
      <c r="H358" s="253">
        <f t="shared" si="33"/>
        <v>0</v>
      </c>
    </row>
    <row r="359" spans="1:8" x14ac:dyDescent="0.2">
      <c r="A359" s="483" t="s">
        <v>8637</v>
      </c>
      <c r="B359" s="54" t="s">
        <v>1587</v>
      </c>
      <c r="C359" s="253">
        <v>73424.550978135798</v>
      </c>
      <c r="D359" s="33">
        <v>31</v>
      </c>
      <c r="E359" s="250"/>
      <c r="F359" s="62">
        <v>0</v>
      </c>
      <c r="G359" s="62">
        <v>0</v>
      </c>
      <c r="H359" s="253">
        <f t="shared" si="33"/>
        <v>0</v>
      </c>
    </row>
    <row r="360" spans="1:8" x14ac:dyDescent="0.2">
      <c r="A360" s="483" t="s">
        <v>8638</v>
      </c>
      <c r="B360" s="54" t="s">
        <v>2680</v>
      </c>
      <c r="C360" s="253">
        <v>73424.550978135798</v>
      </c>
      <c r="D360" s="33">
        <v>31</v>
      </c>
      <c r="E360" s="250"/>
      <c r="F360" s="62">
        <v>0</v>
      </c>
      <c r="G360" s="62">
        <v>0</v>
      </c>
      <c r="H360" s="253">
        <f t="shared" si="33"/>
        <v>0</v>
      </c>
    </row>
    <row r="361" spans="1:8" x14ac:dyDescent="0.2">
      <c r="A361" s="483" t="s">
        <v>8639</v>
      </c>
      <c r="B361" s="54" t="s">
        <v>1588</v>
      </c>
      <c r="C361" s="253">
        <v>73424.550978135798</v>
      </c>
      <c r="D361" s="33">
        <v>31</v>
      </c>
      <c r="E361" s="250"/>
      <c r="F361" s="62">
        <v>0</v>
      </c>
      <c r="G361" s="62">
        <v>0</v>
      </c>
      <c r="H361" s="253">
        <f t="shared" si="33"/>
        <v>0</v>
      </c>
    </row>
    <row r="362" spans="1:8" x14ac:dyDescent="0.2">
      <c r="A362" s="483" t="s">
        <v>8640</v>
      </c>
      <c r="B362" s="54" t="s">
        <v>11966</v>
      </c>
      <c r="C362" s="253">
        <v>73424.550978135798</v>
      </c>
      <c r="D362" s="33">
        <v>32</v>
      </c>
      <c r="E362" s="250"/>
      <c r="F362" s="62">
        <v>0</v>
      </c>
      <c r="G362" s="62">
        <v>0</v>
      </c>
      <c r="H362" s="253">
        <f t="shared" si="33"/>
        <v>0</v>
      </c>
    </row>
    <row r="363" spans="1:8" x14ac:dyDescent="0.2">
      <c r="A363" s="483" t="s">
        <v>8641</v>
      </c>
      <c r="B363" s="54" t="s">
        <v>1589</v>
      </c>
      <c r="C363" s="253">
        <v>73424.550978135798</v>
      </c>
      <c r="D363" s="33">
        <v>32</v>
      </c>
      <c r="E363" s="250"/>
      <c r="F363" s="62">
        <v>0</v>
      </c>
      <c r="G363" s="62">
        <v>0</v>
      </c>
      <c r="H363" s="253">
        <f t="shared" si="33"/>
        <v>0</v>
      </c>
    </row>
    <row r="364" spans="1:8" x14ac:dyDescent="0.2">
      <c r="A364" s="483" t="s">
        <v>8642</v>
      </c>
      <c r="B364" s="54" t="s">
        <v>11968</v>
      </c>
      <c r="C364" s="253">
        <v>73424.550978135798</v>
      </c>
      <c r="D364" s="33">
        <v>32</v>
      </c>
      <c r="E364" s="250"/>
      <c r="F364" s="62">
        <v>0</v>
      </c>
      <c r="G364" s="62">
        <v>0</v>
      </c>
      <c r="H364" s="253">
        <f t="shared" si="33"/>
        <v>0</v>
      </c>
    </row>
    <row r="365" spans="1:8" x14ac:dyDescent="0.2">
      <c r="A365" s="483" t="s">
        <v>8643</v>
      </c>
      <c r="B365" s="54" t="s">
        <v>1590</v>
      </c>
      <c r="C365" s="253">
        <v>73424.550978135798</v>
      </c>
      <c r="D365" s="33">
        <v>32</v>
      </c>
      <c r="E365" s="250"/>
      <c r="F365" s="62">
        <v>0</v>
      </c>
      <c r="G365" s="62">
        <v>0</v>
      </c>
      <c r="H365" s="253">
        <f t="shared" si="33"/>
        <v>0</v>
      </c>
    </row>
    <row r="366" spans="1:8" x14ac:dyDescent="0.2">
      <c r="A366" s="483" t="s">
        <v>8644</v>
      </c>
      <c r="B366" s="54" t="s">
        <v>11971</v>
      </c>
      <c r="C366" s="253">
        <v>73424.550978135798</v>
      </c>
      <c r="D366" s="33">
        <v>33</v>
      </c>
      <c r="E366" s="250"/>
      <c r="F366" s="62">
        <v>0</v>
      </c>
      <c r="G366" s="62">
        <v>0</v>
      </c>
      <c r="H366" s="253">
        <f t="shared" si="33"/>
        <v>0</v>
      </c>
    </row>
    <row r="367" spans="1:8" x14ac:dyDescent="0.2">
      <c r="A367" s="483" t="s">
        <v>8645</v>
      </c>
      <c r="B367" s="54" t="s">
        <v>1591</v>
      </c>
      <c r="C367" s="253">
        <v>73424.550978135798</v>
      </c>
      <c r="D367" s="33">
        <v>33</v>
      </c>
      <c r="E367" s="250"/>
      <c r="F367" s="62">
        <v>0</v>
      </c>
      <c r="G367" s="62">
        <v>0</v>
      </c>
      <c r="H367" s="253">
        <f t="shared" si="33"/>
        <v>0</v>
      </c>
    </row>
    <row r="368" spans="1:8" x14ac:dyDescent="0.2">
      <c r="A368" s="483" t="s">
        <v>8646</v>
      </c>
      <c r="B368" s="54" t="s">
        <v>11974</v>
      </c>
      <c r="C368" s="253">
        <v>73424.550978135798</v>
      </c>
      <c r="D368" s="33">
        <v>33</v>
      </c>
      <c r="E368" s="250"/>
      <c r="F368" s="62">
        <v>0</v>
      </c>
      <c r="G368" s="62">
        <v>0</v>
      </c>
      <c r="H368" s="253">
        <f t="shared" si="33"/>
        <v>0</v>
      </c>
    </row>
    <row r="369" spans="1:8" x14ac:dyDescent="0.2">
      <c r="A369" s="483" t="s">
        <v>13162</v>
      </c>
      <c r="B369" s="54" t="s">
        <v>1592</v>
      </c>
      <c r="C369" s="253">
        <v>73424.550978135798</v>
      </c>
      <c r="D369" s="33">
        <v>33</v>
      </c>
      <c r="E369" s="250"/>
      <c r="F369" s="62">
        <v>0</v>
      </c>
      <c r="G369" s="62">
        <v>0</v>
      </c>
      <c r="H369" s="253">
        <f t="shared" ref="H369:H389" si="34">G369-F369</f>
        <v>0</v>
      </c>
    </row>
    <row r="370" spans="1:8" x14ac:dyDescent="0.2">
      <c r="A370" s="483" t="s">
        <v>13163</v>
      </c>
      <c r="B370" s="54" t="s">
        <v>3274</v>
      </c>
      <c r="C370" s="253">
        <v>73424.550978135798</v>
      </c>
      <c r="D370" s="33">
        <v>34</v>
      </c>
      <c r="E370" s="250"/>
      <c r="F370" s="62">
        <v>0</v>
      </c>
      <c r="G370" s="62">
        <v>0</v>
      </c>
      <c r="H370" s="253">
        <f t="shared" si="34"/>
        <v>0</v>
      </c>
    </row>
    <row r="371" spans="1:8" x14ac:dyDescent="0.2">
      <c r="A371" s="483" t="s">
        <v>13164</v>
      </c>
      <c r="B371" s="54" t="s">
        <v>1593</v>
      </c>
      <c r="C371" s="253">
        <v>73424.550978135798</v>
      </c>
      <c r="D371" s="33">
        <v>34</v>
      </c>
      <c r="E371" s="250"/>
      <c r="F371" s="62">
        <v>0</v>
      </c>
      <c r="G371" s="62">
        <v>0</v>
      </c>
      <c r="H371" s="253">
        <f t="shared" si="34"/>
        <v>0</v>
      </c>
    </row>
    <row r="372" spans="1:8" x14ac:dyDescent="0.2">
      <c r="A372" s="483" t="s">
        <v>13165</v>
      </c>
      <c r="B372" s="54" t="s">
        <v>11979</v>
      </c>
      <c r="C372" s="253">
        <v>73424.550978135798</v>
      </c>
      <c r="D372" s="33">
        <v>34</v>
      </c>
      <c r="E372" s="250"/>
      <c r="F372" s="62">
        <v>0</v>
      </c>
      <c r="G372" s="62">
        <v>0</v>
      </c>
      <c r="H372" s="253">
        <f t="shared" si="34"/>
        <v>0</v>
      </c>
    </row>
    <row r="373" spans="1:8" x14ac:dyDescent="0.2">
      <c r="A373" s="483" t="s">
        <v>13166</v>
      </c>
      <c r="B373" s="54" t="s">
        <v>1594</v>
      </c>
      <c r="C373" s="253">
        <v>73424.550978135798</v>
      </c>
      <c r="D373" s="33">
        <v>34</v>
      </c>
      <c r="E373" s="250"/>
      <c r="F373" s="62">
        <v>0</v>
      </c>
      <c r="G373" s="62">
        <v>0</v>
      </c>
      <c r="H373" s="253">
        <f t="shared" si="34"/>
        <v>0</v>
      </c>
    </row>
    <row r="374" spans="1:8" x14ac:dyDescent="0.2">
      <c r="A374" s="483" t="s">
        <v>13167</v>
      </c>
      <c r="B374" s="54" t="s">
        <v>11982</v>
      </c>
      <c r="C374" s="253">
        <v>73424.550978135798</v>
      </c>
      <c r="D374" s="33">
        <v>35</v>
      </c>
      <c r="E374" s="250"/>
      <c r="F374" s="62">
        <v>0</v>
      </c>
      <c r="G374" s="62">
        <v>0</v>
      </c>
      <c r="H374" s="253">
        <f t="shared" si="34"/>
        <v>0</v>
      </c>
    </row>
    <row r="375" spans="1:8" x14ac:dyDescent="0.2">
      <c r="A375" s="483" t="s">
        <v>13168</v>
      </c>
      <c r="B375" s="54" t="s">
        <v>1506</v>
      </c>
      <c r="C375" s="253">
        <v>73424.550978135798</v>
      </c>
      <c r="D375" s="33">
        <v>35</v>
      </c>
      <c r="E375" s="250"/>
      <c r="F375" s="62">
        <v>0</v>
      </c>
      <c r="G375" s="62">
        <v>0</v>
      </c>
      <c r="H375" s="253">
        <f t="shared" si="34"/>
        <v>0</v>
      </c>
    </row>
    <row r="376" spans="1:8" x14ac:dyDescent="0.2">
      <c r="A376" s="483" t="s">
        <v>13169</v>
      </c>
      <c r="B376" s="54" t="s">
        <v>11985</v>
      </c>
      <c r="C376" s="253">
        <v>73424.550978135798</v>
      </c>
      <c r="D376" s="33">
        <v>36</v>
      </c>
      <c r="E376" s="250"/>
      <c r="F376" s="62">
        <v>0</v>
      </c>
      <c r="G376" s="62">
        <v>0</v>
      </c>
      <c r="H376" s="253">
        <f t="shared" si="34"/>
        <v>0</v>
      </c>
    </row>
    <row r="377" spans="1:8" x14ac:dyDescent="0.2">
      <c r="A377" s="483" t="s">
        <v>13170</v>
      </c>
      <c r="B377" s="54" t="s">
        <v>1595</v>
      </c>
      <c r="C377" s="253">
        <v>73424.550978135798</v>
      </c>
      <c r="D377" s="33">
        <v>36</v>
      </c>
      <c r="E377" s="250"/>
      <c r="F377" s="62">
        <v>0</v>
      </c>
      <c r="G377" s="62">
        <v>0</v>
      </c>
      <c r="H377" s="253">
        <f t="shared" si="34"/>
        <v>0</v>
      </c>
    </row>
    <row r="378" spans="1:8" x14ac:dyDescent="0.2">
      <c r="A378" s="483" t="s">
        <v>13171</v>
      </c>
      <c r="B378" s="54" t="s">
        <v>11988</v>
      </c>
      <c r="C378" s="253">
        <v>73424.550978135798</v>
      </c>
      <c r="D378" s="33">
        <v>36</v>
      </c>
      <c r="E378" s="250"/>
      <c r="F378" s="62">
        <v>0</v>
      </c>
      <c r="G378" s="62">
        <v>0</v>
      </c>
      <c r="H378" s="253">
        <f t="shared" si="34"/>
        <v>0</v>
      </c>
    </row>
    <row r="379" spans="1:8" x14ac:dyDescent="0.2">
      <c r="A379" s="483" t="s">
        <v>13172</v>
      </c>
      <c r="B379" s="54" t="s">
        <v>1596</v>
      </c>
      <c r="C379" s="253">
        <v>73424.550978135798</v>
      </c>
      <c r="D379" s="33">
        <v>36</v>
      </c>
      <c r="E379" s="250"/>
      <c r="F379" s="62">
        <v>0</v>
      </c>
      <c r="G379" s="62">
        <v>0</v>
      </c>
      <c r="H379" s="253">
        <f t="shared" si="34"/>
        <v>0</v>
      </c>
    </row>
    <row r="380" spans="1:8" x14ac:dyDescent="0.2">
      <c r="A380" s="483" t="s">
        <v>13173</v>
      </c>
      <c r="B380" s="54" t="s">
        <v>3277</v>
      </c>
      <c r="C380" s="253">
        <v>73424.550978135798</v>
      </c>
      <c r="D380" s="33">
        <v>36</v>
      </c>
      <c r="E380" s="250"/>
      <c r="F380" s="62">
        <v>0</v>
      </c>
      <c r="G380" s="62">
        <v>0</v>
      </c>
      <c r="H380" s="253">
        <f t="shared" si="34"/>
        <v>0</v>
      </c>
    </row>
    <row r="381" spans="1:8" x14ac:dyDescent="0.2">
      <c r="A381" s="483" t="s">
        <v>13174</v>
      </c>
      <c r="B381" s="54" t="s">
        <v>1597</v>
      </c>
      <c r="C381" s="253">
        <v>73424.550978135798</v>
      </c>
      <c r="D381" s="33">
        <v>36</v>
      </c>
      <c r="E381" s="250"/>
      <c r="F381" s="62">
        <v>0</v>
      </c>
      <c r="G381" s="62">
        <v>0</v>
      </c>
      <c r="H381" s="253">
        <f t="shared" si="34"/>
        <v>0</v>
      </c>
    </row>
    <row r="382" spans="1:8" x14ac:dyDescent="0.2">
      <c r="A382" s="483" t="s">
        <v>13175</v>
      </c>
      <c r="B382" s="54" t="s">
        <v>11993</v>
      </c>
      <c r="C382" s="253">
        <v>73424.550978135798</v>
      </c>
      <c r="D382" s="33">
        <v>37</v>
      </c>
      <c r="E382" s="250"/>
      <c r="F382" s="62">
        <v>0</v>
      </c>
      <c r="G382" s="62">
        <v>0</v>
      </c>
      <c r="H382" s="253">
        <f t="shared" si="34"/>
        <v>0</v>
      </c>
    </row>
    <row r="383" spans="1:8" x14ac:dyDescent="0.2">
      <c r="A383" s="483" t="s">
        <v>13176</v>
      </c>
      <c r="B383" s="54" t="s">
        <v>1598</v>
      </c>
      <c r="C383" s="253">
        <v>73424.550978135798</v>
      </c>
      <c r="D383" s="33">
        <v>37</v>
      </c>
      <c r="E383" s="250"/>
      <c r="F383" s="62">
        <v>0</v>
      </c>
      <c r="G383" s="62">
        <v>0</v>
      </c>
      <c r="H383" s="253">
        <f t="shared" si="34"/>
        <v>0</v>
      </c>
    </row>
    <row r="384" spans="1:8" x14ac:dyDescent="0.2">
      <c r="A384" s="483" t="s">
        <v>13177</v>
      </c>
      <c r="B384" s="54" t="s">
        <v>11996</v>
      </c>
      <c r="C384" s="253">
        <v>73424.550978135798</v>
      </c>
      <c r="D384" s="33">
        <v>37</v>
      </c>
      <c r="E384" s="250"/>
      <c r="F384" s="62">
        <v>0</v>
      </c>
      <c r="G384" s="62">
        <v>0</v>
      </c>
      <c r="H384" s="253">
        <f t="shared" si="34"/>
        <v>0</v>
      </c>
    </row>
    <row r="385" spans="1:8" x14ac:dyDescent="0.2">
      <c r="A385" s="483" t="s">
        <v>13178</v>
      </c>
      <c r="B385" s="54" t="s">
        <v>1599</v>
      </c>
      <c r="C385" s="253">
        <v>73424.550978135798</v>
      </c>
      <c r="D385" s="33">
        <v>37</v>
      </c>
      <c r="E385" s="250"/>
      <c r="F385" s="62">
        <v>0</v>
      </c>
      <c r="G385" s="62">
        <v>0</v>
      </c>
      <c r="H385" s="253">
        <f t="shared" si="34"/>
        <v>0</v>
      </c>
    </row>
    <row r="386" spans="1:8" x14ac:dyDescent="0.2">
      <c r="A386" s="483" t="s">
        <v>13179</v>
      </c>
      <c r="B386" s="54" t="s">
        <v>11999</v>
      </c>
      <c r="C386" s="253">
        <v>73424.550978135798</v>
      </c>
      <c r="D386" s="33">
        <v>37</v>
      </c>
      <c r="E386" s="250"/>
      <c r="F386" s="62">
        <v>0</v>
      </c>
      <c r="G386" s="62">
        <v>0</v>
      </c>
      <c r="H386" s="253">
        <f t="shared" si="34"/>
        <v>0</v>
      </c>
    </row>
    <row r="387" spans="1:8" x14ac:dyDescent="0.2">
      <c r="A387" s="483" t="s">
        <v>13180</v>
      </c>
      <c r="B387" s="54" t="s">
        <v>1600</v>
      </c>
      <c r="C387" s="253">
        <v>73424.550978135798</v>
      </c>
      <c r="D387" s="33">
        <v>38</v>
      </c>
      <c r="E387" s="250"/>
      <c r="F387" s="62">
        <v>0</v>
      </c>
      <c r="G387" s="62">
        <v>0</v>
      </c>
      <c r="H387" s="253">
        <f t="shared" si="34"/>
        <v>0</v>
      </c>
    </row>
    <row r="388" spans="1:8" x14ac:dyDescent="0.2">
      <c r="A388" s="483" t="s">
        <v>13181</v>
      </c>
      <c r="B388" s="54" t="s">
        <v>12002</v>
      </c>
      <c r="C388" s="253">
        <v>73424.550978135798</v>
      </c>
      <c r="D388" s="33">
        <v>38</v>
      </c>
      <c r="E388" s="250"/>
      <c r="F388" s="62">
        <v>0</v>
      </c>
      <c r="G388" s="62">
        <v>0</v>
      </c>
      <c r="H388" s="253">
        <f t="shared" si="34"/>
        <v>0</v>
      </c>
    </row>
    <row r="389" spans="1:8" x14ac:dyDescent="0.2">
      <c r="A389" s="483" t="s">
        <v>13182</v>
      </c>
      <c r="B389" s="54" t="s">
        <v>13161</v>
      </c>
      <c r="C389" s="253">
        <v>33041.047940161108</v>
      </c>
      <c r="D389" s="33">
        <v>38</v>
      </c>
      <c r="E389" s="250"/>
      <c r="F389" s="62">
        <v>0</v>
      </c>
      <c r="G389" s="62">
        <v>0</v>
      </c>
      <c r="H389" s="253">
        <f t="shared" si="34"/>
        <v>0</v>
      </c>
    </row>
    <row r="390" spans="1:8" ht="45" x14ac:dyDescent="0.25">
      <c r="A390" s="451" t="s">
        <v>386</v>
      </c>
      <c r="B390" s="562" t="s">
        <v>12083</v>
      </c>
      <c r="C390" s="269"/>
      <c r="D390" s="269"/>
      <c r="E390" s="269"/>
      <c r="F390" s="269"/>
      <c r="G390" s="269"/>
      <c r="H390" s="288"/>
    </row>
    <row r="391" spans="1:8" x14ac:dyDescent="0.2">
      <c r="A391" s="483" t="s">
        <v>387</v>
      </c>
      <c r="B391" s="595">
        <v>200</v>
      </c>
      <c r="C391" s="253">
        <v>80000</v>
      </c>
      <c r="D391" s="33">
        <v>31</v>
      </c>
      <c r="E391" s="250"/>
      <c r="F391" s="62">
        <v>0</v>
      </c>
      <c r="G391" s="62">
        <v>0</v>
      </c>
      <c r="H391" s="253">
        <f t="shared" ref="H391:H395" si="35">G391-F391</f>
        <v>0</v>
      </c>
    </row>
    <row r="392" spans="1:8" x14ac:dyDescent="0.2">
      <c r="A392" s="483" t="s">
        <v>388</v>
      </c>
      <c r="B392" s="595">
        <v>400</v>
      </c>
      <c r="C392" s="253">
        <v>80000</v>
      </c>
      <c r="D392" s="33">
        <v>33</v>
      </c>
      <c r="E392" s="250"/>
      <c r="F392" s="62">
        <v>0</v>
      </c>
      <c r="G392" s="62">
        <v>0</v>
      </c>
      <c r="H392" s="253">
        <f t="shared" si="35"/>
        <v>0</v>
      </c>
    </row>
    <row r="393" spans="1:8" x14ac:dyDescent="0.2">
      <c r="A393" s="483" t="s">
        <v>389</v>
      </c>
      <c r="B393" s="595">
        <v>600</v>
      </c>
      <c r="C393" s="253">
        <v>80000</v>
      </c>
      <c r="D393" s="33">
        <v>36</v>
      </c>
      <c r="E393" s="250"/>
      <c r="F393" s="62">
        <v>0</v>
      </c>
      <c r="G393" s="62">
        <v>0</v>
      </c>
      <c r="H393" s="253">
        <f t="shared" si="35"/>
        <v>0</v>
      </c>
    </row>
    <row r="394" spans="1:8" x14ac:dyDescent="0.2">
      <c r="A394" s="483" t="s">
        <v>390</v>
      </c>
      <c r="B394" s="595">
        <v>800</v>
      </c>
      <c r="C394" s="253">
        <v>80000</v>
      </c>
      <c r="D394" s="33">
        <v>38</v>
      </c>
      <c r="E394" s="250"/>
      <c r="F394" s="62">
        <v>0</v>
      </c>
      <c r="G394" s="62">
        <v>0</v>
      </c>
      <c r="H394" s="253">
        <f t="shared" si="35"/>
        <v>0</v>
      </c>
    </row>
    <row r="395" spans="1:8" x14ac:dyDescent="0.2">
      <c r="A395" s="483" t="s">
        <v>5149</v>
      </c>
      <c r="B395" s="595">
        <v>869</v>
      </c>
      <c r="C395" s="253">
        <v>27600</v>
      </c>
      <c r="D395" s="33">
        <v>39</v>
      </c>
      <c r="E395" s="250"/>
      <c r="F395" s="62">
        <v>0</v>
      </c>
      <c r="G395" s="62">
        <v>0</v>
      </c>
      <c r="H395" s="253">
        <f t="shared" si="35"/>
        <v>0</v>
      </c>
    </row>
    <row r="396" spans="1:8" ht="15" x14ac:dyDescent="0.25">
      <c r="A396" s="451" t="s">
        <v>8647</v>
      </c>
      <c r="B396" s="12" t="s">
        <v>5905</v>
      </c>
      <c r="C396" s="269"/>
      <c r="D396" s="269"/>
      <c r="E396" s="269"/>
      <c r="F396" s="269"/>
      <c r="G396" s="269"/>
      <c r="H396" s="288"/>
    </row>
    <row r="397" spans="1:8" ht="15.75" customHeight="1" x14ac:dyDescent="0.25">
      <c r="A397" s="483" t="s">
        <v>8648</v>
      </c>
      <c r="B397" s="56" t="s">
        <v>5574</v>
      </c>
      <c r="C397" s="253"/>
      <c r="D397" s="250"/>
      <c r="E397" s="250"/>
      <c r="F397" s="250"/>
      <c r="G397" s="250"/>
      <c r="H397" s="250"/>
    </row>
    <row r="398" spans="1:8" ht="15.75" customHeight="1" x14ac:dyDescent="0.25">
      <c r="A398" s="483"/>
      <c r="B398" s="36" t="s">
        <v>4693</v>
      </c>
      <c r="C398" s="253"/>
      <c r="D398" s="250"/>
      <c r="E398" s="250"/>
      <c r="F398" s="250"/>
      <c r="G398" s="250"/>
      <c r="H398" s="250"/>
    </row>
    <row r="399" spans="1:8" ht="15.75" customHeight="1" x14ac:dyDescent="0.2">
      <c r="A399" s="483" t="s">
        <v>8649</v>
      </c>
      <c r="B399" s="6" t="s">
        <v>5868</v>
      </c>
      <c r="C399" s="253">
        <v>40204.28</v>
      </c>
      <c r="D399" s="250">
        <v>38</v>
      </c>
      <c r="E399" s="250"/>
      <c r="F399" s="62">
        <v>0</v>
      </c>
      <c r="G399" s="62">
        <v>0</v>
      </c>
      <c r="H399" s="253">
        <f t="shared" ref="H399:H401" si="36">G399-F399</f>
        <v>0</v>
      </c>
    </row>
    <row r="400" spans="1:8" ht="15.75" customHeight="1" x14ac:dyDescent="0.2">
      <c r="A400" s="483" t="s">
        <v>8650</v>
      </c>
      <c r="B400" s="6" t="s">
        <v>5869</v>
      </c>
      <c r="C400" s="253">
        <v>40204.28</v>
      </c>
      <c r="D400" s="250">
        <v>38</v>
      </c>
      <c r="E400" s="250"/>
      <c r="F400" s="62">
        <v>0</v>
      </c>
      <c r="G400" s="62">
        <v>0</v>
      </c>
      <c r="H400" s="253">
        <f t="shared" si="36"/>
        <v>0</v>
      </c>
    </row>
    <row r="401" spans="1:8" ht="15.75" customHeight="1" x14ac:dyDescent="0.2">
      <c r="A401" s="483" t="s">
        <v>8651</v>
      </c>
      <c r="B401" s="6" t="s">
        <v>5870</v>
      </c>
      <c r="C401" s="253">
        <v>45229.81</v>
      </c>
      <c r="D401" s="250">
        <v>38</v>
      </c>
      <c r="E401" s="250"/>
      <c r="F401" s="62">
        <v>0</v>
      </c>
      <c r="G401" s="62">
        <v>0</v>
      </c>
      <c r="H401" s="253">
        <f t="shared" si="36"/>
        <v>0</v>
      </c>
    </row>
    <row r="402" spans="1:8" ht="15.75" customHeight="1" x14ac:dyDescent="0.25">
      <c r="A402" s="483" t="s">
        <v>8652</v>
      </c>
      <c r="B402" s="56" t="s">
        <v>5575</v>
      </c>
      <c r="C402" s="253"/>
      <c r="D402" s="250"/>
      <c r="E402" s="250"/>
      <c r="F402" s="250"/>
      <c r="G402" s="250"/>
      <c r="H402" s="250"/>
    </row>
    <row r="403" spans="1:8" ht="15.75" customHeight="1" x14ac:dyDescent="0.25">
      <c r="A403" s="483"/>
      <c r="B403" s="36" t="s">
        <v>4694</v>
      </c>
      <c r="C403" s="253"/>
      <c r="D403" s="250"/>
      <c r="E403" s="250"/>
      <c r="F403" s="250"/>
      <c r="G403" s="250"/>
      <c r="H403" s="250"/>
    </row>
    <row r="404" spans="1:8" ht="15.75" customHeight="1" x14ac:dyDescent="0.2">
      <c r="A404" s="483" t="s">
        <v>8653</v>
      </c>
      <c r="B404" s="6" t="s">
        <v>5868</v>
      </c>
      <c r="C404" s="253">
        <v>34848.6</v>
      </c>
      <c r="D404" s="250">
        <v>38</v>
      </c>
      <c r="E404" s="250"/>
      <c r="F404" s="62">
        <v>0</v>
      </c>
      <c r="G404" s="62">
        <v>0</v>
      </c>
      <c r="H404" s="253">
        <f t="shared" ref="H404:H406" si="37">G404-F404</f>
        <v>0</v>
      </c>
    </row>
    <row r="405" spans="1:8" ht="15.75" customHeight="1" x14ac:dyDescent="0.2">
      <c r="A405" s="483" t="s">
        <v>8654</v>
      </c>
      <c r="B405" s="6" t="s">
        <v>5869</v>
      </c>
      <c r="C405" s="253">
        <v>34848.6</v>
      </c>
      <c r="D405" s="250">
        <v>38</v>
      </c>
      <c r="E405" s="250"/>
      <c r="F405" s="62">
        <v>0</v>
      </c>
      <c r="G405" s="62">
        <v>0</v>
      </c>
      <c r="H405" s="253">
        <f t="shared" si="37"/>
        <v>0</v>
      </c>
    </row>
    <row r="406" spans="1:8" x14ac:dyDescent="0.2">
      <c r="A406" s="483" t="s">
        <v>8655</v>
      </c>
      <c r="B406" s="6" t="s">
        <v>5870</v>
      </c>
      <c r="C406" s="253">
        <v>39204.68</v>
      </c>
      <c r="D406" s="250">
        <v>38</v>
      </c>
      <c r="E406" s="250"/>
      <c r="F406" s="62">
        <v>0</v>
      </c>
      <c r="G406" s="62">
        <v>0</v>
      </c>
      <c r="H406" s="253">
        <f t="shared" si="37"/>
        <v>0</v>
      </c>
    </row>
    <row r="407" spans="1:8" ht="15" x14ac:dyDescent="0.25">
      <c r="A407" s="534" t="s">
        <v>8656</v>
      </c>
      <c r="B407" s="11" t="s">
        <v>5576</v>
      </c>
      <c r="C407" s="269"/>
      <c r="D407" s="269"/>
      <c r="E407" s="269"/>
      <c r="F407" s="269"/>
      <c r="G407" s="269"/>
      <c r="H407" s="288"/>
    </row>
    <row r="408" spans="1:8" x14ac:dyDescent="0.2">
      <c r="A408" s="535" t="s">
        <v>8657</v>
      </c>
      <c r="B408" s="31" t="s">
        <v>5577</v>
      </c>
      <c r="C408" s="253">
        <v>249149.36</v>
      </c>
      <c r="D408" s="250">
        <v>40</v>
      </c>
      <c r="E408" s="250"/>
      <c r="F408" s="62">
        <v>0</v>
      </c>
      <c r="G408" s="62">
        <v>0</v>
      </c>
      <c r="H408" s="253">
        <f t="shared" ref="H408:H409" si="38">G408-F408</f>
        <v>0</v>
      </c>
    </row>
    <row r="409" spans="1:8" ht="28.5" x14ac:dyDescent="0.2">
      <c r="A409" s="535" t="s">
        <v>8658</v>
      </c>
      <c r="B409" s="31" t="s">
        <v>5872</v>
      </c>
      <c r="C409" s="253">
        <v>86312.550000000032</v>
      </c>
      <c r="D409" s="250">
        <v>40</v>
      </c>
      <c r="E409" s="250"/>
      <c r="F409" s="62">
        <v>0</v>
      </c>
      <c r="G409" s="62">
        <v>0</v>
      </c>
      <c r="H409" s="253">
        <f t="shared" si="38"/>
        <v>0</v>
      </c>
    </row>
    <row r="410" spans="1:8" ht="15" x14ac:dyDescent="0.25">
      <c r="A410" s="534" t="s">
        <v>8659</v>
      </c>
      <c r="B410" s="36" t="s">
        <v>5525</v>
      </c>
      <c r="C410" s="269"/>
      <c r="D410" s="269"/>
      <c r="E410" s="269"/>
      <c r="F410" s="269"/>
      <c r="G410" s="269"/>
      <c r="H410" s="288"/>
    </row>
    <row r="411" spans="1:8" ht="15" x14ac:dyDescent="0.25">
      <c r="A411" s="536" t="s">
        <v>8660</v>
      </c>
      <c r="B411" s="36" t="s">
        <v>5579</v>
      </c>
      <c r="C411" s="253"/>
      <c r="D411" s="250"/>
      <c r="E411" s="250"/>
      <c r="F411" s="250"/>
      <c r="G411" s="250"/>
      <c r="H411" s="250"/>
    </row>
    <row r="412" spans="1:8" x14ac:dyDescent="0.2">
      <c r="A412" s="535" t="s">
        <v>8661</v>
      </c>
      <c r="B412" s="6" t="s">
        <v>5510</v>
      </c>
      <c r="C412" s="253">
        <v>483427.76</v>
      </c>
      <c r="D412" s="250">
        <v>40</v>
      </c>
      <c r="E412" s="250"/>
      <c r="F412" s="62">
        <v>0</v>
      </c>
      <c r="G412" s="62">
        <v>0</v>
      </c>
      <c r="H412" s="253">
        <f t="shared" ref="H412:H413" si="39">G412-F412</f>
        <v>0</v>
      </c>
    </row>
    <row r="413" spans="1:8" x14ac:dyDescent="0.2">
      <c r="A413" s="535" t="s">
        <v>8662</v>
      </c>
      <c r="B413" s="6" t="s">
        <v>5511</v>
      </c>
      <c r="C413" s="253">
        <v>53714.2</v>
      </c>
      <c r="D413" s="250">
        <v>40</v>
      </c>
      <c r="E413" s="250"/>
      <c r="F413" s="62">
        <v>0</v>
      </c>
      <c r="G413" s="62">
        <v>0</v>
      </c>
      <c r="H413" s="253">
        <f t="shared" si="39"/>
        <v>0</v>
      </c>
    </row>
    <row r="414" spans="1:8" ht="15" x14ac:dyDescent="0.25">
      <c r="A414" s="536" t="s">
        <v>8663</v>
      </c>
      <c r="B414" s="36" t="s">
        <v>5580</v>
      </c>
      <c r="C414" s="253"/>
      <c r="D414" s="250"/>
      <c r="E414" s="250"/>
      <c r="F414" s="250"/>
      <c r="G414" s="250"/>
      <c r="H414" s="250"/>
    </row>
    <row r="415" spans="1:8" x14ac:dyDescent="0.2">
      <c r="A415" s="535" t="s">
        <v>8664</v>
      </c>
      <c r="B415" s="6" t="s">
        <v>5510</v>
      </c>
      <c r="C415" s="253">
        <v>550577.17000000004</v>
      </c>
      <c r="D415" s="250">
        <v>40</v>
      </c>
      <c r="E415" s="250"/>
      <c r="F415" s="62">
        <v>0</v>
      </c>
      <c r="G415" s="62">
        <v>0</v>
      </c>
      <c r="H415" s="253">
        <f t="shared" ref="H415:H416" si="40">G415-F415</f>
        <v>0</v>
      </c>
    </row>
    <row r="416" spans="1:8" ht="15" thickBot="1" x14ac:dyDescent="0.25">
      <c r="A416" s="535" t="s">
        <v>8665</v>
      </c>
      <c r="B416" s="6" t="s">
        <v>5511</v>
      </c>
      <c r="C416" s="253">
        <v>61175.24</v>
      </c>
      <c r="D416" s="250">
        <v>40</v>
      </c>
      <c r="E416" s="250"/>
      <c r="F416" s="62">
        <v>0</v>
      </c>
      <c r="G416" s="62">
        <v>0</v>
      </c>
      <c r="H416" s="253">
        <f t="shared" si="40"/>
        <v>0</v>
      </c>
    </row>
    <row r="417" spans="1:8" ht="15.75" thickBot="1" x14ac:dyDescent="0.3">
      <c r="A417" s="158"/>
      <c r="B417" s="159" t="s">
        <v>6018</v>
      </c>
      <c r="C417" s="280">
        <f>SUM(C292:C416)</f>
        <v>12304869.219999999</v>
      </c>
      <c r="D417" s="273"/>
      <c r="E417" s="273"/>
      <c r="F417" s="262">
        <f>SUM(F292:F416)</f>
        <v>0</v>
      </c>
      <c r="G417" s="262">
        <f>SUM(G292:G416)</f>
        <v>0</v>
      </c>
      <c r="H417" s="262">
        <f>SUM(H292:H416)</f>
        <v>0</v>
      </c>
    </row>
    <row r="418" spans="1:8" ht="30" x14ac:dyDescent="0.2">
      <c r="A418" s="205" t="s">
        <v>6019</v>
      </c>
      <c r="B418" s="501" t="s">
        <v>7822</v>
      </c>
      <c r="C418" s="290"/>
      <c r="D418" s="291"/>
      <c r="E418" s="291"/>
      <c r="F418" s="291"/>
      <c r="G418" s="291"/>
      <c r="H418" s="292"/>
    </row>
    <row r="419" spans="1:8" x14ac:dyDescent="0.2">
      <c r="A419" s="47"/>
      <c r="B419" s="6" t="s">
        <v>5474</v>
      </c>
      <c r="C419" s="250"/>
      <c r="D419" s="250"/>
      <c r="E419" s="250"/>
      <c r="F419" s="250"/>
      <c r="G419" s="250"/>
      <c r="H419" s="250"/>
    </row>
    <row r="420" spans="1:8" ht="15" x14ac:dyDescent="0.25">
      <c r="A420" s="466" t="s">
        <v>391</v>
      </c>
      <c r="B420" s="12" t="s">
        <v>8554</v>
      </c>
      <c r="C420" s="269"/>
      <c r="D420" s="255"/>
      <c r="E420" s="255"/>
      <c r="F420" s="255"/>
      <c r="G420" s="255"/>
      <c r="H420" s="277"/>
    </row>
    <row r="421" spans="1:8" x14ac:dyDescent="0.2">
      <c r="A421" s="483" t="s">
        <v>392</v>
      </c>
      <c r="B421" s="6" t="s">
        <v>8666</v>
      </c>
      <c r="C421" s="253"/>
      <c r="D421" s="250"/>
      <c r="E421" s="250"/>
      <c r="F421" s="62"/>
      <c r="G421" s="62"/>
      <c r="H421" s="253"/>
    </row>
    <row r="422" spans="1:8" ht="28.5" x14ac:dyDescent="0.2">
      <c r="A422" s="521" t="s">
        <v>8667</v>
      </c>
      <c r="B422" s="520" t="s">
        <v>15003</v>
      </c>
      <c r="C422" s="253">
        <v>8164.7</v>
      </c>
      <c r="D422" s="250">
        <v>24</v>
      </c>
      <c r="E422" s="250"/>
      <c r="F422" s="62">
        <v>0</v>
      </c>
      <c r="G422" s="62">
        <v>0</v>
      </c>
      <c r="H422" s="253">
        <f t="shared" ref="H422" si="41">G422-F422</f>
        <v>0</v>
      </c>
    </row>
    <row r="423" spans="1:8" x14ac:dyDescent="0.2">
      <c r="A423" s="521" t="s">
        <v>393</v>
      </c>
      <c r="B423" s="54" t="s">
        <v>8668</v>
      </c>
      <c r="C423" s="253"/>
      <c r="D423" s="250">
        <v>33</v>
      </c>
      <c r="E423" s="250"/>
      <c r="F423" s="250"/>
      <c r="G423" s="250"/>
      <c r="H423" s="250"/>
    </row>
    <row r="424" spans="1:8" ht="28.5" x14ac:dyDescent="0.2">
      <c r="A424" s="521"/>
      <c r="B424" s="529" t="s">
        <v>15004</v>
      </c>
      <c r="C424" s="247"/>
      <c r="D424" s="250"/>
      <c r="E424" s="250"/>
      <c r="F424" s="62"/>
      <c r="G424" s="62"/>
      <c r="H424" s="253"/>
    </row>
    <row r="425" spans="1:8" x14ac:dyDescent="0.2">
      <c r="A425" s="521" t="s">
        <v>15005</v>
      </c>
      <c r="B425" s="529" t="s">
        <v>15006</v>
      </c>
      <c r="C425" s="247"/>
      <c r="D425" s="250"/>
      <c r="E425" s="250"/>
      <c r="F425" s="250"/>
      <c r="G425" s="250"/>
      <c r="H425" s="250"/>
    </row>
    <row r="426" spans="1:8" x14ac:dyDescent="0.2">
      <c r="A426" s="521" t="s">
        <v>15007</v>
      </c>
      <c r="B426" s="529" t="s">
        <v>15008</v>
      </c>
      <c r="C426" s="532">
        <v>15710.962909090909</v>
      </c>
      <c r="D426" s="402"/>
      <c r="E426" s="250"/>
      <c r="F426" s="62">
        <v>0</v>
      </c>
      <c r="G426" s="62">
        <v>0</v>
      </c>
      <c r="H426" s="253">
        <f t="shared" ref="H426:H432" si="42">G426-F426</f>
        <v>0</v>
      </c>
    </row>
    <row r="427" spans="1:8" x14ac:dyDescent="0.2">
      <c r="A427" s="521" t="s">
        <v>15009</v>
      </c>
      <c r="B427" s="529" t="s">
        <v>15010</v>
      </c>
      <c r="C427" s="532">
        <v>15710.962909090909</v>
      </c>
      <c r="D427" s="402"/>
      <c r="E427" s="250"/>
      <c r="F427" s="62">
        <v>0</v>
      </c>
      <c r="G427" s="62">
        <v>0</v>
      </c>
      <c r="H427" s="253">
        <f t="shared" si="42"/>
        <v>0</v>
      </c>
    </row>
    <row r="428" spans="1:8" x14ac:dyDescent="0.2">
      <c r="A428" s="521" t="s">
        <v>15011</v>
      </c>
      <c r="B428" s="529" t="s">
        <v>15012</v>
      </c>
      <c r="C428" s="532">
        <v>15710.962909090909</v>
      </c>
      <c r="D428" s="402"/>
      <c r="E428" s="255"/>
      <c r="F428" s="62">
        <v>0</v>
      </c>
      <c r="G428" s="62">
        <v>0</v>
      </c>
      <c r="H428" s="253">
        <f t="shared" si="42"/>
        <v>0</v>
      </c>
    </row>
    <row r="429" spans="1:8" x14ac:dyDescent="0.2">
      <c r="A429" s="521" t="s">
        <v>15013</v>
      </c>
      <c r="B429" s="529" t="s">
        <v>15014</v>
      </c>
      <c r="C429" s="532">
        <v>15710.962909090909</v>
      </c>
      <c r="D429" s="402"/>
      <c r="E429" s="250"/>
      <c r="F429" s="62">
        <v>0</v>
      </c>
      <c r="G429" s="62">
        <v>0</v>
      </c>
      <c r="H429" s="253">
        <f t="shared" si="42"/>
        <v>0</v>
      </c>
    </row>
    <row r="430" spans="1:8" x14ac:dyDescent="0.2">
      <c r="A430" s="521" t="s">
        <v>15015</v>
      </c>
      <c r="B430" s="529" t="s">
        <v>15016</v>
      </c>
      <c r="C430" s="532">
        <v>15710.962909090909</v>
      </c>
      <c r="D430" s="402"/>
      <c r="E430" s="250"/>
      <c r="F430" s="62">
        <v>0</v>
      </c>
      <c r="G430" s="62">
        <v>0</v>
      </c>
      <c r="H430" s="253">
        <f t="shared" si="42"/>
        <v>0</v>
      </c>
    </row>
    <row r="431" spans="1:8" x14ac:dyDescent="0.2">
      <c r="A431" s="521" t="s">
        <v>15017</v>
      </c>
      <c r="B431" s="529" t="s">
        <v>15018</v>
      </c>
      <c r="C431" s="532">
        <v>15710.962909090909</v>
      </c>
      <c r="D431" s="402"/>
      <c r="E431" s="250"/>
      <c r="F431" s="62">
        <v>0</v>
      </c>
      <c r="G431" s="62">
        <v>0</v>
      </c>
      <c r="H431" s="253">
        <f t="shared" si="42"/>
        <v>0</v>
      </c>
    </row>
    <row r="432" spans="1:8" x14ac:dyDescent="0.2">
      <c r="A432" s="521" t="s">
        <v>15019</v>
      </c>
      <c r="B432" s="529" t="s">
        <v>15020</v>
      </c>
      <c r="C432" s="532">
        <v>13747.092545454545</v>
      </c>
      <c r="D432" s="402"/>
      <c r="E432" s="250"/>
      <c r="F432" s="62">
        <v>0</v>
      </c>
      <c r="G432" s="62">
        <v>0</v>
      </c>
      <c r="H432" s="253">
        <f t="shared" si="42"/>
        <v>0</v>
      </c>
    </row>
    <row r="433" spans="1:8" ht="15" x14ac:dyDescent="0.25">
      <c r="A433" s="674" t="s">
        <v>665</v>
      </c>
      <c r="B433" s="560" t="s">
        <v>6572</v>
      </c>
      <c r="C433" s="532"/>
      <c r="D433" s="402"/>
      <c r="E433" s="250"/>
      <c r="F433" s="62"/>
      <c r="G433" s="62"/>
      <c r="H433" s="253"/>
    </row>
    <row r="434" spans="1:8" x14ac:dyDescent="0.2">
      <c r="A434" s="521" t="s">
        <v>8669</v>
      </c>
      <c r="B434" s="428" t="s">
        <v>8670</v>
      </c>
      <c r="C434" s="532">
        <v>3239.51</v>
      </c>
      <c r="D434" s="402">
        <v>34</v>
      </c>
      <c r="E434" s="250"/>
      <c r="F434" s="62">
        <v>0</v>
      </c>
      <c r="G434" s="62">
        <v>0</v>
      </c>
      <c r="H434" s="253">
        <f t="shared" ref="H434:H435" si="43">G434-F434</f>
        <v>0</v>
      </c>
    </row>
    <row r="435" spans="1:8" x14ac:dyDescent="0.2">
      <c r="A435" s="521" t="s">
        <v>8671</v>
      </c>
      <c r="B435" s="531" t="s">
        <v>8672</v>
      </c>
      <c r="C435" s="532">
        <v>3239.5</v>
      </c>
      <c r="D435" s="402">
        <v>34</v>
      </c>
      <c r="E435" s="250"/>
      <c r="F435" s="62">
        <v>0</v>
      </c>
      <c r="G435" s="62">
        <v>0</v>
      </c>
      <c r="H435" s="253">
        <f t="shared" si="43"/>
        <v>0</v>
      </c>
    </row>
    <row r="436" spans="1:8" ht="15" x14ac:dyDescent="0.25">
      <c r="A436" s="522" t="s">
        <v>394</v>
      </c>
      <c r="B436" s="528" t="s">
        <v>8595</v>
      </c>
      <c r="C436" s="401"/>
      <c r="D436" s="402"/>
      <c r="E436" s="250"/>
      <c r="F436" s="62"/>
      <c r="G436" s="62"/>
      <c r="H436" s="253"/>
    </row>
    <row r="437" spans="1:8" x14ac:dyDescent="0.2">
      <c r="A437" s="521" t="s">
        <v>395</v>
      </c>
      <c r="B437" s="520" t="s">
        <v>8596</v>
      </c>
      <c r="C437" s="278"/>
      <c r="D437" s="402">
        <v>20</v>
      </c>
      <c r="E437" s="250"/>
      <c r="F437" s="62"/>
      <c r="G437" s="62"/>
      <c r="H437" s="253"/>
    </row>
    <row r="438" spans="1:8" ht="142.5" x14ac:dyDescent="0.2">
      <c r="A438" s="521"/>
      <c r="B438" s="547" t="s">
        <v>15030</v>
      </c>
      <c r="C438" s="278"/>
      <c r="D438" s="402"/>
      <c r="E438" s="250"/>
      <c r="F438" s="62"/>
      <c r="G438" s="62"/>
      <c r="H438" s="253"/>
    </row>
    <row r="439" spans="1:8" x14ac:dyDescent="0.2">
      <c r="A439" s="533" t="s">
        <v>8673</v>
      </c>
      <c r="B439" s="537" t="s">
        <v>8674</v>
      </c>
      <c r="C439" s="278"/>
      <c r="D439" s="402"/>
      <c r="E439" s="250"/>
      <c r="F439" s="62"/>
      <c r="G439" s="62"/>
      <c r="H439" s="253"/>
    </row>
    <row r="440" spans="1:8" ht="28.5" x14ac:dyDescent="0.2">
      <c r="A440" s="533" t="s">
        <v>8675</v>
      </c>
      <c r="B440" s="537" t="s">
        <v>15021</v>
      </c>
      <c r="C440" s="278">
        <v>54007.112000000008</v>
      </c>
      <c r="D440" s="402"/>
      <c r="E440" s="250"/>
      <c r="F440" s="62">
        <v>0</v>
      </c>
      <c r="G440" s="62">
        <v>0</v>
      </c>
      <c r="H440" s="253">
        <f t="shared" ref="H440:H443" si="44">G440-F440</f>
        <v>0</v>
      </c>
    </row>
    <row r="441" spans="1:8" ht="28.5" x14ac:dyDescent="0.2">
      <c r="A441" s="533" t="s">
        <v>8676</v>
      </c>
      <c r="B441" s="537" t="s">
        <v>15022</v>
      </c>
      <c r="C441" s="278">
        <v>3375.4445000000005</v>
      </c>
      <c r="D441" s="402"/>
      <c r="E441" s="250"/>
      <c r="F441" s="62">
        <v>0</v>
      </c>
      <c r="G441" s="62">
        <v>0</v>
      </c>
      <c r="H441" s="253">
        <f t="shared" si="44"/>
        <v>0</v>
      </c>
    </row>
    <row r="442" spans="1:8" ht="28.5" x14ac:dyDescent="0.2">
      <c r="A442" s="533" t="s">
        <v>15023</v>
      </c>
      <c r="B442" s="537" t="s">
        <v>15024</v>
      </c>
      <c r="C442" s="278">
        <v>3375.4445000000005</v>
      </c>
      <c r="D442" s="402"/>
      <c r="E442" s="250"/>
      <c r="F442" s="62">
        <v>0</v>
      </c>
      <c r="G442" s="62">
        <v>0</v>
      </c>
      <c r="H442" s="253">
        <f t="shared" si="44"/>
        <v>0</v>
      </c>
    </row>
    <row r="443" spans="1:8" ht="28.5" x14ac:dyDescent="0.2">
      <c r="A443" s="533" t="s">
        <v>15025</v>
      </c>
      <c r="B443" s="537" t="s">
        <v>15026</v>
      </c>
      <c r="C443" s="278">
        <v>6750.889000000001</v>
      </c>
      <c r="D443" s="402"/>
      <c r="E443" s="250"/>
      <c r="F443" s="62">
        <v>0</v>
      </c>
      <c r="G443" s="62">
        <v>0</v>
      </c>
      <c r="H443" s="253">
        <f t="shared" si="44"/>
        <v>0</v>
      </c>
    </row>
    <row r="444" spans="1:8" ht="15" x14ac:dyDescent="0.25">
      <c r="A444" s="523" t="s">
        <v>396</v>
      </c>
      <c r="B444" s="528" t="s">
        <v>8677</v>
      </c>
      <c r="C444" s="401"/>
      <c r="D444" s="402"/>
      <c r="E444" s="250"/>
      <c r="F444" s="62"/>
      <c r="G444" s="62"/>
      <c r="H444" s="253"/>
    </row>
    <row r="445" spans="1:8" ht="28.5" x14ac:dyDescent="0.2">
      <c r="A445" s="521"/>
      <c r="B445" s="529" t="s">
        <v>14443</v>
      </c>
      <c r="C445" s="278"/>
      <c r="D445" s="402"/>
      <c r="E445" s="250"/>
      <c r="F445" s="62"/>
      <c r="G445" s="62"/>
      <c r="H445" s="253"/>
    </row>
    <row r="446" spans="1:8" x14ac:dyDescent="0.2">
      <c r="A446" s="521" t="s">
        <v>397</v>
      </c>
      <c r="B446" s="529" t="s">
        <v>15027</v>
      </c>
      <c r="C446" s="278">
        <v>16528.561275592794</v>
      </c>
      <c r="D446" s="402">
        <v>35</v>
      </c>
      <c r="E446" s="250"/>
      <c r="F446" s="62">
        <v>0</v>
      </c>
      <c r="G446" s="62">
        <v>0</v>
      </c>
      <c r="H446" s="253">
        <f t="shared" ref="H446:H447" si="45">G446-F446</f>
        <v>0</v>
      </c>
    </row>
    <row r="447" spans="1:8" x14ac:dyDescent="0.2">
      <c r="A447" s="521" t="s">
        <v>15028</v>
      </c>
      <c r="B447" s="529" t="s">
        <v>15029</v>
      </c>
      <c r="C447" s="278">
        <v>13061.958724407208</v>
      </c>
      <c r="D447" s="402">
        <v>35</v>
      </c>
      <c r="E447" s="250"/>
      <c r="F447" s="62">
        <v>0</v>
      </c>
      <c r="G447" s="62">
        <v>0</v>
      </c>
      <c r="H447" s="253">
        <f t="shared" si="45"/>
        <v>0</v>
      </c>
    </row>
    <row r="448" spans="1:8" ht="15" x14ac:dyDescent="0.25">
      <c r="A448" s="523" t="s">
        <v>398</v>
      </c>
      <c r="B448" s="528" t="s">
        <v>8678</v>
      </c>
      <c r="C448" s="401"/>
      <c r="D448" s="250"/>
      <c r="E448" s="250"/>
      <c r="F448" s="253"/>
      <c r="G448" s="253"/>
      <c r="H448" s="253"/>
    </row>
    <row r="449" spans="1:8" ht="28.5" x14ac:dyDescent="0.2">
      <c r="A449" s="521" t="s">
        <v>399</v>
      </c>
      <c r="B449" s="537" t="s">
        <v>8679</v>
      </c>
      <c r="C449" s="278">
        <v>4756.0420454232872</v>
      </c>
      <c r="D449" s="250">
        <v>36</v>
      </c>
      <c r="E449" s="250"/>
      <c r="F449" s="62">
        <v>0</v>
      </c>
      <c r="G449" s="62">
        <v>0</v>
      </c>
      <c r="H449" s="253">
        <f t="shared" ref="H449:H454" si="46">G449-F449</f>
        <v>0</v>
      </c>
    </row>
    <row r="450" spans="1:8" ht="28.5" x14ac:dyDescent="0.2">
      <c r="A450" s="521" t="s">
        <v>400</v>
      </c>
      <c r="B450" s="537" t="s">
        <v>8680</v>
      </c>
      <c r="C450" s="278">
        <v>3758.5379545767128</v>
      </c>
      <c r="D450" s="250">
        <v>36</v>
      </c>
      <c r="E450" s="250"/>
      <c r="F450" s="62">
        <v>0</v>
      </c>
      <c r="G450" s="62">
        <v>0</v>
      </c>
      <c r="H450" s="253">
        <f t="shared" si="46"/>
        <v>0</v>
      </c>
    </row>
    <row r="451" spans="1:8" ht="28.5" x14ac:dyDescent="0.2">
      <c r="A451" s="521" t="s">
        <v>401</v>
      </c>
      <c r="B451" s="537" t="s">
        <v>8681</v>
      </c>
      <c r="C451" s="278">
        <v>4756.0420454232872</v>
      </c>
      <c r="D451" s="250">
        <v>37</v>
      </c>
      <c r="E451" s="250"/>
      <c r="F451" s="62">
        <v>0</v>
      </c>
      <c r="G451" s="62">
        <v>0</v>
      </c>
      <c r="H451" s="253">
        <f t="shared" si="46"/>
        <v>0</v>
      </c>
    </row>
    <row r="452" spans="1:8" ht="28.5" x14ac:dyDescent="0.2">
      <c r="A452" s="521" t="s">
        <v>402</v>
      </c>
      <c r="B452" s="537" t="s">
        <v>8682</v>
      </c>
      <c r="C452" s="278">
        <v>3758.5379545767128</v>
      </c>
      <c r="D452" s="250">
        <v>37</v>
      </c>
      <c r="E452" s="250"/>
      <c r="F452" s="62">
        <v>0</v>
      </c>
      <c r="G452" s="62">
        <v>0</v>
      </c>
      <c r="H452" s="253">
        <f t="shared" si="46"/>
        <v>0</v>
      </c>
    </row>
    <row r="453" spans="1:8" ht="28.5" x14ac:dyDescent="0.2">
      <c r="A453" s="521" t="s">
        <v>666</v>
      </c>
      <c r="B453" s="537" t="s">
        <v>8683</v>
      </c>
      <c r="C453" s="278">
        <v>5284.8070674747614</v>
      </c>
      <c r="D453" s="250">
        <v>38</v>
      </c>
      <c r="E453" s="250"/>
      <c r="F453" s="62">
        <v>0</v>
      </c>
      <c r="G453" s="62">
        <v>0</v>
      </c>
      <c r="H453" s="253">
        <f t="shared" si="46"/>
        <v>0</v>
      </c>
    </row>
    <row r="454" spans="1:8" ht="29.25" thickBot="1" x14ac:dyDescent="0.25">
      <c r="A454" s="521" t="s">
        <v>667</v>
      </c>
      <c r="B454" s="537" t="s">
        <v>8684</v>
      </c>
      <c r="C454" s="278">
        <v>4176.4029325252377</v>
      </c>
      <c r="D454" s="250">
        <v>38</v>
      </c>
      <c r="E454" s="250"/>
      <c r="F454" s="62">
        <v>0</v>
      </c>
      <c r="G454" s="62">
        <v>0</v>
      </c>
      <c r="H454" s="253">
        <f t="shared" si="46"/>
        <v>0</v>
      </c>
    </row>
    <row r="455" spans="1:8" ht="15.75" thickBot="1" x14ac:dyDescent="0.3">
      <c r="A455" s="158"/>
      <c r="B455" s="159" t="s">
        <v>6021</v>
      </c>
      <c r="C455" s="280">
        <f>SUM(C421:C454)</f>
        <v>246246.3600000001</v>
      </c>
      <c r="D455" s="273"/>
      <c r="E455" s="273"/>
      <c r="F455" s="262">
        <f>SUM(F421:F454)</f>
        <v>0</v>
      </c>
      <c r="G455" s="262">
        <f>SUM(G421:G454)</f>
        <v>0</v>
      </c>
      <c r="H455" s="262">
        <f>SUM(H421:H454)</f>
        <v>0</v>
      </c>
    </row>
    <row r="456" spans="1:8" ht="45" x14ac:dyDescent="0.25">
      <c r="A456" s="183" t="s">
        <v>8685</v>
      </c>
      <c r="B456" s="501" t="s">
        <v>7823</v>
      </c>
      <c r="C456" s="286"/>
      <c r="D456" s="275"/>
      <c r="E456" s="275"/>
      <c r="F456" s="275"/>
      <c r="G456" s="275"/>
      <c r="H456" s="287"/>
    </row>
    <row r="457" spans="1:8" x14ac:dyDescent="0.2">
      <c r="A457" s="47"/>
      <c r="B457" s="6" t="s">
        <v>5474</v>
      </c>
      <c r="C457" s="250"/>
      <c r="D457" s="250"/>
      <c r="E457" s="250"/>
      <c r="F457" s="250"/>
      <c r="G457" s="250"/>
      <c r="H457" s="250"/>
    </row>
    <row r="458" spans="1:8" ht="15" x14ac:dyDescent="0.25">
      <c r="A458" s="47"/>
      <c r="B458" s="41" t="s">
        <v>5950</v>
      </c>
      <c r="C458" s="255"/>
      <c r="D458" s="277"/>
      <c r="E458" s="277"/>
      <c r="F458" s="277"/>
      <c r="G458" s="277"/>
      <c r="H458" s="277"/>
    </row>
    <row r="459" spans="1:8" ht="15" x14ac:dyDescent="0.25">
      <c r="A459" s="466" t="s">
        <v>403</v>
      </c>
      <c r="B459" s="12" t="s">
        <v>5556</v>
      </c>
      <c r="C459" s="269"/>
      <c r="D459" s="269"/>
      <c r="E459" s="269"/>
      <c r="F459" s="269"/>
      <c r="G459" s="269"/>
      <c r="H459" s="288"/>
    </row>
    <row r="460" spans="1:8" x14ac:dyDescent="0.2">
      <c r="A460" s="483" t="s">
        <v>404</v>
      </c>
      <c r="B460" s="6" t="s">
        <v>2565</v>
      </c>
      <c r="C460" s="253">
        <v>20568.346799999999</v>
      </c>
      <c r="D460" s="250">
        <v>25</v>
      </c>
      <c r="E460" s="250"/>
      <c r="F460" s="62">
        <v>0</v>
      </c>
      <c r="G460" s="62">
        <v>0</v>
      </c>
      <c r="H460" s="253">
        <f t="shared" ref="H460:H464" si="47">G460-F460</f>
        <v>0</v>
      </c>
    </row>
    <row r="461" spans="1:8" x14ac:dyDescent="0.2">
      <c r="A461" s="483" t="s">
        <v>409</v>
      </c>
      <c r="B461" s="6" t="s">
        <v>2566</v>
      </c>
      <c r="C461" s="253">
        <v>12228.741999999998</v>
      </c>
      <c r="D461" s="250">
        <v>26</v>
      </c>
      <c r="E461" s="250"/>
      <c r="F461" s="62">
        <v>0</v>
      </c>
      <c r="G461" s="62">
        <v>0</v>
      </c>
      <c r="H461" s="253">
        <f t="shared" si="47"/>
        <v>0</v>
      </c>
    </row>
    <row r="462" spans="1:8" x14ac:dyDescent="0.2">
      <c r="A462" s="483" t="s">
        <v>5150</v>
      </c>
      <c r="B462" s="6" t="s">
        <v>2567</v>
      </c>
      <c r="C462" s="253">
        <v>13860.0838</v>
      </c>
      <c r="D462" s="250">
        <v>26</v>
      </c>
      <c r="E462" s="250"/>
      <c r="F462" s="62">
        <v>0</v>
      </c>
      <c r="G462" s="62">
        <v>0</v>
      </c>
      <c r="H462" s="253">
        <f t="shared" si="47"/>
        <v>0</v>
      </c>
    </row>
    <row r="463" spans="1:8" x14ac:dyDescent="0.2">
      <c r="A463" s="483" t="s">
        <v>8686</v>
      </c>
      <c r="B463" s="6" t="s">
        <v>2568</v>
      </c>
      <c r="C463" s="253">
        <v>12228.741999999998</v>
      </c>
      <c r="D463" s="250">
        <v>27</v>
      </c>
      <c r="E463" s="250"/>
      <c r="F463" s="62">
        <v>0</v>
      </c>
      <c r="G463" s="62">
        <v>0</v>
      </c>
      <c r="H463" s="253">
        <f t="shared" si="47"/>
        <v>0</v>
      </c>
    </row>
    <row r="464" spans="1:8" x14ac:dyDescent="0.2">
      <c r="A464" s="483" t="s">
        <v>8687</v>
      </c>
      <c r="B464" s="6" t="s">
        <v>2576</v>
      </c>
      <c r="C464" s="253">
        <v>20568.346799999999</v>
      </c>
      <c r="D464" s="250">
        <v>27</v>
      </c>
      <c r="E464" s="250"/>
      <c r="F464" s="62">
        <v>0</v>
      </c>
      <c r="G464" s="62">
        <v>0</v>
      </c>
      <c r="H464" s="253">
        <f t="shared" si="47"/>
        <v>0</v>
      </c>
    </row>
    <row r="465" spans="1:8" ht="30" x14ac:dyDescent="0.25">
      <c r="A465" s="466" t="s">
        <v>405</v>
      </c>
      <c r="B465" s="167" t="s">
        <v>5557</v>
      </c>
      <c r="C465" s="269"/>
      <c r="D465" s="269"/>
      <c r="E465" s="269"/>
      <c r="F465" s="269"/>
      <c r="G465" s="269"/>
      <c r="H465" s="288"/>
    </row>
    <row r="466" spans="1:8" x14ac:dyDescent="0.2">
      <c r="A466" s="483" t="s">
        <v>406</v>
      </c>
      <c r="B466" s="6" t="s">
        <v>2565</v>
      </c>
      <c r="C466" s="253">
        <v>21316.73</v>
      </c>
      <c r="D466" s="33">
        <v>26</v>
      </c>
      <c r="E466" s="250"/>
      <c r="F466" s="62">
        <v>0</v>
      </c>
      <c r="G466" s="62">
        <v>0</v>
      </c>
      <c r="H466" s="253">
        <f t="shared" ref="H466:H481" si="48">G466-F466</f>
        <v>0</v>
      </c>
    </row>
    <row r="467" spans="1:8" x14ac:dyDescent="0.2">
      <c r="A467" s="483" t="s">
        <v>8688</v>
      </c>
      <c r="B467" s="6" t="s">
        <v>10406</v>
      </c>
      <c r="C467" s="253">
        <v>2673.1783783783785</v>
      </c>
      <c r="D467" s="33">
        <v>26</v>
      </c>
      <c r="E467" s="250"/>
      <c r="F467" s="62">
        <v>0</v>
      </c>
      <c r="G467" s="62">
        <v>0</v>
      </c>
      <c r="H467" s="253">
        <f t="shared" si="48"/>
        <v>0</v>
      </c>
    </row>
    <row r="468" spans="1:8" x14ac:dyDescent="0.2">
      <c r="A468" s="483" t="s">
        <v>8689</v>
      </c>
      <c r="B468" s="6" t="s">
        <v>9706</v>
      </c>
      <c r="C468" s="253">
        <v>2430.1621621621621</v>
      </c>
      <c r="D468" s="33">
        <v>26</v>
      </c>
      <c r="E468" s="250"/>
      <c r="F468" s="62">
        <v>0</v>
      </c>
      <c r="G468" s="62">
        <v>0</v>
      </c>
      <c r="H468" s="253">
        <f t="shared" si="48"/>
        <v>0</v>
      </c>
    </row>
    <row r="469" spans="1:8" x14ac:dyDescent="0.2">
      <c r="A469" s="483" t="s">
        <v>8690</v>
      </c>
      <c r="B469" s="6" t="s">
        <v>11736</v>
      </c>
      <c r="C469" s="253">
        <v>4076.5970270270268</v>
      </c>
      <c r="D469" s="33">
        <v>27</v>
      </c>
      <c r="E469" s="250"/>
      <c r="F469" s="62">
        <v>0</v>
      </c>
      <c r="G469" s="62">
        <v>0</v>
      </c>
      <c r="H469" s="253">
        <f t="shared" si="48"/>
        <v>0</v>
      </c>
    </row>
    <row r="470" spans="1:8" x14ac:dyDescent="0.2">
      <c r="A470" s="483" t="s">
        <v>8691</v>
      </c>
      <c r="B470" s="6" t="s">
        <v>10408</v>
      </c>
      <c r="C470" s="253">
        <v>3888.2594594594593</v>
      </c>
      <c r="D470" s="33">
        <v>27</v>
      </c>
      <c r="E470" s="250"/>
      <c r="F470" s="62">
        <v>0</v>
      </c>
      <c r="G470" s="62">
        <v>0</v>
      </c>
      <c r="H470" s="253">
        <f t="shared" si="48"/>
        <v>0</v>
      </c>
    </row>
    <row r="471" spans="1:8" x14ac:dyDescent="0.2">
      <c r="A471" s="483" t="s">
        <v>8692</v>
      </c>
      <c r="B471" s="6" t="s">
        <v>10453</v>
      </c>
      <c r="C471" s="253">
        <v>1458.0972972972972</v>
      </c>
      <c r="D471" s="33">
        <v>27</v>
      </c>
      <c r="E471" s="250"/>
      <c r="F471" s="62">
        <v>0</v>
      </c>
      <c r="G471" s="62">
        <v>0</v>
      </c>
      <c r="H471" s="253">
        <f t="shared" si="48"/>
        <v>0</v>
      </c>
    </row>
    <row r="472" spans="1:8" x14ac:dyDescent="0.2">
      <c r="A472" s="483" t="s">
        <v>8693</v>
      </c>
      <c r="B472" s="6" t="s">
        <v>9721</v>
      </c>
      <c r="C472" s="253">
        <v>2430.1621621621621</v>
      </c>
      <c r="D472" s="33">
        <v>27</v>
      </c>
      <c r="E472" s="250"/>
      <c r="F472" s="62">
        <v>0</v>
      </c>
      <c r="G472" s="62">
        <v>0</v>
      </c>
      <c r="H472" s="253">
        <f t="shared" si="48"/>
        <v>0</v>
      </c>
    </row>
    <row r="473" spans="1:8" x14ac:dyDescent="0.2">
      <c r="A473" s="483" t="s">
        <v>8694</v>
      </c>
      <c r="B473" s="6" t="s">
        <v>10410</v>
      </c>
      <c r="C473" s="253">
        <v>6075.405405405405</v>
      </c>
      <c r="D473" s="33">
        <v>27</v>
      </c>
      <c r="E473" s="250"/>
      <c r="F473" s="62">
        <v>0</v>
      </c>
      <c r="G473" s="62">
        <v>0</v>
      </c>
      <c r="H473" s="253">
        <f t="shared" si="48"/>
        <v>0</v>
      </c>
    </row>
    <row r="474" spans="1:8" x14ac:dyDescent="0.2">
      <c r="A474" s="483" t="s">
        <v>11737</v>
      </c>
      <c r="B474" s="6" t="s">
        <v>11738</v>
      </c>
      <c r="C474" s="253">
        <v>7600.3321621621617</v>
      </c>
      <c r="D474" s="33">
        <v>28</v>
      </c>
      <c r="E474" s="250"/>
      <c r="F474" s="62">
        <v>0</v>
      </c>
      <c r="G474" s="62">
        <v>0</v>
      </c>
      <c r="H474" s="253">
        <f t="shared" si="48"/>
        <v>0</v>
      </c>
    </row>
    <row r="475" spans="1:8" x14ac:dyDescent="0.2">
      <c r="A475" s="483" t="s">
        <v>11739</v>
      </c>
      <c r="B475" s="6" t="s">
        <v>10412</v>
      </c>
      <c r="C475" s="253">
        <v>3888.2594594594593</v>
      </c>
      <c r="D475" s="33">
        <v>28</v>
      </c>
      <c r="E475" s="250"/>
      <c r="F475" s="62">
        <v>0</v>
      </c>
      <c r="G475" s="62">
        <v>0</v>
      </c>
      <c r="H475" s="253">
        <f t="shared" si="48"/>
        <v>0</v>
      </c>
    </row>
    <row r="476" spans="1:8" x14ac:dyDescent="0.2">
      <c r="A476" s="483" t="s">
        <v>11740</v>
      </c>
      <c r="B476" s="6" t="s">
        <v>11741</v>
      </c>
      <c r="C476" s="253">
        <v>1458.0972972972972</v>
      </c>
      <c r="D476" s="33">
        <v>27</v>
      </c>
      <c r="E476" s="250"/>
      <c r="F476" s="62">
        <v>0</v>
      </c>
      <c r="G476" s="62">
        <v>0</v>
      </c>
      <c r="H476" s="253">
        <f t="shared" si="48"/>
        <v>0</v>
      </c>
    </row>
    <row r="477" spans="1:8" x14ac:dyDescent="0.2">
      <c r="A477" s="483" t="s">
        <v>11742</v>
      </c>
      <c r="B477" s="6" t="s">
        <v>10414</v>
      </c>
      <c r="C477" s="253">
        <v>2430.1621621621621</v>
      </c>
      <c r="D477" s="33">
        <v>27</v>
      </c>
      <c r="E477" s="250"/>
      <c r="F477" s="62">
        <v>0</v>
      </c>
      <c r="G477" s="62">
        <v>0</v>
      </c>
      <c r="H477" s="253">
        <f t="shared" si="48"/>
        <v>0</v>
      </c>
    </row>
    <row r="478" spans="1:8" x14ac:dyDescent="0.2">
      <c r="A478" s="483" t="s">
        <v>11743</v>
      </c>
      <c r="B478" s="6" t="s">
        <v>10415</v>
      </c>
      <c r="C478" s="253">
        <v>6075.405405405405</v>
      </c>
      <c r="D478" s="33">
        <v>28</v>
      </c>
      <c r="E478" s="250"/>
      <c r="F478" s="62">
        <v>0</v>
      </c>
      <c r="G478" s="62">
        <v>0</v>
      </c>
      <c r="H478" s="253">
        <f t="shared" si="48"/>
        <v>0</v>
      </c>
    </row>
    <row r="479" spans="1:8" x14ac:dyDescent="0.2">
      <c r="A479" s="483" t="s">
        <v>11744</v>
      </c>
      <c r="B479" s="6" t="s">
        <v>11745</v>
      </c>
      <c r="C479" s="253">
        <v>3104.5321621621624</v>
      </c>
      <c r="D479" s="33">
        <v>28</v>
      </c>
      <c r="E479" s="250"/>
      <c r="F479" s="62">
        <v>0</v>
      </c>
      <c r="G479" s="62">
        <v>0</v>
      </c>
      <c r="H479" s="253">
        <f t="shared" si="48"/>
        <v>0</v>
      </c>
    </row>
    <row r="480" spans="1:8" x14ac:dyDescent="0.2">
      <c r="A480" s="483" t="s">
        <v>11746</v>
      </c>
      <c r="B480" s="6" t="s">
        <v>10418</v>
      </c>
      <c r="C480" s="253">
        <v>3888.2594594594593</v>
      </c>
      <c r="D480" s="33">
        <v>28</v>
      </c>
      <c r="E480" s="250"/>
      <c r="F480" s="62">
        <v>0</v>
      </c>
      <c r="G480" s="62">
        <v>0</v>
      </c>
      <c r="H480" s="253">
        <f t="shared" si="48"/>
        <v>0</v>
      </c>
    </row>
    <row r="481" spans="1:8" x14ac:dyDescent="0.2">
      <c r="A481" s="483" t="s">
        <v>11747</v>
      </c>
      <c r="B481" s="6" t="s">
        <v>2576</v>
      </c>
      <c r="C481" s="253">
        <v>21316.73</v>
      </c>
      <c r="D481" s="33">
        <v>28</v>
      </c>
      <c r="E481" s="250"/>
      <c r="F481" s="62">
        <v>0</v>
      </c>
      <c r="G481" s="62">
        <v>0</v>
      </c>
      <c r="H481" s="253">
        <f t="shared" si="48"/>
        <v>0</v>
      </c>
    </row>
    <row r="482" spans="1:8" ht="30" x14ac:dyDescent="0.25">
      <c r="A482" s="451" t="s">
        <v>407</v>
      </c>
      <c r="B482" s="209" t="s">
        <v>5986</v>
      </c>
      <c r="C482" s="269"/>
      <c r="D482" s="269"/>
      <c r="E482" s="269"/>
      <c r="F482" s="269"/>
      <c r="G482" s="269"/>
      <c r="H482" s="288"/>
    </row>
    <row r="483" spans="1:8" x14ac:dyDescent="0.2">
      <c r="A483" s="483" t="s">
        <v>408</v>
      </c>
      <c r="B483" s="6" t="s">
        <v>2585</v>
      </c>
      <c r="C483" s="253">
        <v>84350.080000000002</v>
      </c>
      <c r="D483" s="250">
        <v>29</v>
      </c>
      <c r="E483" s="250"/>
      <c r="F483" s="62">
        <v>0</v>
      </c>
      <c r="G483" s="62">
        <v>0</v>
      </c>
      <c r="H483" s="253">
        <f t="shared" ref="H483:H486" si="49">G483-F483</f>
        <v>0</v>
      </c>
    </row>
    <row r="484" spans="1:8" x14ac:dyDescent="0.2">
      <c r="A484" s="483" t="s">
        <v>8695</v>
      </c>
      <c r="B484" s="6" t="s">
        <v>2586</v>
      </c>
      <c r="C484" s="253">
        <v>107354.64</v>
      </c>
      <c r="D484" s="250">
        <v>30</v>
      </c>
      <c r="E484" s="250"/>
      <c r="F484" s="62">
        <v>0</v>
      </c>
      <c r="G484" s="62">
        <v>0</v>
      </c>
      <c r="H484" s="253">
        <f t="shared" si="49"/>
        <v>0</v>
      </c>
    </row>
    <row r="485" spans="1:8" x14ac:dyDescent="0.2">
      <c r="A485" s="483" t="s">
        <v>8696</v>
      </c>
      <c r="B485" s="6" t="s">
        <v>2587</v>
      </c>
      <c r="C485" s="253">
        <v>107354.64</v>
      </c>
      <c r="D485" s="250">
        <v>31</v>
      </c>
      <c r="E485" s="250"/>
      <c r="F485" s="62">
        <v>0</v>
      </c>
      <c r="G485" s="62">
        <v>0</v>
      </c>
      <c r="H485" s="253">
        <f t="shared" si="49"/>
        <v>0</v>
      </c>
    </row>
    <row r="486" spans="1:8" x14ac:dyDescent="0.2">
      <c r="A486" s="483" t="s">
        <v>8697</v>
      </c>
      <c r="B486" s="6" t="s">
        <v>2853</v>
      </c>
      <c r="C486" s="253">
        <v>84350.080000000002</v>
      </c>
      <c r="D486" s="250">
        <v>32</v>
      </c>
      <c r="E486" s="250"/>
      <c r="F486" s="62">
        <v>0</v>
      </c>
      <c r="G486" s="62">
        <v>0</v>
      </c>
      <c r="H486" s="253">
        <f t="shared" si="49"/>
        <v>0</v>
      </c>
    </row>
    <row r="487" spans="1:8" ht="30" x14ac:dyDescent="0.25">
      <c r="A487" s="451" t="s">
        <v>5151</v>
      </c>
      <c r="B487" s="208" t="s">
        <v>5987</v>
      </c>
      <c r="C487" s="269"/>
      <c r="D487" s="269"/>
      <c r="E487" s="269"/>
      <c r="F487" s="269"/>
      <c r="G487" s="269"/>
      <c r="H487" s="288"/>
    </row>
    <row r="488" spans="1:8" x14ac:dyDescent="0.2">
      <c r="A488" s="483" t="s">
        <v>5152</v>
      </c>
      <c r="B488" s="6" t="s">
        <v>2585</v>
      </c>
      <c r="C488" s="253">
        <v>9372.23</v>
      </c>
      <c r="D488" s="250">
        <v>29</v>
      </c>
      <c r="E488" s="250"/>
      <c r="F488" s="62">
        <v>0</v>
      </c>
      <c r="G488" s="62">
        <v>0</v>
      </c>
      <c r="H488" s="253">
        <f t="shared" ref="H488:H491" si="50">G488-F488</f>
        <v>0</v>
      </c>
    </row>
    <row r="489" spans="1:8" x14ac:dyDescent="0.2">
      <c r="A489" s="483" t="s">
        <v>5153</v>
      </c>
      <c r="B489" s="6" t="s">
        <v>2586</v>
      </c>
      <c r="C489" s="253">
        <v>11928.29</v>
      </c>
      <c r="D489" s="250">
        <v>30</v>
      </c>
      <c r="E489" s="250"/>
      <c r="F489" s="62">
        <v>0</v>
      </c>
      <c r="G489" s="62">
        <v>0</v>
      </c>
      <c r="H489" s="253">
        <f t="shared" si="50"/>
        <v>0</v>
      </c>
    </row>
    <row r="490" spans="1:8" x14ac:dyDescent="0.2">
      <c r="A490" s="483" t="s">
        <v>5154</v>
      </c>
      <c r="B490" s="6" t="s">
        <v>2587</v>
      </c>
      <c r="C490" s="253">
        <v>11928.29</v>
      </c>
      <c r="D490" s="250">
        <v>31</v>
      </c>
      <c r="E490" s="250"/>
      <c r="F490" s="62">
        <v>0</v>
      </c>
      <c r="G490" s="62">
        <v>0</v>
      </c>
      <c r="H490" s="253">
        <f t="shared" si="50"/>
        <v>0</v>
      </c>
    </row>
    <row r="491" spans="1:8" x14ac:dyDescent="0.2">
      <c r="A491" s="483" t="s">
        <v>5155</v>
      </c>
      <c r="B491" s="6" t="s">
        <v>2853</v>
      </c>
      <c r="C491" s="253">
        <v>9372.23</v>
      </c>
      <c r="D491" s="250">
        <v>32</v>
      </c>
      <c r="E491" s="250"/>
      <c r="F491" s="62">
        <v>0</v>
      </c>
      <c r="G491" s="62">
        <v>0</v>
      </c>
      <c r="H491" s="253">
        <f t="shared" si="50"/>
        <v>0</v>
      </c>
    </row>
    <row r="492" spans="1:8" ht="15" x14ac:dyDescent="0.25">
      <c r="A492" s="451" t="s">
        <v>8698</v>
      </c>
      <c r="B492" s="12" t="s">
        <v>5760</v>
      </c>
      <c r="C492" s="269"/>
      <c r="D492" s="269"/>
      <c r="E492" s="269"/>
      <c r="F492" s="269"/>
      <c r="G492" s="269"/>
      <c r="H492" s="288"/>
    </row>
    <row r="493" spans="1:8" x14ac:dyDescent="0.2">
      <c r="A493" s="483" t="s">
        <v>8699</v>
      </c>
      <c r="B493" s="6" t="s">
        <v>2677</v>
      </c>
      <c r="C493" s="253">
        <v>78279.320000000007</v>
      </c>
      <c r="D493" s="250">
        <v>35</v>
      </c>
      <c r="E493" s="250"/>
      <c r="F493" s="62">
        <v>0</v>
      </c>
      <c r="G493" s="62">
        <v>0</v>
      </c>
      <c r="H493" s="253">
        <f t="shared" ref="H493:H494" si="51">G493-F493</f>
        <v>0</v>
      </c>
    </row>
    <row r="494" spans="1:8" x14ac:dyDescent="0.2">
      <c r="A494" s="483" t="s">
        <v>8700</v>
      </c>
      <c r="B494" s="6" t="s">
        <v>2678</v>
      </c>
      <c r="C494" s="253">
        <v>78279.320000000007</v>
      </c>
      <c r="D494" s="250">
        <v>36</v>
      </c>
      <c r="E494" s="250"/>
      <c r="F494" s="62">
        <v>0</v>
      </c>
      <c r="G494" s="62">
        <v>0</v>
      </c>
      <c r="H494" s="253">
        <f t="shared" si="51"/>
        <v>0</v>
      </c>
    </row>
    <row r="495" spans="1:8" ht="30" x14ac:dyDescent="0.25">
      <c r="A495" s="534" t="s">
        <v>8701</v>
      </c>
      <c r="B495" s="208" t="s">
        <v>5988</v>
      </c>
      <c r="C495" s="269"/>
      <c r="D495" s="269"/>
      <c r="E495" s="269"/>
      <c r="F495" s="269"/>
      <c r="G495" s="269"/>
      <c r="H495" s="288"/>
    </row>
    <row r="496" spans="1:8" ht="28.5" x14ac:dyDescent="0.2">
      <c r="A496" s="539" t="s">
        <v>8702</v>
      </c>
      <c r="B496" s="31" t="s">
        <v>5562</v>
      </c>
      <c r="C496" s="253">
        <v>20786.740000000002</v>
      </c>
      <c r="D496" s="277">
        <v>35</v>
      </c>
      <c r="E496" s="277"/>
      <c r="F496" s="62">
        <v>0</v>
      </c>
      <c r="G496" s="62">
        <v>0</v>
      </c>
      <c r="H496" s="253">
        <f t="shared" ref="H496:H497" si="52">G496-F496</f>
        <v>0</v>
      </c>
    </row>
    <row r="497" spans="1:8" x14ac:dyDescent="0.2">
      <c r="A497" s="539" t="s">
        <v>8703</v>
      </c>
      <c r="B497" s="6" t="s">
        <v>5563</v>
      </c>
      <c r="C497" s="253">
        <v>5183.79</v>
      </c>
      <c r="D497" s="277">
        <v>36</v>
      </c>
      <c r="E497" s="277"/>
      <c r="F497" s="62">
        <v>0</v>
      </c>
      <c r="G497" s="62">
        <v>0</v>
      </c>
      <c r="H497" s="253">
        <f t="shared" si="52"/>
        <v>0</v>
      </c>
    </row>
    <row r="498" spans="1:8" ht="15" x14ac:dyDescent="0.25">
      <c r="A498" s="540"/>
      <c r="B498" s="41" t="s">
        <v>5991</v>
      </c>
      <c r="C498" s="255"/>
      <c r="D498" s="277"/>
      <c r="E498" s="277"/>
      <c r="F498" s="277"/>
      <c r="G498" s="277"/>
      <c r="H498" s="277"/>
    </row>
    <row r="499" spans="1:8" ht="15" x14ac:dyDescent="0.25">
      <c r="A499" s="466" t="s">
        <v>8704</v>
      </c>
      <c r="B499" s="12" t="s">
        <v>5556</v>
      </c>
      <c r="C499" s="269"/>
      <c r="D499" s="269"/>
      <c r="E499" s="269"/>
      <c r="F499" s="269"/>
      <c r="G499" s="269"/>
      <c r="H499" s="288"/>
    </row>
    <row r="500" spans="1:8" x14ac:dyDescent="0.2">
      <c r="A500" s="483" t="s">
        <v>8705</v>
      </c>
      <c r="B500" s="6" t="s">
        <v>2565</v>
      </c>
      <c r="C500" s="253">
        <v>19244.657599999999</v>
      </c>
      <c r="D500" s="250">
        <v>25</v>
      </c>
      <c r="E500" s="250"/>
      <c r="F500" s="62">
        <v>0</v>
      </c>
      <c r="G500" s="62">
        <v>0</v>
      </c>
      <c r="H500" s="253">
        <f t="shared" ref="H500:H506" si="53">G500-F500</f>
        <v>0</v>
      </c>
    </row>
    <row r="501" spans="1:8" x14ac:dyDescent="0.2">
      <c r="A501" s="483" t="s">
        <v>8706</v>
      </c>
      <c r="B501" s="6" t="s">
        <v>2566</v>
      </c>
      <c r="C501" s="253">
        <v>6956.94</v>
      </c>
      <c r="D501" s="250">
        <v>25</v>
      </c>
      <c r="E501" s="250"/>
      <c r="F501" s="62">
        <v>0</v>
      </c>
      <c r="G501" s="62">
        <v>0</v>
      </c>
      <c r="H501" s="253">
        <f t="shared" si="53"/>
        <v>0</v>
      </c>
    </row>
    <row r="502" spans="1:8" x14ac:dyDescent="0.2">
      <c r="A502" s="483" t="s">
        <v>8707</v>
      </c>
      <c r="B502" s="6" t="s">
        <v>2567</v>
      </c>
      <c r="C502" s="253">
        <v>13925.423199999999</v>
      </c>
      <c r="D502" s="250">
        <v>26</v>
      </c>
      <c r="E502" s="250"/>
      <c r="F502" s="62">
        <v>0</v>
      </c>
      <c r="G502" s="62">
        <v>0</v>
      </c>
      <c r="H502" s="253">
        <f t="shared" si="53"/>
        <v>0</v>
      </c>
    </row>
    <row r="503" spans="1:8" x14ac:dyDescent="0.2">
      <c r="A503" s="483" t="s">
        <v>8708</v>
      </c>
      <c r="B503" s="6" t="s">
        <v>2568</v>
      </c>
      <c r="C503" s="253">
        <v>12739.6978</v>
      </c>
      <c r="D503" s="250">
        <v>26</v>
      </c>
      <c r="E503" s="250"/>
      <c r="F503" s="62">
        <v>0</v>
      </c>
      <c r="G503" s="62">
        <v>0</v>
      </c>
      <c r="H503" s="253">
        <f t="shared" si="53"/>
        <v>0</v>
      </c>
    </row>
    <row r="504" spans="1:8" x14ac:dyDescent="0.2">
      <c r="A504" s="483" t="s">
        <v>8709</v>
      </c>
      <c r="B504" s="6" t="s">
        <v>2569</v>
      </c>
      <c r="C504" s="253">
        <v>15111.1392</v>
      </c>
      <c r="D504" s="250">
        <v>27</v>
      </c>
      <c r="E504" s="250"/>
      <c r="F504" s="62">
        <v>0</v>
      </c>
      <c r="G504" s="62">
        <v>0</v>
      </c>
      <c r="H504" s="253">
        <f t="shared" si="53"/>
        <v>0</v>
      </c>
    </row>
    <row r="505" spans="1:8" x14ac:dyDescent="0.2">
      <c r="A505" s="483" t="s">
        <v>8710</v>
      </c>
      <c r="B505" s="6" t="s">
        <v>2570</v>
      </c>
      <c r="C505" s="253">
        <v>12739.6978</v>
      </c>
      <c r="D505" s="250">
        <v>27</v>
      </c>
      <c r="E505" s="250"/>
      <c r="F505" s="62">
        <v>0</v>
      </c>
      <c r="G505" s="62">
        <v>0</v>
      </c>
      <c r="H505" s="253">
        <f t="shared" si="53"/>
        <v>0</v>
      </c>
    </row>
    <row r="506" spans="1:8" x14ac:dyDescent="0.2">
      <c r="A506" s="483" t="s">
        <v>8711</v>
      </c>
      <c r="B506" s="6" t="s">
        <v>2576</v>
      </c>
      <c r="C506" s="253">
        <v>19244.657599999999</v>
      </c>
      <c r="D506" s="250">
        <v>27</v>
      </c>
      <c r="E506" s="250"/>
      <c r="F506" s="62">
        <v>0</v>
      </c>
      <c r="G506" s="62">
        <v>0</v>
      </c>
      <c r="H506" s="253">
        <f t="shared" si="53"/>
        <v>0</v>
      </c>
    </row>
    <row r="507" spans="1:8" ht="30" x14ac:dyDescent="0.25">
      <c r="A507" s="451" t="s">
        <v>8712</v>
      </c>
      <c r="B507" s="167" t="s">
        <v>5557</v>
      </c>
      <c r="C507" s="269"/>
      <c r="D507" s="269"/>
      <c r="E507" s="269"/>
      <c r="F507" s="269"/>
      <c r="G507" s="269"/>
      <c r="H507" s="288"/>
    </row>
    <row r="508" spans="1:8" x14ac:dyDescent="0.2">
      <c r="A508" s="483" t="s">
        <v>8713</v>
      </c>
      <c r="B508" s="6" t="s">
        <v>2565</v>
      </c>
      <c r="C508" s="253">
        <v>22225.79</v>
      </c>
      <c r="D508" s="33">
        <v>26</v>
      </c>
      <c r="E508" s="250"/>
      <c r="F508" s="62">
        <v>0</v>
      </c>
      <c r="G508" s="62">
        <v>0</v>
      </c>
      <c r="H508" s="253">
        <f t="shared" ref="H508:H535" si="54">G508-F508</f>
        <v>0</v>
      </c>
    </row>
    <row r="509" spans="1:8" x14ac:dyDescent="0.2">
      <c r="A509" s="483" t="s">
        <v>8714</v>
      </c>
      <c r="B509" s="6" t="s">
        <v>9885</v>
      </c>
      <c r="C509" s="253">
        <v>1485.29698867299</v>
      </c>
      <c r="D509" s="33">
        <v>26</v>
      </c>
      <c r="E509" s="250"/>
      <c r="F509" s="62">
        <v>0</v>
      </c>
      <c r="G509" s="62">
        <v>0</v>
      </c>
      <c r="H509" s="253">
        <f t="shared" si="54"/>
        <v>0</v>
      </c>
    </row>
    <row r="510" spans="1:8" x14ac:dyDescent="0.2">
      <c r="A510" s="483" t="s">
        <v>8715</v>
      </c>
      <c r="B510" s="6" t="s">
        <v>9706</v>
      </c>
      <c r="C510" s="253">
        <v>2475.4949811216502</v>
      </c>
      <c r="D510" s="33">
        <v>26</v>
      </c>
      <c r="E510" s="250"/>
      <c r="F510" s="62">
        <v>0</v>
      </c>
      <c r="G510" s="62">
        <v>0</v>
      </c>
      <c r="H510" s="253">
        <f t="shared" si="54"/>
        <v>0</v>
      </c>
    </row>
    <row r="511" spans="1:8" x14ac:dyDescent="0.2">
      <c r="A511" s="483" t="s">
        <v>8716</v>
      </c>
      <c r="B511" s="6" t="s">
        <v>11748</v>
      </c>
      <c r="C511" s="253">
        <v>6560.0616999723725</v>
      </c>
      <c r="D511" s="33">
        <v>27</v>
      </c>
      <c r="E511" s="250"/>
      <c r="F511" s="62">
        <v>0</v>
      </c>
      <c r="G511" s="62">
        <v>0</v>
      </c>
      <c r="H511" s="253">
        <f t="shared" si="54"/>
        <v>0</v>
      </c>
    </row>
    <row r="512" spans="1:8" x14ac:dyDescent="0.2">
      <c r="A512" s="483" t="s">
        <v>8717</v>
      </c>
      <c r="B512" s="6" t="s">
        <v>10408</v>
      </c>
      <c r="C512" s="253">
        <v>3960.7919697946404</v>
      </c>
      <c r="D512" s="33">
        <v>27</v>
      </c>
      <c r="E512" s="250"/>
      <c r="F512" s="62">
        <v>0</v>
      </c>
      <c r="G512" s="62">
        <v>0</v>
      </c>
      <c r="H512" s="253">
        <f t="shared" si="54"/>
        <v>0</v>
      </c>
    </row>
    <row r="513" spans="1:8" x14ac:dyDescent="0.2">
      <c r="A513" s="483" t="s">
        <v>8718</v>
      </c>
      <c r="B513" s="6" t="s">
        <v>10453</v>
      </c>
      <c r="C513" s="253">
        <v>1485.29698867299</v>
      </c>
      <c r="D513" s="33">
        <v>26</v>
      </c>
      <c r="E513" s="250"/>
      <c r="F513" s="62">
        <v>0</v>
      </c>
      <c r="G513" s="62">
        <v>0</v>
      </c>
      <c r="H513" s="253">
        <f t="shared" si="54"/>
        <v>0</v>
      </c>
    </row>
    <row r="514" spans="1:8" x14ac:dyDescent="0.2">
      <c r="A514" s="483" t="s">
        <v>8719</v>
      </c>
      <c r="B514" s="6" t="s">
        <v>9721</v>
      </c>
      <c r="C514" s="253">
        <v>2475.4949811216502</v>
      </c>
      <c r="D514" s="33">
        <v>26</v>
      </c>
      <c r="E514" s="250"/>
      <c r="F514" s="62">
        <v>0</v>
      </c>
      <c r="G514" s="62">
        <v>0</v>
      </c>
      <c r="H514" s="253">
        <f t="shared" si="54"/>
        <v>0</v>
      </c>
    </row>
    <row r="515" spans="1:8" x14ac:dyDescent="0.2">
      <c r="A515" s="483" t="s">
        <v>8720</v>
      </c>
      <c r="B515" s="6" t="s">
        <v>10410</v>
      </c>
      <c r="C515" s="253">
        <v>6188.7374528041255</v>
      </c>
      <c r="D515" s="33">
        <v>28</v>
      </c>
      <c r="E515" s="250"/>
      <c r="F515" s="62">
        <v>0</v>
      </c>
      <c r="G515" s="62">
        <v>0</v>
      </c>
      <c r="H515" s="253">
        <f t="shared" si="54"/>
        <v>0</v>
      </c>
    </row>
    <row r="516" spans="1:8" x14ac:dyDescent="0.2">
      <c r="A516" s="483" t="s">
        <v>8721</v>
      </c>
      <c r="B516" s="6" t="s">
        <v>11749</v>
      </c>
      <c r="C516" s="253">
        <v>4014.0151118887557</v>
      </c>
      <c r="D516" s="33">
        <v>27</v>
      </c>
      <c r="E516" s="250"/>
      <c r="F516" s="62">
        <v>0</v>
      </c>
      <c r="G516" s="62">
        <v>0</v>
      </c>
      <c r="H516" s="253">
        <f t="shared" si="54"/>
        <v>0</v>
      </c>
    </row>
    <row r="517" spans="1:8" x14ac:dyDescent="0.2">
      <c r="A517" s="483" t="s">
        <v>8722</v>
      </c>
      <c r="B517" s="6" t="s">
        <v>10412</v>
      </c>
      <c r="C517" s="253">
        <v>3960.7919697946404</v>
      </c>
      <c r="D517" s="33">
        <v>27</v>
      </c>
      <c r="E517" s="250"/>
      <c r="F517" s="62">
        <v>0</v>
      </c>
      <c r="G517" s="62">
        <v>0</v>
      </c>
      <c r="H517" s="253">
        <f t="shared" si="54"/>
        <v>0</v>
      </c>
    </row>
    <row r="518" spans="1:8" x14ac:dyDescent="0.2">
      <c r="A518" s="483" t="s">
        <v>8723</v>
      </c>
      <c r="B518" s="6" t="s">
        <v>10413</v>
      </c>
      <c r="C518" s="253">
        <v>2723.0444792338153</v>
      </c>
      <c r="D518" s="33">
        <v>26</v>
      </c>
      <c r="E518" s="250"/>
      <c r="F518" s="62">
        <v>0</v>
      </c>
      <c r="G518" s="62">
        <v>0</v>
      </c>
      <c r="H518" s="253">
        <f t="shared" si="54"/>
        <v>0</v>
      </c>
    </row>
    <row r="519" spans="1:8" x14ac:dyDescent="0.2">
      <c r="A519" s="483" t="s">
        <v>8724</v>
      </c>
      <c r="B519" s="6" t="s">
        <v>10414</v>
      </c>
      <c r="C519" s="253">
        <v>2475.4949811216502</v>
      </c>
      <c r="D519" s="33">
        <v>26</v>
      </c>
      <c r="E519" s="250"/>
      <c r="F519" s="62">
        <v>0</v>
      </c>
      <c r="G519" s="62">
        <v>0</v>
      </c>
      <c r="H519" s="253">
        <f t="shared" si="54"/>
        <v>0</v>
      </c>
    </row>
    <row r="520" spans="1:8" x14ac:dyDescent="0.2">
      <c r="A520" s="483" t="s">
        <v>8725</v>
      </c>
      <c r="B520" s="6" t="s">
        <v>10415</v>
      </c>
      <c r="C520" s="253">
        <v>6188.7374528041255</v>
      </c>
      <c r="D520" s="33">
        <v>27</v>
      </c>
      <c r="E520" s="250"/>
      <c r="F520" s="62">
        <v>0</v>
      </c>
      <c r="G520" s="62">
        <v>0</v>
      </c>
      <c r="H520" s="253">
        <f t="shared" si="54"/>
        <v>0</v>
      </c>
    </row>
    <row r="521" spans="1:8" x14ac:dyDescent="0.2">
      <c r="A521" s="483" t="s">
        <v>8726</v>
      </c>
      <c r="B521" s="6" t="s">
        <v>10508</v>
      </c>
      <c r="C521" s="253">
        <v>6188.7374528041255</v>
      </c>
      <c r="D521" s="33">
        <v>27</v>
      </c>
      <c r="E521" s="250"/>
      <c r="F521" s="62">
        <v>0</v>
      </c>
      <c r="G521" s="62">
        <v>0</v>
      </c>
      <c r="H521" s="253">
        <f t="shared" si="54"/>
        <v>0</v>
      </c>
    </row>
    <row r="522" spans="1:8" x14ac:dyDescent="0.2">
      <c r="A522" s="483" t="s">
        <v>11750</v>
      </c>
      <c r="B522" s="6" t="s">
        <v>11751</v>
      </c>
      <c r="C522" s="253">
        <v>4509.1141081130854</v>
      </c>
      <c r="D522" s="33">
        <v>28</v>
      </c>
      <c r="E522" s="250"/>
      <c r="F522" s="62">
        <v>0</v>
      </c>
      <c r="G522" s="62">
        <v>0</v>
      </c>
      <c r="H522" s="253">
        <f t="shared" si="54"/>
        <v>0</v>
      </c>
    </row>
    <row r="523" spans="1:8" x14ac:dyDescent="0.2">
      <c r="A523" s="483" t="s">
        <v>11752</v>
      </c>
      <c r="B523" s="6" t="s">
        <v>10688</v>
      </c>
      <c r="C523" s="253">
        <v>3960.7919697946404</v>
      </c>
      <c r="D523" s="33">
        <v>28</v>
      </c>
      <c r="E523" s="250"/>
      <c r="F523" s="62">
        <v>0</v>
      </c>
      <c r="G523" s="62">
        <v>0</v>
      </c>
      <c r="H523" s="253">
        <f t="shared" si="54"/>
        <v>0</v>
      </c>
    </row>
    <row r="524" spans="1:8" x14ac:dyDescent="0.2">
      <c r="A524" s="483" t="s">
        <v>11753</v>
      </c>
      <c r="B524" s="6" t="s">
        <v>10420</v>
      </c>
      <c r="C524" s="253">
        <v>2723.0444792338153</v>
      </c>
      <c r="D524" s="33">
        <v>27</v>
      </c>
      <c r="E524" s="250"/>
      <c r="F524" s="62">
        <v>0</v>
      </c>
      <c r="G524" s="62">
        <v>0</v>
      </c>
      <c r="H524" s="253">
        <f t="shared" si="54"/>
        <v>0</v>
      </c>
    </row>
    <row r="525" spans="1:8" x14ac:dyDescent="0.2">
      <c r="A525" s="483" t="s">
        <v>11754</v>
      </c>
      <c r="B525" s="6" t="s">
        <v>10422</v>
      </c>
      <c r="C525" s="253">
        <v>2475.4949811216502</v>
      </c>
      <c r="D525" s="33">
        <v>27</v>
      </c>
      <c r="E525" s="250"/>
      <c r="F525" s="62">
        <v>0</v>
      </c>
      <c r="G525" s="62">
        <v>0</v>
      </c>
      <c r="H525" s="253">
        <f t="shared" si="54"/>
        <v>0</v>
      </c>
    </row>
    <row r="526" spans="1:8" x14ac:dyDescent="0.2">
      <c r="A526" s="483" t="s">
        <v>11755</v>
      </c>
      <c r="B526" s="6" t="s">
        <v>10424</v>
      </c>
      <c r="C526" s="253">
        <v>6188.7374528041255</v>
      </c>
      <c r="D526" s="33">
        <v>27</v>
      </c>
      <c r="E526" s="250"/>
      <c r="F526" s="62">
        <v>0</v>
      </c>
      <c r="G526" s="62">
        <v>0</v>
      </c>
      <c r="H526" s="253">
        <f t="shared" si="54"/>
        <v>0</v>
      </c>
    </row>
    <row r="527" spans="1:8" x14ac:dyDescent="0.2">
      <c r="A527" s="483" t="s">
        <v>11756</v>
      </c>
      <c r="B527" s="6" t="s">
        <v>10426</v>
      </c>
      <c r="C527" s="253">
        <v>6188.7374528041255</v>
      </c>
      <c r="D527" s="33">
        <v>27</v>
      </c>
      <c r="E527" s="250"/>
      <c r="F527" s="62">
        <v>0</v>
      </c>
      <c r="G527" s="62">
        <v>0</v>
      </c>
      <c r="H527" s="253">
        <f t="shared" si="54"/>
        <v>0</v>
      </c>
    </row>
    <row r="528" spans="1:8" x14ac:dyDescent="0.2">
      <c r="A528" s="483" t="s">
        <v>11757</v>
      </c>
      <c r="B528" s="6" t="s">
        <v>11758</v>
      </c>
      <c r="C528" s="253">
        <v>8098.5818307394784</v>
      </c>
      <c r="D528" s="33">
        <v>28</v>
      </c>
      <c r="E528" s="250"/>
      <c r="F528" s="62">
        <v>0</v>
      </c>
      <c r="G528" s="62">
        <v>0</v>
      </c>
      <c r="H528" s="253">
        <f t="shared" si="54"/>
        <v>0</v>
      </c>
    </row>
    <row r="529" spans="1:8" x14ac:dyDescent="0.2">
      <c r="A529" s="483" t="s">
        <v>11759</v>
      </c>
      <c r="B529" s="6" t="s">
        <v>10430</v>
      </c>
      <c r="C529" s="253">
        <v>3960.7919697946404</v>
      </c>
      <c r="D529" s="33">
        <v>28</v>
      </c>
      <c r="E529" s="250"/>
      <c r="F529" s="62">
        <v>0</v>
      </c>
      <c r="G529" s="62">
        <v>0</v>
      </c>
      <c r="H529" s="253">
        <f t="shared" si="54"/>
        <v>0</v>
      </c>
    </row>
    <row r="530" spans="1:8" x14ac:dyDescent="0.2">
      <c r="A530" s="483" t="s">
        <v>11760</v>
      </c>
      <c r="B530" s="6" t="s">
        <v>10577</v>
      </c>
      <c r="C530" s="253">
        <v>1485.29698867299</v>
      </c>
      <c r="D530" s="33">
        <v>27</v>
      </c>
      <c r="E530" s="250"/>
      <c r="F530" s="62">
        <v>0</v>
      </c>
      <c r="G530" s="62">
        <v>0</v>
      </c>
      <c r="H530" s="253">
        <f t="shared" si="54"/>
        <v>0</v>
      </c>
    </row>
    <row r="531" spans="1:8" x14ac:dyDescent="0.2">
      <c r="A531" s="483" t="s">
        <v>11761</v>
      </c>
      <c r="B531" s="6" t="s">
        <v>10434</v>
      </c>
      <c r="C531" s="253">
        <v>2475.4949811216502</v>
      </c>
      <c r="D531" s="33">
        <v>27</v>
      </c>
      <c r="E531" s="250"/>
      <c r="F531" s="62">
        <v>0</v>
      </c>
      <c r="G531" s="62">
        <v>0</v>
      </c>
      <c r="H531" s="253">
        <f t="shared" si="54"/>
        <v>0</v>
      </c>
    </row>
    <row r="532" spans="1:8" x14ac:dyDescent="0.2">
      <c r="A532" s="483" t="s">
        <v>11762</v>
      </c>
      <c r="B532" s="6" t="s">
        <v>10436</v>
      </c>
      <c r="C532" s="253">
        <v>6188.7374528041255</v>
      </c>
      <c r="D532" s="33">
        <v>27</v>
      </c>
      <c r="E532" s="250"/>
      <c r="F532" s="62">
        <v>0</v>
      </c>
      <c r="G532" s="62">
        <v>0</v>
      </c>
      <c r="H532" s="253">
        <f t="shared" si="54"/>
        <v>0</v>
      </c>
    </row>
    <row r="533" spans="1:8" x14ac:dyDescent="0.2">
      <c r="A533" s="483" t="s">
        <v>11763</v>
      </c>
      <c r="B533" s="6" t="s">
        <v>11764</v>
      </c>
      <c r="C533" s="253">
        <v>5127.987853393498</v>
      </c>
      <c r="D533" s="33">
        <v>28</v>
      </c>
      <c r="E533" s="250"/>
      <c r="F533" s="62">
        <v>0</v>
      </c>
      <c r="G533" s="62">
        <v>0</v>
      </c>
      <c r="H533" s="253">
        <f t="shared" si="54"/>
        <v>0</v>
      </c>
    </row>
    <row r="534" spans="1:8" x14ac:dyDescent="0.2">
      <c r="A534" s="483" t="s">
        <v>11765</v>
      </c>
      <c r="B534" s="6" t="s">
        <v>10440</v>
      </c>
      <c r="C534" s="253">
        <v>3960.7919697946404</v>
      </c>
      <c r="D534" s="33">
        <v>28</v>
      </c>
      <c r="E534" s="250"/>
      <c r="F534" s="62">
        <v>0</v>
      </c>
      <c r="G534" s="62">
        <v>0</v>
      </c>
      <c r="H534" s="253">
        <f t="shared" si="54"/>
        <v>0</v>
      </c>
    </row>
    <row r="535" spans="1:8" x14ac:dyDescent="0.2">
      <c r="A535" s="483" t="s">
        <v>11766</v>
      </c>
      <c r="B535" s="6" t="s">
        <v>2576</v>
      </c>
      <c r="C535" s="253">
        <v>22225.79</v>
      </c>
      <c r="D535" s="33">
        <v>28</v>
      </c>
      <c r="E535" s="250"/>
      <c r="F535" s="62">
        <v>0</v>
      </c>
      <c r="G535" s="62">
        <v>0</v>
      </c>
      <c r="H535" s="253">
        <f t="shared" si="54"/>
        <v>0</v>
      </c>
    </row>
    <row r="536" spans="1:8" ht="30" x14ac:dyDescent="0.25">
      <c r="A536" s="451" t="s">
        <v>8727</v>
      </c>
      <c r="B536" s="209" t="s">
        <v>5986</v>
      </c>
      <c r="C536" s="253"/>
      <c r="D536" s="250"/>
      <c r="E536" s="250"/>
      <c r="F536" s="253"/>
      <c r="G536" s="253"/>
      <c r="H536" s="253"/>
    </row>
    <row r="537" spans="1:8" x14ac:dyDescent="0.2">
      <c r="A537" s="483" t="s">
        <v>8728</v>
      </c>
      <c r="B537" s="2" t="s">
        <v>2585</v>
      </c>
      <c r="C537" s="253">
        <v>79828.23</v>
      </c>
      <c r="D537" s="33">
        <v>29</v>
      </c>
      <c r="E537" s="250"/>
      <c r="F537" s="62">
        <v>0</v>
      </c>
      <c r="G537" s="62">
        <v>0</v>
      </c>
      <c r="H537" s="253">
        <f t="shared" ref="H537:H542" si="55">G537-F537</f>
        <v>0</v>
      </c>
    </row>
    <row r="538" spans="1:8" x14ac:dyDescent="0.2">
      <c r="A538" s="483" t="s">
        <v>8729</v>
      </c>
      <c r="B538" s="2" t="s">
        <v>2586</v>
      </c>
      <c r="C538" s="253">
        <v>98834.95</v>
      </c>
      <c r="D538" s="33">
        <v>30</v>
      </c>
      <c r="E538" s="250"/>
      <c r="F538" s="62">
        <v>0</v>
      </c>
      <c r="G538" s="62">
        <v>0</v>
      </c>
      <c r="H538" s="253">
        <f t="shared" si="55"/>
        <v>0</v>
      </c>
    </row>
    <row r="539" spans="1:8" x14ac:dyDescent="0.2">
      <c r="A539" s="483" t="s">
        <v>8730</v>
      </c>
      <c r="B539" s="2" t="s">
        <v>2587</v>
      </c>
      <c r="C539" s="253">
        <v>98834.95</v>
      </c>
      <c r="D539" s="33">
        <v>31</v>
      </c>
      <c r="E539" s="250"/>
      <c r="F539" s="62">
        <v>0</v>
      </c>
      <c r="G539" s="62">
        <v>0</v>
      </c>
      <c r="H539" s="253">
        <f t="shared" si="55"/>
        <v>0</v>
      </c>
    </row>
    <row r="540" spans="1:8" x14ac:dyDescent="0.2">
      <c r="A540" s="483" t="s">
        <v>8731</v>
      </c>
      <c r="B540" s="2" t="s">
        <v>2588</v>
      </c>
      <c r="C540" s="253">
        <v>98834.95</v>
      </c>
      <c r="D540" s="33">
        <v>31</v>
      </c>
      <c r="E540" s="250"/>
      <c r="F540" s="62">
        <v>0</v>
      </c>
      <c r="G540" s="62">
        <v>0</v>
      </c>
      <c r="H540" s="253">
        <f t="shared" si="55"/>
        <v>0</v>
      </c>
    </row>
    <row r="541" spans="1:8" x14ac:dyDescent="0.2">
      <c r="A541" s="483" t="s">
        <v>8732</v>
      </c>
      <c r="B541" s="2" t="s">
        <v>2589</v>
      </c>
      <c r="C541" s="253">
        <v>98834.95</v>
      </c>
      <c r="D541" s="33">
        <v>32</v>
      </c>
      <c r="E541" s="250"/>
      <c r="F541" s="62">
        <v>0</v>
      </c>
      <c r="G541" s="62">
        <v>0</v>
      </c>
      <c r="H541" s="253">
        <f t="shared" si="55"/>
        <v>0</v>
      </c>
    </row>
    <row r="542" spans="1:8" x14ac:dyDescent="0.2">
      <c r="A542" s="483" t="s">
        <v>8733</v>
      </c>
      <c r="B542" s="2" t="s">
        <v>2855</v>
      </c>
      <c r="C542" s="253">
        <v>79828.23</v>
      </c>
      <c r="D542" s="33">
        <v>32</v>
      </c>
      <c r="E542" s="250"/>
      <c r="F542" s="62">
        <v>0</v>
      </c>
      <c r="G542" s="62">
        <v>0</v>
      </c>
      <c r="H542" s="253">
        <f t="shared" si="55"/>
        <v>0</v>
      </c>
    </row>
    <row r="543" spans="1:8" ht="30" x14ac:dyDescent="0.25">
      <c r="A543" s="451" t="s">
        <v>8734</v>
      </c>
      <c r="B543" s="208" t="s">
        <v>5987</v>
      </c>
      <c r="C543" s="269"/>
      <c r="D543" s="486"/>
      <c r="E543" s="250"/>
      <c r="F543" s="253"/>
      <c r="G543" s="253"/>
      <c r="H543" s="253"/>
    </row>
    <row r="544" spans="1:8" x14ac:dyDescent="0.2">
      <c r="A544" s="483" t="s">
        <v>8735</v>
      </c>
      <c r="B544" s="2" t="s">
        <v>2585</v>
      </c>
      <c r="C544" s="253">
        <v>8869.7999999999993</v>
      </c>
      <c r="D544" s="542">
        <v>30</v>
      </c>
      <c r="E544" s="250"/>
      <c r="F544" s="62">
        <v>0</v>
      </c>
      <c r="G544" s="62">
        <v>0</v>
      </c>
      <c r="H544" s="253">
        <f t="shared" ref="H544:H549" si="56">G544-F544</f>
        <v>0</v>
      </c>
    </row>
    <row r="545" spans="1:8" x14ac:dyDescent="0.2">
      <c r="A545" s="483" t="s">
        <v>8736</v>
      </c>
      <c r="B545" s="2" t="s">
        <v>2586</v>
      </c>
      <c r="C545" s="253">
        <v>10981.66</v>
      </c>
      <c r="D545" s="33">
        <v>30</v>
      </c>
      <c r="E545" s="250"/>
      <c r="F545" s="62">
        <v>0</v>
      </c>
      <c r="G545" s="62">
        <v>0</v>
      </c>
      <c r="H545" s="253">
        <f t="shared" si="56"/>
        <v>0</v>
      </c>
    </row>
    <row r="546" spans="1:8" x14ac:dyDescent="0.2">
      <c r="A546" s="483" t="s">
        <v>8737</v>
      </c>
      <c r="B546" s="2" t="s">
        <v>2587</v>
      </c>
      <c r="C546" s="253">
        <v>10981.66</v>
      </c>
      <c r="D546" s="33">
        <v>31</v>
      </c>
      <c r="E546" s="250"/>
      <c r="F546" s="62">
        <v>0</v>
      </c>
      <c r="G546" s="62">
        <v>0</v>
      </c>
      <c r="H546" s="253">
        <f t="shared" si="56"/>
        <v>0</v>
      </c>
    </row>
    <row r="547" spans="1:8" x14ac:dyDescent="0.2">
      <c r="A547" s="483" t="s">
        <v>8738</v>
      </c>
      <c r="B547" s="2" t="s">
        <v>2588</v>
      </c>
      <c r="C547" s="253">
        <v>10981.66</v>
      </c>
      <c r="D547" s="33">
        <v>31</v>
      </c>
      <c r="E547" s="250"/>
      <c r="F547" s="62">
        <v>0</v>
      </c>
      <c r="G547" s="62">
        <v>0</v>
      </c>
      <c r="H547" s="253">
        <f t="shared" si="56"/>
        <v>0</v>
      </c>
    </row>
    <row r="548" spans="1:8" x14ac:dyDescent="0.2">
      <c r="A548" s="483" t="s">
        <v>8739</v>
      </c>
      <c r="B548" s="2" t="s">
        <v>2589</v>
      </c>
      <c r="C548" s="253">
        <v>10981.66</v>
      </c>
      <c r="D548" s="33">
        <v>32</v>
      </c>
      <c r="E548" s="250"/>
      <c r="F548" s="62">
        <v>0</v>
      </c>
      <c r="G548" s="62">
        <v>0</v>
      </c>
      <c r="H548" s="253">
        <f t="shared" si="56"/>
        <v>0</v>
      </c>
    </row>
    <row r="549" spans="1:8" x14ac:dyDescent="0.2">
      <c r="A549" s="483" t="s">
        <v>8740</v>
      </c>
      <c r="B549" s="2" t="s">
        <v>2855</v>
      </c>
      <c r="C549" s="253">
        <v>8869.7999999999993</v>
      </c>
      <c r="D549" s="33">
        <v>32</v>
      </c>
      <c r="E549" s="250"/>
      <c r="F549" s="62">
        <v>0</v>
      </c>
      <c r="G549" s="62">
        <v>0</v>
      </c>
      <c r="H549" s="253">
        <f t="shared" si="56"/>
        <v>0</v>
      </c>
    </row>
    <row r="550" spans="1:8" ht="15" x14ac:dyDescent="0.25">
      <c r="A550" s="451" t="s">
        <v>8741</v>
      </c>
      <c r="B550" s="12" t="s">
        <v>8745</v>
      </c>
      <c r="C550" s="269"/>
      <c r="D550" s="486"/>
      <c r="E550" s="250"/>
      <c r="F550" s="253"/>
      <c r="G550" s="253"/>
      <c r="H550" s="253"/>
    </row>
    <row r="551" spans="1:8" x14ac:dyDescent="0.2">
      <c r="A551" s="483" t="s">
        <v>8742</v>
      </c>
      <c r="B551" s="2" t="s">
        <v>2677</v>
      </c>
      <c r="C551" s="253">
        <v>65678.240000000005</v>
      </c>
      <c r="D551" s="33">
        <v>35</v>
      </c>
      <c r="E551" s="250"/>
      <c r="F551" s="62">
        <v>0</v>
      </c>
      <c r="G551" s="62">
        <v>0</v>
      </c>
      <c r="H551" s="253">
        <f t="shared" ref="H551:H553" si="57">G551-F551</f>
        <v>0</v>
      </c>
    </row>
    <row r="552" spans="1:8" x14ac:dyDescent="0.2">
      <c r="A552" s="483" t="s">
        <v>8743</v>
      </c>
      <c r="B552" s="2" t="s">
        <v>2678</v>
      </c>
      <c r="C552" s="253">
        <v>65678.240000000005</v>
      </c>
      <c r="D552" s="33">
        <v>36</v>
      </c>
      <c r="E552" s="250"/>
      <c r="F552" s="62">
        <v>0</v>
      </c>
      <c r="G552" s="62">
        <v>0</v>
      </c>
      <c r="H552" s="253">
        <f t="shared" si="57"/>
        <v>0</v>
      </c>
    </row>
    <row r="553" spans="1:8" x14ac:dyDescent="0.2">
      <c r="A553" s="483" t="s">
        <v>8744</v>
      </c>
      <c r="B553" s="28" t="s">
        <v>2856</v>
      </c>
      <c r="C553" s="253">
        <v>60424</v>
      </c>
      <c r="D553" s="33">
        <v>36</v>
      </c>
      <c r="E553" s="250"/>
      <c r="F553" s="62">
        <v>0</v>
      </c>
      <c r="G553" s="62">
        <v>0</v>
      </c>
      <c r="H553" s="253">
        <f t="shared" si="57"/>
        <v>0</v>
      </c>
    </row>
    <row r="554" spans="1:8" ht="30" x14ac:dyDescent="0.25">
      <c r="A554" s="534" t="s">
        <v>8746</v>
      </c>
      <c r="B554" s="208" t="s">
        <v>5988</v>
      </c>
      <c r="C554" s="269"/>
      <c r="D554" s="487"/>
      <c r="E554" s="250"/>
      <c r="F554" s="253"/>
      <c r="G554" s="253"/>
      <c r="H554" s="253"/>
    </row>
    <row r="555" spans="1:8" ht="28.5" x14ac:dyDescent="0.2">
      <c r="A555" s="539" t="s">
        <v>8747</v>
      </c>
      <c r="B555" s="211" t="s">
        <v>8748</v>
      </c>
      <c r="C555" s="253">
        <v>43846.400000000001</v>
      </c>
      <c r="D555" s="33">
        <v>35</v>
      </c>
      <c r="E555" s="250"/>
      <c r="F555" s="62">
        <v>0</v>
      </c>
      <c r="G555" s="62">
        <v>0</v>
      </c>
      <c r="H555" s="253">
        <f t="shared" ref="H555:H556" si="58">G555-F555</f>
        <v>0</v>
      </c>
    </row>
    <row r="556" spans="1:8" x14ac:dyDescent="0.2">
      <c r="A556" s="539" t="s">
        <v>8749</v>
      </c>
      <c r="B556" s="43" t="s">
        <v>8750</v>
      </c>
      <c r="C556" s="253">
        <v>10934.4</v>
      </c>
      <c r="D556" s="33">
        <v>36</v>
      </c>
      <c r="E556" s="250"/>
      <c r="F556" s="62">
        <v>0</v>
      </c>
      <c r="G556" s="62">
        <v>0</v>
      </c>
      <c r="H556" s="253">
        <f t="shared" si="58"/>
        <v>0</v>
      </c>
    </row>
    <row r="557" spans="1:8" ht="15" x14ac:dyDescent="0.25">
      <c r="A557" s="466" t="s">
        <v>8751</v>
      </c>
      <c r="B557" s="12" t="s">
        <v>8595</v>
      </c>
      <c r="C557" s="253"/>
      <c r="D557" s="250"/>
      <c r="E557" s="250"/>
      <c r="F557" s="253"/>
      <c r="G557" s="253"/>
      <c r="H557" s="253"/>
    </row>
    <row r="558" spans="1:8" x14ac:dyDescent="0.2">
      <c r="A558" s="483" t="s">
        <v>8752</v>
      </c>
      <c r="B558" s="182" t="s">
        <v>8596</v>
      </c>
      <c r="C558" s="253"/>
      <c r="D558" s="250"/>
      <c r="E558" s="250"/>
      <c r="F558" s="253"/>
      <c r="G558" s="253"/>
      <c r="H558" s="253"/>
    </row>
    <row r="559" spans="1:8" ht="142.5" x14ac:dyDescent="0.25">
      <c r="A559" s="522"/>
      <c r="B559" s="547" t="s">
        <v>15030</v>
      </c>
      <c r="C559" s="278"/>
      <c r="D559" s="250"/>
      <c r="E559" s="250"/>
      <c r="F559" s="253"/>
      <c r="G559" s="253"/>
      <c r="H559" s="253"/>
    </row>
    <row r="560" spans="1:8" ht="28.5" x14ac:dyDescent="0.2">
      <c r="A560" s="541" t="s">
        <v>8753</v>
      </c>
      <c r="B560" s="554" t="s">
        <v>8754</v>
      </c>
      <c r="C560" s="278"/>
      <c r="D560" s="250"/>
      <c r="E560" s="250"/>
      <c r="F560" s="253"/>
      <c r="G560" s="253"/>
      <c r="H560" s="253"/>
    </row>
    <row r="561" spans="1:8" ht="28.5" x14ac:dyDescent="0.2">
      <c r="A561" s="541" t="s">
        <v>8755</v>
      </c>
      <c r="B561" s="554" t="s">
        <v>15031</v>
      </c>
      <c r="C561" s="278">
        <v>9161.6960000000017</v>
      </c>
      <c r="D561" s="250"/>
      <c r="E561" s="250"/>
      <c r="F561" s="62">
        <v>0</v>
      </c>
      <c r="G561" s="62">
        <v>0</v>
      </c>
      <c r="H561" s="253">
        <f t="shared" ref="H561:H564" si="59">G561-F561</f>
        <v>0</v>
      </c>
    </row>
    <row r="562" spans="1:8" ht="28.5" x14ac:dyDescent="0.2">
      <c r="A562" s="541" t="s">
        <v>8756</v>
      </c>
      <c r="B562" s="554" t="s">
        <v>15032</v>
      </c>
      <c r="C562" s="278">
        <v>572.60600000000011</v>
      </c>
      <c r="D562" s="250"/>
      <c r="E562" s="250"/>
      <c r="F562" s="62">
        <v>0</v>
      </c>
      <c r="G562" s="62">
        <v>0</v>
      </c>
      <c r="H562" s="253">
        <f t="shared" si="59"/>
        <v>0</v>
      </c>
    </row>
    <row r="563" spans="1:8" ht="28.5" x14ac:dyDescent="0.2">
      <c r="A563" s="541" t="s">
        <v>15033</v>
      </c>
      <c r="B563" s="554" t="s">
        <v>15032</v>
      </c>
      <c r="C563" s="278">
        <v>572.60600000000011</v>
      </c>
      <c r="D563" s="687"/>
      <c r="E563" s="250"/>
      <c r="F563" s="62">
        <v>0</v>
      </c>
      <c r="G563" s="62">
        <v>0</v>
      </c>
      <c r="H563" s="253">
        <f t="shared" si="59"/>
        <v>0</v>
      </c>
    </row>
    <row r="564" spans="1:8" ht="29.25" thickBot="1" x14ac:dyDescent="0.25">
      <c r="A564" s="541" t="s">
        <v>15034</v>
      </c>
      <c r="B564" s="554" t="s">
        <v>15035</v>
      </c>
      <c r="C564" s="278">
        <v>1145.2120000000002</v>
      </c>
      <c r="D564" s="255"/>
      <c r="E564" s="250"/>
      <c r="F564" s="62">
        <v>0</v>
      </c>
      <c r="G564" s="62">
        <v>0</v>
      </c>
      <c r="H564" s="253">
        <f t="shared" si="59"/>
        <v>0</v>
      </c>
    </row>
    <row r="565" spans="1:8" ht="15.75" thickBot="1" x14ac:dyDescent="0.3">
      <c r="A565" s="158"/>
      <c r="B565" s="159" t="s">
        <v>6022</v>
      </c>
      <c r="C565" s="280">
        <f>SUM(C460:C564)</f>
        <v>1908719.5745999995</v>
      </c>
      <c r="D565" s="273"/>
      <c r="E565" s="273"/>
      <c r="F565" s="280">
        <f t="shared" ref="F565:H565" si="60">SUM(F460:F564)</f>
        <v>0</v>
      </c>
      <c r="G565" s="280">
        <f t="shared" si="60"/>
        <v>0</v>
      </c>
      <c r="H565" s="280">
        <f t="shared" si="60"/>
        <v>0</v>
      </c>
    </row>
    <row r="566" spans="1:8" ht="30" x14ac:dyDescent="0.2">
      <c r="A566" s="205" t="s">
        <v>8757</v>
      </c>
      <c r="B566" s="501" t="s">
        <v>7824</v>
      </c>
      <c r="C566" s="290"/>
      <c r="D566" s="291"/>
      <c r="E566" s="291"/>
      <c r="F566" s="291"/>
      <c r="G566" s="291"/>
      <c r="H566" s="292"/>
    </row>
    <row r="567" spans="1:8" x14ac:dyDescent="0.2">
      <c r="A567" s="47"/>
      <c r="B567" s="6" t="s">
        <v>5489</v>
      </c>
      <c r="C567" s="250"/>
      <c r="D567" s="250"/>
      <c r="E567" s="250"/>
      <c r="F567" s="250"/>
      <c r="G567" s="250"/>
      <c r="H567" s="250"/>
    </row>
    <row r="568" spans="1:8" ht="15" x14ac:dyDescent="0.25">
      <c r="A568" s="466" t="s">
        <v>410</v>
      </c>
      <c r="B568" s="12" t="s">
        <v>8758</v>
      </c>
      <c r="C568" s="250"/>
      <c r="D568" s="250"/>
      <c r="E568" s="250"/>
      <c r="F568" s="250"/>
      <c r="G568" s="250"/>
      <c r="H568" s="250"/>
    </row>
    <row r="569" spans="1:8" x14ac:dyDescent="0.2">
      <c r="A569" s="483" t="s">
        <v>411</v>
      </c>
      <c r="B569" s="2" t="s">
        <v>8666</v>
      </c>
      <c r="C569" s="250"/>
      <c r="D569" s="250"/>
      <c r="E569" s="250"/>
      <c r="F569" s="250"/>
      <c r="G569" s="250"/>
      <c r="H569" s="250"/>
    </row>
    <row r="570" spans="1:8" ht="28.5" x14ac:dyDescent="0.2">
      <c r="A570" s="521" t="s">
        <v>8759</v>
      </c>
      <c r="B570" s="520" t="s">
        <v>15036</v>
      </c>
      <c r="C570" s="278">
        <v>4599.57</v>
      </c>
      <c r="D570" s="250"/>
      <c r="E570" s="250"/>
      <c r="F570" s="62">
        <v>0</v>
      </c>
      <c r="G570" s="62">
        <v>0</v>
      </c>
      <c r="H570" s="253">
        <f t="shared" ref="H570" si="61">G570-F570</f>
        <v>0</v>
      </c>
    </row>
    <row r="571" spans="1:8" x14ac:dyDescent="0.2">
      <c r="A571" s="521" t="s">
        <v>412</v>
      </c>
      <c r="B571" s="530" t="s">
        <v>8558</v>
      </c>
      <c r="C571" s="278"/>
      <c r="D571" s="250"/>
      <c r="E571" s="250"/>
      <c r="F571" s="250"/>
      <c r="G571" s="250"/>
      <c r="H571" s="250"/>
    </row>
    <row r="572" spans="1:8" ht="28.5" x14ac:dyDescent="0.2">
      <c r="A572" s="521"/>
      <c r="B572" s="529" t="s">
        <v>15037</v>
      </c>
      <c r="C572" s="532"/>
      <c r="D572" s="250"/>
      <c r="E572" s="250"/>
      <c r="F572" s="62"/>
      <c r="G572" s="62"/>
      <c r="H572" s="253"/>
    </row>
    <row r="573" spans="1:8" x14ac:dyDescent="0.2">
      <c r="A573" s="521" t="s">
        <v>15038</v>
      </c>
      <c r="B573" s="529" t="s">
        <v>15039</v>
      </c>
      <c r="C573" s="532"/>
      <c r="D573" s="250"/>
      <c r="E573" s="250"/>
      <c r="F573" s="250"/>
      <c r="G573" s="250"/>
      <c r="H573" s="250"/>
    </row>
    <row r="574" spans="1:8" x14ac:dyDescent="0.2">
      <c r="A574" s="521" t="s">
        <v>15040</v>
      </c>
      <c r="B574" s="529" t="s">
        <v>15041</v>
      </c>
      <c r="C574" s="532">
        <v>11828.969014084469</v>
      </c>
      <c r="D574" s="402"/>
      <c r="E574" s="250"/>
      <c r="F574" s="62">
        <v>0</v>
      </c>
      <c r="G574" s="62">
        <v>0</v>
      </c>
      <c r="H574" s="253">
        <f t="shared" ref="H574:H577" si="62">G574-F574</f>
        <v>0</v>
      </c>
    </row>
    <row r="575" spans="1:8" x14ac:dyDescent="0.2">
      <c r="A575" s="521" t="s">
        <v>15042</v>
      </c>
      <c r="B575" s="529" t="s">
        <v>15043</v>
      </c>
      <c r="C575" s="532">
        <v>11828.969014084469</v>
      </c>
      <c r="D575" s="402"/>
      <c r="E575" s="250"/>
      <c r="F575" s="62">
        <v>0</v>
      </c>
      <c r="G575" s="62">
        <v>0</v>
      </c>
      <c r="H575" s="253">
        <f t="shared" si="62"/>
        <v>0</v>
      </c>
    </row>
    <row r="576" spans="1:8" x14ac:dyDescent="0.2">
      <c r="A576" s="521" t="s">
        <v>15044</v>
      </c>
      <c r="B576" s="529" t="s">
        <v>15045</v>
      </c>
      <c r="C576" s="532">
        <v>11828.969014084469</v>
      </c>
      <c r="D576" s="402"/>
      <c r="E576" s="250"/>
      <c r="F576" s="62">
        <v>0</v>
      </c>
      <c r="G576" s="62">
        <v>0</v>
      </c>
      <c r="H576" s="253">
        <f t="shared" si="62"/>
        <v>0</v>
      </c>
    </row>
    <row r="577" spans="1:8" x14ac:dyDescent="0.2">
      <c r="A577" s="521" t="s">
        <v>15046</v>
      </c>
      <c r="B577" s="529" t="s">
        <v>15047</v>
      </c>
      <c r="C577" s="532">
        <v>6505.9329577465924</v>
      </c>
      <c r="D577" s="402"/>
      <c r="E577" s="250"/>
      <c r="F577" s="62">
        <v>0</v>
      </c>
      <c r="G577" s="62">
        <v>0</v>
      </c>
      <c r="H577" s="253">
        <f t="shared" si="62"/>
        <v>0</v>
      </c>
    </row>
    <row r="578" spans="1:8" ht="15" x14ac:dyDescent="0.25">
      <c r="A578" s="674" t="s">
        <v>2854</v>
      </c>
      <c r="B578" s="560" t="s">
        <v>6572</v>
      </c>
      <c r="C578" s="532"/>
      <c r="D578" s="402"/>
      <c r="E578" s="250"/>
      <c r="F578" s="250"/>
      <c r="G578" s="250"/>
      <c r="H578" s="250"/>
    </row>
    <row r="579" spans="1:8" x14ac:dyDescent="0.2">
      <c r="A579" s="521" t="s">
        <v>8760</v>
      </c>
      <c r="B579" s="428" t="s">
        <v>8761</v>
      </c>
      <c r="C579" s="532">
        <v>1824.97</v>
      </c>
      <c r="D579" s="402">
        <v>34</v>
      </c>
      <c r="E579" s="250"/>
      <c r="F579" s="62">
        <v>0</v>
      </c>
      <c r="G579" s="62">
        <v>0</v>
      </c>
      <c r="H579" s="253">
        <f t="shared" ref="H579:H580" si="63">G579-F579</f>
        <v>0</v>
      </c>
    </row>
    <row r="580" spans="1:8" x14ac:dyDescent="0.2">
      <c r="A580" s="521" t="s">
        <v>8762</v>
      </c>
      <c r="B580" s="531" t="s">
        <v>8763</v>
      </c>
      <c r="C580" s="532">
        <v>1824.97</v>
      </c>
      <c r="D580" s="402">
        <v>34</v>
      </c>
      <c r="E580" s="250"/>
      <c r="F580" s="62">
        <v>0</v>
      </c>
      <c r="G580" s="62">
        <v>0</v>
      </c>
      <c r="H580" s="253">
        <f t="shared" si="63"/>
        <v>0</v>
      </c>
    </row>
    <row r="581" spans="1:8" ht="15" x14ac:dyDescent="0.25">
      <c r="A581" s="522" t="s">
        <v>413</v>
      </c>
      <c r="B581" s="528" t="s">
        <v>8677</v>
      </c>
      <c r="C581" s="401"/>
      <c r="D581" s="402"/>
      <c r="E581" s="250"/>
      <c r="F581" s="62"/>
      <c r="G581" s="62"/>
      <c r="H581" s="253"/>
    </row>
    <row r="582" spans="1:8" ht="28.5" x14ac:dyDescent="0.2">
      <c r="A582" s="521"/>
      <c r="B582" s="529" t="s">
        <v>14354</v>
      </c>
      <c r="C582" s="278"/>
      <c r="D582" s="402"/>
      <c r="E582" s="250"/>
      <c r="F582" s="62"/>
      <c r="G582" s="62"/>
      <c r="H582" s="253"/>
    </row>
    <row r="583" spans="1:8" x14ac:dyDescent="0.2">
      <c r="A583" s="521" t="s">
        <v>414</v>
      </c>
      <c r="B583" s="529" t="s">
        <v>15048</v>
      </c>
      <c r="C583" s="278">
        <v>7393.9055953497063</v>
      </c>
      <c r="D583" s="402">
        <v>35</v>
      </c>
      <c r="E583" s="250"/>
      <c r="F583" s="62">
        <v>0</v>
      </c>
      <c r="G583" s="62">
        <v>0</v>
      </c>
      <c r="H583" s="253">
        <f t="shared" ref="H583:H584" si="64">G583-F583</f>
        <v>0</v>
      </c>
    </row>
    <row r="584" spans="1:8" x14ac:dyDescent="0.2">
      <c r="A584" s="521" t="s">
        <v>15049</v>
      </c>
      <c r="B584" s="529" t="s">
        <v>15050</v>
      </c>
      <c r="C584" s="278">
        <v>9275.8544046502921</v>
      </c>
      <c r="D584" s="402">
        <v>35</v>
      </c>
      <c r="E584" s="250"/>
      <c r="F584" s="62">
        <v>0</v>
      </c>
      <c r="G584" s="62">
        <v>0</v>
      </c>
      <c r="H584" s="253">
        <f t="shared" si="64"/>
        <v>0</v>
      </c>
    </row>
    <row r="585" spans="1:8" ht="15" x14ac:dyDescent="0.25">
      <c r="A585" s="523" t="s">
        <v>415</v>
      </c>
      <c r="B585" s="528" t="s">
        <v>8678</v>
      </c>
      <c r="C585" s="401"/>
      <c r="D585" s="402"/>
      <c r="E585" s="250"/>
      <c r="F585" s="250"/>
      <c r="G585" s="250"/>
      <c r="H585" s="250"/>
    </row>
    <row r="586" spans="1:8" ht="28.5" x14ac:dyDescent="0.2">
      <c r="A586" s="521" t="s">
        <v>416</v>
      </c>
      <c r="B586" s="520" t="s">
        <v>8764</v>
      </c>
      <c r="C586" s="278">
        <v>2669.0973683579582</v>
      </c>
      <c r="D586" s="402">
        <v>36</v>
      </c>
      <c r="E586" s="250"/>
      <c r="F586" s="62">
        <v>0</v>
      </c>
      <c r="G586" s="62">
        <v>0</v>
      </c>
      <c r="H586" s="253">
        <f t="shared" ref="H586:H591" si="65">G586-F586</f>
        <v>0</v>
      </c>
    </row>
    <row r="587" spans="1:8" ht="28.5" x14ac:dyDescent="0.2">
      <c r="A587" s="521" t="s">
        <v>417</v>
      </c>
      <c r="B587" s="520" t="s">
        <v>8680</v>
      </c>
      <c r="C587" s="278">
        <v>2127.5726316420419</v>
      </c>
      <c r="D587" s="402">
        <v>36</v>
      </c>
      <c r="E587" s="250"/>
      <c r="F587" s="62">
        <v>0</v>
      </c>
      <c r="G587" s="62">
        <v>0</v>
      </c>
      <c r="H587" s="253">
        <f t="shared" si="65"/>
        <v>0</v>
      </c>
    </row>
    <row r="588" spans="1:8" ht="28.5" x14ac:dyDescent="0.2">
      <c r="A588" s="521" t="s">
        <v>1186</v>
      </c>
      <c r="B588" s="520" t="s">
        <v>8681</v>
      </c>
      <c r="C588" s="278">
        <v>2669.0973683579582</v>
      </c>
      <c r="D588" s="402">
        <v>37</v>
      </c>
      <c r="E588" s="250"/>
      <c r="F588" s="62">
        <v>0</v>
      </c>
      <c r="G588" s="62">
        <v>0</v>
      </c>
      <c r="H588" s="253">
        <f t="shared" si="65"/>
        <v>0</v>
      </c>
    </row>
    <row r="589" spans="1:8" ht="28.5" x14ac:dyDescent="0.2">
      <c r="A589" s="521" t="s">
        <v>1187</v>
      </c>
      <c r="B589" s="520" t="s">
        <v>8682</v>
      </c>
      <c r="C589" s="278">
        <v>2127.5726316420419</v>
      </c>
      <c r="D589" s="402">
        <v>37</v>
      </c>
      <c r="E589" s="250"/>
      <c r="F589" s="62">
        <v>0</v>
      </c>
      <c r="G589" s="62">
        <v>0</v>
      </c>
      <c r="H589" s="253">
        <f t="shared" si="65"/>
        <v>0</v>
      </c>
    </row>
    <row r="590" spans="1:8" ht="28.5" x14ac:dyDescent="0.2">
      <c r="A590" s="521" t="s">
        <v>8765</v>
      </c>
      <c r="B590" s="520" t="s">
        <v>8683</v>
      </c>
      <c r="C590" s="278">
        <v>2965.839951149339</v>
      </c>
      <c r="D590" s="402">
        <v>38</v>
      </c>
      <c r="E590" s="250"/>
      <c r="F590" s="62">
        <v>0</v>
      </c>
      <c r="G590" s="62">
        <v>0</v>
      </c>
      <c r="H590" s="253">
        <f t="shared" si="65"/>
        <v>0</v>
      </c>
    </row>
    <row r="591" spans="1:8" ht="28.5" x14ac:dyDescent="0.2">
      <c r="A591" s="521" t="s">
        <v>8766</v>
      </c>
      <c r="B591" s="520" t="s">
        <v>8684</v>
      </c>
      <c r="C591" s="278">
        <v>2364.1100488506609</v>
      </c>
      <c r="D591" s="402">
        <v>38</v>
      </c>
      <c r="E591" s="250"/>
      <c r="F591" s="62">
        <v>0</v>
      </c>
      <c r="G591" s="62">
        <v>0</v>
      </c>
      <c r="H591" s="253">
        <f t="shared" si="65"/>
        <v>0</v>
      </c>
    </row>
    <row r="592" spans="1:8" ht="15" x14ac:dyDescent="0.25">
      <c r="A592" s="522" t="s">
        <v>418</v>
      </c>
      <c r="B592" s="528" t="s">
        <v>8595</v>
      </c>
      <c r="C592" s="278"/>
      <c r="D592" s="402"/>
      <c r="E592" s="250"/>
      <c r="F592" s="62"/>
      <c r="G592" s="62"/>
      <c r="H592" s="253"/>
    </row>
    <row r="593" spans="1:8" x14ac:dyDescent="0.2">
      <c r="A593" s="521" t="s">
        <v>419</v>
      </c>
      <c r="B593" s="520" t="s">
        <v>8596</v>
      </c>
      <c r="C593" s="278"/>
      <c r="D593" s="402"/>
      <c r="E593" s="250"/>
      <c r="F593" s="253"/>
      <c r="G593" s="253"/>
      <c r="H593" s="253"/>
    </row>
    <row r="594" spans="1:8" ht="142.5" x14ac:dyDescent="0.2">
      <c r="A594" s="521"/>
      <c r="B594" s="547" t="s">
        <v>15030</v>
      </c>
      <c r="C594" s="278"/>
      <c r="D594" s="402"/>
      <c r="E594" s="552"/>
      <c r="F594" s="247"/>
      <c r="G594" s="247"/>
      <c r="H594" s="253"/>
    </row>
    <row r="595" spans="1:8" ht="28.5" x14ac:dyDescent="0.2">
      <c r="A595" s="533" t="s">
        <v>8767</v>
      </c>
      <c r="B595" s="537" t="s">
        <v>8768</v>
      </c>
      <c r="C595" s="278"/>
      <c r="D595" s="402"/>
      <c r="E595" s="688"/>
      <c r="F595" s="471"/>
      <c r="G595" s="471"/>
      <c r="H595" s="471"/>
    </row>
    <row r="596" spans="1:8" ht="28.5" x14ac:dyDescent="0.2">
      <c r="A596" s="533" t="s">
        <v>8769</v>
      </c>
      <c r="B596" s="537" t="s">
        <v>15051</v>
      </c>
      <c r="C596" s="278">
        <v>6033.92</v>
      </c>
      <c r="D596" s="402"/>
      <c r="E596" s="250"/>
      <c r="F596" s="62">
        <v>0</v>
      </c>
      <c r="G596" s="62">
        <v>0</v>
      </c>
      <c r="H596" s="253">
        <f t="shared" ref="H596:H599" si="66">G596-F596</f>
        <v>0</v>
      </c>
    </row>
    <row r="597" spans="1:8" ht="28.5" x14ac:dyDescent="0.2">
      <c r="A597" s="533" t="s">
        <v>8770</v>
      </c>
      <c r="B597" s="537" t="s">
        <v>15052</v>
      </c>
      <c r="C597" s="278">
        <v>377.12</v>
      </c>
      <c r="D597" s="402"/>
      <c r="E597" s="421"/>
      <c r="F597" s="62">
        <v>0</v>
      </c>
      <c r="G597" s="62">
        <v>0</v>
      </c>
      <c r="H597" s="253">
        <f t="shared" si="66"/>
        <v>0</v>
      </c>
    </row>
    <row r="598" spans="1:8" ht="28.5" x14ac:dyDescent="0.2">
      <c r="A598" s="533" t="s">
        <v>15053</v>
      </c>
      <c r="B598" s="537" t="s">
        <v>15054</v>
      </c>
      <c r="C598" s="278">
        <v>377.12</v>
      </c>
      <c r="D598" s="402"/>
      <c r="E598" s="421"/>
      <c r="F598" s="62">
        <v>0</v>
      </c>
      <c r="G598" s="62">
        <v>0</v>
      </c>
      <c r="H598" s="253">
        <f t="shared" si="66"/>
        <v>0</v>
      </c>
    </row>
    <row r="599" spans="1:8" ht="28.5" x14ac:dyDescent="0.2">
      <c r="A599" s="533" t="s">
        <v>15055</v>
      </c>
      <c r="B599" s="537" t="s">
        <v>15056</v>
      </c>
      <c r="C599" s="278">
        <v>754.24</v>
      </c>
      <c r="D599" s="402"/>
      <c r="E599" s="688"/>
      <c r="F599" s="253">
        <v>0</v>
      </c>
      <c r="G599" s="253">
        <v>0</v>
      </c>
      <c r="H599" s="253">
        <f t="shared" si="66"/>
        <v>0</v>
      </c>
    </row>
    <row r="600" spans="1:8" ht="28.5" x14ac:dyDescent="0.2">
      <c r="A600" s="533" t="s">
        <v>8771</v>
      </c>
      <c r="B600" s="537" t="s">
        <v>8772</v>
      </c>
      <c r="C600" s="278"/>
      <c r="D600" s="402"/>
      <c r="E600" s="688"/>
      <c r="F600" s="471"/>
      <c r="G600" s="471"/>
      <c r="H600" s="471"/>
    </row>
    <row r="601" spans="1:8" ht="28.5" x14ac:dyDescent="0.2">
      <c r="A601" s="533" t="s">
        <v>8773</v>
      </c>
      <c r="B601" s="537" t="s">
        <v>15057</v>
      </c>
      <c r="C601" s="278">
        <v>9050.880000000001</v>
      </c>
      <c r="D601" s="402"/>
      <c r="E601" s="421"/>
      <c r="F601" s="62">
        <v>0</v>
      </c>
      <c r="G601" s="62">
        <v>0</v>
      </c>
      <c r="H601" s="253">
        <f t="shared" ref="H601:H604" si="67">G601-F601</f>
        <v>0</v>
      </c>
    </row>
    <row r="602" spans="1:8" ht="28.5" x14ac:dyDescent="0.2">
      <c r="A602" s="533" t="s">
        <v>8774</v>
      </c>
      <c r="B602" s="537" t="s">
        <v>15058</v>
      </c>
      <c r="C602" s="278">
        <v>565.68000000000006</v>
      </c>
      <c r="D602" s="402"/>
      <c r="E602" s="250"/>
      <c r="F602" s="62">
        <v>0</v>
      </c>
      <c r="G602" s="62">
        <v>0</v>
      </c>
      <c r="H602" s="253">
        <f t="shared" si="67"/>
        <v>0</v>
      </c>
    </row>
    <row r="603" spans="1:8" ht="28.5" x14ac:dyDescent="0.2">
      <c r="A603" s="533" t="s">
        <v>15059</v>
      </c>
      <c r="B603" s="537" t="s">
        <v>15060</v>
      </c>
      <c r="C603" s="278">
        <v>565.68000000000006</v>
      </c>
      <c r="D603" s="402"/>
      <c r="E603" s="421"/>
      <c r="F603" s="62">
        <v>0</v>
      </c>
      <c r="G603" s="62">
        <v>0</v>
      </c>
      <c r="H603" s="253">
        <f t="shared" si="67"/>
        <v>0</v>
      </c>
    </row>
    <row r="604" spans="1:8" ht="29.25" thickBot="1" x14ac:dyDescent="0.25">
      <c r="A604" s="533" t="s">
        <v>15061</v>
      </c>
      <c r="B604" s="537" t="s">
        <v>15062</v>
      </c>
      <c r="C604" s="278">
        <v>1131.3600000000001</v>
      </c>
      <c r="D604" s="402"/>
      <c r="E604" s="688"/>
      <c r="F604" s="253">
        <v>0</v>
      </c>
      <c r="G604" s="253">
        <v>0</v>
      </c>
      <c r="H604" s="253">
        <f t="shared" si="67"/>
        <v>0</v>
      </c>
    </row>
    <row r="605" spans="1:8" ht="15.75" thickBot="1" x14ac:dyDescent="0.3">
      <c r="A605" s="158"/>
      <c r="B605" s="159" t="s">
        <v>6022</v>
      </c>
      <c r="C605" s="280">
        <f>SUM(C570:C604)</f>
        <v>100691.40000000001</v>
      </c>
      <c r="D605" s="273"/>
      <c r="E605" s="273"/>
      <c r="F605" s="280">
        <f t="shared" ref="F605:H605" si="68">SUM(F570:F604)</f>
        <v>0</v>
      </c>
      <c r="G605" s="280">
        <f t="shared" si="68"/>
        <v>0</v>
      </c>
      <c r="H605" s="280">
        <f t="shared" si="68"/>
        <v>0</v>
      </c>
    </row>
    <row r="606" spans="1:8" ht="30.75" thickBot="1" x14ac:dyDescent="0.3">
      <c r="A606" s="158"/>
      <c r="B606" s="189" t="s">
        <v>6023</v>
      </c>
      <c r="C606" s="262">
        <f>C605+C565+C455+C417+C288+C177</f>
        <v>38662376.876612224</v>
      </c>
      <c r="D606" s="281"/>
      <c r="E606" s="282"/>
      <c r="F606" s="262">
        <f>F605+F565+F455+F417+F288+F177</f>
        <v>3212113.5107624331</v>
      </c>
      <c r="G606" s="262">
        <f>G605+G565+G455+G417+G288+G177</f>
        <v>663504.94430497359</v>
      </c>
      <c r="H606" s="262">
        <f>H605+H565+H455+H417+H288+H177</f>
        <v>3875618.4550674059</v>
      </c>
    </row>
  </sheetData>
  <mergeCells count="4">
    <mergeCell ref="A8:A9"/>
    <mergeCell ref="B8:B9"/>
    <mergeCell ref="C8:H8"/>
    <mergeCell ref="B6:C6"/>
  </mergeCells>
  <phoneticPr fontId="40" type="noConversion"/>
  <pageMargins left="0.70866141732283472" right="0.70866141732283472" top="0.74803149606299213" bottom="0.74803149606299213" header="0.31496062992125984" footer="0.31496062992125984"/>
  <pageSetup paperSize="9" scale="48" fitToHeight="8" orientation="portrait" r:id="rId1"/>
  <headerFooter>
    <oddFooter>&amp;R&amp;P/&amp;N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  <pageSetUpPr fitToPage="1"/>
  </sheetPr>
  <dimension ref="A2:H670"/>
  <sheetViews>
    <sheetView view="pageBreakPreview" zoomScaleSheetLayoutView="100" workbookViewId="0">
      <selection activeCell="A2" sqref="A2"/>
    </sheetView>
  </sheetViews>
  <sheetFormatPr defaultColWidth="9.125" defaultRowHeight="14.25" x14ac:dyDescent="0.2"/>
  <cols>
    <col min="1" max="1" width="19.75" style="46" customWidth="1"/>
    <col min="2" max="2" width="48" style="1" customWidth="1"/>
    <col min="3" max="3" width="25.25" style="1" customWidth="1"/>
    <col min="4" max="8" width="18.125" style="1" customWidth="1"/>
    <col min="9" max="16384" width="9.125" style="1"/>
  </cols>
  <sheetData>
    <row r="2" spans="1:8" ht="15" x14ac:dyDescent="0.25">
      <c r="A2" s="45" t="s">
        <v>6451</v>
      </c>
      <c r="B2" s="238"/>
    </row>
    <row r="3" spans="1:8" ht="15" x14ac:dyDescent="0.25">
      <c r="A3" s="45"/>
      <c r="B3" s="238"/>
    </row>
    <row r="4" spans="1:8" ht="15" x14ac:dyDescent="0.25">
      <c r="A4" s="45" t="s">
        <v>6453</v>
      </c>
      <c r="B4" s="238"/>
    </row>
    <row r="5" spans="1:8" ht="15" x14ac:dyDescent="0.25">
      <c r="A5" s="45"/>
      <c r="B5" s="238"/>
    </row>
    <row r="6" spans="1:8" ht="15" x14ac:dyDescent="0.25">
      <c r="A6" s="45"/>
      <c r="B6" s="238" t="s">
        <v>6555</v>
      </c>
      <c r="C6" s="5" t="s">
        <v>15096</v>
      </c>
    </row>
    <row r="7" spans="1:8" ht="15" thickBot="1" x14ac:dyDescent="0.25"/>
    <row r="8" spans="1:8" ht="38.25" customHeight="1" x14ac:dyDescent="0.2">
      <c r="A8" s="783" t="s">
        <v>6224</v>
      </c>
      <c r="B8" s="798" t="s">
        <v>1472</v>
      </c>
      <c r="C8" s="801" t="s">
        <v>7781</v>
      </c>
      <c r="D8" s="802"/>
      <c r="E8" s="802"/>
      <c r="F8" s="802"/>
      <c r="G8" s="802"/>
      <c r="H8" s="803"/>
    </row>
    <row r="9" spans="1:8" ht="58.5" x14ac:dyDescent="0.2">
      <c r="A9" s="784"/>
      <c r="B9" s="799"/>
      <c r="C9" s="164" t="s">
        <v>5468</v>
      </c>
      <c r="D9" s="164" t="s">
        <v>5469</v>
      </c>
      <c r="E9" s="165" t="s">
        <v>5470</v>
      </c>
      <c r="F9" s="164" t="s">
        <v>5471</v>
      </c>
      <c r="G9" s="165" t="s">
        <v>5472</v>
      </c>
      <c r="H9" s="164" t="s">
        <v>5473</v>
      </c>
    </row>
    <row r="10" spans="1:8" ht="30" x14ac:dyDescent="0.25">
      <c r="A10" s="212" t="s">
        <v>6024</v>
      </c>
      <c r="B10" s="501" t="s">
        <v>7782</v>
      </c>
      <c r="C10" s="20"/>
      <c r="D10" s="20"/>
      <c r="E10" s="20"/>
      <c r="F10" s="20"/>
      <c r="G10" s="20"/>
      <c r="H10" s="21"/>
    </row>
    <row r="11" spans="1:8" x14ac:dyDescent="0.2">
      <c r="A11" s="47"/>
      <c r="B11" s="6" t="s">
        <v>5474</v>
      </c>
      <c r="C11" s="250"/>
      <c r="D11" s="250"/>
      <c r="E11" s="250"/>
      <c r="F11" s="250"/>
      <c r="G11" s="250"/>
      <c r="H11" s="250"/>
    </row>
    <row r="12" spans="1:8" ht="15" x14ac:dyDescent="0.25">
      <c r="A12" s="15" t="s">
        <v>420</v>
      </c>
      <c r="B12" s="12" t="s">
        <v>5961</v>
      </c>
      <c r="C12" s="250"/>
      <c r="D12" s="250"/>
      <c r="E12" s="250"/>
      <c r="F12" s="250"/>
      <c r="G12" s="250"/>
      <c r="H12" s="250"/>
    </row>
    <row r="13" spans="1:8" x14ac:dyDescent="0.2">
      <c r="A13" s="29" t="s">
        <v>421</v>
      </c>
      <c r="B13" s="6" t="s">
        <v>5476</v>
      </c>
      <c r="C13" s="253"/>
      <c r="D13" s="250"/>
      <c r="E13" s="250"/>
      <c r="F13" s="62"/>
      <c r="G13" s="62"/>
      <c r="H13" s="253"/>
    </row>
    <row r="14" spans="1:8" ht="28.5" x14ac:dyDescent="0.2">
      <c r="A14" s="521" t="s">
        <v>9502</v>
      </c>
      <c r="B14" s="520" t="s">
        <v>15063</v>
      </c>
      <c r="C14" s="253">
        <v>18815.77</v>
      </c>
      <c r="D14" s="250">
        <v>19</v>
      </c>
      <c r="E14" s="250"/>
      <c r="F14" s="62">
        <v>0</v>
      </c>
      <c r="G14" s="62">
        <v>0</v>
      </c>
      <c r="H14" s="253">
        <f t="shared" ref="H14" si="0">G14-F14</f>
        <v>0</v>
      </c>
    </row>
    <row r="15" spans="1:8" x14ac:dyDescent="0.2">
      <c r="A15" s="29" t="s">
        <v>422</v>
      </c>
      <c r="B15" s="6" t="s">
        <v>5543</v>
      </c>
      <c r="C15" s="253"/>
      <c r="D15" s="250">
        <v>33</v>
      </c>
      <c r="E15" s="250"/>
      <c r="F15" s="250"/>
      <c r="G15" s="250"/>
      <c r="H15" s="250"/>
    </row>
    <row r="16" spans="1:8" x14ac:dyDescent="0.2">
      <c r="A16" s="521"/>
      <c r="B16" s="529" t="s">
        <v>15037</v>
      </c>
      <c r="C16" s="253"/>
      <c r="D16" s="250"/>
      <c r="E16" s="250"/>
      <c r="F16" s="62"/>
      <c r="G16" s="62"/>
      <c r="H16" s="253"/>
    </row>
    <row r="17" spans="1:8" ht="15" x14ac:dyDescent="0.25">
      <c r="A17" s="685" t="s">
        <v>422</v>
      </c>
      <c r="B17" s="679" t="s">
        <v>15065</v>
      </c>
      <c r="C17" s="253"/>
      <c r="D17" s="250"/>
      <c r="E17" s="250"/>
      <c r="F17" s="250"/>
      <c r="G17" s="250"/>
      <c r="H17" s="250"/>
    </row>
    <row r="18" spans="1:8" x14ac:dyDescent="0.2">
      <c r="A18" s="521" t="s">
        <v>15064</v>
      </c>
      <c r="B18" s="529" t="s">
        <v>15066</v>
      </c>
      <c r="C18" s="278">
        <v>46921.521206409496</v>
      </c>
      <c r="D18" s="402"/>
      <c r="E18" s="250"/>
      <c r="F18" s="62">
        <v>0</v>
      </c>
      <c r="G18" s="62">
        <v>0</v>
      </c>
      <c r="H18" s="253">
        <f t="shared" ref="H18:H23" si="1">G18-F18</f>
        <v>0</v>
      </c>
    </row>
    <row r="19" spans="1:8" x14ac:dyDescent="0.2">
      <c r="A19" s="521" t="s">
        <v>15090</v>
      </c>
      <c r="B19" s="529" t="s">
        <v>15067</v>
      </c>
      <c r="C19" s="278">
        <v>46921.521206409496</v>
      </c>
      <c r="D19" s="402"/>
      <c r="E19" s="250"/>
      <c r="F19" s="62">
        <v>0</v>
      </c>
      <c r="G19" s="62">
        <v>0</v>
      </c>
      <c r="H19" s="253">
        <f t="shared" si="1"/>
        <v>0</v>
      </c>
    </row>
    <row r="20" spans="1:8" x14ac:dyDescent="0.2">
      <c r="A20" s="521" t="s">
        <v>15091</v>
      </c>
      <c r="B20" s="529" t="s">
        <v>15068</v>
      </c>
      <c r="C20" s="278">
        <v>46921.521206409496</v>
      </c>
      <c r="D20" s="402"/>
      <c r="E20" s="250"/>
      <c r="F20" s="62">
        <v>0</v>
      </c>
      <c r="G20" s="62">
        <v>0</v>
      </c>
      <c r="H20" s="253">
        <f t="shared" si="1"/>
        <v>0</v>
      </c>
    </row>
    <row r="21" spans="1:8" x14ac:dyDescent="0.2">
      <c r="A21" s="521" t="s">
        <v>15092</v>
      </c>
      <c r="B21" s="529" t="s">
        <v>15069</v>
      </c>
      <c r="C21" s="278">
        <v>46921.521206409496</v>
      </c>
      <c r="D21" s="402"/>
      <c r="E21" s="250"/>
      <c r="F21" s="62">
        <v>0</v>
      </c>
      <c r="G21" s="62">
        <v>0</v>
      </c>
      <c r="H21" s="253">
        <f t="shared" si="1"/>
        <v>0</v>
      </c>
    </row>
    <row r="22" spans="1:8" x14ac:dyDescent="0.2">
      <c r="A22" s="521" t="s">
        <v>15093</v>
      </c>
      <c r="B22" s="529" t="s">
        <v>15070</v>
      </c>
      <c r="C22" s="278">
        <v>46921.521206409496</v>
      </c>
      <c r="D22" s="402"/>
      <c r="E22" s="250"/>
      <c r="F22" s="62">
        <v>0</v>
      </c>
      <c r="G22" s="62">
        <v>0</v>
      </c>
      <c r="H22" s="253">
        <f t="shared" si="1"/>
        <v>0</v>
      </c>
    </row>
    <row r="23" spans="1:8" x14ac:dyDescent="0.2">
      <c r="A23" s="521" t="s">
        <v>15094</v>
      </c>
      <c r="B23" s="529" t="s">
        <v>15071</v>
      </c>
      <c r="C23" s="278">
        <v>14311.063967952548</v>
      </c>
      <c r="D23" s="402"/>
      <c r="E23" s="250"/>
      <c r="F23" s="62">
        <v>0</v>
      </c>
      <c r="G23" s="62">
        <v>0</v>
      </c>
      <c r="H23" s="253">
        <f t="shared" si="1"/>
        <v>0</v>
      </c>
    </row>
    <row r="24" spans="1:8" ht="15" x14ac:dyDescent="0.25">
      <c r="A24" s="674" t="s">
        <v>1385</v>
      </c>
      <c r="B24" s="560" t="s">
        <v>6572</v>
      </c>
      <c r="C24" s="278"/>
      <c r="D24" s="402"/>
      <c r="E24" s="250"/>
      <c r="F24" s="62"/>
      <c r="G24" s="62"/>
      <c r="H24" s="253"/>
    </row>
    <row r="25" spans="1:8" x14ac:dyDescent="0.2">
      <c r="A25" s="521" t="s">
        <v>5156</v>
      </c>
      <c r="B25" s="54" t="s">
        <v>9520</v>
      </c>
      <c r="C25" s="278">
        <v>14071.183226540359</v>
      </c>
      <c r="D25" s="402">
        <v>35</v>
      </c>
      <c r="E25" s="250"/>
      <c r="F25" s="62">
        <v>0</v>
      </c>
      <c r="G25" s="62">
        <v>0</v>
      </c>
      <c r="H25" s="253">
        <f t="shared" ref="H25:H26" si="2">G25-F25</f>
        <v>0</v>
      </c>
    </row>
    <row r="26" spans="1:8" x14ac:dyDescent="0.2">
      <c r="A26" s="521" t="s">
        <v>9521</v>
      </c>
      <c r="B26" s="530" t="s">
        <v>9522</v>
      </c>
      <c r="C26" s="278">
        <v>859.86677345964085</v>
      </c>
      <c r="D26" s="402">
        <v>35</v>
      </c>
      <c r="E26" s="250"/>
      <c r="F26" s="62">
        <v>0</v>
      </c>
      <c r="G26" s="62">
        <v>0</v>
      </c>
      <c r="H26" s="253">
        <f t="shared" si="2"/>
        <v>0</v>
      </c>
    </row>
    <row r="27" spans="1:8" ht="15" x14ac:dyDescent="0.25">
      <c r="A27" s="522" t="s">
        <v>423</v>
      </c>
      <c r="B27" s="611" t="s">
        <v>15072</v>
      </c>
      <c r="C27" s="689"/>
      <c r="D27" s="402"/>
      <c r="E27" s="250"/>
      <c r="F27" s="62"/>
      <c r="G27" s="62"/>
      <c r="H27" s="253"/>
    </row>
    <row r="28" spans="1:8" x14ac:dyDescent="0.2">
      <c r="A28" s="521" t="s">
        <v>424</v>
      </c>
      <c r="B28" s="520" t="s">
        <v>8596</v>
      </c>
      <c r="C28" s="278"/>
      <c r="D28" s="402">
        <v>26</v>
      </c>
      <c r="E28" s="250"/>
      <c r="F28" s="62"/>
      <c r="G28" s="62"/>
      <c r="H28" s="253"/>
    </row>
    <row r="29" spans="1:8" ht="142.5" x14ac:dyDescent="0.2">
      <c r="A29" s="521"/>
      <c r="B29" s="547" t="s">
        <v>15095</v>
      </c>
      <c r="C29" s="278"/>
      <c r="D29" s="402"/>
      <c r="E29" s="250"/>
      <c r="F29" s="62"/>
      <c r="G29" s="62"/>
      <c r="H29" s="253"/>
    </row>
    <row r="30" spans="1:8" ht="28.5" x14ac:dyDescent="0.2">
      <c r="A30" s="533" t="s">
        <v>9503</v>
      </c>
      <c r="B30" s="520" t="s">
        <v>15073</v>
      </c>
      <c r="C30" s="278"/>
      <c r="D30" s="402"/>
      <c r="E30" s="250"/>
      <c r="F30" s="62"/>
      <c r="G30" s="62"/>
      <c r="H30" s="253"/>
    </row>
    <row r="31" spans="1:8" x14ac:dyDescent="0.2">
      <c r="A31" s="533" t="s">
        <v>9504</v>
      </c>
      <c r="B31" s="520" t="s">
        <v>15074</v>
      </c>
      <c r="C31" s="278">
        <v>207472.62467767397</v>
      </c>
      <c r="D31" s="402"/>
      <c r="E31" s="250"/>
      <c r="F31" s="62">
        <v>0</v>
      </c>
      <c r="G31" s="62">
        <v>0</v>
      </c>
      <c r="H31" s="253">
        <f t="shared" ref="H31:H36" si="3">G31-F31</f>
        <v>0</v>
      </c>
    </row>
    <row r="32" spans="1:8" x14ac:dyDescent="0.2">
      <c r="A32" s="533" t="s">
        <v>9505</v>
      </c>
      <c r="B32" s="520" t="s">
        <v>15075</v>
      </c>
      <c r="C32" s="278">
        <v>207472.62467767397</v>
      </c>
      <c r="D32" s="402"/>
      <c r="E32" s="250"/>
      <c r="F32" s="62">
        <v>0</v>
      </c>
      <c r="G32" s="62">
        <v>0</v>
      </c>
      <c r="H32" s="253">
        <f t="shared" si="3"/>
        <v>0</v>
      </c>
    </row>
    <row r="33" spans="1:8" x14ac:dyDescent="0.2">
      <c r="A33" s="533" t="s">
        <v>9506</v>
      </c>
      <c r="B33" s="520" t="s">
        <v>15076</v>
      </c>
      <c r="C33" s="278">
        <v>109782.0646219444</v>
      </c>
      <c r="D33" s="402"/>
      <c r="E33" s="250"/>
      <c r="F33" s="62">
        <v>0</v>
      </c>
      <c r="G33" s="62">
        <v>0</v>
      </c>
      <c r="H33" s="253">
        <f t="shared" si="3"/>
        <v>0</v>
      </c>
    </row>
    <row r="34" spans="1:8" ht="28.5" x14ac:dyDescent="0.2">
      <c r="A34" s="521" t="s">
        <v>9507</v>
      </c>
      <c r="B34" s="520" t="s">
        <v>15077</v>
      </c>
      <c r="C34" s="278">
        <v>32795.457123580767</v>
      </c>
      <c r="D34" s="402"/>
      <c r="E34" s="250"/>
      <c r="F34" s="62">
        <v>0</v>
      </c>
      <c r="G34" s="62">
        <v>0</v>
      </c>
      <c r="H34" s="253">
        <f t="shared" si="3"/>
        <v>0</v>
      </c>
    </row>
    <row r="35" spans="1:8" ht="28.5" x14ac:dyDescent="0.2">
      <c r="A35" s="521" t="s">
        <v>15078</v>
      </c>
      <c r="B35" s="520" t="s">
        <v>15079</v>
      </c>
      <c r="C35" s="278">
        <v>32795.457123580767</v>
      </c>
      <c r="D35" s="402"/>
      <c r="E35" s="250"/>
      <c r="F35" s="62">
        <v>0</v>
      </c>
      <c r="G35" s="62">
        <v>0</v>
      </c>
      <c r="H35" s="253">
        <f t="shared" si="3"/>
        <v>0</v>
      </c>
    </row>
    <row r="36" spans="1:8" ht="28.5" x14ac:dyDescent="0.2">
      <c r="A36" s="521" t="s">
        <v>15080</v>
      </c>
      <c r="B36" s="520" t="s">
        <v>15081</v>
      </c>
      <c r="C36" s="278">
        <v>65590.914247161534</v>
      </c>
      <c r="D36" s="402"/>
      <c r="E36" s="250"/>
      <c r="F36" s="62">
        <v>0</v>
      </c>
      <c r="G36" s="62">
        <v>0</v>
      </c>
      <c r="H36" s="253">
        <f t="shared" si="3"/>
        <v>0</v>
      </c>
    </row>
    <row r="37" spans="1:8" ht="28.5" x14ac:dyDescent="0.2">
      <c r="A37" s="533" t="s">
        <v>9508</v>
      </c>
      <c r="B37" s="520" t="s">
        <v>15082</v>
      </c>
      <c r="C37" s="278"/>
      <c r="D37" s="402"/>
      <c r="E37" s="250"/>
      <c r="F37" s="62"/>
      <c r="G37" s="62"/>
      <c r="H37" s="253"/>
    </row>
    <row r="38" spans="1:8" x14ac:dyDescent="0.2">
      <c r="A38" s="533" t="s">
        <v>9509</v>
      </c>
      <c r="B38" s="520" t="s">
        <v>15083</v>
      </c>
      <c r="C38" s="278">
        <v>207472.62467767397</v>
      </c>
      <c r="D38" s="402"/>
      <c r="E38" s="250"/>
      <c r="F38" s="62">
        <v>0</v>
      </c>
      <c r="G38" s="62">
        <v>0</v>
      </c>
      <c r="H38" s="253">
        <f t="shared" ref="H38:H43" si="4">G38-F38</f>
        <v>0</v>
      </c>
    </row>
    <row r="39" spans="1:8" x14ac:dyDescent="0.2">
      <c r="A39" s="533" t="s">
        <v>9510</v>
      </c>
      <c r="B39" s="520" t="s">
        <v>15084</v>
      </c>
      <c r="C39" s="278">
        <v>207472.62467767397</v>
      </c>
      <c r="D39" s="402"/>
      <c r="E39" s="250"/>
      <c r="F39" s="62">
        <v>0</v>
      </c>
      <c r="G39" s="62">
        <v>0</v>
      </c>
      <c r="H39" s="253">
        <f t="shared" si="4"/>
        <v>0</v>
      </c>
    </row>
    <row r="40" spans="1:8" x14ac:dyDescent="0.2">
      <c r="A40" s="533" t="s">
        <v>9511</v>
      </c>
      <c r="B40" s="520" t="s">
        <v>15085</v>
      </c>
      <c r="C40" s="278">
        <v>214111.74866735953</v>
      </c>
      <c r="D40" s="402"/>
      <c r="E40" s="250"/>
      <c r="F40" s="62">
        <v>0</v>
      </c>
      <c r="G40" s="62">
        <v>0</v>
      </c>
      <c r="H40" s="253">
        <f t="shared" si="4"/>
        <v>0</v>
      </c>
    </row>
    <row r="41" spans="1:8" ht="28.5" x14ac:dyDescent="0.2">
      <c r="A41" s="533" t="s">
        <v>9512</v>
      </c>
      <c r="B41" s="520" t="s">
        <v>15077</v>
      </c>
      <c r="C41" s="278">
        <v>39316.062376419213</v>
      </c>
      <c r="D41" s="402"/>
      <c r="E41" s="250"/>
      <c r="F41" s="62">
        <v>0</v>
      </c>
      <c r="G41" s="62">
        <v>0</v>
      </c>
      <c r="H41" s="253">
        <f t="shared" si="4"/>
        <v>0</v>
      </c>
    </row>
    <row r="42" spans="1:8" ht="28.5" x14ac:dyDescent="0.2">
      <c r="A42" s="533" t="s">
        <v>9513</v>
      </c>
      <c r="B42" s="520" t="s">
        <v>15079</v>
      </c>
      <c r="C42" s="278">
        <v>39316.062376419213</v>
      </c>
      <c r="D42" s="402"/>
      <c r="E42" s="250"/>
      <c r="F42" s="62">
        <v>0</v>
      </c>
      <c r="G42" s="62">
        <v>0</v>
      </c>
      <c r="H42" s="253">
        <f t="shared" si="4"/>
        <v>0</v>
      </c>
    </row>
    <row r="43" spans="1:8" ht="28.5" x14ac:dyDescent="0.2">
      <c r="A43" s="533" t="s">
        <v>15086</v>
      </c>
      <c r="B43" s="520" t="s">
        <v>15081</v>
      </c>
      <c r="C43" s="278">
        <v>78632.124752838427</v>
      </c>
      <c r="D43" s="402"/>
      <c r="E43" s="250"/>
      <c r="F43" s="62">
        <v>0</v>
      </c>
      <c r="G43" s="62">
        <v>0</v>
      </c>
      <c r="H43" s="253">
        <f t="shared" si="4"/>
        <v>0</v>
      </c>
    </row>
    <row r="44" spans="1:8" ht="15" x14ac:dyDescent="0.25">
      <c r="A44" s="522" t="s">
        <v>425</v>
      </c>
      <c r="B44" s="611" t="s">
        <v>8677</v>
      </c>
      <c r="C44" s="548"/>
      <c r="D44" s="402"/>
      <c r="E44" s="250"/>
      <c r="F44" s="62"/>
      <c r="G44" s="62"/>
      <c r="H44" s="253"/>
    </row>
    <row r="45" spans="1:8" ht="28.5" x14ac:dyDescent="0.2">
      <c r="A45" s="521"/>
      <c r="B45" s="529" t="s">
        <v>14443</v>
      </c>
      <c r="C45" s="278"/>
      <c r="D45" s="571"/>
      <c r="E45" s="250"/>
      <c r="F45" s="62"/>
      <c r="G45" s="62"/>
      <c r="H45" s="253"/>
    </row>
    <row r="46" spans="1:8" x14ac:dyDescent="0.2">
      <c r="A46" s="521" t="s">
        <v>426</v>
      </c>
      <c r="B46" s="529" t="s">
        <v>15087</v>
      </c>
      <c r="C46" s="278">
        <v>3927.1304558685656</v>
      </c>
      <c r="D46" s="571"/>
      <c r="E46" s="250"/>
      <c r="F46" s="62">
        <v>0</v>
      </c>
      <c r="G46" s="62">
        <v>0</v>
      </c>
      <c r="H46" s="253">
        <f t="shared" ref="H46:H47" si="5">G46-F46</f>
        <v>0</v>
      </c>
    </row>
    <row r="47" spans="1:8" x14ac:dyDescent="0.2">
      <c r="A47" s="521" t="s">
        <v>15088</v>
      </c>
      <c r="B47" s="529" t="s">
        <v>15089</v>
      </c>
      <c r="C47" s="278">
        <v>64265.039544131432</v>
      </c>
      <c r="D47" s="571"/>
      <c r="E47" s="250"/>
      <c r="F47" s="62">
        <v>0</v>
      </c>
      <c r="G47" s="62">
        <v>0</v>
      </c>
      <c r="H47" s="253">
        <f t="shared" si="5"/>
        <v>0</v>
      </c>
    </row>
    <row r="48" spans="1:8" ht="15" x14ac:dyDescent="0.25">
      <c r="A48" s="15" t="s">
        <v>427</v>
      </c>
      <c r="B48" s="12" t="s">
        <v>5546</v>
      </c>
      <c r="C48" s="299"/>
      <c r="D48" s="250"/>
      <c r="E48" s="250"/>
      <c r="F48" s="250"/>
      <c r="G48" s="250"/>
      <c r="H48" s="250"/>
    </row>
    <row r="49" spans="1:8" ht="28.5" x14ac:dyDescent="0.2">
      <c r="A49" s="521" t="s">
        <v>428</v>
      </c>
      <c r="B49" s="520" t="s">
        <v>9514</v>
      </c>
      <c r="C49" s="278">
        <v>18492.070127530569</v>
      </c>
      <c r="D49" s="250">
        <v>40</v>
      </c>
      <c r="E49" s="250"/>
      <c r="F49" s="62">
        <v>0</v>
      </c>
      <c r="G49" s="62">
        <v>0</v>
      </c>
      <c r="H49" s="253">
        <f t="shared" ref="H49:H50" si="6">G49-F49</f>
        <v>0</v>
      </c>
    </row>
    <row r="50" spans="1:8" ht="28.5" x14ac:dyDescent="0.2">
      <c r="A50" s="521" t="s">
        <v>429</v>
      </c>
      <c r="B50" s="520" t="s">
        <v>8680</v>
      </c>
      <c r="C50" s="278">
        <v>1130.019872469431</v>
      </c>
      <c r="D50" s="250">
        <v>40</v>
      </c>
      <c r="E50" s="250"/>
      <c r="F50" s="62">
        <v>0</v>
      </c>
      <c r="G50" s="62">
        <v>0</v>
      </c>
      <c r="H50" s="253">
        <f t="shared" si="6"/>
        <v>0</v>
      </c>
    </row>
    <row r="51" spans="1:8" ht="28.5" x14ac:dyDescent="0.2">
      <c r="A51" s="521" t="s">
        <v>430</v>
      </c>
      <c r="B51" s="520" t="s">
        <v>9515</v>
      </c>
      <c r="C51" s="278">
        <v>18492.070127530569</v>
      </c>
      <c r="D51" s="250">
        <v>40</v>
      </c>
      <c r="E51" s="250"/>
      <c r="F51" s="62">
        <v>0</v>
      </c>
      <c r="G51" s="62">
        <v>0</v>
      </c>
      <c r="H51" s="253">
        <f t="shared" ref="H51:H54" si="7">G51-F51</f>
        <v>0</v>
      </c>
    </row>
    <row r="52" spans="1:8" ht="28.5" x14ac:dyDescent="0.2">
      <c r="A52" s="521" t="s">
        <v>9516</v>
      </c>
      <c r="B52" s="520" t="s">
        <v>8682</v>
      </c>
      <c r="C52" s="278">
        <v>1130.019872469431</v>
      </c>
      <c r="D52" s="250">
        <v>40</v>
      </c>
      <c r="E52" s="250"/>
      <c r="F52" s="62">
        <v>0</v>
      </c>
      <c r="G52" s="62">
        <v>0</v>
      </c>
      <c r="H52" s="253">
        <f t="shared" si="7"/>
        <v>0</v>
      </c>
    </row>
    <row r="53" spans="1:8" ht="28.5" x14ac:dyDescent="0.2">
      <c r="A53" s="521" t="s">
        <v>9517</v>
      </c>
      <c r="B53" s="520" t="s">
        <v>9518</v>
      </c>
      <c r="C53" s="278">
        <v>20547.967625978072</v>
      </c>
      <c r="D53" s="250">
        <v>41</v>
      </c>
      <c r="E53" s="250"/>
      <c r="F53" s="62">
        <v>0</v>
      </c>
      <c r="G53" s="62">
        <v>0</v>
      </c>
      <c r="H53" s="253">
        <f t="shared" si="7"/>
        <v>0</v>
      </c>
    </row>
    <row r="54" spans="1:8" ht="29.25" thickBot="1" x14ac:dyDescent="0.25">
      <c r="A54" s="521" t="s">
        <v>9519</v>
      </c>
      <c r="B54" s="520" t="s">
        <v>8684</v>
      </c>
      <c r="C54" s="278">
        <v>1255.6523740219272</v>
      </c>
      <c r="D54" s="250">
        <v>41</v>
      </c>
      <c r="E54" s="250"/>
      <c r="F54" s="62">
        <v>0</v>
      </c>
      <c r="G54" s="62">
        <v>0</v>
      </c>
      <c r="H54" s="253">
        <f t="shared" si="7"/>
        <v>0</v>
      </c>
    </row>
    <row r="55" spans="1:8" ht="15.75" thickBot="1" x14ac:dyDescent="0.3">
      <c r="A55" s="158"/>
      <c r="B55" s="159" t="s">
        <v>6027</v>
      </c>
      <c r="C55" s="280">
        <f>SUM(C13:C54)</f>
        <v>1854135.8499999996</v>
      </c>
      <c r="D55" s="273"/>
      <c r="E55" s="273"/>
      <c r="F55" s="262">
        <f>SUM(F13:F54)</f>
        <v>0</v>
      </c>
      <c r="G55" s="262">
        <f>SUM(G13:G54)</f>
        <v>0</v>
      </c>
      <c r="H55" s="262">
        <f>SUM(H13:H54)</f>
        <v>0</v>
      </c>
    </row>
    <row r="56" spans="1:8" ht="45" x14ac:dyDescent="0.25">
      <c r="A56" s="183" t="s">
        <v>6028</v>
      </c>
      <c r="B56" s="501" t="s">
        <v>7818</v>
      </c>
      <c r="C56" s="286"/>
      <c r="D56" s="275"/>
      <c r="E56" s="275"/>
      <c r="F56" s="275"/>
      <c r="G56" s="275"/>
      <c r="H56" s="287"/>
    </row>
    <row r="57" spans="1:8" x14ac:dyDescent="0.2">
      <c r="A57" s="47"/>
      <c r="B57" s="6" t="s">
        <v>6029</v>
      </c>
      <c r="C57" s="250"/>
      <c r="D57" s="250"/>
      <c r="E57" s="250"/>
      <c r="F57" s="250"/>
      <c r="G57" s="250"/>
      <c r="H57" s="250"/>
    </row>
    <row r="58" spans="1:8" ht="15" x14ac:dyDescent="0.25">
      <c r="A58" s="15" t="s">
        <v>431</v>
      </c>
      <c r="B58" s="12" t="s">
        <v>5570</v>
      </c>
      <c r="C58" s="269"/>
      <c r="D58" s="255"/>
      <c r="E58" s="255"/>
      <c r="F58" s="255"/>
      <c r="G58" s="255"/>
      <c r="H58" s="277"/>
    </row>
    <row r="59" spans="1:8" x14ac:dyDescent="0.2">
      <c r="A59" s="29" t="s">
        <v>432</v>
      </c>
      <c r="B59" s="16" t="s">
        <v>5966</v>
      </c>
      <c r="C59" s="253">
        <v>43546.879999999997</v>
      </c>
      <c r="D59" s="250">
        <v>17</v>
      </c>
      <c r="E59" s="250"/>
      <c r="F59" s="62">
        <v>0</v>
      </c>
      <c r="G59" s="62">
        <v>0</v>
      </c>
      <c r="H59" s="253">
        <f t="shared" ref="H59:H66" si="8">G59-F59</f>
        <v>0</v>
      </c>
    </row>
    <row r="60" spans="1:8" x14ac:dyDescent="0.2">
      <c r="A60" s="29" t="s">
        <v>433</v>
      </c>
      <c r="B60" s="6" t="s">
        <v>5967</v>
      </c>
      <c r="C60" s="253">
        <v>43546.879999999997</v>
      </c>
      <c r="D60" s="250">
        <v>17</v>
      </c>
      <c r="E60" s="250"/>
      <c r="F60" s="62">
        <v>0</v>
      </c>
      <c r="G60" s="62">
        <v>0</v>
      </c>
      <c r="H60" s="253">
        <f t="shared" si="8"/>
        <v>0</v>
      </c>
    </row>
    <row r="61" spans="1:8" x14ac:dyDescent="0.2">
      <c r="A61" s="29" t="s">
        <v>434</v>
      </c>
      <c r="B61" s="6" t="s">
        <v>5968</v>
      </c>
      <c r="C61" s="253">
        <v>43546.879999999997</v>
      </c>
      <c r="D61" s="250">
        <v>17</v>
      </c>
      <c r="E61" s="250"/>
      <c r="F61" s="62">
        <v>0</v>
      </c>
      <c r="G61" s="62">
        <v>0</v>
      </c>
      <c r="H61" s="253">
        <f t="shared" si="8"/>
        <v>0</v>
      </c>
    </row>
    <row r="62" spans="1:8" x14ac:dyDescent="0.2">
      <c r="A62" s="29" t="s">
        <v>435</v>
      </c>
      <c r="B62" s="6" t="s">
        <v>5969</v>
      </c>
      <c r="C62" s="253">
        <v>43546.879999999997</v>
      </c>
      <c r="D62" s="250">
        <v>17</v>
      </c>
      <c r="E62" s="250"/>
      <c r="F62" s="62">
        <v>0</v>
      </c>
      <c r="G62" s="62">
        <v>0</v>
      </c>
      <c r="H62" s="253">
        <f t="shared" si="8"/>
        <v>0</v>
      </c>
    </row>
    <row r="63" spans="1:8" x14ac:dyDescent="0.2">
      <c r="A63" s="29" t="s">
        <v>1493</v>
      </c>
      <c r="B63" s="6" t="s">
        <v>5970</v>
      </c>
      <c r="C63" s="253">
        <v>10886.72</v>
      </c>
      <c r="D63" s="250">
        <v>47</v>
      </c>
      <c r="E63" s="250"/>
      <c r="F63" s="62">
        <v>0</v>
      </c>
      <c r="G63" s="62">
        <v>0</v>
      </c>
      <c r="H63" s="253">
        <f t="shared" si="8"/>
        <v>0</v>
      </c>
    </row>
    <row r="64" spans="1:8" x14ac:dyDescent="0.2">
      <c r="A64" s="29" t="s">
        <v>3114</v>
      </c>
      <c r="B64" s="6" t="s">
        <v>5971</v>
      </c>
      <c r="C64" s="253">
        <v>10886.72</v>
      </c>
      <c r="D64" s="250">
        <v>47</v>
      </c>
      <c r="E64" s="250"/>
      <c r="F64" s="62">
        <v>0</v>
      </c>
      <c r="G64" s="62">
        <v>0</v>
      </c>
      <c r="H64" s="253">
        <f t="shared" si="8"/>
        <v>0</v>
      </c>
    </row>
    <row r="65" spans="1:8" x14ac:dyDescent="0.2">
      <c r="A65" s="29" t="s">
        <v>3115</v>
      </c>
      <c r="B65" s="6" t="s">
        <v>5972</v>
      </c>
      <c r="C65" s="253">
        <v>10886.72</v>
      </c>
      <c r="D65" s="250">
        <v>47</v>
      </c>
      <c r="E65" s="250"/>
      <c r="F65" s="62">
        <v>0</v>
      </c>
      <c r="G65" s="62">
        <v>0</v>
      </c>
      <c r="H65" s="253">
        <f t="shared" si="8"/>
        <v>0</v>
      </c>
    </row>
    <row r="66" spans="1:8" x14ac:dyDescent="0.2">
      <c r="A66" s="29" t="s">
        <v>3116</v>
      </c>
      <c r="B66" s="6" t="s">
        <v>5973</v>
      </c>
      <c r="C66" s="253">
        <v>10886.73</v>
      </c>
      <c r="D66" s="250">
        <v>47</v>
      </c>
      <c r="E66" s="250"/>
      <c r="F66" s="62">
        <v>0</v>
      </c>
      <c r="G66" s="62">
        <v>0</v>
      </c>
      <c r="H66" s="253">
        <f t="shared" si="8"/>
        <v>0</v>
      </c>
    </row>
    <row r="67" spans="1:8" ht="30" x14ac:dyDescent="0.25">
      <c r="A67" s="15" t="s">
        <v>436</v>
      </c>
      <c r="B67" s="208" t="s">
        <v>6030</v>
      </c>
      <c r="C67" s="269"/>
      <c r="D67" s="255"/>
      <c r="E67" s="255"/>
      <c r="F67" s="255"/>
      <c r="G67" s="255"/>
      <c r="H67" s="277"/>
    </row>
    <row r="68" spans="1:8" x14ac:dyDescent="0.2">
      <c r="A68" s="29" t="s">
        <v>437</v>
      </c>
      <c r="B68" s="6" t="s">
        <v>6623</v>
      </c>
      <c r="C68" s="253">
        <v>269749.05</v>
      </c>
      <c r="D68" s="250">
        <v>19</v>
      </c>
      <c r="E68" s="250">
        <v>22</v>
      </c>
      <c r="F68" s="62">
        <v>269749.05</v>
      </c>
      <c r="G68" s="62">
        <v>0</v>
      </c>
      <c r="H68" s="253">
        <f>G68+F68</f>
        <v>269749.05</v>
      </c>
    </row>
    <row r="69" spans="1:8" x14ac:dyDescent="0.2">
      <c r="A69" s="29" t="s">
        <v>438</v>
      </c>
      <c r="B69" s="6" t="s">
        <v>6624</v>
      </c>
      <c r="C69" s="253">
        <v>269749.05</v>
      </c>
      <c r="D69" s="250">
        <v>19</v>
      </c>
      <c r="E69" s="250">
        <v>23</v>
      </c>
      <c r="F69" s="62">
        <v>269749.05</v>
      </c>
      <c r="G69" s="62">
        <v>0</v>
      </c>
      <c r="H69" s="253">
        <f>G69+F69</f>
        <v>269749.05</v>
      </c>
    </row>
    <row r="70" spans="1:8" x14ac:dyDescent="0.2">
      <c r="A70" s="29" t="s">
        <v>439</v>
      </c>
      <c r="B70" s="6" t="s">
        <v>6625</v>
      </c>
      <c r="C70" s="253">
        <v>269749.05</v>
      </c>
      <c r="D70" s="250">
        <v>19</v>
      </c>
      <c r="E70" s="250">
        <v>24</v>
      </c>
      <c r="F70" s="62">
        <v>269749.05</v>
      </c>
      <c r="G70" s="62">
        <v>0</v>
      </c>
      <c r="H70" s="253">
        <f t="shared" ref="H70:H86" si="9">G70+F70</f>
        <v>269749.05</v>
      </c>
    </row>
    <row r="71" spans="1:8" x14ac:dyDescent="0.2">
      <c r="A71" s="29" t="s">
        <v>440</v>
      </c>
      <c r="B71" s="6" t="s">
        <v>6626</v>
      </c>
      <c r="C71" s="253">
        <v>269749.05</v>
      </c>
      <c r="D71" s="250">
        <v>19</v>
      </c>
      <c r="E71" s="250">
        <v>24</v>
      </c>
      <c r="F71" s="62">
        <v>269749.05</v>
      </c>
      <c r="G71" s="62">
        <v>0</v>
      </c>
      <c r="H71" s="253">
        <f t="shared" si="9"/>
        <v>269749.05</v>
      </c>
    </row>
    <row r="72" spans="1:8" x14ac:dyDescent="0.2">
      <c r="A72" s="29" t="s">
        <v>441</v>
      </c>
      <c r="B72" s="6" t="s">
        <v>7762</v>
      </c>
      <c r="C72" s="253">
        <v>269749.05</v>
      </c>
      <c r="D72" s="250">
        <v>20</v>
      </c>
      <c r="E72" s="250">
        <v>24</v>
      </c>
      <c r="F72" s="62">
        <v>269749.05</v>
      </c>
      <c r="G72" s="62">
        <v>0</v>
      </c>
      <c r="H72" s="253">
        <f t="shared" si="9"/>
        <v>269749.05</v>
      </c>
    </row>
    <row r="73" spans="1:8" x14ac:dyDescent="0.2">
      <c r="A73" s="29" t="s">
        <v>668</v>
      </c>
      <c r="B73" s="6" t="s">
        <v>6627</v>
      </c>
      <c r="C73" s="253">
        <v>269749.05</v>
      </c>
      <c r="D73" s="250">
        <v>20</v>
      </c>
      <c r="E73" s="250">
        <v>24</v>
      </c>
      <c r="F73" s="62">
        <v>269749.05</v>
      </c>
      <c r="G73" s="62">
        <v>0</v>
      </c>
      <c r="H73" s="253">
        <f t="shared" si="9"/>
        <v>269749.05</v>
      </c>
    </row>
    <row r="74" spans="1:8" x14ac:dyDescent="0.2">
      <c r="A74" s="29" t="s">
        <v>669</v>
      </c>
      <c r="B74" s="6" t="s">
        <v>6972</v>
      </c>
      <c r="C74" s="253">
        <v>269749.05</v>
      </c>
      <c r="D74" s="250">
        <v>20</v>
      </c>
      <c r="E74" s="250">
        <v>25</v>
      </c>
      <c r="F74" s="62">
        <v>269749.05</v>
      </c>
      <c r="G74" s="62">
        <v>0</v>
      </c>
      <c r="H74" s="253">
        <f t="shared" si="9"/>
        <v>269749.05</v>
      </c>
    </row>
    <row r="75" spans="1:8" x14ac:dyDescent="0.2">
      <c r="A75" s="29" t="s">
        <v>670</v>
      </c>
      <c r="B75" s="6" t="s">
        <v>6628</v>
      </c>
      <c r="C75" s="253">
        <v>269749.05</v>
      </c>
      <c r="D75" s="250">
        <v>20</v>
      </c>
      <c r="E75" s="250">
        <v>24</v>
      </c>
      <c r="F75" s="62">
        <v>269749.05</v>
      </c>
      <c r="G75" s="62">
        <v>0</v>
      </c>
      <c r="H75" s="253">
        <f t="shared" si="9"/>
        <v>269749.05</v>
      </c>
    </row>
    <row r="76" spans="1:8" x14ac:dyDescent="0.2">
      <c r="A76" s="29" t="s">
        <v>671</v>
      </c>
      <c r="B76" s="6" t="s">
        <v>6973</v>
      </c>
      <c r="C76" s="253">
        <v>269749.05</v>
      </c>
      <c r="D76" s="250">
        <v>20</v>
      </c>
      <c r="E76" s="250">
        <v>25</v>
      </c>
      <c r="F76" s="62">
        <v>269749.05</v>
      </c>
      <c r="G76" s="62">
        <v>0</v>
      </c>
      <c r="H76" s="253">
        <f t="shared" si="9"/>
        <v>269749.05</v>
      </c>
    </row>
    <row r="77" spans="1:8" x14ac:dyDescent="0.2">
      <c r="A77" s="29" t="s">
        <v>672</v>
      </c>
      <c r="B77" s="6" t="s">
        <v>7221</v>
      </c>
      <c r="C77" s="253">
        <v>269749.05</v>
      </c>
      <c r="D77" s="250">
        <v>21</v>
      </c>
      <c r="E77" s="250">
        <v>25</v>
      </c>
      <c r="F77" s="62">
        <v>269749.05</v>
      </c>
      <c r="G77" s="62">
        <v>0</v>
      </c>
      <c r="H77" s="253">
        <f t="shared" si="9"/>
        <v>269749.05</v>
      </c>
    </row>
    <row r="78" spans="1:8" x14ac:dyDescent="0.2">
      <c r="A78" s="29" t="s">
        <v>673</v>
      </c>
      <c r="B78" s="6" t="s">
        <v>7222</v>
      </c>
      <c r="C78" s="253">
        <v>269749.05</v>
      </c>
      <c r="D78" s="250">
        <v>21</v>
      </c>
      <c r="E78" s="250">
        <v>25</v>
      </c>
      <c r="F78" s="62">
        <v>269749.05</v>
      </c>
      <c r="G78" s="62">
        <v>0</v>
      </c>
      <c r="H78" s="253">
        <f t="shared" si="9"/>
        <v>269749.05</v>
      </c>
    </row>
    <row r="79" spans="1:8" x14ac:dyDescent="0.2">
      <c r="A79" s="29" t="s">
        <v>674</v>
      </c>
      <c r="B79" s="6" t="s">
        <v>7223</v>
      </c>
      <c r="C79" s="253">
        <v>269749.05</v>
      </c>
      <c r="D79" s="250">
        <v>21</v>
      </c>
      <c r="E79" s="250">
        <v>25</v>
      </c>
      <c r="F79" s="62">
        <v>269749.05</v>
      </c>
      <c r="G79" s="62">
        <v>0</v>
      </c>
      <c r="H79" s="253">
        <f t="shared" si="9"/>
        <v>269749.05</v>
      </c>
    </row>
    <row r="80" spans="1:8" x14ac:dyDescent="0.2">
      <c r="A80" s="29" t="s">
        <v>675</v>
      </c>
      <c r="B80" s="6" t="s">
        <v>7224</v>
      </c>
      <c r="C80" s="253">
        <v>269749.05</v>
      </c>
      <c r="D80" s="250">
        <v>21</v>
      </c>
      <c r="E80" s="250">
        <v>25</v>
      </c>
      <c r="F80" s="62">
        <v>269749.05</v>
      </c>
      <c r="G80" s="62">
        <v>0</v>
      </c>
      <c r="H80" s="253">
        <f t="shared" si="9"/>
        <v>269749.05</v>
      </c>
    </row>
    <row r="81" spans="1:8" x14ac:dyDescent="0.2">
      <c r="A81" s="29" t="s">
        <v>676</v>
      </c>
      <c r="B81" s="6" t="s">
        <v>7760</v>
      </c>
      <c r="C81" s="253">
        <v>269749.05</v>
      </c>
      <c r="D81" s="250">
        <v>21</v>
      </c>
      <c r="E81" s="250">
        <v>26</v>
      </c>
      <c r="F81" s="62">
        <v>269749.05</v>
      </c>
      <c r="G81" s="62">
        <v>0</v>
      </c>
      <c r="H81" s="253">
        <f t="shared" si="9"/>
        <v>269749.05</v>
      </c>
    </row>
    <row r="82" spans="1:8" x14ac:dyDescent="0.2">
      <c r="A82" s="29" t="s">
        <v>677</v>
      </c>
      <c r="B82" s="6" t="s">
        <v>7761</v>
      </c>
      <c r="C82" s="253">
        <v>269749.05</v>
      </c>
      <c r="D82" s="250">
        <v>22</v>
      </c>
      <c r="E82" s="250">
        <v>26</v>
      </c>
      <c r="F82" s="62">
        <v>269749.05</v>
      </c>
      <c r="G82" s="62">
        <v>0</v>
      </c>
      <c r="H82" s="253">
        <f t="shared" si="9"/>
        <v>269749.05</v>
      </c>
    </row>
    <row r="83" spans="1:8" x14ac:dyDescent="0.2">
      <c r="A83" s="29" t="s">
        <v>678</v>
      </c>
      <c r="B83" s="6" t="s">
        <v>7763</v>
      </c>
      <c r="C83" s="253">
        <v>269749.05</v>
      </c>
      <c r="D83" s="250">
        <v>22</v>
      </c>
      <c r="E83" s="250">
        <v>26</v>
      </c>
      <c r="F83" s="62">
        <v>269749.05</v>
      </c>
      <c r="G83" s="62">
        <v>0</v>
      </c>
      <c r="H83" s="253">
        <f t="shared" si="9"/>
        <v>269749.05</v>
      </c>
    </row>
    <row r="84" spans="1:8" x14ac:dyDescent="0.2">
      <c r="A84" s="29" t="s">
        <v>679</v>
      </c>
      <c r="B84" s="6" t="s">
        <v>7764</v>
      </c>
      <c r="C84" s="253">
        <v>269749.05</v>
      </c>
      <c r="D84" s="250">
        <v>22</v>
      </c>
      <c r="E84" s="250">
        <v>26</v>
      </c>
      <c r="F84" s="62">
        <v>269749.05</v>
      </c>
      <c r="G84" s="62">
        <v>0</v>
      </c>
      <c r="H84" s="253">
        <f t="shared" si="9"/>
        <v>269749.05</v>
      </c>
    </row>
    <row r="85" spans="1:8" x14ac:dyDescent="0.2">
      <c r="A85" s="29" t="s">
        <v>680</v>
      </c>
      <c r="B85" s="6" t="s">
        <v>8324</v>
      </c>
      <c r="C85" s="253">
        <v>269749.05</v>
      </c>
      <c r="D85" s="250">
        <v>22</v>
      </c>
      <c r="E85" s="250">
        <v>27</v>
      </c>
      <c r="F85" s="62">
        <v>269749.05</v>
      </c>
      <c r="G85" s="62">
        <v>0</v>
      </c>
      <c r="H85" s="253">
        <f t="shared" ref="H85" si="10">G85+F85</f>
        <v>269749.05</v>
      </c>
    </row>
    <row r="86" spans="1:8" x14ac:dyDescent="0.2">
      <c r="A86" s="29" t="s">
        <v>681</v>
      </c>
      <c r="B86" s="6" t="s">
        <v>7765</v>
      </c>
      <c r="C86" s="253">
        <v>269749.05</v>
      </c>
      <c r="D86" s="250">
        <v>22</v>
      </c>
      <c r="E86" s="250">
        <v>26</v>
      </c>
      <c r="F86" s="62">
        <v>269749.05</v>
      </c>
      <c r="G86" s="62">
        <v>0</v>
      </c>
      <c r="H86" s="253">
        <f t="shared" si="9"/>
        <v>269749.05</v>
      </c>
    </row>
    <row r="87" spans="1:8" x14ac:dyDescent="0.2">
      <c r="A87" s="29" t="s">
        <v>682</v>
      </c>
      <c r="B87" s="6" t="s">
        <v>8322</v>
      </c>
      <c r="C87" s="253">
        <v>269749.05</v>
      </c>
      <c r="D87" s="250">
        <v>23</v>
      </c>
      <c r="E87" s="250">
        <v>27</v>
      </c>
      <c r="F87" s="62">
        <v>269749.05</v>
      </c>
      <c r="G87" s="62">
        <v>0</v>
      </c>
      <c r="H87" s="253">
        <f t="shared" ref="H87:H90" si="11">G87+F87</f>
        <v>269749.05</v>
      </c>
    </row>
    <row r="88" spans="1:8" x14ac:dyDescent="0.2">
      <c r="A88" s="29" t="s">
        <v>1090</v>
      </c>
      <c r="B88" s="6" t="s">
        <v>8325</v>
      </c>
      <c r="C88" s="253">
        <v>269749.05</v>
      </c>
      <c r="D88" s="250">
        <v>23</v>
      </c>
      <c r="E88" s="250">
        <v>27</v>
      </c>
      <c r="F88" s="62">
        <v>269749.05</v>
      </c>
      <c r="G88" s="62">
        <v>0</v>
      </c>
      <c r="H88" s="253">
        <f t="shared" si="11"/>
        <v>269749.05</v>
      </c>
    </row>
    <row r="89" spans="1:8" x14ac:dyDescent="0.2">
      <c r="A89" s="29" t="s">
        <v>1091</v>
      </c>
      <c r="B89" s="6" t="s">
        <v>8323</v>
      </c>
      <c r="C89" s="253">
        <v>269749.05</v>
      </c>
      <c r="D89" s="250">
        <v>23</v>
      </c>
      <c r="E89" s="250">
        <v>27</v>
      </c>
      <c r="F89" s="62">
        <v>269749.05</v>
      </c>
      <c r="G89" s="62">
        <v>0</v>
      </c>
      <c r="H89" s="253">
        <f t="shared" si="11"/>
        <v>269749.05</v>
      </c>
    </row>
    <row r="90" spans="1:8" x14ac:dyDescent="0.2">
      <c r="A90" s="29" t="s">
        <v>1092</v>
      </c>
      <c r="B90" s="6" t="s">
        <v>8326</v>
      </c>
      <c r="C90" s="253">
        <v>269749.05</v>
      </c>
      <c r="D90" s="250">
        <v>23</v>
      </c>
      <c r="E90" s="250">
        <v>27</v>
      </c>
      <c r="F90" s="62">
        <v>269749.05</v>
      </c>
      <c r="G90" s="62">
        <v>0</v>
      </c>
      <c r="H90" s="253">
        <f t="shared" si="11"/>
        <v>269749.05</v>
      </c>
    </row>
    <row r="91" spans="1:8" x14ac:dyDescent="0.2">
      <c r="A91" s="29" t="s">
        <v>1093</v>
      </c>
      <c r="B91" s="6" t="s">
        <v>9669</v>
      </c>
      <c r="C91" s="253">
        <v>269749.05</v>
      </c>
      <c r="D91" s="250">
        <v>23</v>
      </c>
      <c r="E91" s="250">
        <v>28</v>
      </c>
      <c r="F91" s="62">
        <v>269749.05</v>
      </c>
      <c r="G91" s="62">
        <v>0</v>
      </c>
      <c r="H91" s="253">
        <f t="shared" ref="H91:H103" si="12">G91+F91</f>
        <v>269749.05</v>
      </c>
    </row>
    <row r="92" spans="1:8" x14ac:dyDescent="0.2">
      <c r="A92" s="29" t="s">
        <v>1094</v>
      </c>
      <c r="B92" s="6" t="s">
        <v>9670</v>
      </c>
      <c r="C92" s="253">
        <v>269749.05</v>
      </c>
      <c r="D92" s="250">
        <v>24</v>
      </c>
      <c r="E92" s="250">
        <v>28</v>
      </c>
      <c r="F92" s="62">
        <v>269749.05</v>
      </c>
      <c r="G92" s="62">
        <v>0</v>
      </c>
      <c r="H92" s="253">
        <f t="shared" si="12"/>
        <v>269749.05</v>
      </c>
    </row>
    <row r="93" spans="1:8" x14ac:dyDescent="0.2">
      <c r="A93" s="29" t="s">
        <v>1095</v>
      </c>
      <c r="B93" s="6" t="s">
        <v>10751</v>
      </c>
      <c r="C93" s="253">
        <v>269749.05</v>
      </c>
      <c r="D93" s="250">
        <v>24</v>
      </c>
      <c r="E93" s="250">
        <v>28</v>
      </c>
      <c r="F93" s="62">
        <v>269749.05</v>
      </c>
      <c r="G93" s="62">
        <v>0</v>
      </c>
      <c r="H93" s="253">
        <f t="shared" si="12"/>
        <v>269749.05</v>
      </c>
    </row>
    <row r="94" spans="1:8" x14ac:dyDescent="0.2">
      <c r="A94" s="29" t="s">
        <v>1096</v>
      </c>
      <c r="B94" s="6" t="s">
        <v>10752</v>
      </c>
      <c r="C94" s="253">
        <v>269749.05</v>
      </c>
      <c r="D94" s="250">
        <v>24</v>
      </c>
      <c r="E94" s="250">
        <v>28</v>
      </c>
      <c r="F94" s="62">
        <v>269749.05</v>
      </c>
      <c r="G94" s="62">
        <v>0</v>
      </c>
      <c r="H94" s="253">
        <f t="shared" si="12"/>
        <v>269749.05</v>
      </c>
    </row>
    <row r="95" spans="1:8" x14ac:dyDescent="0.2">
      <c r="A95" s="29" t="s">
        <v>1097</v>
      </c>
      <c r="B95" s="6" t="s">
        <v>9671</v>
      </c>
      <c r="C95" s="253">
        <v>269749.05</v>
      </c>
      <c r="D95" s="250">
        <v>24</v>
      </c>
      <c r="E95" s="250">
        <v>28</v>
      </c>
      <c r="F95" s="62">
        <v>269749.05</v>
      </c>
      <c r="G95" s="62">
        <v>0</v>
      </c>
      <c r="H95" s="253">
        <f t="shared" si="12"/>
        <v>269749.05</v>
      </c>
    </row>
    <row r="96" spans="1:8" x14ac:dyDescent="0.2">
      <c r="A96" s="29" t="s">
        <v>1098</v>
      </c>
      <c r="B96" s="6" t="s">
        <v>9672</v>
      </c>
      <c r="C96" s="253">
        <v>269749.05</v>
      </c>
      <c r="D96" s="250">
        <v>24</v>
      </c>
      <c r="E96" s="250">
        <v>28</v>
      </c>
      <c r="F96" s="62">
        <v>269749.05</v>
      </c>
      <c r="G96" s="62">
        <v>0</v>
      </c>
      <c r="H96" s="253">
        <f t="shared" si="12"/>
        <v>269749.05</v>
      </c>
    </row>
    <row r="97" spans="1:8" x14ac:dyDescent="0.2">
      <c r="A97" s="29" t="s">
        <v>1708</v>
      </c>
      <c r="B97" s="6" t="s">
        <v>9673</v>
      </c>
      <c r="C97" s="253">
        <v>269749.05</v>
      </c>
      <c r="D97" s="250">
        <v>25</v>
      </c>
      <c r="E97" s="250">
        <v>28</v>
      </c>
      <c r="F97" s="62">
        <v>269749.05</v>
      </c>
      <c r="G97" s="62">
        <v>0</v>
      </c>
      <c r="H97" s="253">
        <f t="shared" si="12"/>
        <v>269749.05</v>
      </c>
    </row>
    <row r="98" spans="1:8" x14ac:dyDescent="0.2">
      <c r="A98" s="29" t="s">
        <v>1709</v>
      </c>
      <c r="B98" s="6" t="s">
        <v>9674</v>
      </c>
      <c r="C98" s="253">
        <v>269749.05</v>
      </c>
      <c r="D98" s="250">
        <v>25</v>
      </c>
      <c r="E98" s="250">
        <v>28</v>
      </c>
      <c r="F98" s="62">
        <v>269749.05</v>
      </c>
      <c r="G98" s="62">
        <v>0</v>
      </c>
      <c r="H98" s="253">
        <f t="shared" si="12"/>
        <v>269749.05</v>
      </c>
    </row>
    <row r="99" spans="1:8" x14ac:dyDescent="0.2">
      <c r="A99" s="29" t="s">
        <v>1710</v>
      </c>
      <c r="B99" s="6" t="s">
        <v>9675</v>
      </c>
      <c r="C99" s="253">
        <v>269749.05</v>
      </c>
      <c r="D99" s="250">
        <v>25</v>
      </c>
      <c r="E99" s="250">
        <v>28</v>
      </c>
      <c r="F99" s="62">
        <v>269749.05</v>
      </c>
      <c r="G99" s="62">
        <v>0</v>
      </c>
      <c r="H99" s="253">
        <f t="shared" si="12"/>
        <v>269749.05</v>
      </c>
    </row>
    <row r="100" spans="1:8" x14ac:dyDescent="0.2">
      <c r="A100" s="29" t="s">
        <v>1711</v>
      </c>
      <c r="B100" s="6" t="s">
        <v>9676</v>
      </c>
      <c r="C100" s="253">
        <v>269749.05</v>
      </c>
      <c r="D100" s="250">
        <v>25</v>
      </c>
      <c r="E100" s="250">
        <v>28</v>
      </c>
      <c r="F100" s="62">
        <v>269749.05</v>
      </c>
      <c r="G100" s="62">
        <v>0</v>
      </c>
      <c r="H100" s="253">
        <f t="shared" si="12"/>
        <v>269749.05</v>
      </c>
    </row>
    <row r="101" spans="1:8" x14ac:dyDescent="0.2">
      <c r="A101" s="29" t="s">
        <v>1712</v>
      </c>
      <c r="B101" s="6" t="s">
        <v>9677</v>
      </c>
      <c r="C101" s="253">
        <v>269749.05</v>
      </c>
      <c r="D101" s="250">
        <v>25</v>
      </c>
      <c r="E101" s="250">
        <v>28</v>
      </c>
      <c r="F101" s="62">
        <v>269749.05</v>
      </c>
      <c r="G101" s="62">
        <v>0</v>
      </c>
      <c r="H101" s="253">
        <f t="shared" si="12"/>
        <v>269749.05</v>
      </c>
    </row>
    <row r="102" spans="1:8" x14ac:dyDescent="0.2">
      <c r="A102" s="29" t="s">
        <v>1713</v>
      </c>
      <c r="B102" s="6" t="s">
        <v>9678</v>
      </c>
      <c r="C102" s="253">
        <v>269749.05</v>
      </c>
      <c r="D102" s="250">
        <v>26</v>
      </c>
      <c r="E102" s="250">
        <v>28</v>
      </c>
      <c r="F102" s="62">
        <v>269749.05</v>
      </c>
      <c r="G102" s="62">
        <v>0</v>
      </c>
      <c r="H102" s="253">
        <f t="shared" si="12"/>
        <v>269749.05</v>
      </c>
    </row>
    <row r="103" spans="1:8" x14ac:dyDescent="0.2">
      <c r="A103" s="29" t="s">
        <v>1714</v>
      </c>
      <c r="B103" s="6" t="s">
        <v>9679</v>
      </c>
      <c r="C103" s="253">
        <v>269749.05</v>
      </c>
      <c r="D103" s="250">
        <v>26</v>
      </c>
      <c r="E103" s="250">
        <v>28</v>
      </c>
      <c r="F103" s="62">
        <v>269749.05</v>
      </c>
      <c r="G103" s="62">
        <v>0</v>
      </c>
      <c r="H103" s="253">
        <f t="shared" si="12"/>
        <v>269749.05</v>
      </c>
    </row>
    <row r="104" spans="1:8" x14ac:dyDescent="0.2">
      <c r="A104" s="483" t="s">
        <v>1715</v>
      </c>
      <c r="B104" s="595" t="s">
        <v>12088</v>
      </c>
      <c r="C104" s="253">
        <v>136635.48030426519</v>
      </c>
      <c r="D104" s="465">
        <v>26</v>
      </c>
      <c r="E104" s="250"/>
      <c r="F104" s="62">
        <v>0</v>
      </c>
      <c r="G104" s="62">
        <v>0</v>
      </c>
      <c r="H104" s="253">
        <f t="shared" ref="H104:H131" si="13">G104-F104</f>
        <v>0</v>
      </c>
    </row>
    <row r="105" spans="1:8" x14ac:dyDescent="0.2">
      <c r="A105" s="483" t="s">
        <v>1716</v>
      </c>
      <c r="B105" s="595" t="s">
        <v>1615</v>
      </c>
      <c r="C105" s="253">
        <v>136635.48030426519</v>
      </c>
      <c r="D105" s="33">
        <v>26</v>
      </c>
      <c r="E105" s="250"/>
      <c r="F105" s="62">
        <v>0</v>
      </c>
      <c r="G105" s="62">
        <v>0</v>
      </c>
      <c r="H105" s="253">
        <f t="shared" si="13"/>
        <v>0</v>
      </c>
    </row>
    <row r="106" spans="1:8" x14ac:dyDescent="0.2">
      <c r="A106" s="483" t="s">
        <v>1717</v>
      </c>
      <c r="B106" s="595" t="s">
        <v>13951</v>
      </c>
      <c r="C106" s="253">
        <v>136635.48030426519</v>
      </c>
      <c r="D106" s="33">
        <v>26</v>
      </c>
      <c r="E106" s="250">
        <v>29</v>
      </c>
      <c r="F106" s="62">
        <f>C106</f>
        <v>136635.48030426519</v>
      </c>
      <c r="G106" s="253">
        <v>0</v>
      </c>
      <c r="H106" s="253">
        <f>G106+F106</f>
        <v>136635.48030426519</v>
      </c>
    </row>
    <row r="107" spans="1:8" x14ac:dyDescent="0.2">
      <c r="A107" s="483" t="s">
        <v>1718</v>
      </c>
      <c r="B107" s="595" t="s">
        <v>13952</v>
      </c>
      <c r="C107" s="253">
        <v>136635.48030426519</v>
      </c>
      <c r="D107" s="33">
        <v>26</v>
      </c>
      <c r="E107" s="250">
        <v>29</v>
      </c>
      <c r="F107" s="62">
        <f t="shared" ref="F107:F127" si="14">C107</f>
        <v>136635.48030426519</v>
      </c>
      <c r="G107" s="253">
        <v>0</v>
      </c>
      <c r="H107" s="253">
        <f t="shared" ref="H107:H127" si="15">G107+F107</f>
        <v>136635.48030426519</v>
      </c>
    </row>
    <row r="108" spans="1:8" x14ac:dyDescent="0.2">
      <c r="A108" s="483" t="s">
        <v>1719</v>
      </c>
      <c r="B108" s="595" t="s">
        <v>13953</v>
      </c>
      <c r="C108" s="253">
        <v>136635.48030426519</v>
      </c>
      <c r="D108" s="33">
        <v>26</v>
      </c>
      <c r="E108" s="250">
        <v>29</v>
      </c>
      <c r="F108" s="62">
        <f t="shared" si="14"/>
        <v>136635.48030426519</v>
      </c>
      <c r="G108" s="253">
        <v>0</v>
      </c>
      <c r="H108" s="253">
        <f t="shared" si="15"/>
        <v>136635.48030426519</v>
      </c>
    </row>
    <row r="109" spans="1:8" x14ac:dyDescent="0.2">
      <c r="A109" s="483" t="s">
        <v>1720</v>
      </c>
      <c r="B109" s="595" t="s">
        <v>13954</v>
      </c>
      <c r="C109" s="253">
        <v>136635.48030426519</v>
      </c>
      <c r="D109" s="33">
        <v>26</v>
      </c>
      <c r="E109" s="250">
        <v>29</v>
      </c>
      <c r="F109" s="62">
        <f t="shared" si="14"/>
        <v>136635.48030426519</v>
      </c>
      <c r="G109" s="253">
        <v>0</v>
      </c>
      <c r="H109" s="253">
        <f t="shared" si="15"/>
        <v>136635.48030426519</v>
      </c>
    </row>
    <row r="110" spans="1:8" x14ac:dyDescent="0.2">
      <c r="A110" s="483" t="s">
        <v>1721</v>
      </c>
      <c r="B110" s="595" t="s">
        <v>13955</v>
      </c>
      <c r="C110" s="253">
        <v>136635.48030426519</v>
      </c>
      <c r="D110" s="33">
        <v>26</v>
      </c>
      <c r="E110" s="250">
        <v>29</v>
      </c>
      <c r="F110" s="62">
        <f t="shared" si="14"/>
        <v>136635.48030426519</v>
      </c>
      <c r="G110" s="253">
        <v>0</v>
      </c>
      <c r="H110" s="253">
        <f t="shared" si="15"/>
        <v>136635.48030426519</v>
      </c>
    </row>
    <row r="111" spans="1:8" x14ac:dyDescent="0.2">
      <c r="A111" s="483" t="s">
        <v>1722</v>
      </c>
      <c r="B111" s="595" t="s">
        <v>13956</v>
      </c>
      <c r="C111" s="253">
        <v>136635.48030426519</v>
      </c>
      <c r="D111" s="33">
        <v>27</v>
      </c>
      <c r="E111" s="250">
        <v>29</v>
      </c>
      <c r="F111" s="62">
        <f t="shared" si="14"/>
        <v>136635.48030426519</v>
      </c>
      <c r="G111" s="253">
        <v>0</v>
      </c>
      <c r="H111" s="253">
        <f t="shared" si="15"/>
        <v>136635.48030426519</v>
      </c>
    </row>
    <row r="112" spans="1:8" x14ac:dyDescent="0.2">
      <c r="A112" s="483" t="s">
        <v>1723</v>
      </c>
      <c r="B112" s="595" t="s">
        <v>13957</v>
      </c>
      <c r="C112" s="253">
        <v>136635.48030426519</v>
      </c>
      <c r="D112" s="33">
        <v>27</v>
      </c>
      <c r="E112" s="250">
        <v>29</v>
      </c>
      <c r="F112" s="62">
        <f t="shared" si="14"/>
        <v>136635.48030426519</v>
      </c>
      <c r="G112" s="253">
        <v>0</v>
      </c>
      <c r="H112" s="253">
        <f t="shared" si="15"/>
        <v>136635.48030426519</v>
      </c>
    </row>
    <row r="113" spans="1:8" x14ac:dyDescent="0.2">
      <c r="A113" s="483" t="s">
        <v>1724</v>
      </c>
      <c r="B113" s="595" t="s">
        <v>13958</v>
      </c>
      <c r="C113" s="253">
        <v>136635.48030426519</v>
      </c>
      <c r="D113" s="33">
        <v>27</v>
      </c>
      <c r="E113" s="250">
        <v>29</v>
      </c>
      <c r="F113" s="62">
        <f t="shared" si="14"/>
        <v>136635.48030426519</v>
      </c>
      <c r="G113" s="253">
        <v>0</v>
      </c>
      <c r="H113" s="253">
        <f t="shared" si="15"/>
        <v>136635.48030426519</v>
      </c>
    </row>
    <row r="114" spans="1:8" x14ac:dyDescent="0.2">
      <c r="A114" s="483" t="s">
        <v>1725</v>
      </c>
      <c r="B114" s="635" t="s">
        <v>13959</v>
      </c>
      <c r="C114" s="253">
        <v>136635.48030426519</v>
      </c>
      <c r="D114" s="33">
        <v>27</v>
      </c>
      <c r="E114" s="250">
        <v>29</v>
      </c>
      <c r="F114" s="62">
        <f t="shared" si="14"/>
        <v>136635.48030426519</v>
      </c>
      <c r="G114" s="253">
        <v>0</v>
      </c>
      <c r="H114" s="253">
        <f t="shared" si="15"/>
        <v>136635.48030426519</v>
      </c>
    </row>
    <row r="115" spans="1:8" x14ac:dyDescent="0.2">
      <c r="A115" s="483" t="s">
        <v>1726</v>
      </c>
      <c r="B115" s="635" t="s">
        <v>13960</v>
      </c>
      <c r="C115" s="253">
        <v>136635.48030426519</v>
      </c>
      <c r="D115" s="33">
        <v>27</v>
      </c>
      <c r="E115" s="250">
        <v>29</v>
      </c>
      <c r="F115" s="62">
        <f t="shared" si="14"/>
        <v>136635.48030426519</v>
      </c>
      <c r="G115" s="253">
        <v>0</v>
      </c>
      <c r="H115" s="253">
        <f t="shared" si="15"/>
        <v>136635.48030426519</v>
      </c>
    </row>
    <row r="116" spans="1:8" x14ac:dyDescent="0.2">
      <c r="A116" s="483" t="s">
        <v>1727</v>
      </c>
      <c r="B116" s="635" t="s">
        <v>13961</v>
      </c>
      <c r="C116" s="253">
        <v>136635.48030426519</v>
      </c>
      <c r="D116" s="33">
        <v>27</v>
      </c>
      <c r="E116" s="250">
        <v>29</v>
      </c>
      <c r="F116" s="62">
        <f t="shared" si="14"/>
        <v>136635.48030426519</v>
      </c>
      <c r="G116" s="253">
        <v>0</v>
      </c>
      <c r="H116" s="253">
        <f t="shared" si="15"/>
        <v>136635.48030426519</v>
      </c>
    </row>
    <row r="117" spans="1:8" x14ac:dyDescent="0.2">
      <c r="A117" s="483" t="s">
        <v>1728</v>
      </c>
      <c r="B117" s="635" t="s">
        <v>13962</v>
      </c>
      <c r="C117" s="253">
        <v>136635.48030426519</v>
      </c>
      <c r="D117" s="33">
        <v>27</v>
      </c>
      <c r="E117" s="250">
        <v>29</v>
      </c>
      <c r="F117" s="62">
        <f t="shared" si="14"/>
        <v>136635.48030426519</v>
      </c>
      <c r="G117" s="253">
        <v>0</v>
      </c>
      <c r="H117" s="253">
        <f t="shared" si="15"/>
        <v>136635.48030426519</v>
      </c>
    </row>
    <row r="118" spans="1:8" x14ac:dyDescent="0.2">
      <c r="A118" s="483" t="s">
        <v>1729</v>
      </c>
      <c r="B118" s="635" t="s">
        <v>13963</v>
      </c>
      <c r="C118" s="253">
        <v>136635.48030426519</v>
      </c>
      <c r="D118" s="33">
        <v>27</v>
      </c>
      <c r="E118" s="250">
        <v>29</v>
      </c>
      <c r="F118" s="62">
        <f t="shared" si="14"/>
        <v>136635.48030426519</v>
      </c>
      <c r="G118" s="253">
        <v>0</v>
      </c>
      <c r="H118" s="253">
        <f t="shared" si="15"/>
        <v>136635.48030426519</v>
      </c>
    </row>
    <row r="119" spans="1:8" x14ac:dyDescent="0.2">
      <c r="A119" s="483" t="s">
        <v>1730</v>
      </c>
      <c r="B119" s="635" t="s">
        <v>13964</v>
      </c>
      <c r="C119" s="253">
        <v>136635.48030426519</v>
      </c>
      <c r="D119" s="33">
        <v>27</v>
      </c>
      <c r="E119" s="250">
        <v>29</v>
      </c>
      <c r="F119" s="62">
        <f t="shared" si="14"/>
        <v>136635.48030426519</v>
      </c>
      <c r="G119" s="253">
        <v>0</v>
      </c>
      <c r="H119" s="253">
        <f t="shared" si="15"/>
        <v>136635.48030426519</v>
      </c>
    </row>
    <row r="120" spans="1:8" x14ac:dyDescent="0.2">
      <c r="A120" s="483" t="s">
        <v>1731</v>
      </c>
      <c r="B120" s="635" t="s">
        <v>13965</v>
      </c>
      <c r="C120" s="253">
        <v>136635.48030426519</v>
      </c>
      <c r="D120" s="33">
        <v>27</v>
      </c>
      <c r="E120" s="250">
        <v>29</v>
      </c>
      <c r="F120" s="62">
        <f t="shared" si="14"/>
        <v>136635.48030426519</v>
      </c>
      <c r="G120" s="253">
        <v>0</v>
      </c>
      <c r="H120" s="253">
        <f t="shared" si="15"/>
        <v>136635.48030426519</v>
      </c>
    </row>
    <row r="121" spans="1:8" x14ac:dyDescent="0.2">
      <c r="A121" s="483" t="s">
        <v>1732</v>
      </c>
      <c r="B121" s="635" t="s">
        <v>13966</v>
      </c>
      <c r="C121" s="253">
        <v>136635.48030426519</v>
      </c>
      <c r="D121" s="33">
        <v>28</v>
      </c>
      <c r="E121" s="250">
        <v>29</v>
      </c>
      <c r="F121" s="62">
        <f t="shared" si="14"/>
        <v>136635.48030426519</v>
      </c>
      <c r="G121" s="253">
        <v>0</v>
      </c>
      <c r="H121" s="253">
        <f t="shared" si="15"/>
        <v>136635.48030426519</v>
      </c>
    </row>
    <row r="122" spans="1:8" x14ac:dyDescent="0.2">
      <c r="A122" s="483" t="s">
        <v>1733</v>
      </c>
      <c r="B122" s="635" t="s">
        <v>13967</v>
      </c>
      <c r="C122" s="253">
        <v>136635.48030426519</v>
      </c>
      <c r="D122" s="33">
        <v>28</v>
      </c>
      <c r="E122" s="250">
        <v>29</v>
      </c>
      <c r="F122" s="62">
        <f t="shared" si="14"/>
        <v>136635.48030426519</v>
      </c>
      <c r="G122" s="253">
        <v>0</v>
      </c>
      <c r="H122" s="253">
        <f t="shared" si="15"/>
        <v>136635.48030426519</v>
      </c>
    </row>
    <row r="123" spans="1:8" x14ac:dyDescent="0.2">
      <c r="A123" s="483" t="s">
        <v>1734</v>
      </c>
      <c r="B123" s="635" t="s">
        <v>13968</v>
      </c>
      <c r="C123" s="253">
        <v>136635.48030426519</v>
      </c>
      <c r="D123" s="33">
        <v>28</v>
      </c>
      <c r="E123" s="250">
        <v>29</v>
      </c>
      <c r="F123" s="62">
        <f t="shared" si="14"/>
        <v>136635.48030426519</v>
      </c>
      <c r="G123" s="253">
        <v>0</v>
      </c>
      <c r="H123" s="253">
        <f t="shared" si="15"/>
        <v>136635.48030426519</v>
      </c>
    </row>
    <row r="124" spans="1:8" x14ac:dyDescent="0.2">
      <c r="A124" s="483" t="s">
        <v>1735</v>
      </c>
      <c r="B124" s="635" t="s">
        <v>13969</v>
      </c>
      <c r="C124" s="253">
        <v>136635.48030426519</v>
      </c>
      <c r="D124" s="33">
        <v>28</v>
      </c>
      <c r="E124" s="250">
        <v>29</v>
      </c>
      <c r="F124" s="62">
        <f t="shared" si="14"/>
        <v>136635.48030426519</v>
      </c>
      <c r="G124" s="253">
        <v>0</v>
      </c>
      <c r="H124" s="253">
        <f t="shared" si="15"/>
        <v>136635.48030426519</v>
      </c>
    </row>
    <row r="125" spans="1:8" x14ac:dyDescent="0.2">
      <c r="A125" s="483" t="s">
        <v>1736</v>
      </c>
      <c r="B125" s="635" t="s">
        <v>13970</v>
      </c>
      <c r="C125" s="253">
        <v>136635.48030426519</v>
      </c>
      <c r="D125" s="33">
        <v>28</v>
      </c>
      <c r="E125" s="250">
        <v>29</v>
      </c>
      <c r="F125" s="62">
        <f t="shared" si="14"/>
        <v>136635.48030426519</v>
      </c>
      <c r="G125" s="253">
        <v>0</v>
      </c>
      <c r="H125" s="253">
        <f t="shared" si="15"/>
        <v>136635.48030426519</v>
      </c>
    </row>
    <row r="126" spans="1:8" x14ac:dyDescent="0.2">
      <c r="A126" s="483" t="s">
        <v>1737</v>
      </c>
      <c r="B126" s="635" t="s">
        <v>13971</v>
      </c>
      <c r="C126" s="253">
        <v>136635.48030426519</v>
      </c>
      <c r="D126" s="33">
        <v>28</v>
      </c>
      <c r="E126" s="250">
        <v>29</v>
      </c>
      <c r="F126" s="62">
        <f t="shared" si="14"/>
        <v>136635.48030426519</v>
      </c>
      <c r="G126" s="253">
        <v>0</v>
      </c>
      <c r="H126" s="253">
        <f t="shared" si="15"/>
        <v>136635.48030426519</v>
      </c>
    </row>
    <row r="127" spans="1:8" x14ac:dyDescent="0.2">
      <c r="A127" s="483" t="s">
        <v>1738</v>
      </c>
      <c r="B127" s="635" t="s">
        <v>13972</v>
      </c>
      <c r="C127" s="253">
        <v>136635.48030426519</v>
      </c>
      <c r="D127" s="33">
        <v>28</v>
      </c>
      <c r="E127" s="250">
        <v>29</v>
      </c>
      <c r="F127" s="62">
        <f t="shared" si="14"/>
        <v>136635.48030426519</v>
      </c>
      <c r="G127" s="253">
        <v>0</v>
      </c>
      <c r="H127" s="253">
        <f t="shared" si="15"/>
        <v>136635.48030426519</v>
      </c>
    </row>
    <row r="128" spans="1:8" x14ac:dyDescent="0.2">
      <c r="A128" s="483" t="s">
        <v>1739</v>
      </c>
      <c r="B128" s="635" t="s">
        <v>12119</v>
      </c>
      <c r="C128" s="253">
        <v>136635.48030426519</v>
      </c>
      <c r="D128" s="33">
        <v>28</v>
      </c>
      <c r="E128" s="250"/>
      <c r="F128" s="62">
        <v>0</v>
      </c>
      <c r="G128" s="62">
        <v>0</v>
      </c>
      <c r="H128" s="253">
        <f t="shared" si="13"/>
        <v>0</v>
      </c>
    </row>
    <row r="129" spans="1:8" x14ac:dyDescent="0.2">
      <c r="A129" s="483" t="s">
        <v>1740</v>
      </c>
      <c r="B129" s="635" t="s">
        <v>1627</v>
      </c>
      <c r="C129" s="253">
        <v>136635.48030426519</v>
      </c>
      <c r="D129" s="33">
        <v>28</v>
      </c>
      <c r="E129" s="250"/>
      <c r="F129" s="62">
        <v>0</v>
      </c>
      <c r="G129" s="62">
        <v>0</v>
      </c>
      <c r="H129" s="253">
        <f t="shared" si="13"/>
        <v>0</v>
      </c>
    </row>
    <row r="130" spans="1:8" x14ac:dyDescent="0.2">
      <c r="A130" s="483" t="s">
        <v>1741</v>
      </c>
      <c r="B130" s="635" t="s">
        <v>12122</v>
      </c>
      <c r="C130" s="253">
        <v>136635.48030426519</v>
      </c>
      <c r="D130" s="33">
        <v>28</v>
      </c>
      <c r="E130" s="250"/>
      <c r="F130" s="62">
        <v>0</v>
      </c>
      <c r="G130" s="62">
        <v>0</v>
      </c>
      <c r="H130" s="253">
        <f t="shared" si="13"/>
        <v>0</v>
      </c>
    </row>
    <row r="131" spans="1:8" x14ac:dyDescent="0.2">
      <c r="A131" s="483" t="s">
        <v>1742</v>
      </c>
      <c r="B131" s="635" t="s">
        <v>15097</v>
      </c>
      <c r="C131" s="253">
        <v>136635.48030426519</v>
      </c>
      <c r="D131" s="33">
        <v>29</v>
      </c>
      <c r="E131" s="250">
        <v>30</v>
      </c>
      <c r="F131" s="62">
        <v>0</v>
      </c>
      <c r="G131" s="62">
        <f>C131</f>
        <v>136635.48030426519</v>
      </c>
      <c r="H131" s="253">
        <f t="shared" si="13"/>
        <v>136635.48030426519</v>
      </c>
    </row>
    <row r="132" spans="1:8" x14ac:dyDescent="0.2">
      <c r="A132" s="483" t="s">
        <v>1743</v>
      </c>
      <c r="B132" s="635" t="s">
        <v>15098</v>
      </c>
      <c r="C132" s="253">
        <v>136635.48030426519</v>
      </c>
      <c r="D132" s="33">
        <v>29</v>
      </c>
      <c r="E132" s="250">
        <v>30</v>
      </c>
      <c r="F132" s="62">
        <v>0</v>
      </c>
      <c r="G132" s="62">
        <f t="shared" ref="G132:G151" si="16">C132</f>
        <v>136635.48030426519</v>
      </c>
      <c r="H132" s="253">
        <f t="shared" ref="H132:H195" si="17">G132-F132</f>
        <v>136635.48030426519</v>
      </c>
    </row>
    <row r="133" spans="1:8" x14ac:dyDescent="0.2">
      <c r="A133" s="483" t="s">
        <v>1744</v>
      </c>
      <c r="B133" s="635" t="s">
        <v>15099</v>
      </c>
      <c r="C133" s="253">
        <v>136635.48030426519</v>
      </c>
      <c r="D133" s="33">
        <v>29</v>
      </c>
      <c r="E133" s="250">
        <v>30</v>
      </c>
      <c r="F133" s="62">
        <v>0</v>
      </c>
      <c r="G133" s="62">
        <f t="shared" si="16"/>
        <v>136635.48030426519</v>
      </c>
      <c r="H133" s="253">
        <f t="shared" si="17"/>
        <v>136635.48030426519</v>
      </c>
    </row>
    <row r="134" spans="1:8" x14ac:dyDescent="0.2">
      <c r="A134" s="483" t="s">
        <v>1745</v>
      </c>
      <c r="B134" s="635" t="s">
        <v>15100</v>
      </c>
      <c r="C134" s="253">
        <v>136635.48030426519</v>
      </c>
      <c r="D134" s="33">
        <v>29</v>
      </c>
      <c r="E134" s="250">
        <v>30</v>
      </c>
      <c r="F134" s="62">
        <v>0</v>
      </c>
      <c r="G134" s="62">
        <f t="shared" si="16"/>
        <v>136635.48030426519</v>
      </c>
      <c r="H134" s="253">
        <f t="shared" si="17"/>
        <v>136635.48030426519</v>
      </c>
    </row>
    <row r="135" spans="1:8" x14ac:dyDescent="0.2">
      <c r="A135" s="483" t="s">
        <v>1746</v>
      </c>
      <c r="B135" s="635" t="s">
        <v>15101</v>
      </c>
      <c r="C135" s="253">
        <v>136635.48030426519</v>
      </c>
      <c r="D135" s="33">
        <v>29</v>
      </c>
      <c r="E135" s="250">
        <v>30</v>
      </c>
      <c r="F135" s="62">
        <v>0</v>
      </c>
      <c r="G135" s="62">
        <f t="shared" si="16"/>
        <v>136635.48030426519</v>
      </c>
      <c r="H135" s="253">
        <f t="shared" si="17"/>
        <v>136635.48030426519</v>
      </c>
    </row>
    <row r="136" spans="1:8" x14ac:dyDescent="0.2">
      <c r="A136" s="483" t="s">
        <v>1747</v>
      </c>
      <c r="B136" s="635" t="s">
        <v>15102</v>
      </c>
      <c r="C136" s="253">
        <v>136635.48030426519</v>
      </c>
      <c r="D136" s="33">
        <v>29</v>
      </c>
      <c r="E136" s="250">
        <v>30</v>
      </c>
      <c r="F136" s="62">
        <v>0</v>
      </c>
      <c r="G136" s="62">
        <f t="shared" si="16"/>
        <v>136635.48030426519</v>
      </c>
      <c r="H136" s="253">
        <f t="shared" si="17"/>
        <v>136635.48030426519</v>
      </c>
    </row>
    <row r="137" spans="1:8" x14ac:dyDescent="0.2">
      <c r="A137" s="483" t="s">
        <v>1748</v>
      </c>
      <c r="B137" s="635" t="s">
        <v>15103</v>
      </c>
      <c r="C137" s="253">
        <v>136635.48030426519</v>
      </c>
      <c r="D137" s="33">
        <v>29</v>
      </c>
      <c r="E137" s="250">
        <v>30</v>
      </c>
      <c r="F137" s="62">
        <v>0</v>
      </c>
      <c r="G137" s="62">
        <f t="shared" si="16"/>
        <v>136635.48030426519</v>
      </c>
      <c r="H137" s="253">
        <f t="shared" si="17"/>
        <v>136635.48030426519</v>
      </c>
    </row>
    <row r="138" spans="1:8" x14ac:dyDescent="0.2">
      <c r="A138" s="483" t="s">
        <v>1749</v>
      </c>
      <c r="B138" s="635" t="s">
        <v>15104</v>
      </c>
      <c r="C138" s="253">
        <v>136635.48030426519</v>
      </c>
      <c r="D138" s="33">
        <v>29</v>
      </c>
      <c r="E138" s="250">
        <v>30</v>
      </c>
      <c r="F138" s="62">
        <v>0</v>
      </c>
      <c r="G138" s="62">
        <f t="shared" si="16"/>
        <v>136635.48030426519</v>
      </c>
      <c r="H138" s="253">
        <f t="shared" si="17"/>
        <v>136635.48030426519</v>
      </c>
    </row>
    <row r="139" spans="1:8" x14ac:dyDescent="0.2">
      <c r="A139" s="483" t="s">
        <v>1750</v>
      </c>
      <c r="B139" s="635" t="s">
        <v>15105</v>
      </c>
      <c r="C139" s="253">
        <v>136635.48030426519</v>
      </c>
      <c r="D139" s="33">
        <v>29</v>
      </c>
      <c r="E139" s="250">
        <v>30</v>
      </c>
      <c r="F139" s="62">
        <v>0</v>
      </c>
      <c r="G139" s="62">
        <f t="shared" si="16"/>
        <v>136635.48030426519</v>
      </c>
      <c r="H139" s="253">
        <f t="shared" si="17"/>
        <v>136635.48030426519</v>
      </c>
    </row>
    <row r="140" spans="1:8" x14ac:dyDescent="0.2">
      <c r="A140" s="483" t="s">
        <v>1751</v>
      </c>
      <c r="B140" s="635" t="s">
        <v>15106</v>
      </c>
      <c r="C140" s="253">
        <v>136635.48030426519</v>
      </c>
      <c r="D140" s="33">
        <v>29</v>
      </c>
      <c r="E140" s="250">
        <v>30</v>
      </c>
      <c r="F140" s="62">
        <v>0</v>
      </c>
      <c r="G140" s="62">
        <f t="shared" si="16"/>
        <v>136635.48030426519</v>
      </c>
      <c r="H140" s="253">
        <f t="shared" si="17"/>
        <v>136635.48030426519</v>
      </c>
    </row>
    <row r="141" spans="1:8" x14ac:dyDescent="0.2">
      <c r="A141" s="483" t="s">
        <v>1752</v>
      </c>
      <c r="B141" s="635" t="s">
        <v>15107</v>
      </c>
      <c r="C141" s="253">
        <v>136635.48030426519</v>
      </c>
      <c r="D141" s="33">
        <v>30</v>
      </c>
      <c r="E141" s="250">
        <v>30</v>
      </c>
      <c r="F141" s="62">
        <v>0</v>
      </c>
      <c r="G141" s="62">
        <f t="shared" si="16"/>
        <v>136635.48030426519</v>
      </c>
      <c r="H141" s="253">
        <f t="shared" si="17"/>
        <v>136635.48030426519</v>
      </c>
    </row>
    <row r="142" spans="1:8" x14ac:dyDescent="0.2">
      <c r="A142" s="483" t="s">
        <v>1753</v>
      </c>
      <c r="B142" s="635" t="s">
        <v>15108</v>
      </c>
      <c r="C142" s="253">
        <v>136635.48030426519</v>
      </c>
      <c r="D142" s="33">
        <v>30</v>
      </c>
      <c r="E142" s="250">
        <v>30</v>
      </c>
      <c r="F142" s="62">
        <v>0</v>
      </c>
      <c r="G142" s="62">
        <f t="shared" si="16"/>
        <v>136635.48030426519</v>
      </c>
      <c r="H142" s="253">
        <f t="shared" si="17"/>
        <v>136635.48030426519</v>
      </c>
    </row>
    <row r="143" spans="1:8" x14ac:dyDescent="0.2">
      <c r="A143" s="483" t="s">
        <v>1754</v>
      </c>
      <c r="B143" s="635" t="s">
        <v>15109</v>
      </c>
      <c r="C143" s="253">
        <v>136635.48030426519</v>
      </c>
      <c r="D143" s="33">
        <v>30</v>
      </c>
      <c r="E143" s="250">
        <v>30</v>
      </c>
      <c r="F143" s="62">
        <v>0</v>
      </c>
      <c r="G143" s="62">
        <f t="shared" si="16"/>
        <v>136635.48030426519</v>
      </c>
      <c r="H143" s="253">
        <f t="shared" si="17"/>
        <v>136635.48030426519</v>
      </c>
    </row>
    <row r="144" spans="1:8" x14ac:dyDescent="0.2">
      <c r="A144" s="483" t="s">
        <v>1755</v>
      </c>
      <c r="B144" s="635" t="s">
        <v>15110</v>
      </c>
      <c r="C144" s="253">
        <v>136635.48030426519</v>
      </c>
      <c r="D144" s="33">
        <v>30</v>
      </c>
      <c r="E144" s="250">
        <v>30</v>
      </c>
      <c r="F144" s="62">
        <v>0</v>
      </c>
      <c r="G144" s="62">
        <f t="shared" si="16"/>
        <v>136635.48030426519</v>
      </c>
      <c r="H144" s="253">
        <f t="shared" si="17"/>
        <v>136635.48030426519</v>
      </c>
    </row>
    <row r="145" spans="1:8" x14ac:dyDescent="0.2">
      <c r="A145" s="483" t="s">
        <v>1756</v>
      </c>
      <c r="B145" s="635" t="s">
        <v>15111</v>
      </c>
      <c r="C145" s="253">
        <v>136635.48030426519</v>
      </c>
      <c r="D145" s="33">
        <v>30</v>
      </c>
      <c r="E145" s="250">
        <v>30</v>
      </c>
      <c r="F145" s="62">
        <v>0</v>
      </c>
      <c r="G145" s="62">
        <f t="shared" si="16"/>
        <v>136635.48030426519</v>
      </c>
      <c r="H145" s="253">
        <f t="shared" si="17"/>
        <v>136635.48030426519</v>
      </c>
    </row>
    <row r="146" spans="1:8" x14ac:dyDescent="0.2">
      <c r="A146" s="483" t="s">
        <v>1757</v>
      </c>
      <c r="B146" s="635" t="s">
        <v>15112</v>
      </c>
      <c r="C146" s="253">
        <v>136635.48030426519</v>
      </c>
      <c r="D146" s="33">
        <v>30</v>
      </c>
      <c r="E146" s="250">
        <v>30</v>
      </c>
      <c r="F146" s="62">
        <v>0</v>
      </c>
      <c r="G146" s="62">
        <f t="shared" si="16"/>
        <v>136635.48030426519</v>
      </c>
      <c r="H146" s="253">
        <f t="shared" si="17"/>
        <v>136635.48030426519</v>
      </c>
    </row>
    <row r="147" spans="1:8" x14ac:dyDescent="0.2">
      <c r="A147" s="483" t="s">
        <v>1758</v>
      </c>
      <c r="B147" s="635" t="s">
        <v>15113</v>
      </c>
      <c r="C147" s="253">
        <v>136635.48030426519</v>
      </c>
      <c r="D147" s="33">
        <v>30</v>
      </c>
      <c r="E147" s="250">
        <v>30</v>
      </c>
      <c r="F147" s="62">
        <v>0</v>
      </c>
      <c r="G147" s="62">
        <f t="shared" si="16"/>
        <v>136635.48030426519</v>
      </c>
      <c r="H147" s="253">
        <f t="shared" si="17"/>
        <v>136635.48030426519</v>
      </c>
    </row>
    <row r="148" spans="1:8" x14ac:dyDescent="0.2">
      <c r="A148" s="483" t="s">
        <v>1759</v>
      </c>
      <c r="B148" s="635" t="s">
        <v>15114</v>
      </c>
      <c r="C148" s="253">
        <v>136635.48030426519</v>
      </c>
      <c r="D148" s="33">
        <v>30</v>
      </c>
      <c r="E148" s="250">
        <v>30</v>
      </c>
      <c r="F148" s="62">
        <v>0</v>
      </c>
      <c r="G148" s="62">
        <f t="shared" si="16"/>
        <v>136635.48030426519</v>
      </c>
      <c r="H148" s="253">
        <f t="shared" si="17"/>
        <v>136635.48030426519</v>
      </c>
    </row>
    <row r="149" spans="1:8" x14ac:dyDescent="0.2">
      <c r="A149" s="483" t="s">
        <v>1760</v>
      </c>
      <c r="B149" s="635" t="s">
        <v>15115</v>
      </c>
      <c r="C149" s="253">
        <v>136635.48030426519</v>
      </c>
      <c r="D149" s="33">
        <v>30</v>
      </c>
      <c r="E149" s="250">
        <v>30</v>
      </c>
      <c r="F149" s="62">
        <v>0</v>
      </c>
      <c r="G149" s="62">
        <f t="shared" si="16"/>
        <v>136635.48030426519</v>
      </c>
      <c r="H149" s="253">
        <f t="shared" si="17"/>
        <v>136635.48030426519</v>
      </c>
    </row>
    <row r="150" spans="1:8" x14ac:dyDescent="0.2">
      <c r="A150" s="483" t="s">
        <v>1761</v>
      </c>
      <c r="B150" s="635" t="s">
        <v>15116</v>
      </c>
      <c r="C150" s="253">
        <v>136635.48030426519</v>
      </c>
      <c r="D150" s="33">
        <v>30</v>
      </c>
      <c r="E150" s="250">
        <v>30</v>
      </c>
      <c r="F150" s="62">
        <v>0</v>
      </c>
      <c r="G150" s="62">
        <f t="shared" si="16"/>
        <v>136635.48030426519</v>
      </c>
      <c r="H150" s="253">
        <f t="shared" si="17"/>
        <v>136635.48030426519</v>
      </c>
    </row>
    <row r="151" spans="1:8" x14ac:dyDescent="0.2">
      <c r="A151" s="483" t="s">
        <v>1762</v>
      </c>
      <c r="B151" s="635" t="s">
        <v>15117</v>
      </c>
      <c r="C151" s="253">
        <v>136635.48030426519</v>
      </c>
      <c r="D151" s="33">
        <v>31</v>
      </c>
      <c r="E151" s="250">
        <v>30</v>
      </c>
      <c r="F151" s="62">
        <v>0</v>
      </c>
      <c r="G151" s="62">
        <f t="shared" si="16"/>
        <v>136635.48030426519</v>
      </c>
      <c r="H151" s="253">
        <f t="shared" si="17"/>
        <v>136635.48030426519</v>
      </c>
    </row>
    <row r="152" spans="1:8" x14ac:dyDescent="0.2">
      <c r="A152" s="483" t="s">
        <v>1763</v>
      </c>
      <c r="B152" s="635" t="s">
        <v>12154</v>
      </c>
      <c r="C152" s="253">
        <v>136635.48030426519</v>
      </c>
      <c r="D152" s="33">
        <v>31</v>
      </c>
      <c r="E152" s="250"/>
      <c r="F152" s="62">
        <v>0</v>
      </c>
      <c r="G152" s="62">
        <v>0</v>
      </c>
      <c r="H152" s="253">
        <f t="shared" si="17"/>
        <v>0</v>
      </c>
    </row>
    <row r="153" spans="1:8" x14ac:dyDescent="0.2">
      <c r="A153" s="483" t="s">
        <v>1764</v>
      </c>
      <c r="B153" s="635" t="s">
        <v>1639</v>
      </c>
      <c r="C153" s="253">
        <v>136635.48030426519</v>
      </c>
      <c r="D153" s="33">
        <v>31</v>
      </c>
      <c r="E153" s="250"/>
      <c r="F153" s="62">
        <v>0</v>
      </c>
      <c r="G153" s="62">
        <v>0</v>
      </c>
      <c r="H153" s="253">
        <f t="shared" si="17"/>
        <v>0</v>
      </c>
    </row>
    <row r="154" spans="1:8" x14ac:dyDescent="0.2">
      <c r="A154" s="483" t="s">
        <v>1765</v>
      </c>
      <c r="B154" s="635" t="s">
        <v>12157</v>
      </c>
      <c r="C154" s="253">
        <v>136635.48030426519</v>
      </c>
      <c r="D154" s="33">
        <v>31</v>
      </c>
      <c r="E154" s="250"/>
      <c r="F154" s="62">
        <v>0</v>
      </c>
      <c r="G154" s="62">
        <v>0</v>
      </c>
      <c r="H154" s="253">
        <f t="shared" si="17"/>
        <v>0</v>
      </c>
    </row>
    <row r="155" spans="1:8" x14ac:dyDescent="0.2">
      <c r="A155" s="483" t="s">
        <v>1766</v>
      </c>
      <c r="B155" s="635" t="s">
        <v>1640</v>
      </c>
      <c r="C155" s="253">
        <v>136635.48030426519</v>
      </c>
      <c r="D155" s="33">
        <v>31</v>
      </c>
      <c r="E155" s="250"/>
      <c r="F155" s="62">
        <v>0</v>
      </c>
      <c r="G155" s="62">
        <v>0</v>
      </c>
      <c r="H155" s="253">
        <f t="shared" si="17"/>
        <v>0</v>
      </c>
    </row>
    <row r="156" spans="1:8" x14ac:dyDescent="0.2">
      <c r="A156" s="483" t="s">
        <v>1767</v>
      </c>
      <c r="B156" s="635" t="s">
        <v>12160</v>
      </c>
      <c r="C156" s="253">
        <v>136635.48030426519</v>
      </c>
      <c r="D156" s="33">
        <v>31</v>
      </c>
      <c r="E156" s="250"/>
      <c r="F156" s="62">
        <v>0</v>
      </c>
      <c r="G156" s="62">
        <v>0</v>
      </c>
      <c r="H156" s="253">
        <f t="shared" si="17"/>
        <v>0</v>
      </c>
    </row>
    <row r="157" spans="1:8" x14ac:dyDescent="0.2">
      <c r="A157" s="483" t="s">
        <v>1768</v>
      </c>
      <c r="B157" s="635" t="s">
        <v>1641</v>
      </c>
      <c r="C157" s="253">
        <v>136635.48030426519</v>
      </c>
      <c r="D157" s="33">
        <v>31</v>
      </c>
      <c r="E157" s="250"/>
      <c r="F157" s="62">
        <v>0</v>
      </c>
      <c r="G157" s="62">
        <v>0</v>
      </c>
      <c r="H157" s="253">
        <f t="shared" si="17"/>
        <v>0</v>
      </c>
    </row>
    <row r="158" spans="1:8" x14ac:dyDescent="0.2">
      <c r="A158" s="483" t="s">
        <v>1769</v>
      </c>
      <c r="B158" s="635" t="s">
        <v>12163</v>
      </c>
      <c r="C158" s="253">
        <v>136635.48030426519</v>
      </c>
      <c r="D158" s="33">
        <v>31</v>
      </c>
      <c r="E158" s="250"/>
      <c r="F158" s="62">
        <v>0</v>
      </c>
      <c r="G158" s="62">
        <v>0</v>
      </c>
      <c r="H158" s="253">
        <f t="shared" si="17"/>
        <v>0</v>
      </c>
    </row>
    <row r="159" spans="1:8" x14ac:dyDescent="0.2">
      <c r="A159" s="483" t="s">
        <v>1770</v>
      </c>
      <c r="B159" s="635" t="s">
        <v>1642</v>
      </c>
      <c r="C159" s="253">
        <v>136635.48030426519</v>
      </c>
      <c r="D159" s="33">
        <v>31</v>
      </c>
      <c r="E159" s="250"/>
      <c r="F159" s="62">
        <v>0</v>
      </c>
      <c r="G159" s="62">
        <v>0</v>
      </c>
      <c r="H159" s="253">
        <f t="shared" si="17"/>
        <v>0</v>
      </c>
    </row>
    <row r="160" spans="1:8" x14ac:dyDescent="0.2">
      <c r="A160" s="483" t="s">
        <v>1771</v>
      </c>
      <c r="B160" s="635" t="s">
        <v>12166</v>
      </c>
      <c r="C160" s="253">
        <v>136635.48030426519</v>
      </c>
      <c r="D160" s="33">
        <v>31</v>
      </c>
      <c r="E160" s="250"/>
      <c r="F160" s="62">
        <v>0</v>
      </c>
      <c r="G160" s="62">
        <v>0</v>
      </c>
      <c r="H160" s="253">
        <f t="shared" si="17"/>
        <v>0</v>
      </c>
    </row>
    <row r="161" spans="1:8" x14ac:dyDescent="0.2">
      <c r="A161" s="483" t="s">
        <v>1772</v>
      </c>
      <c r="B161" s="635" t="s">
        <v>1643</v>
      </c>
      <c r="C161" s="253">
        <v>136635.48030426519</v>
      </c>
      <c r="D161" s="33">
        <v>32</v>
      </c>
      <c r="E161" s="250"/>
      <c r="F161" s="62">
        <v>0</v>
      </c>
      <c r="G161" s="62">
        <v>0</v>
      </c>
      <c r="H161" s="253">
        <f t="shared" si="17"/>
        <v>0</v>
      </c>
    </row>
    <row r="162" spans="1:8" x14ac:dyDescent="0.2">
      <c r="A162" s="483" t="s">
        <v>1773</v>
      </c>
      <c r="B162" s="635" t="s">
        <v>12169</v>
      </c>
      <c r="C162" s="253">
        <v>136635.48030426519</v>
      </c>
      <c r="D162" s="33">
        <v>32</v>
      </c>
      <c r="E162" s="250"/>
      <c r="F162" s="62">
        <v>0</v>
      </c>
      <c r="G162" s="62">
        <v>0</v>
      </c>
      <c r="H162" s="253">
        <f t="shared" si="17"/>
        <v>0</v>
      </c>
    </row>
    <row r="163" spans="1:8" x14ac:dyDescent="0.2">
      <c r="A163" s="483" t="s">
        <v>1774</v>
      </c>
      <c r="B163" s="635" t="s">
        <v>1644</v>
      </c>
      <c r="C163" s="253">
        <v>136635.48030426519</v>
      </c>
      <c r="D163" s="33">
        <v>32</v>
      </c>
      <c r="E163" s="250"/>
      <c r="F163" s="62">
        <v>0</v>
      </c>
      <c r="G163" s="62">
        <v>0</v>
      </c>
      <c r="H163" s="253">
        <f t="shared" si="17"/>
        <v>0</v>
      </c>
    </row>
    <row r="164" spans="1:8" x14ac:dyDescent="0.2">
      <c r="A164" s="483" t="s">
        <v>1775</v>
      </c>
      <c r="B164" s="635" t="s">
        <v>12172</v>
      </c>
      <c r="C164" s="253">
        <v>136635.48030426519</v>
      </c>
      <c r="D164" s="33">
        <v>32</v>
      </c>
      <c r="E164" s="250"/>
      <c r="F164" s="62">
        <v>0</v>
      </c>
      <c r="G164" s="62">
        <v>0</v>
      </c>
      <c r="H164" s="253">
        <f t="shared" si="17"/>
        <v>0</v>
      </c>
    </row>
    <row r="165" spans="1:8" x14ac:dyDescent="0.2">
      <c r="A165" s="483" t="s">
        <v>1776</v>
      </c>
      <c r="B165" s="635" t="s">
        <v>1645</v>
      </c>
      <c r="C165" s="253">
        <v>136635.48030426519</v>
      </c>
      <c r="D165" s="33">
        <v>32</v>
      </c>
      <c r="E165" s="250"/>
      <c r="F165" s="62">
        <v>0</v>
      </c>
      <c r="G165" s="62">
        <v>0</v>
      </c>
      <c r="H165" s="253">
        <f t="shared" si="17"/>
        <v>0</v>
      </c>
    </row>
    <row r="166" spans="1:8" x14ac:dyDescent="0.2">
      <c r="A166" s="483" t="s">
        <v>1777</v>
      </c>
      <c r="B166" s="635" t="s">
        <v>7071</v>
      </c>
      <c r="C166" s="253">
        <v>136635.48030426519</v>
      </c>
      <c r="D166" s="33">
        <v>32</v>
      </c>
      <c r="E166" s="250"/>
      <c r="F166" s="62">
        <v>0</v>
      </c>
      <c r="G166" s="62">
        <v>0</v>
      </c>
      <c r="H166" s="253">
        <f t="shared" si="17"/>
        <v>0</v>
      </c>
    </row>
    <row r="167" spans="1:8" x14ac:dyDescent="0.2">
      <c r="A167" s="483" t="s">
        <v>1778</v>
      </c>
      <c r="B167" s="635" t="s">
        <v>1646</v>
      </c>
      <c r="C167" s="253">
        <v>136635.48030426519</v>
      </c>
      <c r="D167" s="33">
        <v>32</v>
      </c>
      <c r="E167" s="250"/>
      <c r="F167" s="62">
        <v>0</v>
      </c>
      <c r="G167" s="62">
        <v>0</v>
      </c>
      <c r="H167" s="253">
        <f t="shared" si="17"/>
        <v>0</v>
      </c>
    </row>
    <row r="168" spans="1:8" x14ac:dyDescent="0.2">
      <c r="A168" s="483" t="s">
        <v>1779</v>
      </c>
      <c r="B168" s="635" t="s">
        <v>12177</v>
      </c>
      <c r="C168" s="253">
        <v>136635.48030426519</v>
      </c>
      <c r="D168" s="33">
        <v>32</v>
      </c>
      <c r="E168" s="250"/>
      <c r="F168" s="62">
        <v>0</v>
      </c>
      <c r="G168" s="62">
        <v>0</v>
      </c>
      <c r="H168" s="253">
        <f t="shared" si="17"/>
        <v>0</v>
      </c>
    </row>
    <row r="169" spans="1:8" x14ac:dyDescent="0.2">
      <c r="A169" s="483" t="s">
        <v>1780</v>
      </c>
      <c r="B169" s="635" t="s">
        <v>1647</v>
      </c>
      <c r="C169" s="253">
        <v>136635.48030426519</v>
      </c>
      <c r="D169" s="33">
        <v>32</v>
      </c>
      <c r="E169" s="250"/>
      <c r="F169" s="62">
        <v>0</v>
      </c>
      <c r="G169" s="62">
        <v>0</v>
      </c>
      <c r="H169" s="253">
        <f t="shared" si="17"/>
        <v>0</v>
      </c>
    </row>
    <row r="170" spans="1:8" x14ac:dyDescent="0.2">
      <c r="A170" s="483" t="s">
        <v>1781</v>
      </c>
      <c r="B170" s="635" t="s">
        <v>12180</v>
      </c>
      <c r="C170" s="253">
        <v>136635.48030426519</v>
      </c>
      <c r="D170" s="33">
        <v>32</v>
      </c>
      <c r="E170" s="250"/>
      <c r="F170" s="62">
        <v>0</v>
      </c>
      <c r="G170" s="62">
        <v>0</v>
      </c>
      <c r="H170" s="253">
        <f t="shared" si="17"/>
        <v>0</v>
      </c>
    </row>
    <row r="171" spans="1:8" x14ac:dyDescent="0.2">
      <c r="A171" s="483" t="s">
        <v>1782</v>
      </c>
      <c r="B171" s="635" t="s">
        <v>1648</v>
      </c>
      <c r="C171" s="253">
        <v>136635.48030426519</v>
      </c>
      <c r="D171" s="33">
        <v>33</v>
      </c>
      <c r="E171" s="250"/>
      <c r="F171" s="62">
        <v>0</v>
      </c>
      <c r="G171" s="62">
        <v>0</v>
      </c>
      <c r="H171" s="253">
        <f t="shared" si="17"/>
        <v>0</v>
      </c>
    </row>
    <row r="172" spans="1:8" x14ac:dyDescent="0.2">
      <c r="A172" s="483" t="s">
        <v>1783</v>
      </c>
      <c r="B172" s="635" t="s">
        <v>12183</v>
      </c>
      <c r="C172" s="253">
        <v>136635.48030426519</v>
      </c>
      <c r="D172" s="33">
        <v>33</v>
      </c>
      <c r="E172" s="250"/>
      <c r="F172" s="62">
        <v>0</v>
      </c>
      <c r="G172" s="62">
        <v>0</v>
      </c>
      <c r="H172" s="253">
        <f t="shared" si="17"/>
        <v>0</v>
      </c>
    </row>
    <row r="173" spans="1:8" x14ac:dyDescent="0.2">
      <c r="A173" s="483" t="s">
        <v>1784</v>
      </c>
      <c r="B173" s="635" t="s">
        <v>1649</v>
      </c>
      <c r="C173" s="253">
        <v>136635.48030426519</v>
      </c>
      <c r="D173" s="33">
        <v>33</v>
      </c>
      <c r="E173" s="250"/>
      <c r="F173" s="62">
        <v>0</v>
      </c>
      <c r="G173" s="62">
        <v>0</v>
      </c>
      <c r="H173" s="253">
        <f t="shared" si="17"/>
        <v>0</v>
      </c>
    </row>
    <row r="174" spans="1:8" x14ac:dyDescent="0.2">
      <c r="A174" s="483" t="s">
        <v>1785</v>
      </c>
      <c r="B174" s="635" t="s">
        <v>12186</v>
      </c>
      <c r="C174" s="253">
        <v>136635.48030426519</v>
      </c>
      <c r="D174" s="33">
        <v>33</v>
      </c>
      <c r="E174" s="250"/>
      <c r="F174" s="62">
        <v>0</v>
      </c>
      <c r="G174" s="62">
        <v>0</v>
      </c>
      <c r="H174" s="253">
        <f t="shared" si="17"/>
        <v>0</v>
      </c>
    </row>
    <row r="175" spans="1:8" x14ac:dyDescent="0.2">
      <c r="A175" s="483" t="s">
        <v>1786</v>
      </c>
      <c r="B175" s="635" t="s">
        <v>1650</v>
      </c>
      <c r="C175" s="253">
        <v>136635.48030426519</v>
      </c>
      <c r="D175" s="33">
        <v>33</v>
      </c>
      <c r="E175" s="250"/>
      <c r="F175" s="62">
        <v>0</v>
      </c>
      <c r="G175" s="62">
        <v>0</v>
      </c>
      <c r="H175" s="253">
        <f t="shared" si="17"/>
        <v>0</v>
      </c>
    </row>
    <row r="176" spans="1:8" x14ac:dyDescent="0.2">
      <c r="A176" s="483" t="s">
        <v>1787</v>
      </c>
      <c r="B176" s="635" t="s">
        <v>12189</v>
      </c>
      <c r="C176" s="253">
        <v>136635.48030426519</v>
      </c>
      <c r="D176" s="33">
        <v>33</v>
      </c>
      <c r="E176" s="250"/>
      <c r="F176" s="62">
        <v>0</v>
      </c>
      <c r="G176" s="62">
        <v>0</v>
      </c>
      <c r="H176" s="253">
        <f t="shared" si="17"/>
        <v>0</v>
      </c>
    </row>
    <row r="177" spans="1:8" x14ac:dyDescent="0.2">
      <c r="A177" s="483" t="s">
        <v>1788</v>
      </c>
      <c r="B177" s="635" t="s">
        <v>1651</v>
      </c>
      <c r="C177" s="253">
        <v>136635.48030426519</v>
      </c>
      <c r="D177" s="33">
        <v>33</v>
      </c>
      <c r="E177" s="250"/>
      <c r="F177" s="62">
        <v>0</v>
      </c>
      <c r="G177" s="62">
        <v>0</v>
      </c>
      <c r="H177" s="253">
        <f t="shared" si="17"/>
        <v>0</v>
      </c>
    </row>
    <row r="178" spans="1:8" x14ac:dyDescent="0.2">
      <c r="A178" s="483" t="s">
        <v>1789</v>
      </c>
      <c r="B178" s="635" t="s">
        <v>12192</v>
      </c>
      <c r="C178" s="253">
        <v>136635.48030426519</v>
      </c>
      <c r="D178" s="33">
        <v>33</v>
      </c>
      <c r="E178" s="250"/>
      <c r="F178" s="62">
        <v>0</v>
      </c>
      <c r="G178" s="62">
        <v>0</v>
      </c>
      <c r="H178" s="253">
        <f t="shared" si="17"/>
        <v>0</v>
      </c>
    </row>
    <row r="179" spans="1:8" x14ac:dyDescent="0.2">
      <c r="A179" s="483" t="s">
        <v>1790</v>
      </c>
      <c r="B179" s="635" t="s">
        <v>1652</v>
      </c>
      <c r="C179" s="253">
        <v>136635.48030426519</v>
      </c>
      <c r="D179" s="33">
        <v>33</v>
      </c>
      <c r="E179" s="250"/>
      <c r="F179" s="62">
        <v>0</v>
      </c>
      <c r="G179" s="62">
        <v>0</v>
      </c>
      <c r="H179" s="253">
        <f t="shared" si="17"/>
        <v>0</v>
      </c>
    </row>
    <row r="180" spans="1:8" x14ac:dyDescent="0.2">
      <c r="A180" s="483" t="s">
        <v>1791</v>
      </c>
      <c r="B180" s="635" t="s">
        <v>12195</v>
      </c>
      <c r="C180" s="253">
        <v>136635.48030426519</v>
      </c>
      <c r="D180" s="33">
        <v>33</v>
      </c>
      <c r="E180" s="250"/>
      <c r="F180" s="62">
        <v>0</v>
      </c>
      <c r="G180" s="62">
        <v>0</v>
      </c>
      <c r="H180" s="253">
        <f t="shared" si="17"/>
        <v>0</v>
      </c>
    </row>
    <row r="181" spans="1:8" x14ac:dyDescent="0.2">
      <c r="A181" s="483" t="s">
        <v>1792</v>
      </c>
      <c r="B181" s="635" t="s">
        <v>1653</v>
      </c>
      <c r="C181" s="253">
        <v>136635.48030426519</v>
      </c>
      <c r="D181" s="33">
        <v>34</v>
      </c>
      <c r="E181" s="250"/>
      <c r="F181" s="62">
        <v>0</v>
      </c>
      <c r="G181" s="62">
        <v>0</v>
      </c>
      <c r="H181" s="253">
        <f t="shared" si="17"/>
        <v>0</v>
      </c>
    </row>
    <row r="182" spans="1:8" x14ac:dyDescent="0.2">
      <c r="A182" s="483" t="s">
        <v>1793</v>
      </c>
      <c r="B182" s="635" t="s">
        <v>12198</v>
      </c>
      <c r="C182" s="253">
        <v>136635.48030426519</v>
      </c>
      <c r="D182" s="33">
        <v>34</v>
      </c>
      <c r="E182" s="250"/>
      <c r="F182" s="62">
        <v>0</v>
      </c>
      <c r="G182" s="62">
        <v>0</v>
      </c>
      <c r="H182" s="253">
        <f t="shared" si="17"/>
        <v>0</v>
      </c>
    </row>
    <row r="183" spans="1:8" x14ac:dyDescent="0.2">
      <c r="A183" s="483" t="s">
        <v>1794</v>
      </c>
      <c r="B183" s="635" t="s">
        <v>1654</v>
      </c>
      <c r="C183" s="253">
        <v>136635.48030426519</v>
      </c>
      <c r="D183" s="33">
        <v>34</v>
      </c>
      <c r="E183" s="250"/>
      <c r="F183" s="62">
        <v>0</v>
      </c>
      <c r="G183" s="62">
        <v>0</v>
      </c>
      <c r="H183" s="253">
        <f t="shared" si="17"/>
        <v>0</v>
      </c>
    </row>
    <row r="184" spans="1:8" x14ac:dyDescent="0.2">
      <c r="A184" s="483" t="s">
        <v>1795</v>
      </c>
      <c r="B184" s="635" t="s">
        <v>12201</v>
      </c>
      <c r="C184" s="253">
        <v>136635.48030426519</v>
      </c>
      <c r="D184" s="33">
        <v>34</v>
      </c>
      <c r="E184" s="250"/>
      <c r="F184" s="62">
        <v>0</v>
      </c>
      <c r="G184" s="62">
        <v>0</v>
      </c>
      <c r="H184" s="253">
        <f t="shared" si="17"/>
        <v>0</v>
      </c>
    </row>
    <row r="185" spans="1:8" x14ac:dyDescent="0.2">
      <c r="A185" s="483" t="s">
        <v>1796</v>
      </c>
      <c r="B185" s="635" t="s">
        <v>1655</v>
      </c>
      <c r="C185" s="253">
        <v>136635.48030426519</v>
      </c>
      <c r="D185" s="33">
        <v>34</v>
      </c>
      <c r="E185" s="250"/>
      <c r="F185" s="62">
        <v>0</v>
      </c>
      <c r="G185" s="62">
        <v>0</v>
      </c>
      <c r="H185" s="253">
        <f t="shared" si="17"/>
        <v>0</v>
      </c>
    </row>
    <row r="186" spans="1:8" x14ac:dyDescent="0.2">
      <c r="A186" s="483" t="s">
        <v>1797</v>
      </c>
      <c r="B186" s="635" t="s">
        <v>12204</v>
      </c>
      <c r="C186" s="253">
        <v>136635.48030426519</v>
      </c>
      <c r="D186" s="33">
        <v>34</v>
      </c>
      <c r="E186" s="250"/>
      <c r="F186" s="62">
        <v>0</v>
      </c>
      <c r="G186" s="62">
        <v>0</v>
      </c>
      <c r="H186" s="253">
        <f t="shared" si="17"/>
        <v>0</v>
      </c>
    </row>
    <row r="187" spans="1:8" x14ac:dyDescent="0.2">
      <c r="A187" s="483" t="s">
        <v>1798</v>
      </c>
      <c r="B187" s="635" t="s">
        <v>1656</v>
      </c>
      <c r="C187" s="253">
        <v>136635.48030426519</v>
      </c>
      <c r="D187" s="33">
        <v>34</v>
      </c>
      <c r="E187" s="250"/>
      <c r="F187" s="62">
        <v>0</v>
      </c>
      <c r="G187" s="62">
        <v>0</v>
      </c>
      <c r="H187" s="253">
        <f t="shared" si="17"/>
        <v>0</v>
      </c>
    </row>
    <row r="188" spans="1:8" x14ac:dyDescent="0.2">
      <c r="A188" s="483" t="s">
        <v>1799</v>
      </c>
      <c r="B188" s="635" t="s">
        <v>12207</v>
      </c>
      <c r="C188" s="253">
        <v>136635.48030426519</v>
      </c>
      <c r="D188" s="33">
        <v>34</v>
      </c>
      <c r="E188" s="250"/>
      <c r="F188" s="62">
        <v>0</v>
      </c>
      <c r="G188" s="62">
        <v>0</v>
      </c>
      <c r="H188" s="253">
        <f t="shared" si="17"/>
        <v>0</v>
      </c>
    </row>
    <row r="189" spans="1:8" x14ac:dyDescent="0.2">
      <c r="A189" s="483" t="s">
        <v>1800</v>
      </c>
      <c r="B189" s="635" t="s">
        <v>1657</v>
      </c>
      <c r="C189" s="253">
        <v>136635.48030426519</v>
      </c>
      <c r="D189" s="33">
        <v>34</v>
      </c>
      <c r="E189" s="250"/>
      <c r="F189" s="62">
        <v>0</v>
      </c>
      <c r="G189" s="62">
        <v>0</v>
      </c>
      <c r="H189" s="253">
        <f t="shared" si="17"/>
        <v>0</v>
      </c>
    </row>
    <row r="190" spans="1:8" x14ac:dyDescent="0.2">
      <c r="A190" s="483" t="s">
        <v>1801</v>
      </c>
      <c r="B190" s="635" t="s">
        <v>12210</v>
      </c>
      <c r="C190" s="253">
        <v>136635.48030426519</v>
      </c>
      <c r="D190" s="33">
        <v>34</v>
      </c>
      <c r="E190" s="250"/>
      <c r="F190" s="62">
        <v>0</v>
      </c>
      <c r="G190" s="62">
        <v>0</v>
      </c>
      <c r="H190" s="253">
        <f t="shared" si="17"/>
        <v>0</v>
      </c>
    </row>
    <row r="191" spans="1:8" x14ac:dyDescent="0.2">
      <c r="A191" s="483" t="s">
        <v>1802</v>
      </c>
      <c r="B191" s="635" t="s">
        <v>1658</v>
      </c>
      <c r="C191" s="253">
        <v>136635.48030426519</v>
      </c>
      <c r="D191" s="33">
        <v>34</v>
      </c>
      <c r="E191" s="250"/>
      <c r="F191" s="62">
        <v>0</v>
      </c>
      <c r="G191" s="62">
        <v>0</v>
      </c>
      <c r="H191" s="253">
        <f t="shared" si="17"/>
        <v>0</v>
      </c>
    </row>
    <row r="192" spans="1:8" x14ac:dyDescent="0.2">
      <c r="A192" s="483" t="s">
        <v>1803</v>
      </c>
      <c r="B192" s="634" t="s">
        <v>12213</v>
      </c>
      <c r="C192" s="278">
        <v>136635.48030426519</v>
      </c>
      <c r="D192" s="33">
        <v>34</v>
      </c>
      <c r="E192" s="250"/>
      <c r="F192" s="62">
        <v>0</v>
      </c>
      <c r="G192" s="62">
        <v>0</v>
      </c>
      <c r="H192" s="253">
        <f t="shared" si="17"/>
        <v>0</v>
      </c>
    </row>
    <row r="193" spans="1:8" x14ac:dyDescent="0.2">
      <c r="A193" s="483" t="s">
        <v>1804</v>
      </c>
      <c r="B193" s="634" t="s">
        <v>1659</v>
      </c>
      <c r="C193" s="278">
        <v>136635.48030426519</v>
      </c>
      <c r="D193" s="33">
        <v>35</v>
      </c>
      <c r="E193" s="250"/>
      <c r="F193" s="62">
        <v>0</v>
      </c>
      <c r="G193" s="62">
        <v>0</v>
      </c>
      <c r="H193" s="253">
        <f t="shared" si="17"/>
        <v>0</v>
      </c>
    </row>
    <row r="194" spans="1:8" x14ac:dyDescent="0.2">
      <c r="A194" s="483" t="s">
        <v>1805</v>
      </c>
      <c r="B194" s="634" t="s">
        <v>12216</v>
      </c>
      <c r="C194" s="278">
        <v>136635.48030426519</v>
      </c>
      <c r="D194" s="33">
        <v>35</v>
      </c>
      <c r="E194" s="250"/>
      <c r="F194" s="62">
        <v>0</v>
      </c>
      <c r="G194" s="62">
        <v>0</v>
      </c>
      <c r="H194" s="253">
        <f t="shared" si="17"/>
        <v>0</v>
      </c>
    </row>
    <row r="195" spans="1:8" x14ac:dyDescent="0.2">
      <c r="A195" s="483" t="s">
        <v>1806</v>
      </c>
      <c r="B195" s="634" t="s">
        <v>1660</v>
      </c>
      <c r="C195" s="278">
        <v>136635.48030426519</v>
      </c>
      <c r="D195" s="33">
        <v>35</v>
      </c>
      <c r="E195" s="250"/>
      <c r="F195" s="62">
        <v>0</v>
      </c>
      <c r="G195" s="62">
        <v>0</v>
      </c>
      <c r="H195" s="253">
        <f t="shared" si="17"/>
        <v>0</v>
      </c>
    </row>
    <row r="196" spans="1:8" x14ac:dyDescent="0.2">
      <c r="A196" s="483" t="s">
        <v>1807</v>
      </c>
      <c r="B196" s="634" t="s">
        <v>7072</v>
      </c>
      <c r="C196" s="278">
        <v>136635.48030426519</v>
      </c>
      <c r="D196" s="33">
        <v>35</v>
      </c>
      <c r="E196" s="250"/>
      <c r="F196" s="62">
        <v>0</v>
      </c>
      <c r="G196" s="62">
        <v>0</v>
      </c>
      <c r="H196" s="253">
        <f t="shared" ref="H196" si="18">G196-F196</f>
        <v>0</v>
      </c>
    </row>
    <row r="197" spans="1:8" x14ac:dyDescent="0.2">
      <c r="A197" s="483" t="s">
        <v>13184</v>
      </c>
      <c r="B197" s="634" t="s">
        <v>1661</v>
      </c>
      <c r="C197" s="278">
        <v>136635.48030426519</v>
      </c>
      <c r="D197" s="33">
        <v>35</v>
      </c>
      <c r="E197" s="250"/>
      <c r="F197" s="62">
        <v>0</v>
      </c>
      <c r="G197" s="62">
        <v>0</v>
      </c>
      <c r="H197" s="253">
        <f t="shared" ref="H197:H260" si="19">G197-F197</f>
        <v>0</v>
      </c>
    </row>
    <row r="198" spans="1:8" x14ac:dyDescent="0.2">
      <c r="A198" s="483" t="s">
        <v>13185</v>
      </c>
      <c r="B198" s="634" t="s">
        <v>12221</v>
      </c>
      <c r="C198" s="278">
        <v>136635.48030426519</v>
      </c>
      <c r="D198" s="33">
        <v>35</v>
      </c>
      <c r="E198" s="250"/>
      <c r="F198" s="62">
        <v>0</v>
      </c>
      <c r="G198" s="62">
        <v>0</v>
      </c>
      <c r="H198" s="253">
        <f t="shared" si="19"/>
        <v>0</v>
      </c>
    </row>
    <row r="199" spans="1:8" x14ac:dyDescent="0.2">
      <c r="A199" s="483" t="s">
        <v>13186</v>
      </c>
      <c r="B199" s="634" t="s">
        <v>1662</v>
      </c>
      <c r="C199" s="278">
        <v>136635.48030426519</v>
      </c>
      <c r="D199" s="33">
        <v>35</v>
      </c>
      <c r="E199" s="250"/>
      <c r="F199" s="62">
        <v>0</v>
      </c>
      <c r="G199" s="62">
        <v>0</v>
      </c>
      <c r="H199" s="253">
        <f t="shared" si="19"/>
        <v>0</v>
      </c>
    </row>
    <row r="200" spans="1:8" x14ac:dyDescent="0.2">
      <c r="A200" s="483" t="s">
        <v>13187</v>
      </c>
      <c r="B200" s="634" t="s">
        <v>12224</v>
      </c>
      <c r="C200" s="278">
        <v>136635.48030426519</v>
      </c>
      <c r="D200" s="33">
        <v>35</v>
      </c>
      <c r="E200" s="250"/>
      <c r="F200" s="62">
        <v>0</v>
      </c>
      <c r="G200" s="62">
        <v>0</v>
      </c>
      <c r="H200" s="253">
        <f t="shared" si="19"/>
        <v>0</v>
      </c>
    </row>
    <row r="201" spans="1:8" x14ac:dyDescent="0.2">
      <c r="A201" s="483" t="s">
        <v>13188</v>
      </c>
      <c r="B201" s="634" t="s">
        <v>1663</v>
      </c>
      <c r="C201" s="278">
        <v>136635.48030426519</v>
      </c>
      <c r="D201" s="33">
        <v>35</v>
      </c>
      <c r="E201" s="250"/>
      <c r="F201" s="62">
        <v>0</v>
      </c>
      <c r="G201" s="62">
        <v>0</v>
      </c>
      <c r="H201" s="253">
        <f t="shared" si="19"/>
        <v>0</v>
      </c>
    </row>
    <row r="202" spans="1:8" x14ac:dyDescent="0.2">
      <c r="A202" s="483" t="s">
        <v>13189</v>
      </c>
      <c r="B202" s="634" t="s">
        <v>12227</v>
      </c>
      <c r="C202" s="278">
        <v>136635.48030426519</v>
      </c>
      <c r="D202" s="33">
        <v>35</v>
      </c>
      <c r="E202" s="250"/>
      <c r="F202" s="62">
        <v>0</v>
      </c>
      <c r="G202" s="62">
        <v>0</v>
      </c>
      <c r="H202" s="253">
        <f t="shared" si="19"/>
        <v>0</v>
      </c>
    </row>
    <row r="203" spans="1:8" x14ac:dyDescent="0.2">
      <c r="A203" s="483" t="s">
        <v>13190</v>
      </c>
      <c r="B203" s="634" t="s">
        <v>1664</v>
      </c>
      <c r="C203" s="278">
        <v>136635.48030426519</v>
      </c>
      <c r="D203" s="33">
        <v>35</v>
      </c>
      <c r="E203" s="250"/>
      <c r="F203" s="62">
        <v>0</v>
      </c>
      <c r="G203" s="62">
        <v>0</v>
      </c>
      <c r="H203" s="253">
        <f t="shared" si="19"/>
        <v>0</v>
      </c>
    </row>
    <row r="204" spans="1:8" x14ac:dyDescent="0.2">
      <c r="A204" s="483" t="s">
        <v>13191</v>
      </c>
      <c r="B204" s="634" t="s">
        <v>12230</v>
      </c>
      <c r="C204" s="278">
        <v>136635.48030426519</v>
      </c>
      <c r="D204" s="33">
        <v>35</v>
      </c>
      <c r="E204" s="250"/>
      <c r="F204" s="62">
        <v>0</v>
      </c>
      <c r="G204" s="62">
        <v>0</v>
      </c>
      <c r="H204" s="253">
        <f t="shared" si="19"/>
        <v>0</v>
      </c>
    </row>
    <row r="205" spans="1:8" x14ac:dyDescent="0.2">
      <c r="A205" s="483" t="s">
        <v>13192</v>
      </c>
      <c r="B205" s="634" t="s">
        <v>1665</v>
      </c>
      <c r="C205" s="278">
        <v>136635.48030426519</v>
      </c>
      <c r="D205" s="33">
        <v>35</v>
      </c>
      <c r="E205" s="250"/>
      <c r="F205" s="62">
        <v>0</v>
      </c>
      <c r="G205" s="62">
        <v>0</v>
      </c>
      <c r="H205" s="253">
        <f t="shared" si="19"/>
        <v>0</v>
      </c>
    </row>
    <row r="206" spans="1:8" x14ac:dyDescent="0.2">
      <c r="A206" s="483" t="s">
        <v>13193</v>
      </c>
      <c r="B206" s="634" t="s">
        <v>12233</v>
      </c>
      <c r="C206" s="278">
        <v>136635.48030426519</v>
      </c>
      <c r="D206" s="33">
        <v>35</v>
      </c>
      <c r="E206" s="250"/>
      <c r="F206" s="62">
        <v>0</v>
      </c>
      <c r="G206" s="62">
        <v>0</v>
      </c>
      <c r="H206" s="253">
        <f t="shared" si="19"/>
        <v>0</v>
      </c>
    </row>
    <row r="207" spans="1:8" x14ac:dyDescent="0.2">
      <c r="A207" s="483" t="s">
        <v>13194</v>
      </c>
      <c r="B207" s="634" t="s">
        <v>1666</v>
      </c>
      <c r="C207" s="278">
        <v>136635.48030426519</v>
      </c>
      <c r="D207" s="402">
        <v>36</v>
      </c>
      <c r="E207" s="250"/>
      <c r="F207" s="62">
        <v>0</v>
      </c>
      <c r="G207" s="62">
        <v>0</v>
      </c>
      <c r="H207" s="253">
        <f t="shared" si="19"/>
        <v>0</v>
      </c>
    </row>
    <row r="208" spans="1:8" x14ac:dyDescent="0.2">
      <c r="A208" s="483" t="s">
        <v>13195</v>
      </c>
      <c r="B208" s="634" t="s">
        <v>12236</v>
      </c>
      <c r="C208" s="278">
        <v>136635.48030426519</v>
      </c>
      <c r="D208" s="402">
        <v>36</v>
      </c>
      <c r="E208" s="250"/>
      <c r="F208" s="62">
        <v>0</v>
      </c>
      <c r="G208" s="62">
        <v>0</v>
      </c>
      <c r="H208" s="253">
        <f t="shared" si="19"/>
        <v>0</v>
      </c>
    </row>
    <row r="209" spans="1:8" x14ac:dyDescent="0.2">
      <c r="A209" s="483" t="s">
        <v>13196</v>
      </c>
      <c r="B209" s="634" t="s">
        <v>1667</v>
      </c>
      <c r="C209" s="278">
        <v>136635.48030426519</v>
      </c>
      <c r="D209" s="402">
        <v>36</v>
      </c>
      <c r="E209" s="250"/>
      <c r="F209" s="62">
        <v>0</v>
      </c>
      <c r="G209" s="62">
        <v>0</v>
      </c>
      <c r="H209" s="253">
        <f t="shared" si="19"/>
        <v>0</v>
      </c>
    </row>
    <row r="210" spans="1:8" x14ac:dyDescent="0.2">
      <c r="A210" s="483" t="s">
        <v>13197</v>
      </c>
      <c r="B210" s="634" t="s">
        <v>12239</v>
      </c>
      <c r="C210" s="278">
        <v>136635.48030426519</v>
      </c>
      <c r="D210" s="402">
        <v>36</v>
      </c>
      <c r="E210" s="250"/>
      <c r="F210" s="62">
        <v>0</v>
      </c>
      <c r="G210" s="62">
        <v>0</v>
      </c>
      <c r="H210" s="253">
        <f t="shared" si="19"/>
        <v>0</v>
      </c>
    </row>
    <row r="211" spans="1:8" x14ac:dyDescent="0.2">
      <c r="A211" s="483" t="s">
        <v>13198</v>
      </c>
      <c r="B211" s="634" t="s">
        <v>1668</v>
      </c>
      <c r="C211" s="278">
        <v>136635.48030426519</v>
      </c>
      <c r="D211" s="402">
        <v>36</v>
      </c>
      <c r="E211" s="250"/>
      <c r="F211" s="62">
        <v>0</v>
      </c>
      <c r="G211" s="62">
        <v>0</v>
      </c>
      <c r="H211" s="253">
        <f t="shared" si="19"/>
        <v>0</v>
      </c>
    </row>
    <row r="212" spans="1:8" x14ac:dyDescent="0.2">
      <c r="A212" s="483" t="s">
        <v>13199</v>
      </c>
      <c r="B212" s="634" t="s">
        <v>12242</v>
      </c>
      <c r="C212" s="278">
        <v>136635.48030426519</v>
      </c>
      <c r="D212" s="402">
        <v>36</v>
      </c>
      <c r="E212" s="250"/>
      <c r="F212" s="62">
        <v>0</v>
      </c>
      <c r="G212" s="62">
        <v>0</v>
      </c>
      <c r="H212" s="253">
        <f t="shared" si="19"/>
        <v>0</v>
      </c>
    </row>
    <row r="213" spans="1:8" x14ac:dyDescent="0.2">
      <c r="A213" s="483" t="s">
        <v>13200</v>
      </c>
      <c r="B213" s="634" t="s">
        <v>1669</v>
      </c>
      <c r="C213" s="278">
        <v>136635.48030426519</v>
      </c>
      <c r="D213" s="402">
        <v>36</v>
      </c>
      <c r="E213" s="250"/>
      <c r="F213" s="62">
        <v>0</v>
      </c>
      <c r="G213" s="62">
        <v>0</v>
      </c>
      <c r="H213" s="253">
        <f t="shared" si="19"/>
        <v>0</v>
      </c>
    </row>
    <row r="214" spans="1:8" x14ac:dyDescent="0.2">
      <c r="A214" s="483" t="s">
        <v>13201</v>
      </c>
      <c r="B214" s="634" t="s">
        <v>12245</v>
      </c>
      <c r="C214" s="278">
        <v>136635.48030426519</v>
      </c>
      <c r="D214" s="402">
        <v>36</v>
      </c>
      <c r="E214" s="250"/>
      <c r="F214" s="62">
        <v>0</v>
      </c>
      <c r="G214" s="62">
        <v>0</v>
      </c>
      <c r="H214" s="253">
        <f t="shared" si="19"/>
        <v>0</v>
      </c>
    </row>
    <row r="215" spans="1:8" x14ac:dyDescent="0.2">
      <c r="A215" s="483" t="s">
        <v>13202</v>
      </c>
      <c r="B215" s="634" t="s">
        <v>1670</v>
      </c>
      <c r="C215" s="278">
        <v>136635.48030426519</v>
      </c>
      <c r="D215" s="402">
        <v>36</v>
      </c>
      <c r="E215" s="250"/>
      <c r="F215" s="62">
        <v>0</v>
      </c>
      <c r="G215" s="62">
        <v>0</v>
      </c>
      <c r="H215" s="253">
        <f t="shared" si="19"/>
        <v>0</v>
      </c>
    </row>
    <row r="216" spans="1:8" x14ac:dyDescent="0.2">
      <c r="A216" s="483" t="s">
        <v>13203</v>
      </c>
      <c r="B216" s="634" t="s">
        <v>12248</v>
      </c>
      <c r="C216" s="278">
        <v>136635.48030426519</v>
      </c>
      <c r="D216" s="402">
        <v>36</v>
      </c>
      <c r="E216" s="250"/>
      <c r="F216" s="62">
        <v>0</v>
      </c>
      <c r="G216" s="62">
        <v>0</v>
      </c>
      <c r="H216" s="253">
        <f t="shared" si="19"/>
        <v>0</v>
      </c>
    </row>
    <row r="217" spans="1:8" x14ac:dyDescent="0.2">
      <c r="A217" s="483" t="s">
        <v>13204</v>
      </c>
      <c r="B217" s="634" t="s">
        <v>1671</v>
      </c>
      <c r="C217" s="278">
        <v>136635.48030426519</v>
      </c>
      <c r="D217" s="402">
        <v>36</v>
      </c>
      <c r="E217" s="250"/>
      <c r="F217" s="62">
        <v>0</v>
      </c>
      <c r="G217" s="62">
        <v>0</v>
      </c>
      <c r="H217" s="253">
        <f t="shared" si="19"/>
        <v>0</v>
      </c>
    </row>
    <row r="218" spans="1:8" x14ac:dyDescent="0.2">
      <c r="A218" s="483" t="s">
        <v>13205</v>
      </c>
      <c r="B218" s="634" t="s">
        <v>12251</v>
      </c>
      <c r="C218" s="278">
        <v>136635.48030426519</v>
      </c>
      <c r="D218" s="402">
        <v>36</v>
      </c>
      <c r="E218" s="250"/>
      <c r="F218" s="62">
        <v>0</v>
      </c>
      <c r="G218" s="62">
        <v>0</v>
      </c>
      <c r="H218" s="253">
        <f t="shared" si="19"/>
        <v>0</v>
      </c>
    </row>
    <row r="219" spans="1:8" x14ac:dyDescent="0.2">
      <c r="A219" s="483" t="s">
        <v>13206</v>
      </c>
      <c r="B219" s="634" t="s">
        <v>1672</v>
      </c>
      <c r="C219" s="278">
        <v>136635.48030426519</v>
      </c>
      <c r="D219" s="402">
        <v>37</v>
      </c>
      <c r="E219" s="250"/>
      <c r="F219" s="62">
        <v>0</v>
      </c>
      <c r="G219" s="62">
        <v>0</v>
      </c>
      <c r="H219" s="253">
        <f t="shared" si="19"/>
        <v>0</v>
      </c>
    </row>
    <row r="220" spans="1:8" x14ac:dyDescent="0.2">
      <c r="A220" s="483" t="s">
        <v>13207</v>
      </c>
      <c r="B220" s="634" t="s">
        <v>12254</v>
      </c>
      <c r="C220" s="278">
        <v>136635.48030426519</v>
      </c>
      <c r="D220" s="402">
        <v>37</v>
      </c>
      <c r="E220" s="250"/>
      <c r="F220" s="62">
        <v>0</v>
      </c>
      <c r="G220" s="62">
        <v>0</v>
      </c>
      <c r="H220" s="253">
        <f t="shared" si="19"/>
        <v>0</v>
      </c>
    </row>
    <row r="221" spans="1:8" x14ac:dyDescent="0.2">
      <c r="A221" s="483" t="s">
        <v>13208</v>
      </c>
      <c r="B221" s="634" t="s">
        <v>1673</v>
      </c>
      <c r="C221" s="278">
        <v>136635.48030426519</v>
      </c>
      <c r="D221" s="402">
        <v>37</v>
      </c>
      <c r="E221" s="250"/>
      <c r="F221" s="62">
        <v>0</v>
      </c>
      <c r="G221" s="62">
        <v>0</v>
      </c>
      <c r="H221" s="253">
        <f t="shared" si="19"/>
        <v>0</v>
      </c>
    </row>
    <row r="222" spans="1:8" x14ac:dyDescent="0.2">
      <c r="A222" s="483" t="s">
        <v>13209</v>
      </c>
      <c r="B222" s="634" t="s">
        <v>12257</v>
      </c>
      <c r="C222" s="278">
        <v>136635.48030426519</v>
      </c>
      <c r="D222" s="402">
        <v>37</v>
      </c>
      <c r="E222" s="250"/>
      <c r="F222" s="62">
        <v>0</v>
      </c>
      <c r="G222" s="62">
        <v>0</v>
      </c>
      <c r="H222" s="253">
        <f t="shared" si="19"/>
        <v>0</v>
      </c>
    </row>
    <row r="223" spans="1:8" x14ac:dyDescent="0.2">
      <c r="A223" s="483" t="s">
        <v>13210</v>
      </c>
      <c r="B223" s="634" t="s">
        <v>1674</v>
      </c>
      <c r="C223" s="278">
        <v>136635.48030426519</v>
      </c>
      <c r="D223" s="402">
        <v>37</v>
      </c>
      <c r="E223" s="250"/>
      <c r="F223" s="62">
        <v>0</v>
      </c>
      <c r="G223" s="62">
        <v>0</v>
      </c>
      <c r="H223" s="253">
        <f t="shared" si="19"/>
        <v>0</v>
      </c>
    </row>
    <row r="224" spans="1:8" x14ac:dyDescent="0.2">
      <c r="A224" s="483" t="s">
        <v>13211</v>
      </c>
      <c r="B224" s="634" t="s">
        <v>12260</v>
      </c>
      <c r="C224" s="278">
        <v>136635.48030426519</v>
      </c>
      <c r="D224" s="402">
        <v>37</v>
      </c>
      <c r="E224" s="250"/>
      <c r="F224" s="62">
        <v>0</v>
      </c>
      <c r="G224" s="62">
        <v>0</v>
      </c>
      <c r="H224" s="253">
        <f t="shared" si="19"/>
        <v>0</v>
      </c>
    </row>
    <row r="225" spans="1:8" x14ac:dyDescent="0.2">
      <c r="A225" s="483" t="s">
        <v>13212</v>
      </c>
      <c r="B225" s="634" t="s">
        <v>1675</v>
      </c>
      <c r="C225" s="278">
        <v>136635.48030426519</v>
      </c>
      <c r="D225" s="402">
        <v>37</v>
      </c>
      <c r="E225" s="250"/>
      <c r="F225" s="62">
        <v>0</v>
      </c>
      <c r="G225" s="62">
        <v>0</v>
      </c>
      <c r="H225" s="253">
        <f t="shared" si="19"/>
        <v>0</v>
      </c>
    </row>
    <row r="226" spans="1:8" x14ac:dyDescent="0.2">
      <c r="A226" s="483" t="s">
        <v>13213</v>
      </c>
      <c r="B226" s="634" t="s">
        <v>7073</v>
      </c>
      <c r="C226" s="278">
        <v>136635.48030426519</v>
      </c>
      <c r="D226" s="402">
        <v>37</v>
      </c>
      <c r="E226" s="250"/>
      <c r="F226" s="62">
        <v>0</v>
      </c>
      <c r="G226" s="62">
        <v>0</v>
      </c>
      <c r="H226" s="253">
        <f t="shared" si="19"/>
        <v>0</v>
      </c>
    </row>
    <row r="227" spans="1:8" x14ac:dyDescent="0.2">
      <c r="A227" s="483" t="s">
        <v>13214</v>
      </c>
      <c r="B227" s="634" t="s">
        <v>1676</v>
      </c>
      <c r="C227" s="278">
        <v>136635.48030426519</v>
      </c>
      <c r="D227" s="402">
        <v>37</v>
      </c>
      <c r="E227" s="250"/>
      <c r="F227" s="62">
        <v>0</v>
      </c>
      <c r="G227" s="62">
        <v>0</v>
      </c>
      <c r="H227" s="253">
        <f t="shared" si="19"/>
        <v>0</v>
      </c>
    </row>
    <row r="228" spans="1:8" x14ac:dyDescent="0.2">
      <c r="A228" s="483" t="s">
        <v>13215</v>
      </c>
      <c r="B228" s="634" t="s">
        <v>12265</v>
      </c>
      <c r="C228" s="278">
        <v>136635.48030426519</v>
      </c>
      <c r="D228" s="402">
        <v>37</v>
      </c>
      <c r="E228" s="250"/>
      <c r="F228" s="62">
        <v>0</v>
      </c>
      <c r="G228" s="62">
        <v>0</v>
      </c>
      <c r="H228" s="253">
        <f t="shared" si="19"/>
        <v>0</v>
      </c>
    </row>
    <row r="229" spans="1:8" x14ac:dyDescent="0.2">
      <c r="A229" s="483" t="s">
        <v>13216</v>
      </c>
      <c r="B229" s="634" t="s">
        <v>1677</v>
      </c>
      <c r="C229" s="278">
        <v>136635.48030426519</v>
      </c>
      <c r="D229" s="402">
        <v>37</v>
      </c>
      <c r="E229" s="250"/>
      <c r="F229" s="62">
        <v>0</v>
      </c>
      <c r="G229" s="62">
        <v>0</v>
      </c>
      <c r="H229" s="253">
        <f t="shared" si="19"/>
        <v>0</v>
      </c>
    </row>
    <row r="230" spans="1:8" x14ac:dyDescent="0.2">
      <c r="A230" s="483" t="s">
        <v>13217</v>
      </c>
      <c r="B230" s="634" t="s">
        <v>12268</v>
      </c>
      <c r="C230" s="278">
        <v>136635.48030426519</v>
      </c>
      <c r="D230" s="402">
        <v>37</v>
      </c>
      <c r="E230" s="250"/>
      <c r="F230" s="62">
        <v>0</v>
      </c>
      <c r="G230" s="62">
        <v>0</v>
      </c>
      <c r="H230" s="253">
        <f t="shared" si="19"/>
        <v>0</v>
      </c>
    </row>
    <row r="231" spans="1:8" x14ac:dyDescent="0.2">
      <c r="A231" s="483" t="s">
        <v>13218</v>
      </c>
      <c r="B231" s="634" t="s">
        <v>1678</v>
      </c>
      <c r="C231" s="278">
        <v>136635.48030426519</v>
      </c>
      <c r="D231" s="402">
        <v>38</v>
      </c>
      <c r="E231" s="250"/>
      <c r="F231" s="62">
        <v>0</v>
      </c>
      <c r="G231" s="62">
        <v>0</v>
      </c>
      <c r="H231" s="253">
        <f t="shared" si="19"/>
        <v>0</v>
      </c>
    </row>
    <row r="232" spans="1:8" x14ac:dyDescent="0.2">
      <c r="A232" s="483" t="s">
        <v>13219</v>
      </c>
      <c r="B232" s="634" t="s">
        <v>12271</v>
      </c>
      <c r="C232" s="278">
        <v>136635.48030426519</v>
      </c>
      <c r="D232" s="402">
        <v>38</v>
      </c>
      <c r="E232" s="250"/>
      <c r="F232" s="62">
        <v>0</v>
      </c>
      <c r="G232" s="62">
        <v>0</v>
      </c>
      <c r="H232" s="253">
        <f t="shared" si="19"/>
        <v>0</v>
      </c>
    </row>
    <row r="233" spans="1:8" x14ac:dyDescent="0.2">
      <c r="A233" s="483" t="s">
        <v>13220</v>
      </c>
      <c r="B233" s="634" t="s">
        <v>1679</v>
      </c>
      <c r="C233" s="278">
        <v>136635.48030426519</v>
      </c>
      <c r="D233" s="402">
        <v>38</v>
      </c>
      <c r="E233" s="250"/>
      <c r="F233" s="62">
        <v>0</v>
      </c>
      <c r="G233" s="62">
        <v>0</v>
      </c>
      <c r="H233" s="253">
        <f t="shared" si="19"/>
        <v>0</v>
      </c>
    </row>
    <row r="234" spans="1:8" x14ac:dyDescent="0.2">
      <c r="A234" s="483" t="s">
        <v>13221</v>
      </c>
      <c r="B234" s="634" t="s">
        <v>12274</v>
      </c>
      <c r="C234" s="278">
        <v>136635.48030426519</v>
      </c>
      <c r="D234" s="402">
        <v>38</v>
      </c>
      <c r="E234" s="250"/>
      <c r="F234" s="62">
        <v>0</v>
      </c>
      <c r="G234" s="62">
        <v>0</v>
      </c>
      <c r="H234" s="253">
        <f t="shared" si="19"/>
        <v>0</v>
      </c>
    </row>
    <row r="235" spans="1:8" x14ac:dyDescent="0.2">
      <c r="A235" s="483" t="s">
        <v>13222</v>
      </c>
      <c r="B235" s="634" t="s">
        <v>1680</v>
      </c>
      <c r="C235" s="278">
        <v>136635.48030426519</v>
      </c>
      <c r="D235" s="402">
        <v>38</v>
      </c>
      <c r="E235" s="250"/>
      <c r="F235" s="62">
        <v>0</v>
      </c>
      <c r="G235" s="62">
        <v>0</v>
      </c>
      <c r="H235" s="253">
        <f t="shared" si="19"/>
        <v>0</v>
      </c>
    </row>
    <row r="236" spans="1:8" x14ac:dyDescent="0.2">
      <c r="A236" s="483" t="s">
        <v>13223</v>
      </c>
      <c r="B236" s="634" t="s">
        <v>12277</v>
      </c>
      <c r="C236" s="278">
        <v>136635.48030426519</v>
      </c>
      <c r="D236" s="402">
        <v>38</v>
      </c>
      <c r="E236" s="250"/>
      <c r="F236" s="62">
        <v>0</v>
      </c>
      <c r="G236" s="62">
        <v>0</v>
      </c>
      <c r="H236" s="253">
        <f t="shared" si="19"/>
        <v>0</v>
      </c>
    </row>
    <row r="237" spans="1:8" x14ac:dyDescent="0.2">
      <c r="A237" s="483" t="s">
        <v>13224</v>
      </c>
      <c r="B237" s="634" t="s">
        <v>1681</v>
      </c>
      <c r="C237" s="278">
        <v>136635.48030426519</v>
      </c>
      <c r="D237" s="402">
        <v>38</v>
      </c>
      <c r="E237" s="250"/>
      <c r="F237" s="62">
        <v>0</v>
      </c>
      <c r="G237" s="62">
        <v>0</v>
      </c>
      <c r="H237" s="253">
        <f t="shared" si="19"/>
        <v>0</v>
      </c>
    </row>
    <row r="238" spans="1:8" x14ac:dyDescent="0.2">
      <c r="A238" s="483" t="s">
        <v>13225</v>
      </c>
      <c r="B238" s="634" t="s">
        <v>12280</v>
      </c>
      <c r="C238" s="278">
        <v>136635.48030426519</v>
      </c>
      <c r="D238" s="402">
        <v>38</v>
      </c>
      <c r="E238" s="250"/>
      <c r="F238" s="62">
        <v>0</v>
      </c>
      <c r="G238" s="62">
        <v>0</v>
      </c>
      <c r="H238" s="253">
        <f t="shared" si="19"/>
        <v>0</v>
      </c>
    </row>
    <row r="239" spans="1:8" x14ac:dyDescent="0.2">
      <c r="A239" s="483" t="s">
        <v>13226</v>
      </c>
      <c r="B239" s="634" t="s">
        <v>1682</v>
      </c>
      <c r="C239" s="278">
        <v>136635.48030426519</v>
      </c>
      <c r="D239" s="402">
        <v>38</v>
      </c>
      <c r="E239" s="250"/>
      <c r="F239" s="62">
        <v>0</v>
      </c>
      <c r="G239" s="62">
        <v>0</v>
      </c>
      <c r="H239" s="253">
        <f t="shared" si="19"/>
        <v>0</v>
      </c>
    </row>
    <row r="240" spans="1:8" x14ac:dyDescent="0.2">
      <c r="A240" s="483" t="s">
        <v>13227</v>
      </c>
      <c r="B240" s="634" t="s">
        <v>12283</v>
      </c>
      <c r="C240" s="278">
        <v>136635.48030426519</v>
      </c>
      <c r="D240" s="402">
        <v>38</v>
      </c>
      <c r="E240" s="250"/>
      <c r="F240" s="62">
        <v>0</v>
      </c>
      <c r="G240" s="62">
        <v>0</v>
      </c>
      <c r="H240" s="253">
        <f t="shared" si="19"/>
        <v>0</v>
      </c>
    </row>
    <row r="241" spans="1:8" x14ac:dyDescent="0.2">
      <c r="A241" s="483" t="s">
        <v>13228</v>
      </c>
      <c r="B241" s="634" t="s">
        <v>1683</v>
      </c>
      <c r="C241" s="278">
        <v>136635.48030426519</v>
      </c>
      <c r="D241" s="402">
        <v>38</v>
      </c>
      <c r="E241" s="250"/>
      <c r="F241" s="62">
        <v>0</v>
      </c>
      <c r="G241" s="62">
        <v>0</v>
      </c>
      <c r="H241" s="253">
        <f t="shared" si="19"/>
        <v>0</v>
      </c>
    </row>
    <row r="242" spans="1:8" x14ac:dyDescent="0.2">
      <c r="A242" s="483" t="s">
        <v>13229</v>
      </c>
      <c r="B242" s="634" t="s">
        <v>12286</v>
      </c>
      <c r="C242" s="278">
        <v>136635.48030426519</v>
      </c>
      <c r="D242" s="402">
        <v>38</v>
      </c>
      <c r="E242" s="250"/>
      <c r="F242" s="62">
        <v>0</v>
      </c>
      <c r="G242" s="62">
        <v>0</v>
      </c>
      <c r="H242" s="253">
        <f t="shared" si="19"/>
        <v>0</v>
      </c>
    </row>
    <row r="243" spans="1:8" x14ac:dyDescent="0.2">
      <c r="A243" s="483" t="s">
        <v>13230</v>
      </c>
      <c r="B243" s="634" t="s">
        <v>1684</v>
      </c>
      <c r="C243" s="278">
        <v>136635.48030426519</v>
      </c>
      <c r="D243" s="402">
        <v>39</v>
      </c>
      <c r="E243" s="250"/>
      <c r="F243" s="62">
        <v>0</v>
      </c>
      <c r="G243" s="62">
        <v>0</v>
      </c>
      <c r="H243" s="253">
        <f t="shared" si="19"/>
        <v>0</v>
      </c>
    </row>
    <row r="244" spans="1:8" x14ac:dyDescent="0.2">
      <c r="A244" s="483" t="s">
        <v>13231</v>
      </c>
      <c r="B244" s="634" t="s">
        <v>12289</v>
      </c>
      <c r="C244" s="278">
        <v>136635.48030426519</v>
      </c>
      <c r="D244" s="402">
        <v>39</v>
      </c>
      <c r="E244" s="250"/>
      <c r="F244" s="62">
        <v>0</v>
      </c>
      <c r="G244" s="62">
        <v>0</v>
      </c>
      <c r="H244" s="253">
        <f t="shared" si="19"/>
        <v>0</v>
      </c>
    </row>
    <row r="245" spans="1:8" x14ac:dyDescent="0.2">
      <c r="A245" s="483" t="s">
        <v>13232</v>
      </c>
      <c r="B245" s="634" t="s">
        <v>1685</v>
      </c>
      <c r="C245" s="278">
        <v>136635.48030426519</v>
      </c>
      <c r="D245" s="402">
        <v>39</v>
      </c>
      <c r="E245" s="250"/>
      <c r="F245" s="62">
        <v>0</v>
      </c>
      <c r="G245" s="62">
        <v>0</v>
      </c>
      <c r="H245" s="253">
        <f t="shared" si="19"/>
        <v>0</v>
      </c>
    </row>
    <row r="246" spans="1:8" x14ac:dyDescent="0.2">
      <c r="A246" s="483" t="s">
        <v>13233</v>
      </c>
      <c r="B246" s="634" t="s">
        <v>12292</v>
      </c>
      <c r="C246" s="278">
        <v>136635.48030426519</v>
      </c>
      <c r="D246" s="402">
        <v>39</v>
      </c>
      <c r="E246" s="250"/>
      <c r="F246" s="62">
        <v>0</v>
      </c>
      <c r="G246" s="62">
        <v>0</v>
      </c>
      <c r="H246" s="253">
        <f t="shared" si="19"/>
        <v>0</v>
      </c>
    </row>
    <row r="247" spans="1:8" x14ac:dyDescent="0.2">
      <c r="A247" s="483" t="s">
        <v>13234</v>
      </c>
      <c r="B247" s="634" t="s">
        <v>1686</v>
      </c>
      <c r="C247" s="278">
        <v>136635.48030426519</v>
      </c>
      <c r="D247" s="402">
        <v>39</v>
      </c>
      <c r="E247" s="250"/>
      <c r="F247" s="62">
        <v>0</v>
      </c>
      <c r="G247" s="62">
        <v>0</v>
      </c>
      <c r="H247" s="253">
        <f t="shared" si="19"/>
        <v>0</v>
      </c>
    </row>
    <row r="248" spans="1:8" x14ac:dyDescent="0.2">
      <c r="A248" s="483" t="s">
        <v>13235</v>
      </c>
      <c r="B248" s="634" t="s">
        <v>12295</v>
      </c>
      <c r="C248" s="278">
        <v>136635.48030426519</v>
      </c>
      <c r="D248" s="402">
        <v>39</v>
      </c>
      <c r="E248" s="250"/>
      <c r="F248" s="62">
        <v>0</v>
      </c>
      <c r="G248" s="62">
        <v>0</v>
      </c>
      <c r="H248" s="253">
        <f t="shared" si="19"/>
        <v>0</v>
      </c>
    </row>
    <row r="249" spans="1:8" x14ac:dyDescent="0.2">
      <c r="A249" s="483" t="s">
        <v>13236</v>
      </c>
      <c r="B249" s="634" t="s">
        <v>1687</v>
      </c>
      <c r="C249" s="278">
        <v>136635.48030426519</v>
      </c>
      <c r="D249" s="402">
        <v>39</v>
      </c>
      <c r="E249" s="250"/>
      <c r="F249" s="62">
        <v>0</v>
      </c>
      <c r="G249" s="62">
        <v>0</v>
      </c>
      <c r="H249" s="253">
        <f t="shared" si="19"/>
        <v>0</v>
      </c>
    </row>
    <row r="250" spans="1:8" x14ac:dyDescent="0.2">
      <c r="A250" s="483" t="s">
        <v>13237</v>
      </c>
      <c r="B250" s="634" t="s">
        <v>12298</v>
      </c>
      <c r="C250" s="278">
        <v>136635.48030426519</v>
      </c>
      <c r="D250" s="402">
        <v>39</v>
      </c>
      <c r="E250" s="250"/>
      <c r="F250" s="62">
        <v>0</v>
      </c>
      <c r="G250" s="62">
        <v>0</v>
      </c>
      <c r="H250" s="253">
        <f t="shared" si="19"/>
        <v>0</v>
      </c>
    </row>
    <row r="251" spans="1:8" x14ac:dyDescent="0.2">
      <c r="A251" s="483" t="s">
        <v>13238</v>
      </c>
      <c r="B251" s="634" t="s">
        <v>1688</v>
      </c>
      <c r="C251" s="278">
        <v>136635.48030426519</v>
      </c>
      <c r="D251" s="402">
        <v>39</v>
      </c>
      <c r="E251" s="250"/>
      <c r="F251" s="62">
        <v>0</v>
      </c>
      <c r="G251" s="62">
        <v>0</v>
      </c>
      <c r="H251" s="253">
        <f t="shared" si="19"/>
        <v>0</v>
      </c>
    </row>
    <row r="252" spans="1:8" x14ac:dyDescent="0.2">
      <c r="A252" s="483" t="s">
        <v>13239</v>
      </c>
      <c r="B252" s="634" t="s">
        <v>12301</v>
      </c>
      <c r="C252" s="278">
        <v>136635.48030426519</v>
      </c>
      <c r="D252" s="402">
        <v>39</v>
      </c>
      <c r="E252" s="250"/>
      <c r="F252" s="62">
        <v>0</v>
      </c>
      <c r="G252" s="62">
        <v>0</v>
      </c>
      <c r="H252" s="253">
        <f t="shared" si="19"/>
        <v>0</v>
      </c>
    </row>
    <row r="253" spans="1:8" x14ac:dyDescent="0.2">
      <c r="A253" s="483" t="s">
        <v>13240</v>
      </c>
      <c r="B253" s="634" t="s">
        <v>1689</v>
      </c>
      <c r="C253" s="278">
        <v>136635.48030426519</v>
      </c>
      <c r="D253" s="402">
        <v>39</v>
      </c>
      <c r="E253" s="250"/>
      <c r="F253" s="62">
        <v>0</v>
      </c>
      <c r="G253" s="62">
        <v>0</v>
      </c>
      <c r="H253" s="253">
        <f t="shared" si="19"/>
        <v>0</v>
      </c>
    </row>
    <row r="254" spans="1:8" x14ac:dyDescent="0.2">
      <c r="A254" s="483" t="s">
        <v>13241</v>
      </c>
      <c r="B254" s="634" t="s">
        <v>12304</v>
      </c>
      <c r="C254" s="278">
        <v>136635.48030426519</v>
      </c>
      <c r="D254" s="402">
        <v>39</v>
      </c>
      <c r="E254" s="250"/>
      <c r="F254" s="62">
        <v>0</v>
      </c>
      <c r="G254" s="62">
        <v>0</v>
      </c>
      <c r="H254" s="253">
        <f t="shared" si="19"/>
        <v>0</v>
      </c>
    </row>
    <row r="255" spans="1:8" x14ac:dyDescent="0.2">
      <c r="A255" s="483" t="s">
        <v>13242</v>
      </c>
      <c r="B255" s="634" t="s">
        <v>1690</v>
      </c>
      <c r="C255" s="278">
        <v>136635.48030426519</v>
      </c>
      <c r="D255" s="402">
        <v>40</v>
      </c>
      <c r="E255" s="250"/>
      <c r="F255" s="62">
        <v>0</v>
      </c>
      <c r="G255" s="62">
        <v>0</v>
      </c>
      <c r="H255" s="253">
        <f t="shared" si="19"/>
        <v>0</v>
      </c>
    </row>
    <row r="256" spans="1:8" x14ac:dyDescent="0.2">
      <c r="A256" s="483" t="s">
        <v>13243</v>
      </c>
      <c r="B256" s="634" t="s">
        <v>7074</v>
      </c>
      <c r="C256" s="278">
        <v>136635.48030426519</v>
      </c>
      <c r="D256" s="402">
        <v>40</v>
      </c>
      <c r="E256" s="250"/>
      <c r="F256" s="62">
        <v>0</v>
      </c>
      <c r="G256" s="62">
        <v>0</v>
      </c>
      <c r="H256" s="253">
        <f t="shared" si="19"/>
        <v>0</v>
      </c>
    </row>
    <row r="257" spans="1:8" x14ac:dyDescent="0.2">
      <c r="A257" s="483" t="s">
        <v>13244</v>
      </c>
      <c r="B257" s="634" t="s">
        <v>1691</v>
      </c>
      <c r="C257" s="278">
        <v>136635.48030426519</v>
      </c>
      <c r="D257" s="402">
        <v>40</v>
      </c>
      <c r="E257" s="250"/>
      <c r="F257" s="62">
        <v>0</v>
      </c>
      <c r="G257" s="62">
        <v>0</v>
      </c>
      <c r="H257" s="253">
        <f t="shared" si="19"/>
        <v>0</v>
      </c>
    </row>
    <row r="258" spans="1:8" x14ac:dyDescent="0.2">
      <c r="A258" s="483" t="s">
        <v>13245</v>
      </c>
      <c r="B258" s="634" t="s">
        <v>12309</v>
      </c>
      <c r="C258" s="278">
        <v>136635.48030426519</v>
      </c>
      <c r="D258" s="402">
        <v>40</v>
      </c>
      <c r="E258" s="250"/>
      <c r="F258" s="62">
        <v>0</v>
      </c>
      <c r="G258" s="62">
        <v>0</v>
      </c>
      <c r="H258" s="253">
        <f t="shared" si="19"/>
        <v>0</v>
      </c>
    </row>
    <row r="259" spans="1:8" x14ac:dyDescent="0.2">
      <c r="A259" s="483" t="s">
        <v>13246</v>
      </c>
      <c r="B259" s="634" t="s">
        <v>1692</v>
      </c>
      <c r="C259" s="278">
        <v>136635.48030426519</v>
      </c>
      <c r="D259" s="402">
        <v>40</v>
      </c>
      <c r="E259" s="250"/>
      <c r="F259" s="62">
        <v>0</v>
      </c>
      <c r="G259" s="62">
        <v>0</v>
      </c>
      <c r="H259" s="253">
        <f t="shared" si="19"/>
        <v>0</v>
      </c>
    </row>
    <row r="260" spans="1:8" x14ac:dyDescent="0.2">
      <c r="A260" s="483" t="s">
        <v>13247</v>
      </c>
      <c r="B260" s="634" t="s">
        <v>12312</v>
      </c>
      <c r="C260" s="278">
        <v>136635.48030426519</v>
      </c>
      <c r="D260" s="402">
        <v>40</v>
      </c>
      <c r="E260" s="250"/>
      <c r="F260" s="62">
        <v>0</v>
      </c>
      <c r="G260" s="62">
        <v>0</v>
      </c>
      <c r="H260" s="253">
        <f t="shared" si="19"/>
        <v>0</v>
      </c>
    </row>
    <row r="261" spans="1:8" x14ac:dyDescent="0.2">
      <c r="A261" s="483" t="s">
        <v>13248</v>
      </c>
      <c r="B261" s="634" t="s">
        <v>1693</v>
      </c>
      <c r="C261" s="278">
        <v>136635.48030426519</v>
      </c>
      <c r="D261" s="402">
        <v>40</v>
      </c>
      <c r="E261" s="250"/>
      <c r="F261" s="62">
        <v>0</v>
      </c>
      <c r="G261" s="62">
        <v>0</v>
      </c>
      <c r="H261" s="253">
        <f t="shared" ref="H261:H287" si="20">G261-F261</f>
        <v>0</v>
      </c>
    </row>
    <row r="262" spans="1:8" x14ac:dyDescent="0.2">
      <c r="A262" s="483" t="s">
        <v>13249</v>
      </c>
      <c r="B262" s="634" t="s">
        <v>12315</v>
      </c>
      <c r="C262" s="278">
        <v>136635.48030426519</v>
      </c>
      <c r="D262" s="402">
        <v>40</v>
      </c>
      <c r="E262" s="250"/>
      <c r="F262" s="62">
        <v>0</v>
      </c>
      <c r="G262" s="62">
        <v>0</v>
      </c>
      <c r="H262" s="253">
        <f t="shared" si="20"/>
        <v>0</v>
      </c>
    </row>
    <row r="263" spans="1:8" x14ac:dyDescent="0.2">
      <c r="A263" s="483" t="s">
        <v>13250</v>
      </c>
      <c r="B263" s="634" t="s">
        <v>1694</v>
      </c>
      <c r="C263" s="278">
        <v>136635.48030426519</v>
      </c>
      <c r="D263" s="402">
        <v>40</v>
      </c>
      <c r="E263" s="250"/>
      <c r="F263" s="62">
        <v>0</v>
      </c>
      <c r="G263" s="62">
        <v>0</v>
      </c>
      <c r="H263" s="253">
        <f t="shared" si="20"/>
        <v>0</v>
      </c>
    </row>
    <row r="264" spans="1:8" x14ac:dyDescent="0.2">
      <c r="A264" s="483" t="s">
        <v>13251</v>
      </c>
      <c r="B264" s="634" t="s">
        <v>12318</v>
      </c>
      <c r="C264" s="278">
        <v>136635.48030426519</v>
      </c>
      <c r="D264" s="402">
        <v>40</v>
      </c>
      <c r="E264" s="250"/>
      <c r="F264" s="62">
        <v>0</v>
      </c>
      <c r="G264" s="62">
        <v>0</v>
      </c>
      <c r="H264" s="253">
        <f t="shared" si="20"/>
        <v>0</v>
      </c>
    </row>
    <row r="265" spans="1:8" x14ac:dyDescent="0.2">
      <c r="A265" s="483" t="s">
        <v>13252</v>
      </c>
      <c r="B265" s="634" t="s">
        <v>1695</v>
      </c>
      <c r="C265" s="278">
        <v>136635.48030426519</v>
      </c>
      <c r="D265" s="402">
        <v>40</v>
      </c>
      <c r="E265" s="250"/>
      <c r="F265" s="62">
        <v>0</v>
      </c>
      <c r="G265" s="62">
        <v>0</v>
      </c>
      <c r="H265" s="253">
        <f t="shared" si="20"/>
        <v>0</v>
      </c>
    </row>
    <row r="266" spans="1:8" x14ac:dyDescent="0.2">
      <c r="A266" s="483" t="s">
        <v>13253</v>
      </c>
      <c r="B266" s="634" t="s">
        <v>12321</v>
      </c>
      <c r="C266" s="278">
        <v>136635.48030426519</v>
      </c>
      <c r="D266" s="402">
        <v>40</v>
      </c>
      <c r="E266" s="250"/>
      <c r="F266" s="62">
        <v>0</v>
      </c>
      <c r="G266" s="62">
        <v>0</v>
      </c>
      <c r="H266" s="253">
        <f t="shared" si="20"/>
        <v>0</v>
      </c>
    </row>
    <row r="267" spans="1:8" x14ac:dyDescent="0.2">
      <c r="A267" s="483" t="s">
        <v>13254</v>
      </c>
      <c r="B267" s="634" t="s">
        <v>1696</v>
      </c>
      <c r="C267" s="278">
        <v>136635.48030426519</v>
      </c>
      <c r="D267" s="402">
        <v>41</v>
      </c>
      <c r="E267" s="250"/>
      <c r="F267" s="62">
        <v>0</v>
      </c>
      <c r="G267" s="62">
        <v>0</v>
      </c>
      <c r="H267" s="253">
        <f t="shared" si="20"/>
        <v>0</v>
      </c>
    </row>
    <row r="268" spans="1:8" x14ac:dyDescent="0.2">
      <c r="A268" s="483" t="s">
        <v>13255</v>
      </c>
      <c r="B268" s="634" t="s">
        <v>12324</v>
      </c>
      <c r="C268" s="278">
        <v>136635.48030426519</v>
      </c>
      <c r="D268" s="402">
        <v>41</v>
      </c>
      <c r="E268" s="250"/>
      <c r="F268" s="62">
        <v>0</v>
      </c>
      <c r="G268" s="62">
        <v>0</v>
      </c>
      <c r="H268" s="253">
        <f t="shared" si="20"/>
        <v>0</v>
      </c>
    </row>
    <row r="269" spans="1:8" x14ac:dyDescent="0.2">
      <c r="A269" s="483" t="s">
        <v>13256</v>
      </c>
      <c r="B269" s="634" t="s">
        <v>1697</v>
      </c>
      <c r="C269" s="278">
        <v>136635.48030426519</v>
      </c>
      <c r="D269" s="402">
        <v>41</v>
      </c>
      <c r="E269" s="250"/>
      <c r="F269" s="62">
        <v>0</v>
      </c>
      <c r="G269" s="62">
        <v>0</v>
      </c>
      <c r="H269" s="253">
        <f t="shared" si="20"/>
        <v>0</v>
      </c>
    </row>
    <row r="270" spans="1:8" x14ac:dyDescent="0.2">
      <c r="A270" s="483" t="s">
        <v>13257</v>
      </c>
      <c r="B270" s="634" t="s">
        <v>12327</v>
      </c>
      <c r="C270" s="278">
        <v>136635.48030426519</v>
      </c>
      <c r="D270" s="402">
        <v>41</v>
      </c>
      <c r="E270" s="250"/>
      <c r="F270" s="62">
        <v>0</v>
      </c>
      <c r="G270" s="62">
        <v>0</v>
      </c>
      <c r="H270" s="253">
        <f t="shared" si="20"/>
        <v>0</v>
      </c>
    </row>
    <row r="271" spans="1:8" x14ac:dyDescent="0.2">
      <c r="A271" s="483" t="s">
        <v>13258</v>
      </c>
      <c r="B271" s="634" t="s">
        <v>1698</v>
      </c>
      <c r="C271" s="278">
        <v>136635.48030426519</v>
      </c>
      <c r="D271" s="402">
        <v>41</v>
      </c>
      <c r="E271" s="250"/>
      <c r="F271" s="62">
        <v>0</v>
      </c>
      <c r="G271" s="62">
        <v>0</v>
      </c>
      <c r="H271" s="253">
        <f t="shared" si="20"/>
        <v>0</v>
      </c>
    </row>
    <row r="272" spans="1:8" x14ac:dyDescent="0.2">
      <c r="A272" s="483" t="s">
        <v>13259</v>
      </c>
      <c r="B272" s="634" t="s">
        <v>12330</v>
      </c>
      <c r="C272" s="278">
        <v>136635.48030426519</v>
      </c>
      <c r="D272" s="402">
        <v>41</v>
      </c>
      <c r="E272" s="250"/>
      <c r="F272" s="62">
        <v>0</v>
      </c>
      <c r="G272" s="62">
        <v>0</v>
      </c>
      <c r="H272" s="253">
        <f t="shared" si="20"/>
        <v>0</v>
      </c>
    </row>
    <row r="273" spans="1:8" x14ac:dyDescent="0.2">
      <c r="A273" s="483" t="s">
        <v>13260</v>
      </c>
      <c r="B273" s="634" t="s">
        <v>1699</v>
      </c>
      <c r="C273" s="278">
        <v>136635.48030426519</v>
      </c>
      <c r="D273" s="402">
        <v>41</v>
      </c>
      <c r="E273" s="250"/>
      <c r="F273" s="62">
        <v>0</v>
      </c>
      <c r="G273" s="62">
        <v>0</v>
      </c>
      <c r="H273" s="253">
        <f t="shared" si="20"/>
        <v>0</v>
      </c>
    </row>
    <row r="274" spans="1:8" x14ac:dyDescent="0.2">
      <c r="A274" s="483" t="s">
        <v>13261</v>
      </c>
      <c r="B274" s="634" t="s">
        <v>12861</v>
      </c>
      <c r="C274" s="278">
        <v>136635.48030426519</v>
      </c>
      <c r="D274" s="402">
        <v>41</v>
      </c>
      <c r="E274" s="250"/>
      <c r="F274" s="62">
        <v>0</v>
      </c>
      <c r="G274" s="62">
        <v>0</v>
      </c>
      <c r="H274" s="253">
        <f t="shared" si="20"/>
        <v>0</v>
      </c>
    </row>
    <row r="275" spans="1:8" x14ac:dyDescent="0.2">
      <c r="A275" s="483" t="s">
        <v>13262</v>
      </c>
      <c r="B275" s="634" t="s">
        <v>1700</v>
      </c>
      <c r="C275" s="278">
        <v>136635.48030426519</v>
      </c>
      <c r="D275" s="402">
        <v>41</v>
      </c>
      <c r="E275" s="250"/>
      <c r="F275" s="62">
        <v>0</v>
      </c>
      <c r="G275" s="62">
        <v>0</v>
      </c>
      <c r="H275" s="253">
        <f t="shared" si="20"/>
        <v>0</v>
      </c>
    </row>
    <row r="276" spans="1:8" x14ac:dyDescent="0.2">
      <c r="A276" s="483" t="s">
        <v>13263</v>
      </c>
      <c r="B276" s="634" t="s">
        <v>12864</v>
      </c>
      <c r="C276" s="278">
        <v>136635.48030426519</v>
      </c>
      <c r="D276" s="402">
        <v>41</v>
      </c>
      <c r="E276" s="250"/>
      <c r="F276" s="62">
        <v>0</v>
      </c>
      <c r="G276" s="62">
        <v>0</v>
      </c>
      <c r="H276" s="253">
        <f t="shared" si="20"/>
        <v>0</v>
      </c>
    </row>
    <row r="277" spans="1:8" x14ac:dyDescent="0.2">
      <c r="A277" s="483" t="s">
        <v>13264</v>
      </c>
      <c r="B277" s="634" t="s">
        <v>1701</v>
      </c>
      <c r="C277" s="278">
        <v>136635.48030426519</v>
      </c>
      <c r="D277" s="402">
        <v>41</v>
      </c>
      <c r="E277" s="250"/>
      <c r="F277" s="62">
        <v>0</v>
      </c>
      <c r="G277" s="62">
        <v>0</v>
      </c>
      <c r="H277" s="253">
        <f t="shared" si="20"/>
        <v>0</v>
      </c>
    </row>
    <row r="278" spans="1:8" x14ac:dyDescent="0.2">
      <c r="A278" s="483" t="s">
        <v>13265</v>
      </c>
      <c r="B278" s="634" t="s">
        <v>12867</v>
      </c>
      <c r="C278" s="278">
        <v>136635.48030426519</v>
      </c>
      <c r="D278" s="402">
        <v>41</v>
      </c>
      <c r="E278" s="250"/>
      <c r="F278" s="62">
        <v>0</v>
      </c>
      <c r="G278" s="62">
        <v>0</v>
      </c>
      <c r="H278" s="253">
        <f t="shared" si="20"/>
        <v>0</v>
      </c>
    </row>
    <row r="279" spans="1:8" x14ac:dyDescent="0.2">
      <c r="A279" s="483" t="s">
        <v>13266</v>
      </c>
      <c r="B279" s="634" t="s">
        <v>1702</v>
      </c>
      <c r="C279" s="278">
        <v>136635.48030426519</v>
      </c>
      <c r="D279" s="402">
        <v>42</v>
      </c>
      <c r="E279" s="250"/>
      <c r="F279" s="62">
        <v>0</v>
      </c>
      <c r="G279" s="62">
        <v>0</v>
      </c>
      <c r="H279" s="253">
        <f t="shared" si="20"/>
        <v>0</v>
      </c>
    </row>
    <row r="280" spans="1:8" x14ac:dyDescent="0.2">
      <c r="A280" s="483" t="s">
        <v>13267</v>
      </c>
      <c r="B280" s="634" t="s">
        <v>12870</v>
      </c>
      <c r="C280" s="278">
        <v>136635.48030426519</v>
      </c>
      <c r="D280" s="402">
        <v>42</v>
      </c>
      <c r="E280" s="250"/>
      <c r="F280" s="62">
        <v>0</v>
      </c>
      <c r="G280" s="62">
        <v>0</v>
      </c>
      <c r="H280" s="253">
        <f t="shared" si="20"/>
        <v>0</v>
      </c>
    </row>
    <row r="281" spans="1:8" x14ac:dyDescent="0.2">
      <c r="A281" s="483" t="s">
        <v>13268</v>
      </c>
      <c r="B281" s="634" t="s">
        <v>1703</v>
      </c>
      <c r="C281" s="278">
        <v>136635.48030426519</v>
      </c>
      <c r="D281" s="402">
        <v>42</v>
      </c>
      <c r="E281" s="250"/>
      <c r="F281" s="62">
        <v>0</v>
      </c>
      <c r="G281" s="62">
        <v>0</v>
      </c>
      <c r="H281" s="253">
        <f t="shared" si="20"/>
        <v>0</v>
      </c>
    </row>
    <row r="282" spans="1:8" x14ac:dyDescent="0.2">
      <c r="A282" s="483" t="s">
        <v>13269</v>
      </c>
      <c r="B282" s="634" t="s">
        <v>12873</v>
      </c>
      <c r="C282" s="278">
        <v>136635.48030426519</v>
      </c>
      <c r="D282" s="402">
        <v>42</v>
      </c>
      <c r="E282" s="250"/>
      <c r="F282" s="62">
        <v>0</v>
      </c>
      <c r="G282" s="62">
        <v>0</v>
      </c>
      <c r="H282" s="253">
        <f t="shared" si="20"/>
        <v>0</v>
      </c>
    </row>
    <row r="283" spans="1:8" x14ac:dyDescent="0.2">
      <c r="A283" s="483" t="s">
        <v>13270</v>
      </c>
      <c r="B283" s="634" t="s">
        <v>1704</v>
      </c>
      <c r="C283" s="278">
        <v>136635.48030426519</v>
      </c>
      <c r="D283" s="402">
        <v>42</v>
      </c>
      <c r="E283" s="250"/>
      <c r="F283" s="62">
        <v>0</v>
      </c>
      <c r="G283" s="62">
        <v>0</v>
      </c>
      <c r="H283" s="253">
        <f t="shared" si="20"/>
        <v>0</v>
      </c>
    </row>
    <row r="284" spans="1:8" x14ac:dyDescent="0.2">
      <c r="A284" s="483" t="s">
        <v>13271</v>
      </c>
      <c r="B284" s="634" t="s">
        <v>12876</v>
      </c>
      <c r="C284" s="278">
        <v>136635.48030426519</v>
      </c>
      <c r="D284" s="402">
        <v>42</v>
      </c>
      <c r="E284" s="250"/>
      <c r="F284" s="62">
        <v>0</v>
      </c>
      <c r="G284" s="62">
        <v>0</v>
      </c>
      <c r="H284" s="253">
        <f t="shared" si="20"/>
        <v>0</v>
      </c>
    </row>
    <row r="285" spans="1:8" x14ac:dyDescent="0.2">
      <c r="A285" s="483" t="s">
        <v>13272</v>
      </c>
      <c r="B285" s="634" t="s">
        <v>1705</v>
      </c>
      <c r="C285" s="278">
        <v>136635.48030426519</v>
      </c>
      <c r="D285" s="402">
        <v>42</v>
      </c>
      <c r="E285" s="250"/>
      <c r="F285" s="62">
        <v>0</v>
      </c>
      <c r="G285" s="62">
        <v>0</v>
      </c>
      <c r="H285" s="253">
        <f t="shared" si="20"/>
        <v>0</v>
      </c>
    </row>
    <row r="286" spans="1:8" x14ac:dyDescent="0.2">
      <c r="A286" s="483" t="s">
        <v>13273</v>
      </c>
      <c r="B286" s="634" t="s">
        <v>12879</v>
      </c>
      <c r="C286" s="278">
        <v>136635.48030426519</v>
      </c>
      <c r="D286" s="402">
        <v>42</v>
      </c>
      <c r="E286" s="250"/>
      <c r="F286" s="62">
        <v>0</v>
      </c>
      <c r="G286" s="62">
        <v>0</v>
      </c>
      <c r="H286" s="253">
        <f t="shared" si="20"/>
        <v>0</v>
      </c>
    </row>
    <row r="287" spans="1:8" x14ac:dyDescent="0.2">
      <c r="A287" s="483" t="s">
        <v>13274</v>
      </c>
      <c r="B287" s="634" t="s">
        <v>13275</v>
      </c>
      <c r="C287" s="278">
        <v>143467.25431947844</v>
      </c>
      <c r="D287" s="402">
        <v>42</v>
      </c>
      <c r="E287" s="250"/>
      <c r="F287" s="62">
        <v>0</v>
      </c>
      <c r="G287" s="62">
        <v>0</v>
      </c>
      <c r="H287" s="253">
        <f t="shared" si="20"/>
        <v>0</v>
      </c>
    </row>
    <row r="288" spans="1:8" ht="60" x14ac:dyDescent="0.25">
      <c r="A288" s="14" t="s">
        <v>442</v>
      </c>
      <c r="B288" s="562" t="s">
        <v>12035</v>
      </c>
      <c r="C288" s="269"/>
      <c r="D288" s="255"/>
      <c r="E288" s="255"/>
      <c r="F288" s="255"/>
      <c r="G288" s="255"/>
      <c r="H288" s="277"/>
    </row>
    <row r="289" spans="1:8" x14ac:dyDescent="0.2">
      <c r="A289" s="483" t="s">
        <v>443</v>
      </c>
      <c r="B289" s="595" t="s">
        <v>11960</v>
      </c>
      <c r="C289" s="253">
        <v>53314.509197422376</v>
      </c>
      <c r="D289" s="33">
        <v>20</v>
      </c>
      <c r="E289" s="250"/>
      <c r="F289" s="62">
        <v>0</v>
      </c>
      <c r="G289" s="62">
        <v>0</v>
      </c>
      <c r="H289" s="253">
        <f t="shared" ref="H289:H352" si="21">G289-F289</f>
        <v>0</v>
      </c>
    </row>
    <row r="290" spans="1:8" x14ac:dyDescent="0.2">
      <c r="A290" s="483" t="s">
        <v>444</v>
      </c>
      <c r="B290" s="595" t="s">
        <v>1624</v>
      </c>
      <c r="C290" s="253">
        <v>53314.509197422376</v>
      </c>
      <c r="D290" s="33">
        <v>20</v>
      </c>
      <c r="E290" s="250"/>
      <c r="F290" s="62">
        <v>0</v>
      </c>
      <c r="G290" s="62">
        <v>0</v>
      </c>
      <c r="H290" s="253">
        <f t="shared" si="21"/>
        <v>0</v>
      </c>
    </row>
    <row r="291" spans="1:8" x14ac:dyDescent="0.2">
      <c r="A291" s="483" t="s">
        <v>683</v>
      </c>
      <c r="B291" s="595" t="s">
        <v>11961</v>
      </c>
      <c r="C291" s="253">
        <v>53314.509197422376</v>
      </c>
      <c r="D291" s="33">
        <v>20</v>
      </c>
      <c r="E291" s="250"/>
      <c r="F291" s="62">
        <v>0</v>
      </c>
      <c r="G291" s="62">
        <v>0</v>
      </c>
      <c r="H291" s="253">
        <f t="shared" si="21"/>
        <v>0</v>
      </c>
    </row>
    <row r="292" spans="1:8" x14ac:dyDescent="0.2">
      <c r="A292" s="483" t="s">
        <v>684</v>
      </c>
      <c r="B292" s="595" t="s">
        <v>1582</v>
      </c>
      <c r="C292" s="253">
        <v>53314.509197422376</v>
      </c>
      <c r="D292" s="33">
        <v>20</v>
      </c>
      <c r="E292" s="250"/>
      <c r="F292" s="62">
        <v>0</v>
      </c>
      <c r="G292" s="62">
        <v>0</v>
      </c>
      <c r="H292" s="253">
        <f t="shared" si="21"/>
        <v>0</v>
      </c>
    </row>
    <row r="293" spans="1:8" x14ac:dyDescent="0.2">
      <c r="A293" s="483" t="s">
        <v>685</v>
      </c>
      <c r="B293" s="595" t="s">
        <v>2678</v>
      </c>
      <c r="C293" s="253">
        <v>53314.509197422376</v>
      </c>
      <c r="D293" s="33">
        <v>20</v>
      </c>
      <c r="E293" s="250"/>
      <c r="F293" s="62">
        <v>0</v>
      </c>
      <c r="G293" s="62">
        <v>0</v>
      </c>
      <c r="H293" s="253">
        <f t="shared" si="21"/>
        <v>0</v>
      </c>
    </row>
    <row r="294" spans="1:8" x14ac:dyDescent="0.2">
      <c r="A294" s="483" t="s">
        <v>686</v>
      </c>
      <c r="B294" s="595" t="s">
        <v>1583</v>
      </c>
      <c r="C294" s="253">
        <v>53314.509197422376</v>
      </c>
      <c r="D294" s="33">
        <v>20</v>
      </c>
      <c r="E294" s="250"/>
      <c r="F294" s="62">
        <v>0</v>
      </c>
      <c r="G294" s="62">
        <v>0</v>
      </c>
      <c r="H294" s="253">
        <f t="shared" si="21"/>
        <v>0</v>
      </c>
    </row>
    <row r="295" spans="1:8" x14ac:dyDescent="0.2">
      <c r="A295" s="483" t="s">
        <v>687</v>
      </c>
      <c r="B295" s="595" t="s">
        <v>11962</v>
      </c>
      <c r="C295" s="253">
        <v>53314.509197422376</v>
      </c>
      <c r="D295" s="33">
        <v>20</v>
      </c>
      <c r="E295" s="250"/>
      <c r="F295" s="62">
        <v>0</v>
      </c>
      <c r="G295" s="62">
        <v>0</v>
      </c>
      <c r="H295" s="253">
        <f t="shared" si="21"/>
        <v>0</v>
      </c>
    </row>
    <row r="296" spans="1:8" x14ac:dyDescent="0.2">
      <c r="A296" s="483" t="s">
        <v>688</v>
      </c>
      <c r="B296" s="595" t="s">
        <v>1584</v>
      </c>
      <c r="C296" s="253">
        <v>53314.509197422376</v>
      </c>
      <c r="D296" s="33">
        <v>20</v>
      </c>
      <c r="E296" s="250"/>
      <c r="F296" s="62">
        <v>0</v>
      </c>
      <c r="G296" s="62">
        <v>0</v>
      </c>
      <c r="H296" s="253">
        <f t="shared" si="21"/>
        <v>0</v>
      </c>
    </row>
    <row r="297" spans="1:8" x14ac:dyDescent="0.2">
      <c r="A297" s="483" t="s">
        <v>689</v>
      </c>
      <c r="B297" s="595" t="s">
        <v>11963</v>
      </c>
      <c r="C297" s="253">
        <v>53314.509197422376</v>
      </c>
      <c r="D297" s="33">
        <v>20</v>
      </c>
      <c r="E297" s="250"/>
      <c r="F297" s="62">
        <v>0</v>
      </c>
      <c r="G297" s="62">
        <v>0</v>
      </c>
      <c r="H297" s="253">
        <f t="shared" si="21"/>
        <v>0</v>
      </c>
    </row>
    <row r="298" spans="1:8" x14ac:dyDescent="0.2">
      <c r="A298" s="483" t="s">
        <v>690</v>
      </c>
      <c r="B298" s="595" t="s">
        <v>1585</v>
      </c>
      <c r="C298" s="253">
        <v>53314.509197422376</v>
      </c>
      <c r="D298" s="465">
        <v>21</v>
      </c>
      <c r="E298" s="250"/>
      <c r="F298" s="62">
        <v>0</v>
      </c>
      <c r="G298" s="62">
        <v>0</v>
      </c>
      <c r="H298" s="253">
        <f t="shared" si="21"/>
        <v>0</v>
      </c>
    </row>
    <row r="299" spans="1:8" x14ac:dyDescent="0.2">
      <c r="A299" s="483" t="s">
        <v>1808</v>
      </c>
      <c r="B299" s="595" t="s">
        <v>11964</v>
      </c>
      <c r="C299" s="253">
        <v>53314.509197422376</v>
      </c>
      <c r="D299" s="465">
        <v>21</v>
      </c>
      <c r="E299" s="250"/>
      <c r="F299" s="62">
        <v>0</v>
      </c>
      <c r="G299" s="62">
        <v>0</v>
      </c>
      <c r="H299" s="253">
        <f t="shared" si="21"/>
        <v>0</v>
      </c>
    </row>
    <row r="300" spans="1:8" x14ac:dyDescent="0.2">
      <c r="A300" s="483" t="s">
        <v>1809</v>
      </c>
      <c r="B300" s="595" t="s">
        <v>1586</v>
      </c>
      <c r="C300" s="253">
        <v>53314.509197422376</v>
      </c>
      <c r="D300" s="465">
        <v>21</v>
      </c>
      <c r="E300" s="250"/>
      <c r="F300" s="62">
        <v>0</v>
      </c>
      <c r="G300" s="62">
        <v>0</v>
      </c>
      <c r="H300" s="253">
        <f t="shared" si="21"/>
        <v>0</v>
      </c>
    </row>
    <row r="301" spans="1:8" x14ac:dyDescent="0.2">
      <c r="A301" s="483" t="s">
        <v>1810</v>
      </c>
      <c r="B301" s="595" t="s">
        <v>11965</v>
      </c>
      <c r="C301" s="253">
        <v>53314.509197422376</v>
      </c>
      <c r="D301" s="465">
        <v>21</v>
      </c>
      <c r="E301" s="250"/>
      <c r="F301" s="62">
        <v>0</v>
      </c>
      <c r="G301" s="62">
        <v>0</v>
      </c>
      <c r="H301" s="253">
        <f t="shared" si="21"/>
        <v>0</v>
      </c>
    </row>
    <row r="302" spans="1:8" x14ac:dyDescent="0.2">
      <c r="A302" s="483" t="s">
        <v>1811</v>
      </c>
      <c r="B302" s="595" t="s">
        <v>1587</v>
      </c>
      <c r="C302" s="253">
        <v>53314.509197422376</v>
      </c>
      <c r="D302" s="465">
        <v>21</v>
      </c>
      <c r="E302" s="250"/>
      <c r="F302" s="62">
        <v>0</v>
      </c>
      <c r="G302" s="62">
        <v>0</v>
      </c>
      <c r="H302" s="253">
        <f t="shared" si="21"/>
        <v>0</v>
      </c>
    </row>
    <row r="303" spans="1:8" x14ac:dyDescent="0.2">
      <c r="A303" s="483" t="s">
        <v>1812</v>
      </c>
      <c r="B303" s="595" t="s">
        <v>2680</v>
      </c>
      <c r="C303" s="253">
        <v>53314.509197422376</v>
      </c>
      <c r="D303" s="465">
        <v>21</v>
      </c>
      <c r="E303" s="250"/>
      <c r="F303" s="62">
        <v>0</v>
      </c>
      <c r="G303" s="62">
        <v>0</v>
      </c>
      <c r="H303" s="253">
        <f t="shared" si="21"/>
        <v>0</v>
      </c>
    </row>
    <row r="304" spans="1:8" x14ac:dyDescent="0.2">
      <c r="A304" s="483" t="s">
        <v>1813</v>
      </c>
      <c r="B304" s="595" t="s">
        <v>1588</v>
      </c>
      <c r="C304" s="253">
        <v>53314.509197422376</v>
      </c>
      <c r="D304" s="465">
        <v>21</v>
      </c>
      <c r="E304" s="250"/>
      <c r="F304" s="62">
        <v>0</v>
      </c>
      <c r="G304" s="62">
        <v>0</v>
      </c>
      <c r="H304" s="253">
        <f t="shared" si="21"/>
        <v>0</v>
      </c>
    </row>
    <row r="305" spans="1:8" x14ac:dyDescent="0.2">
      <c r="A305" s="483" t="s">
        <v>1814</v>
      </c>
      <c r="B305" s="595" t="s">
        <v>11966</v>
      </c>
      <c r="C305" s="253">
        <v>53314.509197422376</v>
      </c>
      <c r="D305" s="465">
        <v>21</v>
      </c>
      <c r="E305" s="250"/>
      <c r="F305" s="62">
        <v>0</v>
      </c>
      <c r="G305" s="62">
        <v>0</v>
      </c>
      <c r="H305" s="253">
        <f t="shared" si="21"/>
        <v>0</v>
      </c>
    </row>
    <row r="306" spans="1:8" x14ac:dyDescent="0.2">
      <c r="A306" s="483" t="s">
        <v>1815</v>
      </c>
      <c r="B306" s="595" t="s">
        <v>1589</v>
      </c>
      <c r="C306" s="253">
        <v>53314.509197422376</v>
      </c>
      <c r="D306" s="465">
        <v>21</v>
      </c>
      <c r="E306" s="250"/>
      <c r="F306" s="62">
        <v>0</v>
      </c>
      <c r="G306" s="62">
        <v>0</v>
      </c>
      <c r="H306" s="253">
        <f t="shared" si="21"/>
        <v>0</v>
      </c>
    </row>
    <row r="307" spans="1:8" x14ac:dyDescent="0.2">
      <c r="A307" s="483" t="s">
        <v>1816</v>
      </c>
      <c r="B307" s="595" t="s">
        <v>11968</v>
      </c>
      <c r="C307" s="253">
        <v>53314.509197422376</v>
      </c>
      <c r="D307" s="465">
        <v>21</v>
      </c>
      <c r="E307" s="250"/>
      <c r="F307" s="62">
        <v>0</v>
      </c>
      <c r="G307" s="62">
        <v>0</v>
      </c>
      <c r="H307" s="253">
        <f t="shared" si="21"/>
        <v>0</v>
      </c>
    </row>
    <row r="308" spans="1:8" x14ac:dyDescent="0.2">
      <c r="A308" s="483" t="s">
        <v>1817</v>
      </c>
      <c r="B308" s="595" t="s">
        <v>1590</v>
      </c>
      <c r="C308" s="253">
        <v>53314.509197422376</v>
      </c>
      <c r="D308" s="465">
        <v>22</v>
      </c>
      <c r="E308" s="250"/>
      <c r="F308" s="62">
        <v>0</v>
      </c>
      <c r="G308" s="62">
        <v>0</v>
      </c>
      <c r="H308" s="253">
        <f t="shared" si="21"/>
        <v>0</v>
      </c>
    </row>
    <row r="309" spans="1:8" x14ac:dyDescent="0.2">
      <c r="A309" s="483" t="s">
        <v>1818</v>
      </c>
      <c r="B309" s="595" t="s">
        <v>11971</v>
      </c>
      <c r="C309" s="253">
        <v>53314.509197422376</v>
      </c>
      <c r="D309" s="465">
        <v>22</v>
      </c>
      <c r="E309" s="250"/>
      <c r="F309" s="62">
        <v>0</v>
      </c>
      <c r="G309" s="62">
        <v>0</v>
      </c>
      <c r="H309" s="253">
        <f t="shared" si="21"/>
        <v>0</v>
      </c>
    </row>
    <row r="310" spans="1:8" x14ac:dyDescent="0.2">
      <c r="A310" s="483" t="s">
        <v>1819</v>
      </c>
      <c r="B310" s="595" t="s">
        <v>1591</v>
      </c>
      <c r="C310" s="253">
        <v>53314.509197422376</v>
      </c>
      <c r="D310" s="465">
        <v>22</v>
      </c>
      <c r="E310" s="250"/>
      <c r="F310" s="62">
        <v>0</v>
      </c>
      <c r="G310" s="62">
        <v>0</v>
      </c>
      <c r="H310" s="253">
        <f t="shared" si="21"/>
        <v>0</v>
      </c>
    </row>
    <row r="311" spans="1:8" x14ac:dyDescent="0.2">
      <c r="A311" s="483" t="s">
        <v>1820</v>
      </c>
      <c r="B311" s="595" t="s">
        <v>11974</v>
      </c>
      <c r="C311" s="253">
        <v>53314.509197422376</v>
      </c>
      <c r="D311" s="465">
        <v>22</v>
      </c>
      <c r="E311" s="250"/>
      <c r="F311" s="62">
        <v>0</v>
      </c>
      <c r="G311" s="62">
        <v>0</v>
      </c>
      <c r="H311" s="253">
        <f t="shared" si="21"/>
        <v>0</v>
      </c>
    </row>
    <row r="312" spans="1:8" x14ac:dyDescent="0.2">
      <c r="A312" s="483" t="s">
        <v>1821</v>
      </c>
      <c r="B312" s="595" t="s">
        <v>1592</v>
      </c>
      <c r="C312" s="253">
        <v>53314.509197422376</v>
      </c>
      <c r="D312" s="465">
        <v>22</v>
      </c>
      <c r="E312" s="250"/>
      <c r="F312" s="62">
        <v>0</v>
      </c>
      <c r="G312" s="62">
        <v>0</v>
      </c>
      <c r="H312" s="253">
        <f t="shared" si="21"/>
        <v>0</v>
      </c>
    </row>
    <row r="313" spans="1:8" x14ac:dyDescent="0.2">
      <c r="A313" s="483" t="s">
        <v>1822</v>
      </c>
      <c r="B313" s="595" t="s">
        <v>3274</v>
      </c>
      <c r="C313" s="253">
        <v>53314.509197422376</v>
      </c>
      <c r="D313" s="465">
        <v>22</v>
      </c>
      <c r="E313" s="250"/>
      <c r="F313" s="62">
        <v>0</v>
      </c>
      <c r="G313" s="62">
        <v>0</v>
      </c>
      <c r="H313" s="253">
        <f t="shared" si="21"/>
        <v>0</v>
      </c>
    </row>
    <row r="314" spans="1:8" x14ac:dyDescent="0.2">
      <c r="A314" s="483" t="s">
        <v>1823</v>
      </c>
      <c r="B314" s="595" t="s">
        <v>1593</v>
      </c>
      <c r="C314" s="253">
        <v>53314.509197422376</v>
      </c>
      <c r="D314" s="465">
        <v>22</v>
      </c>
      <c r="E314" s="250"/>
      <c r="F314" s="62">
        <v>0</v>
      </c>
      <c r="G314" s="62">
        <v>0</v>
      </c>
      <c r="H314" s="253">
        <f t="shared" si="21"/>
        <v>0</v>
      </c>
    </row>
    <row r="315" spans="1:8" x14ac:dyDescent="0.2">
      <c r="A315" s="483" t="s">
        <v>1824</v>
      </c>
      <c r="B315" s="595" t="s">
        <v>11979</v>
      </c>
      <c r="C315" s="253">
        <v>53314.509197422376</v>
      </c>
      <c r="D315" s="465">
        <v>22</v>
      </c>
      <c r="E315" s="250"/>
      <c r="F315" s="62">
        <v>0</v>
      </c>
      <c r="G315" s="62">
        <v>0</v>
      </c>
      <c r="H315" s="253">
        <f t="shared" si="21"/>
        <v>0</v>
      </c>
    </row>
    <row r="316" spans="1:8" x14ac:dyDescent="0.2">
      <c r="A316" s="483" t="s">
        <v>1825</v>
      </c>
      <c r="B316" s="595" t="s">
        <v>1594</v>
      </c>
      <c r="C316" s="253">
        <v>53314.509197422376</v>
      </c>
      <c r="D316" s="465">
        <v>22</v>
      </c>
      <c r="E316" s="250"/>
      <c r="F316" s="62">
        <v>0</v>
      </c>
      <c r="G316" s="62">
        <v>0</v>
      </c>
      <c r="H316" s="253">
        <f t="shared" si="21"/>
        <v>0</v>
      </c>
    </row>
    <row r="317" spans="1:8" x14ac:dyDescent="0.2">
      <c r="A317" s="483" t="s">
        <v>1826</v>
      </c>
      <c r="B317" s="595" t="s">
        <v>11982</v>
      </c>
      <c r="C317" s="253">
        <v>53314.509197422376</v>
      </c>
      <c r="D317" s="465">
        <v>22</v>
      </c>
      <c r="E317" s="250"/>
      <c r="F317" s="62">
        <v>0</v>
      </c>
      <c r="G317" s="62">
        <v>0</v>
      </c>
      <c r="H317" s="253">
        <f t="shared" si="21"/>
        <v>0</v>
      </c>
    </row>
    <row r="318" spans="1:8" x14ac:dyDescent="0.2">
      <c r="A318" s="483" t="s">
        <v>1827</v>
      </c>
      <c r="B318" s="595" t="s">
        <v>1506</v>
      </c>
      <c r="C318" s="253">
        <v>53314.509197422376</v>
      </c>
      <c r="D318" s="465">
        <v>23</v>
      </c>
      <c r="E318" s="250"/>
      <c r="F318" s="62">
        <v>0</v>
      </c>
      <c r="G318" s="62">
        <v>0</v>
      </c>
      <c r="H318" s="253">
        <f t="shared" si="21"/>
        <v>0</v>
      </c>
    </row>
    <row r="319" spans="1:8" x14ac:dyDescent="0.2">
      <c r="A319" s="483" t="s">
        <v>1828</v>
      </c>
      <c r="B319" s="595" t="s">
        <v>11985</v>
      </c>
      <c r="C319" s="253">
        <v>53314.509197422376</v>
      </c>
      <c r="D319" s="465">
        <v>23</v>
      </c>
      <c r="E319" s="250"/>
      <c r="F319" s="62">
        <v>0</v>
      </c>
      <c r="G319" s="62">
        <v>0</v>
      </c>
      <c r="H319" s="253">
        <f t="shared" si="21"/>
        <v>0</v>
      </c>
    </row>
    <row r="320" spans="1:8" x14ac:dyDescent="0.2">
      <c r="A320" s="483" t="s">
        <v>1829</v>
      </c>
      <c r="B320" s="595" t="s">
        <v>1595</v>
      </c>
      <c r="C320" s="253">
        <v>53314.509197422376</v>
      </c>
      <c r="D320" s="465">
        <v>23</v>
      </c>
      <c r="E320" s="250"/>
      <c r="F320" s="62">
        <v>0</v>
      </c>
      <c r="G320" s="62">
        <v>0</v>
      </c>
      <c r="H320" s="253">
        <f t="shared" si="21"/>
        <v>0</v>
      </c>
    </row>
    <row r="321" spans="1:8" x14ac:dyDescent="0.2">
      <c r="A321" s="483" t="s">
        <v>1830</v>
      </c>
      <c r="B321" s="595" t="s">
        <v>11988</v>
      </c>
      <c r="C321" s="253">
        <v>53314.509197422376</v>
      </c>
      <c r="D321" s="465">
        <v>23</v>
      </c>
      <c r="E321" s="250"/>
      <c r="F321" s="62">
        <v>0</v>
      </c>
      <c r="G321" s="62">
        <v>0</v>
      </c>
      <c r="H321" s="253">
        <f t="shared" si="21"/>
        <v>0</v>
      </c>
    </row>
    <row r="322" spans="1:8" x14ac:dyDescent="0.2">
      <c r="A322" s="483" t="s">
        <v>1831</v>
      </c>
      <c r="B322" s="595" t="s">
        <v>1596</v>
      </c>
      <c r="C322" s="253">
        <v>53314.509197422376</v>
      </c>
      <c r="D322" s="465">
        <v>23</v>
      </c>
      <c r="E322" s="250"/>
      <c r="F322" s="62">
        <v>0</v>
      </c>
      <c r="G322" s="62">
        <v>0</v>
      </c>
      <c r="H322" s="253">
        <f t="shared" si="21"/>
        <v>0</v>
      </c>
    </row>
    <row r="323" spans="1:8" x14ac:dyDescent="0.2">
      <c r="A323" s="483" t="s">
        <v>1832</v>
      </c>
      <c r="B323" s="595" t="s">
        <v>3277</v>
      </c>
      <c r="C323" s="253">
        <v>53314.509197422376</v>
      </c>
      <c r="D323" s="465">
        <v>23</v>
      </c>
      <c r="E323" s="250"/>
      <c r="F323" s="62">
        <v>0</v>
      </c>
      <c r="G323" s="62">
        <v>0</v>
      </c>
      <c r="H323" s="253">
        <f t="shared" si="21"/>
        <v>0</v>
      </c>
    </row>
    <row r="324" spans="1:8" x14ac:dyDescent="0.2">
      <c r="A324" s="483" t="s">
        <v>1833</v>
      </c>
      <c r="B324" s="595" t="s">
        <v>1597</v>
      </c>
      <c r="C324" s="253">
        <v>53314.509197422376</v>
      </c>
      <c r="D324" s="465">
        <v>23</v>
      </c>
      <c r="E324" s="250"/>
      <c r="F324" s="62">
        <v>0</v>
      </c>
      <c r="G324" s="62">
        <v>0</v>
      </c>
      <c r="H324" s="253">
        <f t="shared" si="21"/>
        <v>0</v>
      </c>
    </row>
    <row r="325" spans="1:8" x14ac:dyDescent="0.2">
      <c r="A325" s="483" t="s">
        <v>1834</v>
      </c>
      <c r="B325" s="595" t="s">
        <v>11993</v>
      </c>
      <c r="C325" s="253">
        <v>53314.509197422376</v>
      </c>
      <c r="D325" s="465">
        <v>23</v>
      </c>
      <c r="E325" s="250"/>
      <c r="F325" s="62">
        <v>0</v>
      </c>
      <c r="G325" s="62">
        <v>0</v>
      </c>
      <c r="H325" s="253">
        <f t="shared" si="21"/>
        <v>0</v>
      </c>
    </row>
    <row r="326" spans="1:8" x14ac:dyDescent="0.2">
      <c r="A326" s="483" t="s">
        <v>1835</v>
      </c>
      <c r="B326" s="595" t="s">
        <v>1598</v>
      </c>
      <c r="C326" s="253">
        <v>53314.509197422376</v>
      </c>
      <c r="D326" s="465">
        <v>23</v>
      </c>
      <c r="E326" s="250"/>
      <c r="F326" s="62">
        <v>0</v>
      </c>
      <c r="G326" s="62">
        <v>0</v>
      </c>
      <c r="H326" s="253">
        <f t="shared" si="21"/>
        <v>0</v>
      </c>
    </row>
    <row r="327" spans="1:8" x14ac:dyDescent="0.2">
      <c r="A327" s="483" t="s">
        <v>1836</v>
      </c>
      <c r="B327" s="595" t="s">
        <v>11996</v>
      </c>
      <c r="C327" s="253">
        <v>53314.509197422376</v>
      </c>
      <c r="D327" s="465">
        <v>23</v>
      </c>
      <c r="E327" s="250"/>
      <c r="F327" s="62">
        <v>0</v>
      </c>
      <c r="G327" s="62">
        <v>0</v>
      </c>
      <c r="H327" s="253">
        <f t="shared" si="21"/>
        <v>0</v>
      </c>
    </row>
    <row r="328" spans="1:8" x14ac:dyDescent="0.2">
      <c r="A328" s="483" t="s">
        <v>1837</v>
      </c>
      <c r="B328" s="595" t="s">
        <v>1599</v>
      </c>
      <c r="C328" s="253">
        <v>53314.509197422376</v>
      </c>
      <c r="D328" s="465">
        <v>24</v>
      </c>
      <c r="E328" s="250"/>
      <c r="F328" s="62">
        <v>0</v>
      </c>
      <c r="G328" s="62">
        <v>0</v>
      </c>
      <c r="H328" s="253">
        <f t="shared" si="21"/>
        <v>0</v>
      </c>
    </row>
    <row r="329" spans="1:8" x14ac:dyDescent="0.2">
      <c r="A329" s="483" t="s">
        <v>1838</v>
      </c>
      <c r="B329" s="595" t="s">
        <v>11999</v>
      </c>
      <c r="C329" s="253">
        <v>53314.509197422376</v>
      </c>
      <c r="D329" s="465">
        <v>24</v>
      </c>
      <c r="E329" s="250"/>
      <c r="F329" s="62">
        <v>0</v>
      </c>
      <c r="G329" s="62">
        <v>0</v>
      </c>
      <c r="H329" s="253">
        <f t="shared" si="21"/>
        <v>0</v>
      </c>
    </row>
    <row r="330" spans="1:8" x14ac:dyDescent="0.2">
      <c r="A330" s="483" t="s">
        <v>1839</v>
      </c>
      <c r="B330" s="595" t="s">
        <v>1600</v>
      </c>
      <c r="C330" s="253">
        <v>53314.509197422376</v>
      </c>
      <c r="D330" s="465">
        <v>24</v>
      </c>
      <c r="E330" s="250"/>
      <c r="F330" s="62">
        <v>0</v>
      </c>
      <c r="G330" s="62">
        <v>0</v>
      </c>
      <c r="H330" s="253">
        <f t="shared" si="21"/>
        <v>0</v>
      </c>
    </row>
    <row r="331" spans="1:8" x14ac:dyDescent="0.2">
      <c r="A331" s="483" t="s">
        <v>1840</v>
      </c>
      <c r="B331" s="595" t="s">
        <v>12002</v>
      </c>
      <c r="C331" s="253">
        <v>53314.509197422376</v>
      </c>
      <c r="D331" s="465">
        <v>24</v>
      </c>
      <c r="E331" s="250"/>
      <c r="F331" s="62">
        <v>0</v>
      </c>
      <c r="G331" s="62">
        <v>0</v>
      </c>
      <c r="H331" s="253">
        <f t="shared" si="21"/>
        <v>0</v>
      </c>
    </row>
    <row r="332" spans="1:8" x14ac:dyDescent="0.2">
      <c r="A332" s="483" t="s">
        <v>1841</v>
      </c>
      <c r="B332" s="595" t="s">
        <v>1601</v>
      </c>
      <c r="C332" s="253">
        <v>53314.509197422376</v>
      </c>
      <c r="D332" s="465">
        <v>24</v>
      </c>
      <c r="E332" s="250"/>
      <c r="F332" s="62">
        <v>0</v>
      </c>
      <c r="G332" s="62">
        <v>0</v>
      </c>
      <c r="H332" s="253">
        <f t="shared" si="21"/>
        <v>0</v>
      </c>
    </row>
    <row r="333" spans="1:8" x14ac:dyDescent="0.2">
      <c r="A333" s="483" t="s">
        <v>1842</v>
      </c>
      <c r="B333" s="595" t="s">
        <v>1507</v>
      </c>
      <c r="C333" s="253">
        <v>53314.509197422376</v>
      </c>
      <c r="D333" s="465">
        <v>24</v>
      </c>
      <c r="E333" s="250"/>
      <c r="F333" s="62">
        <v>0</v>
      </c>
      <c r="G333" s="62">
        <v>0</v>
      </c>
      <c r="H333" s="253">
        <f t="shared" si="21"/>
        <v>0</v>
      </c>
    </row>
    <row r="334" spans="1:8" x14ac:dyDescent="0.2">
      <c r="A334" s="483" t="s">
        <v>1843</v>
      </c>
      <c r="B334" s="595" t="s">
        <v>1602</v>
      </c>
      <c r="C334" s="253">
        <v>53314.509197422376</v>
      </c>
      <c r="D334" s="465">
        <v>24</v>
      </c>
      <c r="E334" s="250"/>
      <c r="F334" s="62">
        <v>0</v>
      </c>
      <c r="G334" s="62">
        <v>0</v>
      </c>
      <c r="H334" s="253">
        <f t="shared" si="21"/>
        <v>0</v>
      </c>
    </row>
    <row r="335" spans="1:8" x14ac:dyDescent="0.2">
      <c r="A335" s="483" t="s">
        <v>1844</v>
      </c>
      <c r="B335" s="635" t="s">
        <v>12007</v>
      </c>
      <c r="C335" s="253">
        <v>53314.509197422376</v>
      </c>
      <c r="D335" s="465">
        <v>24</v>
      </c>
      <c r="E335" s="250"/>
      <c r="F335" s="62">
        <v>0</v>
      </c>
      <c r="G335" s="62">
        <v>0</v>
      </c>
      <c r="H335" s="253">
        <f t="shared" si="21"/>
        <v>0</v>
      </c>
    </row>
    <row r="336" spans="1:8" x14ac:dyDescent="0.2">
      <c r="A336" s="483" t="s">
        <v>1845</v>
      </c>
      <c r="B336" s="635" t="s">
        <v>1603</v>
      </c>
      <c r="C336" s="253">
        <v>53314.509197422376</v>
      </c>
      <c r="D336" s="465">
        <v>24</v>
      </c>
      <c r="E336" s="250"/>
      <c r="F336" s="62">
        <v>0</v>
      </c>
      <c r="G336" s="62">
        <v>0</v>
      </c>
      <c r="H336" s="253">
        <f t="shared" si="21"/>
        <v>0</v>
      </c>
    </row>
    <row r="337" spans="1:8" x14ac:dyDescent="0.2">
      <c r="A337" s="483" t="s">
        <v>1846</v>
      </c>
      <c r="B337" s="635" t="s">
        <v>12010</v>
      </c>
      <c r="C337" s="253">
        <v>53314.509197422376</v>
      </c>
      <c r="D337" s="465">
        <v>24</v>
      </c>
      <c r="E337" s="250"/>
      <c r="F337" s="62">
        <v>0</v>
      </c>
      <c r="G337" s="62">
        <v>0</v>
      </c>
      <c r="H337" s="253">
        <f t="shared" si="21"/>
        <v>0</v>
      </c>
    </row>
    <row r="338" spans="1:8" x14ac:dyDescent="0.2">
      <c r="A338" s="483" t="s">
        <v>1847</v>
      </c>
      <c r="B338" s="635" t="s">
        <v>1604</v>
      </c>
      <c r="C338" s="253">
        <v>53314.509197422376</v>
      </c>
      <c r="D338" s="33">
        <v>25</v>
      </c>
      <c r="E338" s="250"/>
      <c r="F338" s="62">
        <v>0</v>
      </c>
      <c r="G338" s="62">
        <v>0</v>
      </c>
      <c r="H338" s="253">
        <f t="shared" si="21"/>
        <v>0</v>
      </c>
    </row>
    <row r="339" spans="1:8" x14ac:dyDescent="0.2">
      <c r="A339" s="483" t="s">
        <v>1848</v>
      </c>
      <c r="B339" s="635" t="s">
        <v>12013</v>
      </c>
      <c r="C339" s="253">
        <v>53314.509197422376</v>
      </c>
      <c r="D339" s="33">
        <v>25</v>
      </c>
      <c r="E339" s="250"/>
      <c r="F339" s="62">
        <v>0</v>
      </c>
      <c r="G339" s="62">
        <v>0</v>
      </c>
      <c r="H339" s="253">
        <f t="shared" si="21"/>
        <v>0</v>
      </c>
    </row>
    <row r="340" spans="1:8" x14ac:dyDescent="0.2">
      <c r="A340" s="483" t="s">
        <v>1849</v>
      </c>
      <c r="B340" s="635" t="s">
        <v>1605</v>
      </c>
      <c r="C340" s="253">
        <v>53314.509197422376</v>
      </c>
      <c r="D340" s="33">
        <v>25</v>
      </c>
      <c r="E340" s="250"/>
      <c r="F340" s="62">
        <v>0</v>
      </c>
      <c r="G340" s="62">
        <v>0</v>
      </c>
      <c r="H340" s="253">
        <f t="shared" si="21"/>
        <v>0</v>
      </c>
    </row>
    <row r="341" spans="1:8" x14ac:dyDescent="0.2">
      <c r="A341" s="483" t="s">
        <v>1850</v>
      </c>
      <c r="B341" s="635" t="s">
        <v>12016</v>
      </c>
      <c r="C341" s="253">
        <v>53314.509197422376</v>
      </c>
      <c r="D341" s="33">
        <v>25</v>
      </c>
      <c r="E341" s="250"/>
      <c r="F341" s="62">
        <v>0</v>
      </c>
      <c r="G341" s="62">
        <v>0</v>
      </c>
      <c r="H341" s="253">
        <f t="shared" si="21"/>
        <v>0</v>
      </c>
    </row>
    <row r="342" spans="1:8" x14ac:dyDescent="0.2">
      <c r="A342" s="483" t="s">
        <v>1851</v>
      </c>
      <c r="B342" s="635" t="s">
        <v>1606</v>
      </c>
      <c r="C342" s="253">
        <v>53314.509197422376</v>
      </c>
      <c r="D342" s="33">
        <v>25</v>
      </c>
      <c r="E342" s="250"/>
      <c r="F342" s="62">
        <v>0</v>
      </c>
      <c r="G342" s="62">
        <v>0</v>
      </c>
      <c r="H342" s="253">
        <f t="shared" si="21"/>
        <v>0</v>
      </c>
    </row>
    <row r="343" spans="1:8" x14ac:dyDescent="0.2">
      <c r="A343" s="483" t="s">
        <v>1852</v>
      </c>
      <c r="B343" s="635" t="s">
        <v>12019</v>
      </c>
      <c r="C343" s="253">
        <v>53314.509197422376</v>
      </c>
      <c r="D343" s="33">
        <v>25</v>
      </c>
      <c r="E343" s="250"/>
      <c r="F343" s="62">
        <v>0</v>
      </c>
      <c r="G343" s="62">
        <v>0</v>
      </c>
      <c r="H343" s="253">
        <f t="shared" si="21"/>
        <v>0</v>
      </c>
    </row>
    <row r="344" spans="1:8" x14ac:dyDescent="0.2">
      <c r="A344" s="483" t="s">
        <v>1853</v>
      </c>
      <c r="B344" s="635" t="s">
        <v>1607</v>
      </c>
      <c r="C344" s="253">
        <v>53314.509197422376</v>
      </c>
      <c r="D344" s="33">
        <v>25</v>
      </c>
      <c r="E344" s="250"/>
      <c r="F344" s="62">
        <v>0</v>
      </c>
      <c r="G344" s="62">
        <v>0</v>
      </c>
      <c r="H344" s="253">
        <f t="shared" si="21"/>
        <v>0</v>
      </c>
    </row>
    <row r="345" spans="1:8" x14ac:dyDescent="0.2">
      <c r="A345" s="483" t="s">
        <v>1854</v>
      </c>
      <c r="B345" s="635" t="s">
        <v>12022</v>
      </c>
      <c r="C345" s="253">
        <v>53314.509197422376</v>
      </c>
      <c r="D345" s="33">
        <v>25</v>
      </c>
      <c r="E345" s="250"/>
      <c r="F345" s="62">
        <v>0</v>
      </c>
      <c r="G345" s="62">
        <v>0</v>
      </c>
      <c r="H345" s="253">
        <f t="shared" si="21"/>
        <v>0</v>
      </c>
    </row>
    <row r="346" spans="1:8" x14ac:dyDescent="0.2">
      <c r="A346" s="483" t="s">
        <v>1855</v>
      </c>
      <c r="B346" s="635" t="s">
        <v>1608</v>
      </c>
      <c r="C346" s="253">
        <v>53314.509197422376</v>
      </c>
      <c r="D346" s="33">
        <v>25</v>
      </c>
      <c r="E346" s="250"/>
      <c r="F346" s="62">
        <v>0</v>
      </c>
      <c r="G346" s="62">
        <v>0</v>
      </c>
      <c r="H346" s="253">
        <f t="shared" si="21"/>
        <v>0</v>
      </c>
    </row>
    <row r="347" spans="1:8" x14ac:dyDescent="0.2">
      <c r="A347" s="483" t="s">
        <v>1856</v>
      </c>
      <c r="B347" s="635" t="s">
        <v>12025</v>
      </c>
      <c r="C347" s="253">
        <v>53314.509197422376</v>
      </c>
      <c r="D347" s="33">
        <v>25</v>
      </c>
      <c r="E347" s="250"/>
      <c r="F347" s="62">
        <v>0</v>
      </c>
      <c r="G347" s="62">
        <v>0</v>
      </c>
      <c r="H347" s="253">
        <f t="shared" si="21"/>
        <v>0</v>
      </c>
    </row>
    <row r="348" spans="1:8" x14ac:dyDescent="0.2">
      <c r="A348" s="483" t="s">
        <v>1857</v>
      </c>
      <c r="B348" s="635" t="s">
        <v>1508</v>
      </c>
      <c r="C348" s="253">
        <v>53314.509197422376</v>
      </c>
      <c r="D348" s="33">
        <v>26</v>
      </c>
      <c r="E348" s="250"/>
      <c r="F348" s="62">
        <v>0</v>
      </c>
      <c r="G348" s="62">
        <v>0</v>
      </c>
      <c r="H348" s="253">
        <f t="shared" si="21"/>
        <v>0</v>
      </c>
    </row>
    <row r="349" spans="1:8" x14ac:dyDescent="0.2">
      <c r="A349" s="483" t="s">
        <v>1858</v>
      </c>
      <c r="B349" s="635" t="s">
        <v>12028</v>
      </c>
      <c r="C349" s="253">
        <v>53314.509197422376</v>
      </c>
      <c r="D349" s="33">
        <v>26</v>
      </c>
      <c r="E349" s="250"/>
      <c r="F349" s="62">
        <v>0</v>
      </c>
      <c r="G349" s="62">
        <v>0</v>
      </c>
      <c r="H349" s="253">
        <f t="shared" si="21"/>
        <v>0</v>
      </c>
    </row>
    <row r="350" spans="1:8" x14ac:dyDescent="0.2">
      <c r="A350" s="483" t="s">
        <v>1859</v>
      </c>
      <c r="B350" s="635" t="s">
        <v>1609</v>
      </c>
      <c r="C350" s="253">
        <v>53314.509197422376</v>
      </c>
      <c r="D350" s="33">
        <v>26</v>
      </c>
      <c r="E350" s="250"/>
      <c r="F350" s="62">
        <v>0</v>
      </c>
      <c r="G350" s="62">
        <v>0</v>
      </c>
      <c r="H350" s="253">
        <f t="shared" si="21"/>
        <v>0</v>
      </c>
    </row>
    <row r="351" spans="1:8" x14ac:dyDescent="0.2">
      <c r="A351" s="483" t="s">
        <v>1860</v>
      </c>
      <c r="B351" s="635" t="s">
        <v>12031</v>
      </c>
      <c r="C351" s="253">
        <v>53314.509197422376</v>
      </c>
      <c r="D351" s="33">
        <v>26</v>
      </c>
      <c r="E351" s="250"/>
      <c r="F351" s="62">
        <v>0</v>
      </c>
      <c r="G351" s="62">
        <v>0</v>
      </c>
      <c r="H351" s="253">
        <f t="shared" si="21"/>
        <v>0</v>
      </c>
    </row>
    <row r="352" spans="1:8" x14ac:dyDescent="0.2">
      <c r="A352" s="483" t="s">
        <v>1861</v>
      </c>
      <c r="B352" s="635" t="s">
        <v>1610</v>
      </c>
      <c r="C352" s="253">
        <v>53314.509197422376</v>
      </c>
      <c r="D352" s="33">
        <v>26</v>
      </c>
      <c r="E352" s="250"/>
      <c r="F352" s="62">
        <v>0</v>
      </c>
      <c r="G352" s="62">
        <v>0</v>
      </c>
      <c r="H352" s="253">
        <f t="shared" si="21"/>
        <v>0</v>
      </c>
    </row>
    <row r="353" spans="1:8" x14ac:dyDescent="0.2">
      <c r="A353" s="483" t="s">
        <v>1862</v>
      </c>
      <c r="B353" s="635" t="s">
        <v>12084</v>
      </c>
      <c r="C353" s="253">
        <v>53314.509197422376</v>
      </c>
      <c r="D353" s="33">
        <v>26</v>
      </c>
      <c r="E353" s="250"/>
      <c r="F353" s="62">
        <v>0</v>
      </c>
      <c r="G353" s="62">
        <v>0</v>
      </c>
      <c r="H353" s="253">
        <f t="shared" ref="H353:H416" si="22">G353-F353</f>
        <v>0</v>
      </c>
    </row>
    <row r="354" spans="1:8" x14ac:dyDescent="0.2">
      <c r="A354" s="483" t="s">
        <v>1863</v>
      </c>
      <c r="B354" s="635" t="s">
        <v>1611</v>
      </c>
      <c r="C354" s="253">
        <v>53314.509197422376</v>
      </c>
      <c r="D354" s="33">
        <v>26</v>
      </c>
      <c r="E354" s="250"/>
      <c r="F354" s="62">
        <v>0</v>
      </c>
      <c r="G354" s="62">
        <v>0</v>
      </c>
      <c r="H354" s="253">
        <f t="shared" si="22"/>
        <v>0</v>
      </c>
    </row>
    <row r="355" spans="1:8" x14ac:dyDescent="0.2">
      <c r="A355" s="483" t="s">
        <v>1864</v>
      </c>
      <c r="B355" s="635" t="s">
        <v>12085</v>
      </c>
      <c r="C355" s="253">
        <v>53314.509197422376</v>
      </c>
      <c r="D355" s="33">
        <v>26</v>
      </c>
      <c r="E355" s="250"/>
      <c r="F355" s="62">
        <v>0</v>
      </c>
      <c r="G355" s="62">
        <v>0</v>
      </c>
      <c r="H355" s="253">
        <f t="shared" si="22"/>
        <v>0</v>
      </c>
    </row>
    <row r="356" spans="1:8" x14ac:dyDescent="0.2">
      <c r="A356" s="483" t="s">
        <v>1865</v>
      </c>
      <c r="B356" s="635" t="s">
        <v>1612</v>
      </c>
      <c r="C356" s="253">
        <v>53314.509197422376</v>
      </c>
      <c r="D356" s="33">
        <v>26</v>
      </c>
      <c r="E356" s="250"/>
      <c r="F356" s="62">
        <v>0</v>
      </c>
      <c r="G356" s="62">
        <v>0</v>
      </c>
      <c r="H356" s="253">
        <f t="shared" si="22"/>
        <v>0</v>
      </c>
    </row>
    <row r="357" spans="1:8" x14ac:dyDescent="0.2">
      <c r="A357" s="483" t="s">
        <v>1866</v>
      </c>
      <c r="B357" s="635" t="s">
        <v>12086</v>
      </c>
      <c r="C357" s="253">
        <v>53314.509197422376</v>
      </c>
      <c r="D357" s="33">
        <v>26</v>
      </c>
      <c r="E357" s="250"/>
      <c r="F357" s="62">
        <v>0</v>
      </c>
      <c r="G357" s="62">
        <v>0</v>
      </c>
      <c r="H357" s="253">
        <f t="shared" si="22"/>
        <v>0</v>
      </c>
    </row>
    <row r="358" spans="1:8" x14ac:dyDescent="0.2">
      <c r="A358" s="483" t="s">
        <v>1867</v>
      </c>
      <c r="B358" s="635" t="s">
        <v>1613</v>
      </c>
      <c r="C358" s="253">
        <v>53314.509197422376</v>
      </c>
      <c r="D358" s="33">
        <v>27</v>
      </c>
      <c r="E358" s="250"/>
      <c r="F358" s="62">
        <v>0</v>
      </c>
      <c r="G358" s="62">
        <v>0</v>
      </c>
      <c r="H358" s="253">
        <f t="shared" si="22"/>
        <v>0</v>
      </c>
    </row>
    <row r="359" spans="1:8" x14ac:dyDescent="0.2">
      <c r="A359" s="483" t="s">
        <v>1868</v>
      </c>
      <c r="B359" s="635" t="s">
        <v>12087</v>
      </c>
      <c r="C359" s="253">
        <v>53314.509197422376</v>
      </c>
      <c r="D359" s="33">
        <v>27</v>
      </c>
      <c r="E359" s="250"/>
      <c r="F359" s="62">
        <v>0</v>
      </c>
      <c r="G359" s="62">
        <v>0</v>
      </c>
      <c r="H359" s="253">
        <f t="shared" si="22"/>
        <v>0</v>
      </c>
    </row>
    <row r="360" spans="1:8" x14ac:dyDescent="0.2">
      <c r="A360" s="483" t="s">
        <v>1869</v>
      </c>
      <c r="B360" s="635" t="s">
        <v>1614</v>
      </c>
      <c r="C360" s="253">
        <v>53314.509197422376</v>
      </c>
      <c r="D360" s="33">
        <v>27</v>
      </c>
      <c r="E360" s="250"/>
      <c r="F360" s="62">
        <v>0</v>
      </c>
      <c r="G360" s="62">
        <v>0</v>
      </c>
      <c r="H360" s="253">
        <f t="shared" si="22"/>
        <v>0</v>
      </c>
    </row>
    <row r="361" spans="1:8" x14ac:dyDescent="0.2">
      <c r="A361" s="483" t="s">
        <v>1870</v>
      </c>
      <c r="B361" s="635" t="s">
        <v>12088</v>
      </c>
      <c r="C361" s="253">
        <v>53314.509197422376</v>
      </c>
      <c r="D361" s="33">
        <v>27</v>
      </c>
      <c r="E361" s="250"/>
      <c r="F361" s="62">
        <v>0</v>
      </c>
      <c r="G361" s="62">
        <v>0</v>
      </c>
      <c r="H361" s="253">
        <f t="shared" si="22"/>
        <v>0</v>
      </c>
    </row>
    <row r="362" spans="1:8" x14ac:dyDescent="0.2">
      <c r="A362" s="483" t="s">
        <v>1871</v>
      </c>
      <c r="B362" s="635" t="s">
        <v>1615</v>
      </c>
      <c r="C362" s="253">
        <v>53314.509197422376</v>
      </c>
      <c r="D362" s="33">
        <v>27</v>
      </c>
      <c r="E362" s="250"/>
      <c r="F362" s="62">
        <v>0</v>
      </c>
      <c r="G362" s="62">
        <v>0</v>
      </c>
      <c r="H362" s="253">
        <f t="shared" si="22"/>
        <v>0</v>
      </c>
    </row>
    <row r="363" spans="1:8" x14ac:dyDescent="0.2">
      <c r="A363" s="483" t="s">
        <v>1872</v>
      </c>
      <c r="B363" s="635" t="s">
        <v>1517</v>
      </c>
      <c r="C363" s="253">
        <v>53314.509197422376</v>
      </c>
      <c r="D363" s="33">
        <v>27</v>
      </c>
      <c r="E363" s="250"/>
      <c r="F363" s="62">
        <v>0</v>
      </c>
      <c r="G363" s="62">
        <v>0</v>
      </c>
      <c r="H363" s="253">
        <f t="shared" si="22"/>
        <v>0</v>
      </c>
    </row>
    <row r="364" spans="1:8" x14ac:dyDescent="0.2">
      <c r="A364" s="483" t="s">
        <v>1873</v>
      </c>
      <c r="B364" s="635" t="s">
        <v>1616</v>
      </c>
      <c r="C364" s="253">
        <v>53314.509197422376</v>
      </c>
      <c r="D364" s="33">
        <v>27</v>
      </c>
      <c r="E364" s="250"/>
      <c r="F364" s="62">
        <v>0</v>
      </c>
      <c r="G364" s="62">
        <v>0</v>
      </c>
      <c r="H364" s="253">
        <f t="shared" si="22"/>
        <v>0</v>
      </c>
    </row>
    <row r="365" spans="1:8" x14ac:dyDescent="0.2">
      <c r="A365" s="483" t="s">
        <v>1874</v>
      </c>
      <c r="B365" s="635" t="s">
        <v>12089</v>
      </c>
      <c r="C365" s="253">
        <v>53314.509197422376</v>
      </c>
      <c r="D365" s="33">
        <v>27</v>
      </c>
      <c r="E365" s="250"/>
      <c r="F365" s="62">
        <v>0</v>
      </c>
      <c r="G365" s="62">
        <v>0</v>
      </c>
      <c r="H365" s="253">
        <f t="shared" si="22"/>
        <v>0</v>
      </c>
    </row>
    <row r="366" spans="1:8" x14ac:dyDescent="0.2">
      <c r="A366" s="483" t="s">
        <v>1875</v>
      </c>
      <c r="B366" s="635" t="s">
        <v>1617</v>
      </c>
      <c r="C366" s="253">
        <v>53314.509197422376</v>
      </c>
      <c r="D366" s="33">
        <v>27</v>
      </c>
      <c r="E366" s="250"/>
      <c r="F366" s="62">
        <v>0</v>
      </c>
      <c r="G366" s="62">
        <v>0</v>
      </c>
      <c r="H366" s="253">
        <f t="shared" si="22"/>
        <v>0</v>
      </c>
    </row>
    <row r="367" spans="1:8" x14ac:dyDescent="0.2">
      <c r="A367" s="483" t="s">
        <v>1876</v>
      </c>
      <c r="B367" s="635" t="s">
        <v>12092</v>
      </c>
      <c r="C367" s="253">
        <v>53314.509197422376</v>
      </c>
      <c r="D367" s="33">
        <v>27</v>
      </c>
      <c r="E367" s="250"/>
      <c r="F367" s="62">
        <v>0</v>
      </c>
      <c r="G367" s="62">
        <v>0</v>
      </c>
      <c r="H367" s="253">
        <f t="shared" si="22"/>
        <v>0</v>
      </c>
    </row>
    <row r="368" spans="1:8" x14ac:dyDescent="0.2">
      <c r="A368" s="483" t="s">
        <v>1877</v>
      </c>
      <c r="B368" s="635" t="s">
        <v>1618</v>
      </c>
      <c r="C368" s="253">
        <v>53314.509197422376</v>
      </c>
      <c r="D368" s="33">
        <v>28</v>
      </c>
      <c r="E368" s="250"/>
      <c r="F368" s="62">
        <v>0</v>
      </c>
      <c r="G368" s="62">
        <v>0</v>
      </c>
      <c r="H368" s="253">
        <f t="shared" si="22"/>
        <v>0</v>
      </c>
    </row>
    <row r="369" spans="1:8" x14ac:dyDescent="0.2">
      <c r="A369" s="483" t="s">
        <v>1878</v>
      </c>
      <c r="B369" s="635" t="s">
        <v>12095</v>
      </c>
      <c r="C369" s="253">
        <v>53314.509197422376</v>
      </c>
      <c r="D369" s="33">
        <v>28</v>
      </c>
      <c r="E369" s="250"/>
      <c r="F369" s="62">
        <v>0</v>
      </c>
      <c r="G369" s="62">
        <v>0</v>
      </c>
      <c r="H369" s="253">
        <f t="shared" si="22"/>
        <v>0</v>
      </c>
    </row>
    <row r="370" spans="1:8" x14ac:dyDescent="0.2">
      <c r="A370" s="483" t="s">
        <v>1879</v>
      </c>
      <c r="B370" s="635" t="s">
        <v>1619</v>
      </c>
      <c r="C370" s="253">
        <v>53314.509197422376</v>
      </c>
      <c r="D370" s="33">
        <v>28</v>
      </c>
      <c r="E370" s="250"/>
      <c r="F370" s="62">
        <v>0</v>
      </c>
      <c r="G370" s="62">
        <v>0</v>
      </c>
      <c r="H370" s="253">
        <f t="shared" si="22"/>
        <v>0</v>
      </c>
    </row>
    <row r="371" spans="1:8" x14ac:dyDescent="0.2">
      <c r="A371" s="483" t="s">
        <v>1880</v>
      </c>
      <c r="B371" s="635" t="s">
        <v>12098</v>
      </c>
      <c r="C371" s="253">
        <v>53314.509197422376</v>
      </c>
      <c r="D371" s="33">
        <v>28</v>
      </c>
      <c r="E371" s="250"/>
      <c r="F371" s="62">
        <v>0</v>
      </c>
      <c r="G371" s="62">
        <v>0</v>
      </c>
      <c r="H371" s="253">
        <f t="shared" si="22"/>
        <v>0</v>
      </c>
    </row>
    <row r="372" spans="1:8" x14ac:dyDescent="0.2">
      <c r="A372" s="483" t="s">
        <v>1881</v>
      </c>
      <c r="B372" s="635" t="s">
        <v>1620</v>
      </c>
      <c r="C372" s="253">
        <v>53314.509197422376</v>
      </c>
      <c r="D372" s="33">
        <v>28</v>
      </c>
      <c r="E372" s="250"/>
      <c r="F372" s="62">
        <v>0</v>
      </c>
      <c r="G372" s="62">
        <v>0</v>
      </c>
      <c r="H372" s="253">
        <f t="shared" si="22"/>
        <v>0</v>
      </c>
    </row>
    <row r="373" spans="1:8" x14ac:dyDescent="0.2">
      <c r="A373" s="483" t="s">
        <v>1882</v>
      </c>
      <c r="B373" s="635" t="s">
        <v>12101</v>
      </c>
      <c r="C373" s="253">
        <v>53314.509197422376</v>
      </c>
      <c r="D373" s="33">
        <v>28</v>
      </c>
      <c r="E373" s="250"/>
      <c r="F373" s="62">
        <v>0</v>
      </c>
      <c r="G373" s="62">
        <v>0</v>
      </c>
      <c r="H373" s="253">
        <f t="shared" si="22"/>
        <v>0</v>
      </c>
    </row>
    <row r="374" spans="1:8" x14ac:dyDescent="0.2">
      <c r="A374" s="483" t="s">
        <v>1883</v>
      </c>
      <c r="B374" s="635" t="s">
        <v>1621</v>
      </c>
      <c r="C374" s="253">
        <v>53314.509197422376</v>
      </c>
      <c r="D374" s="33">
        <v>28</v>
      </c>
      <c r="E374" s="250"/>
      <c r="F374" s="62">
        <v>0</v>
      </c>
      <c r="G374" s="62">
        <v>0</v>
      </c>
      <c r="H374" s="253">
        <f t="shared" si="22"/>
        <v>0</v>
      </c>
    </row>
    <row r="375" spans="1:8" x14ac:dyDescent="0.2">
      <c r="A375" s="483" t="s">
        <v>1884</v>
      </c>
      <c r="B375" s="635" t="s">
        <v>12104</v>
      </c>
      <c r="C375" s="253">
        <v>53314.509197422376</v>
      </c>
      <c r="D375" s="33">
        <v>28</v>
      </c>
      <c r="E375" s="250"/>
      <c r="F375" s="62">
        <v>0</v>
      </c>
      <c r="G375" s="62">
        <v>0</v>
      </c>
      <c r="H375" s="253">
        <f t="shared" si="22"/>
        <v>0</v>
      </c>
    </row>
    <row r="376" spans="1:8" x14ac:dyDescent="0.2">
      <c r="A376" s="483" t="s">
        <v>1885</v>
      </c>
      <c r="B376" s="635" t="s">
        <v>1622</v>
      </c>
      <c r="C376" s="253">
        <v>53314.509197422376</v>
      </c>
      <c r="D376" s="33">
        <v>28</v>
      </c>
      <c r="E376" s="250"/>
      <c r="F376" s="62">
        <v>0</v>
      </c>
      <c r="G376" s="62">
        <v>0</v>
      </c>
      <c r="H376" s="253">
        <f t="shared" si="22"/>
        <v>0</v>
      </c>
    </row>
    <row r="377" spans="1:8" x14ac:dyDescent="0.2">
      <c r="A377" s="483" t="s">
        <v>1886</v>
      </c>
      <c r="B377" s="635" t="s">
        <v>12107</v>
      </c>
      <c r="C377" s="253">
        <v>53314.509197422376</v>
      </c>
      <c r="D377" s="33">
        <v>28</v>
      </c>
      <c r="E377" s="250"/>
      <c r="F377" s="62">
        <v>0</v>
      </c>
      <c r="G377" s="62">
        <v>0</v>
      </c>
      <c r="H377" s="253">
        <f t="shared" si="22"/>
        <v>0</v>
      </c>
    </row>
    <row r="378" spans="1:8" x14ac:dyDescent="0.2">
      <c r="A378" s="483" t="s">
        <v>1887</v>
      </c>
      <c r="B378" s="635" t="s">
        <v>1520</v>
      </c>
      <c r="C378" s="253">
        <v>53314.509197422376</v>
      </c>
      <c r="D378" s="33">
        <v>29</v>
      </c>
      <c r="E378" s="250"/>
      <c r="F378" s="62">
        <v>0</v>
      </c>
      <c r="G378" s="62">
        <v>0</v>
      </c>
      <c r="H378" s="253">
        <f t="shared" si="22"/>
        <v>0</v>
      </c>
    </row>
    <row r="379" spans="1:8" x14ac:dyDescent="0.2">
      <c r="A379" s="483" t="s">
        <v>1888</v>
      </c>
      <c r="B379" s="635" t="s">
        <v>12110</v>
      </c>
      <c r="C379" s="253">
        <v>53314.509197422376</v>
      </c>
      <c r="D379" s="33">
        <v>29</v>
      </c>
      <c r="E379" s="250"/>
      <c r="F379" s="62">
        <v>0</v>
      </c>
      <c r="G379" s="62">
        <v>0</v>
      </c>
      <c r="H379" s="253">
        <f t="shared" si="22"/>
        <v>0</v>
      </c>
    </row>
    <row r="380" spans="1:8" x14ac:dyDescent="0.2">
      <c r="A380" s="483" t="s">
        <v>1889</v>
      </c>
      <c r="B380" s="635" t="s">
        <v>1623</v>
      </c>
      <c r="C380" s="253">
        <v>53314.509197422376</v>
      </c>
      <c r="D380" s="33">
        <v>29</v>
      </c>
      <c r="E380" s="250"/>
      <c r="F380" s="62">
        <v>0</v>
      </c>
      <c r="G380" s="62">
        <v>0</v>
      </c>
      <c r="H380" s="253">
        <f t="shared" si="22"/>
        <v>0</v>
      </c>
    </row>
    <row r="381" spans="1:8" x14ac:dyDescent="0.2">
      <c r="A381" s="483" t="s">
        <v>1890</v>
      </c>
      <c r="B381" s="635" t="s">
        <v>12113</v>
      </c>
      <c r="C381" s="253">
        <v>53314.509197422376</v>
      </c>
      <c r="D381" s="33">
        <v>29</v>
      </c>
      <c r="E381" s="250"/>
      <c r="F381" s="62">
        <v>0</v>
      </c>
      <c r="G381" s="62">
        <v>0</v>
      </c>
      <c r="H381" s="253">
        <f t="shared" si="22"/>
        <v>0</v>
      </c>
    </row>
    <row r="382" spans="1:8" x14ac:dyDescent="0.2">
      <c r="A382" s="483" t="s">
        <v>1891</v>
      </c>
      <c r="B382" s="635" t="s">
        <v>1625</v>
      </c>
      <c r="C382" s="253">
        <v>53314.509197422376</v>
      </c>
      <c r="D382" s="33">
        <v>29</v>
      </c>
      <c r="E382" s="250"/>
      <c r="F382" s="62">
        <v>0</v>
      </c>
      <c r="G382" s="62">
        <v>0</v>
      </c>
      <c r="H382" s="253">
        <f t="shared" si="22"/>
        <v>0</v>
      </c>
    </row>
    <row r="383" spans="1:8" x14ac:dyDescent="0.2">
      <c r="A383" s="483" t="s">
        <v>1892</v>
      </c>
      <c r="B383" s="635" t="s">
        <v>12116</v>
      </c>
      <c r="C383" s="253">
        <v>53314.509197422376</v>
      </c>
      <c r="D383" s="33">
        <v>29</v>
      </c>
      <c r="E383" s="250"/>
      <c r="F383" s="62">
        <v>0</v>
      </c>
      <c r="G383" s="62">
        <v>0</v>
      </c>
      <c r="H383" s="253">
        <f t="shared" si="22"/>
        <v>0</v>
      </c>
    </row>
    <row r="384" spans="1:8" x14ac:dyDescent="0.2">
      <c r="A384" s="483" t="s">
        <v>1893</v>
      </c>
      <c r="B384" s="635" t="s">
        <v>1626</v>
      </c>
      <c r="C384" s="253">
        <v>53314.509197422376</v>
      </c>
      <c r="D384" s="33">
        <v>29</v>
      </c>
      <c r="E384" s="250"/>
      <c r="F384" s="62">
        <v>0</v>
      </c>
      <c r="G384" s="62">
        <v>0</v>
      </c>
      <c r="H384" s="253">
        <f t="shared" si="22"/>
        <v>0</v>
      </c>
    </row>
    <row r="385" spans="1:8" x14ac:dyDescent="0.2">
      <c r="A385" s="483" t="s">
        <v>1894</v>
      </c>
      <c r="B385" s="635" t="s">
        <v>12119</v>
      </c>
      <c r="C385" s="253">
        <v>53314.509197422376</v>
      </c>
      <c r="D385" s="33">
        <v>29</v>
      </c>
      <c r="E385" s="250"/>
      <c r="F385" s="62">
        <v>0</v>
      </c>
      <c r="G385" s="62">
        <v>0</v>
      </c>
      <c r="H385" s="253">
        <f t="shared" si="22"/>
        <v>0</v>
      </c>
    </row>
    <row r="386" spans="1:8" x14ac:dyDescent="0.2">
      <c r="A386" s="483" t="s">
        <v>1895</v>
      </c>
      <c r="B386" s="635" t="s">
        <v>1627</v>
      </c>
      <c r="C386" s="253">
        <v>53314.509197422376</v>
      </c>
      <c r="D386" s="33">
        <v>29</v>
      </c>
      <c r="E386" s="250"/>
      <c r="F386" s="62">
        <v>0</v>
      </c>
      <c r="G386" s="62">
        <v>0</v>
      </c>
      <c r="H386" s="253">
        <f t="shared" si="22"/>
        <v>0</v>
      </c>
    </row>
    <row r="387" spans="1:8" x14ac:dyDescent="0.2">
      <c r="A387" s="483" t="s">
        <v>1896</v>
      </c>
      <c r="B387" s="635" t="s">
        <v>12122</v>
      </c>
      <c r="C387" s="253">
        <v>53314.509197422376</v>
      </c>
      <c r="D387" s="33">
        <v>29</v>
      </c>
      <c r="E387" s="250"/>
      <c r="F387" s="62">
        <v>0</v>
      </c>
      <c r="G387" s="62">
        <v>0</v>
      </c>
      <c r="H387" s="253">
        <f t="shared" si="22"/>
        <v>0</v>
      </c>
    </row>
    <row r="388" spans="1:8" x14ac:dyDescent="0.2">
      <c r="A388" s="483" t="s">
        <v>1897</v>
      </c>
      <c r="B388" s="635" t="s">
        <v>1628</v>
      </c>
      <c r="C388" s="253">
        <v>53314.509197422376</v>
      </c>
      <c r="D388" s="33">
        <v>30</v>
      </c>
      <c r="E388" s="250"/>
      <c r="F388" s="62">
        <v>0</v>
      </c>
      <c r="G388" s="62">
        <v>0</v>
      </c>
      <c r="H388" s="253">
        <f t="shared" si="22"/>
        <v>0</v>
      </c>
    </row>
    <row r="389" spans="1:8" x14ac:dyDescent="0.2">
      <c r="A389" s="483" t="s">
        <v>1898</v>
      </c>
      <c r="B389" s="635" t="s">
        <v>12125</v>
      </c>
      <c r="C389" s="253">
        <v>53314.509197422376</v>
      </c>
      <c r="D389" s="33">
        <v>30</v>
      </c>
      <c r="E389" s="250"/>
      <c r="F389" s="62">
        <v>0</v>
      </c>
      <c r="G389" s="62">
        <v>0</v>
      </c>
      <c r="H389" s="253">
        <f t="shared" si="22"/>
        <v>0</v>
      </c>
    </row>
    <row r="390" spans="1:8" x14ac:dyDescent="0.2">
      <c r="A390" s="483" t="s">
        <v>1899</v>
      </c>
      <c r="B390" s="635" t="s">
        <v>1629</v>
      </c>
      <c r="C390" s="253">
        <v>53314.509197422376</v>
      </c>
      <c r="D390" s="33">
        <v>30</v>
      </c>
      <c r="E390" s="250"/>
      <c r="F390" s="62">
        <v>0</v>
      </c>
      <c r="G390" s="62">
        <v>0</v>
      </c>
      <c r="H390" s="253">
        <f t="shared" si="22"/>
        <v>0</v>
      </c>
    </row>
    <row r="391" spans="1:8" x14ac:dyDescent="0.2">
      <c r="A391" s="483" t="s">
        <v>1900</v>
      </c>
      <c r="B391" s="635" t="s">
        <v>12128</v>
      </c>
      <c r="C391" s="253">
        <v>53314.509197422376</v>
      </c>
      <c r="D391" s="33">
        <v>30</v>
      </c>
      <c r="E391" s="250"/>
      <c r="F391" s="62">
        <v>0</v>
      </c>
      <c r="G391" s="62">
        <v>0</v>
      </c>
      <c r="H391" s="253">
        <f t="shared" si="22"/>
        <v>0</v>
      </c>
    </row>
    <row r="392" spans="1:8" x14ac:dyDescent="0.2">
      <c r="A392" s="483" t="s">
        <v>1901</v>
      </c>
      <c r="B392" s="635" t="s">
        <v>1630</v>
      </c>
      <c r="C392" s="253">
        <v>53314.509197422376</v>
      </c>
      <c r="D392" s="33">
        <v>30</v>
      </c>
      <c r="E392" s="250"/>
      <c r="F392" s="62">
        <v>0</v>
      </c>
      <c r="G392" s="62">
        <v>0</v>
      </c>
      <c r="H392" s="253">
        <f t="shared" si="22"/>
        <v>0</v>
      </c>
    </row>
    <row r="393" spans="1:8" x14ac:dyDescent="0.2">
      <c r="A393" s="483" t="s">
        <v>1902</v>
      </c>
      <c r="B393" s="635" t="s">
        <v>1521</v>
      </c>
      <c r="C393" s="253">
        <v>53314.509197422376</v>
      </c>
      <c r="D393" s="33">
        <v>30</v>
      </c>
      <c r="E393" s="250"/>
      <c r="F393" s="62">
        <v>0</v>
      </c>
      <c r="G393" s="62">
        <v>0</v>
      </c>
      <c r="H393" s="253">
        <f t="shared" si="22"/>
        <v>0</v>
      </c>
    </row>
    <row r="394" spans="1:8" x14ac:dyDescent="0.2">
      <c r="A394" s="483" t="s">
        <v>1903</v>
      </c>
      <c r="B394" s="635" t="s">
        <v>1631</v>
      </c>
      <c r="C394" s="253">
        <v>53314.509197422376</v>
      </c>
      <c r="D394" s="33">
        <v>30</v>
      </c>
      <c r="E394" s="250"/>
      <c r="F394" s="62">
        <v>0</v>
      </c>
      <c r="G394" s="62">
        <v>0</v>
      </c>
      <c r="H394" s="253">
        <f t="shared" si="22"/>
        <v>0</v>
      </c>
    </row>
    <row r="395" spans="1:8" x14ac:dyDescent="0.2">
      <c r="A395" s="483" t="s">
        <v>1904</v>
      </c>
      <c r="B395" s="635" t="s">
        <v>12133</v>
      </c>
      <c r="C395" s="253">
        <v>53314.509197422376</v>
      </c>
      <c r="D395" s="33">
        <v>30</v>
      </c>
      <c r="E395" s="250"/>
      <c r="F395" s="62">
        <v>0</v>
      </c>
      <c r="G395" s="62">
        <v>0</v>
      </c>
      <c r="H395" s="253">
        <f t="shared" si="22"/>
        <v>0</v>
      </c>
    </row>
    <row r="396" spans="1:8" x14ac:dyDescent="0.2">
      <c r="A396" s="483" t="s">
        <v>1905</v>
      </c>
      <c r="B396" s="635" t="s">
        <v>1632</v>
      </c>
      <c r="C396" s="253">
        <v>53314.509197422376</v>
      </c>
      <c r="D396" s="33">
        <v>30</v>
      </c>
      <c r="E396" s="250"/>
      <c r="F396" s="62">
        <v>0</v>
      </c>
      <c r="G396" s="62">
        <v>0</v>
      </c>
      <c r="H396" s="253">
        <f t="shared" si="22"/>
        <v>0</v>
      </c>
    </row>
    <row r="397" spans="1:8" x14ac:dyDescent="0.2">
      <c r="A397" s="483" t="s">
        <v>1906</v>
      </c>
      <c r="B397" s="635" t="s">
        <v>12136</v>
      </c>
      <c r="C397" s="253">
        <v>53314.509197422376</v>
      </c>
      <c r="D397" s="33">
        <v>30</v>
      </c>
      <c r="E397" s="250"/>
      <c r="F397" s="62">
        <v>0</v>
      </c>
      <c r="G397" s="62">
        <v>0</v>
      </c>
      <c r="H397" s="253">
        <f t="shared" si="22"/>
        <v>0</v>
      </c>
    </row>
    <row r="398" spans="1:8" x14ac:dyDescent="0.2">
      <c r="A398" s="483" t="s">
        <v>1907</v>
      </c>
      <c r="B398" s="635" t="s">
        <v>1633</v>
      </c>
      <c r="C398" s="253">
        <v>53314.509197422376</v>
      </c>
      <c r="D398" s="33">
        <v>31</v>
      </c>
      <c r="E398" s="250"/>
      <c r="F398" s="62">
        <v>0</v>
      </c>
      <c r="G398" s="62">
        <v>0</v>
      </c>
      <c r="H398" s="253">
        <f t="shared" si="22"/>
        <v>0</v>
      </c>
    </row>
    <row r="399" spans="1:8" x14ac:dyDescent="0.2">
      <c r="A399" s="483" t="s">
        <v>1908</v>
      </c>
      <c r="B399" s="635" t="s">
        <v>12139</v>
      </c>
      <c r="C399" s="253">
        <v>53314.509197422376</v>
      </c>
      <c r="D399" s="33">
        <v>31</v>
      </c>
      <c r="E399" s="250"/>
      <c r="F399" s="62">
        <v>0</v>
      </c>
      <c r="G399" s="62">
        <v>0</v>
      </c>
      <c r="H399" s="253">
        <f t="shared" si="22"/>
        <v>0</v>
      </c>
    </row>
    <row r="400" spans="1:8" x14ac:dyDescent="0.2">
      <c r="A400" s="483" t="s">
        <v>1909</v>
      </c>
      <c r="B400" s="635" t="s">
        <v>13183</v>
      </c>
      <c r="C400" s="253">
        <v>53314.509197422376</v>
      </c>
      <c r="D400" s="33">
        <v>31</v>
      </c>
      <c r="E400" s="250"/>
      <c r="F400" s="62">
        <v>0</v>
      </c>
      <c r="G400" s="62">
        <v>0</v>
      </c>
      <c r="H400" s="253">
        <f t="shared" si="22"/>
        <v>0</v>
      </c>
    </row>
    <row r="401" spans="1:8" x14ac:dyDescent="0.2">
      <c r="A401" s="483" t="s">
        <v>1910</v>
      </c>
      <c r="B401" s="635" t="s">
        <v>12142</v>
      </c>
      <c r="C401" s="253">
        <v>53314.509197422376</v>
      </c>
      <c r="D401" s="33">
        <v>31</v>
      </c>
      <c r="E401" s="250"/>
      <c r="F401" s="62">
        <v>0</v>
      </c>
      <c r="G401" s="62">
        <v>0</v>
      </c>
      <c r="H401" s="253">
        <f t="shared" si="22"/>
        <v>0</v>
      </c>
    </row>
    <row r="402" spans="1:8" x14ac:dyDescent="0.2">
      <c r="A402" s="483" t="s">
        <v>1911</v>
      </c>
      <c r="B402" s="635" t="s">
        <v>1635</v>
      </c>
      <c r="C402" s="253">
        <v>53314.509197422376</v>
      </c>
      <c r="D402" s="33">
        <v>31</v>
      </c>
      <c r="E402" s="250"/>
      <c r="F402" s="62">
        <v>0</v>
      </c>
      <c r="G402" s="62">
        <v>0</v>
      </c>
      <c r="H402" s="253">
        <f t="shared" si="22"/>
        <v>0</v>
      </c>
    </row>
    <row r="403" spans="1:8" x14ac:dyDescent="0.2">
      <c r="A403" s="483" t="s">
        <v>1912</v>
      </c>
      <c r="B403" s="635" t="s">
        <v>12145</v>
      </c>
      <c r="C403" s="253">
        <v>53314.509197422376</v>
      </c>
      <c r="D403" s="33">
        <v>31</v>
      </c>
      <c r="E403" s="250"/>
      <c r="F403" s="62">
        <v>0</v>
      </c>
      <c r="G403" s="62">
        <v>0</v>
      </c>
      <c r="H403" s="253">
        <f t="shared" si="22"/>
        <v>0</v>
      </c>
    </row>
    <row r="404" spans="1:8" x14ac:dyDescent="0.2">
      <c r="A404" s="483" t="s">
        <v>1913</v>
      </c>
      <c r="B404" s="635" t="s">
        <v>1636</v>
      </c>
      <c r="C404" s="253">
        <v>53314.509197422376</v>
      </c>
      <c r="D404" s="33">
        <v>31</v>
      </c>
      <c r="E404" s="250"/>
      <c r="F404" s="62">
        <v>0</v>
      </c>
      <c r="G404" s="62">
        <v>0</v>
      </c>
      <c r="H404" s="253">
        <f t="shared" si="22"/>
        <v>0</v>
      </c>
    </row>
    <row r="405" spans="1:8" x14ac:dyDescent="0.2">
      <c r="A405" s="483" t="s">
        <v>1914</v>
      </c>
      <c r="B405" s="635" t="s">
        <v>12148</v>
      </c>
      <c r="C405" s="253">
        <v>53314.509197422376</v>
      </c>
      <c r="D405" s="33">
        <v>31</v>
      </c>
      <c r="E405" s="250"/>
      <c r="F405" s="62">
        <v>0</v>
      </c>
      <c r="G405" s="62">
        <v>0</v>
      </c>
      <c r="H405" s="253">
        <f t="shared" si="22"/>
        <v>0</v>
      </c>
    </row>
    <row r="406" spans="1:8" x14ac:dyDescent="0.2">
      <c r="A406" s="483" t="s">
        <v>1915</v>
      </c>
      <c r="B406" s="635" t="s">
        <v>1637</v>
      </c>
      <c r="C406" s="253">
        <v>53314.509197422376</v>
      </c>
      <c r="D406" s="33">
        <v>31</v>
      </c>
      <c r="E406" s="250"/>
      <c r="F406" s="62">
        <v>0</v>
      </c>
      <c r="G406" s="62">
        <v>0</v>
      </c>
      <c r="H406" s="253">
        <f t="shared" si="22"/>
        <v>0</v>
      </c>
    </row>
    <row r="407" spans="1:8" x14ac:dyDescent="0.2">
      <c r="A407" s="483" t="s">
        <v>1916</v>
      </c>
      <c r="B407" s="635" t="s">
        <v>12151</v>
      </c>
      <c r="C407" s="253">
        <v>53314.509197422376</v>
      </c>
      <c r="D407" s="33">
        <v>31</v>
      </c>
      <c r="E407" s="250"/>
      <c r="F407" s="62">
        <v>0</v>
      </c>
      <c r="G407" s="62">
        <v>0</v>
      </c>
      <c r="H407" s="253">
        <f t="shared" si="22"/>
        <v>0</v>
      </c>
    </row>
    <row r="408" spans="1:8" x14ac:dyDescent="0.2">
      <c r="A408" s="483" t="s">
        <v>1917</v>
      </c>
      <c r="B408" s="635" t="s">
        <v>1638</v>
      </c>
      <c r="C408" s="253">
        <v>53314.509197422376</v>
      </c>
      <c r="D408" s="33">
        <v>32</v>
      </c>
      <c r="E408" s="250"/>
      <c r="F408" s="62">
        <v>0</v>
      </c>
      <c r="G408" s="62">
        <v>0</v>
      </c>
      <c r="H408" s="253">
        <f t="shared" si="22"/>
        <v>0</v>
      </c>
    </row>
    <row r="409" spans="1:8" x14ac:dyDescent="0.2">
      <c r="A409" s="483" t="s">
        <v>1918</v>
      </c>
      <c r="B409" s="635" t="s">
        <v>12154</v>
      </c>
      <c r="C409" s="253">
        <v>53314.509197422376</v>
      </c>
      <c r="D409" s="33">
        <v>32</v>
      </c>
      <c r="E409" s="250"/>
      <c r="F409" s="62">
        <v>0</v>
      </c>
      <c r="G409" s="62">
        <v>0</v>
      </c>
      <c r="H409" s="253">
        <f t="shared" si="22"/>
        <v>0</v>
      </c>
    </row>
    <row r="410" spans="1:8" x14ac:dyDescent="0.2">
      <c r="A410" s="483" t="s">
        <v>1919</v>
      </c>
      <c r="B410" s="635" t="s">
        <v>1639</v>
      </c>
      <c r="C410" s="253">
        <v>53314.509197422376</v>
      </c>
      <c r="D410" s="33">
        <v>32</v>
      </c>
      <c r="E410" s="250"/>
      <c r="F410" s="62">
        <v>0</v>
      </c>
      <c r="G410" s="62">
        <v>0</v>
      </c>
      <c r="H410" s="253">
        <f t="shared" si="22"/>
        <v>0</v>
      </c>
    </row>
    <row r="411" spans="1:8" x14ac:dyDescent="0.2">
      <c r="A411" s="483" t="s">
        <v>1920</v>
      </c>
      <c r="B411" s="634" t="s">
        <v>12157</v>
      </c>
      <c r="C411" s="278">
        <v>53314.509197422376</v>
      </c>
      <c r="D411" s="33">
        <v>32</v>
      </c>
      <c r="E411" s="250"/>
      <c r="F411" s="62">
        <v>0</v>
      </c>
      <c r="G411" s="62">
        <v>0</v>
      </c>
      <c r="H411" s="253">
        <f t="shared" si="22"/>
        <v>0</v>
      </c>
    </row>
    <row r="412" spans="1:8" x14ac:dyDescent="0.2">
      <c r="A412" s="483" t="s">
        <v>1921</v>
      </c>
      <c r="B412" s="634" t="s">
        <v>1640</v>
      </c>
      <c r="C412" s="278">
        <v>53314.509197422376</v>
      </c>
      <c r="D412" s="33">
        <v>32</v>
      </c>
      <c r="E412" s="250"/>
      <c r="F412" s="62">
        <v>0</v>
      </c>
      <c r="G412" s="62">
        <v>0</v>
      </c>
      <c r="H412" s="253">
        <f t="shared" si="22"/>
        <v>0</v>
      </c>
    </row>
    <row r="413" spans="1:8" x14ac:dyDescent="0.2">
      <c r="A413" s="483" t="s">
        <v>1922</v>
      </c>
      <c r="B413" s="634" t="s">
        <v>12160</v>
      </c>
      <c r="C413" s="278">
        <v>53314.509197422376</v>
      </c>
      <c r="D413" s="33">
        <v>32</v>
      </c>
      <c r="E413" s="250"/>
      <c r="F413" s="62">
        <v>0</v>
      </c>
      <c r="G413" s="62">
        <v>0</v>
      </c>
      <c r="H413" s="253">
        <f t="shared" si="22"/>
        <v>0</v>
      </c>
    </row>
    <row r="414" spans="1:8" x14ac:dyDescent="0.2">
      <c r="A414" s="483" t="s">
        <v>1923</v>
      </c>
      <c r="B414" s="634" t="s">
        <v>1641</v>
      </c>
      <c r="C414" s="278">
        <v>53314.509197422376</v>
      </c>
      <c r="D414" s="33">
        <v>32</v>
      </c>
      <c r="E414" s="250"/>
      <c r="F414" s="62">
        <v>0</v>
      </c>
      <c r="G414" s="62">
        <v>0</v>
      </c>
      <c r="H414" s="253">
        <f t="shared" si="22"/>
        <v>0</v>
      </c>
    </row>
    <row r="415" spans="1:8" x14ac:dyDescent="0.2">
      <c r="A415" s="483" t="s">
        <v>1924</v>
      </c>
      <c r="B415" s="634" t="s">
        <v>12163</v>
      </c>
      <c r="C415" s="278">
        <v>53314.509197422376</v>
      </c>
      <c r="D415" s="33">
        <v>32</v>
      </c>
      <c r="E415" s="250"/>
      <c r="F415" s="62">
        <v>0</v>
      </c>
      <c r="G415" s="62">
        <v>0</v>
      </c>
      <c r="H415" s="253">
        <f t="shared" si="22"/>
        <v>0</v>
      </c>
    </row>
    <row r="416" spans="1:8" x14ac:dyDescent="0.2">
      <c r="A416" s="483" t="s">
        <v>1925</v>
      </c>
      <c r="B416" s="634" t="s">
        <v>1642</v>
      </c>
      <c r="C416" s="278">
        <v>53314.509197422376</v>
      </c>
      <c r="D416" s="33">
        <v>32</v>
      </c>
      <c r="E416" s="250"/>
      <c r="F416" s="62">
        <v>0</v>
      </c>
      <c r="G416" s="62">
        <v>0</v>
      </c>
      <c r="H416" s="253">
        <f t="shared" si="22"/>
        <v>0</v>
      </c>
    </row>
    <row r="417" spans="1:8" x14ac:dyDescent="0.2">
      <c r="A417" s="483" t="s">
        <v>1926</v>
      </c>
      <c r="B417" s="634" t="s">
        <v>12166</v>
      </c>
      <c r="C417" s="278">
        <v>53314.509197422376</v>
      </c>
      <c r="D417" s="33">
        <v>32</v>
      </c>
      <c r="E417" s="250"/>
      <c r="F417" s="62">
        <v>0</v>
      </c>
      <c r="G417" s="62">
        <v>0</v>
      </c>
      <c r="H417" s="253">
        <f t="shared" ref="H417" si="23">G417-F417</f>
        <v>0</v>
      </c>
    </row>
    <row r="418" spans="1:8" x14ac:dyDescent="0.2">
      <c r="A418" s="483" t="s">
        <v>13276</v>
      </c>
      <c r="B418" s="634" t="s">
        <v>1643</v>
      </c>
      <c r="C418" s="278">
        <v>53314.509197422376</v>
      </c>
      <c r="D418" s="33">
        <v>33</v>
      </c>
      <c r="E418" s="250"/>
      <c r="F418" s="62">
        <v>0</v>
      </c>
      <c r="G418" s="62">
        <v>0</v>
      </c>
      <c r="H418" s="253">
        <f t="shared" ref="H418:H481" si="24">G418-F418</f>
        <v>0</v>
      </c>
    </row>
    <row r="419" spans="1:8" x14ac:dyDescent="0.2">
      <c r="A419" s="483" t="s">
        <v>13277</v>
      </c>
      <c r="B419" s="634" t="s">
        <v>12169</v>
      </c>
      <c r="C419" s="278">
        <v>53314.509197422376</v>
      </c>
      <c r="D419" s="33">
        <v>33</v>
      </c>
      <c r="E419" s="250"/>
      <c r="F419" s="62">
        <v>0</v>
      </c>
      <c r="G419" s="62">
        <v>0</v>
      </c>
      <c r="H419" s="253">
        <f t="shared" si="24"/>
        <v>0</v>
      </c>
    </row>
    <row r="420" spans="1:8" x14ac:dyDescent="0.2">
      <c r="A420" s="483" t="s">
        <v>13278</v>
      </c>
      <c r="B420" s="634" t="s">
        <v>1644</v>
      </c>
      <c r="C420" s="278">
        <v>53314.509197422376</v>
      </c>
      <c r="D420" s="33">
        <v>33</v>
      </c>
      <c r="E420" s="250"/>
      <c r="F420" s="62">
        <v>0</v>
      </c>
      <c r="G420" s="62">
        <v>0</v>
      </c>
      <c r="H420" s="253">
        <f t="shared" si="24"/>
        <v>0</v>
      </c>
    </row>
    <row r="421" spans="1:8" x14ac:dyDescent="0.2">
      <c r="A421" s="483" t="s">
        <v>13279</v>
      </c>
      <c r="B421" s="634" t="s">
        <v>12172</v>
      </c>
      <c r="C421" s="278">
        <v>53314.509197422376</v>
      </c>
      <c r="D421" s="33">
        <v>33</v>
      </c>
      <c r="E421" s="250"/>
      <c r="F421" s="62">
        <v>0</v>
      </c>
      <c r="G421" s="62">
        <v>0</v>
      </c>
      <c r="H421" s="253">
        <f t="shared" si="24"/>
        <v>0</v>
      </c>
    </row>
    <row r="422" spans="1:8" x14ac:dyDescent="0.2">
      <c r="A422" s="483" t="s">
        <v>13280</v>
      </c>
      <c r="B422" s="634" t="s">
        <v>1645</v>
      </c>
      <c r="C422" s="278">
        <v>53314.509197422376</v>
      </c>
      <c r="D422" s="33">
        <v>33</v>
      </c>
      <c r="E422" s="250"/>
      <c r="F422" s="62">
        <v>0</v>
      </c>
      <c r="G422" s="62">
        <v>0</v>
      </c>
      <c r="H422" s="253">
        <f t="shared" si="24"/>
        <v>0</v>
      </c>
    </row>
    <row r="423" spans="1:8" x14ac:dyDescent="0.2">
      <c r="A423" s="483" t="s">
        <v>13281</v>
      </c>
      <c r="B423" s="634" t="s">
        <v>7071</v>
      </c>
      <c r="C423" s="278">
        <v>53314.509197422376</v>
      </c>
      <c r="D423" s="33">
        <v>33</v>
      </c>
      <c r="E423" s="250"/>
      <c r="F423" s="62">
        <v>0</v>
      </c>
      <c r="G423" s="62">
        <v>0</v>
      </c>
      <c r="H423" s="253">
        <f t="shared" si="24"/>
        <v>0</v>
      </c>
    </row>
    <row r="424" spans="1:8" x14ac:dyDescent="0.2">
      <c r="A424" s="483" t="s">
        <v>13282</v>
      </c>
      <c r="B424" s="634" t="s">
        <v>1646</v>
      </c>
      <c r="C424" s="278">
        <v>53314.509197422376</v>
      </c>
      <c r="D424" s="33">
        <v>33</v>
      </c>
      <c r="E424" s="250"/>
      <c r="F424" s="62">
        <v>0</v>
      </c>
      <c r="G424" s="62">
        <v>0</v>
      </c>
      <c r="H424" s="253">
        <f t="shared" si="24"/>
        <v>0</v>
      </c>
    </row>
    <row r="425" spans="1:8" x14ac:dyDescent="0.2">
      <c r="A425" s="483" t="s">
        <v>13283</v>
      </c>
      <c r="B425" s="634" t="s">
        <v>12177</v>
      </c>
      <c r="C425" s="278">
        <v>53314.509197422376</v>
      </c>
      <c r="D425" s="33">
        <v>33</v>
      </c>
      <c r="E425" s="250"/>
      <c r="F425" s="62">
        <v>0</v>
      </c>
      <c r="G425" s="62">
        <v>0</v>
      </c>
      <c r="H425" s="253">
        <f t="shared" si="24"/>
        <v>0</v>
      </c>
    </row>
    <row r="426" spans="1:8" x14ac:dyDescent="0.2">
      <c r="A426" s="483" t="s">
        <v>13284</v>
      </c>
      <c r="B426" s="634" t="s">
        <v>1647</v>
      </c>
      <c r="C426" s="278">
        <v>53314.509197422376</v>
      </c>
      <c r="D426" s="33">
        <v>33</v>
      </c>
      <c r="E426" s="250"/>
      <c r="F426" s="62">
        <v>0</v>
      </c>
      <c r="G426" s="62">
        <v>0</v>
      </c>
      <c r="H426" s="253">
        <f t="shared" si="24"/>
        <v>0</v>
      </c>
    </row>
    <row r="427" spans="1:8" x14ac:dyDescent="0.2">
      <c r="A427" s="483" t="s">
        <v>13285</v>
      </c>
      <c r="B427" s="634" t="s">
        <v>12180</v>
      </c>
      <c r="C427" s="278">
        <v>53314.509197422376</v>
      </c>
      <c r="D427" s="33">
        <v>33</v>
      </c>
      <c r="E427" s="250"/>
      <c r="F427" s="62">
        <v>0</v>
      </c>
      <c r="G427" s="62">
        <v>0</v>
      </c>
      <c r="H427" s="253">
        <f t="shared" si="24"/>
        <v>0</v>
      </c>
    </row>
    <row r="428" spans="1:8" x14ac:dyDescent="0.2">
      <c r="A428" s="483" t="s">
        <v>13286</v>
      </c>
      <c r="B428" s="634" t="s">
        <v>1648</v>
      </c>
      <c r="C428" s="278">
        <v>53314.509197422376</v>
      </c>
      <c r="D428" s="33">
        <v>34</v>
      </c>
      <c r="E428" s="250"/>
      <c r="F428" s="62">
        <v>0</v>
      </c>
      <c r="G428" s="62">
        <v>0</v>
      </c>
      <c r="H428" s="253">
        <f t="shared" si="24"/>
        <v>0</v>
      </c>
    </row>
    <row r="429" spans="1:8" x14ac:dyDescent="0.2">
      <c r="A429" s="483" t="s">
        <v>13287</v>
      </c>
      <c r="B429" s="634" t="s">
        <v>12183</v>
      </c>
      <c r="C429" s="278">
        <v>53314.509197422376</v>
      </c>
      <c r="D429" s="33">
        <v>34</v>
      </c>
      <c r="E429" s="250"/>
      <c r="F429" s="62">
        <v>0</v>
      </c>
      <c r="G429" s="62">
        <v>0</v>
      </c>
      <c r="H429" s="253">
        <f t="shared" si="24"/>
        <v>0</v>
      </c>
    </row>
    <row r="430" spans="1:8" x14ac:dyDescent="0.2">
      <c r="A430" s="483" t="s">
        <v>13288</v>
      </c>
      <c r="B430" s="634" t="s">
        <v>1649</v>
      </c>
      <c r="C430" s="278">
        <v>53314.509197422376</v>
      </c>
      <c r="D430" s="33">
        <v>34</v>
      </c>
      <c r="E430" s="250"/>
      <c r="F430" s="62">
        <v>0</v>
      </c>
      <c r="G430" s="62">
        <v>0</v>
      </c>
      <c r="H430" s="253">
        <f t="shared" si="24"/>
        <v>0</v>
      </c>
    </row>
    <row r="431" spans="1:8" x14ac:dyDescent="0.2">
      <c r="A431" s="483" t="s">
        <v>13289</v>
      </c>
      <c r="B431" s="634" t="s">
        <v>12186</v>
      </c>
      <c r="C431" s="278">
        <v>53314.509197422376</v>
      </c>
      <c r="D431" s="33">
        <v>34</v>
      </c>
      <c r="E431" s="250"/>
      <c r="F431" s="62">
        <v>0</v>
      </c>
      <c r="G431" s="62">
        <v>0</v>
      </c>
      <c r="H431" s="253">
        <f t="shared" si="24"/>
        <v>0</v>
      </c>
    </row>
    <row r="432" spans="1:8" x14ac:dyDescent="0.2">
      <c r="A432" s="483" t="s">
        <v>13290</v>
      </c>
      <c r="B432" s="634" t="s">
        <v>1650</v>
      </c>
      <c r="C432" s="278">
        <v>53314.509197422376</v>
      </c>
      <c r="D432" s="33">
        <v>34</v>
      </c>
      <c r="E432" s="250"/>
      <c r="F432" s="62">
        <v>0</v>
      </c>
      <c r="G432" s="62">
        <v>0</v>
      </c>
      <c r="H432" s="253">
        <f t="shared" si="24"/>
        <v>0</v>
      </c>
    </row>
    <row r="433" spans="1:8" x14ac:dyDescent="0.2">
      <c r="A433" s="483" t="s">
        <v>13291</v>
      </c>
      <c r="B433" s="634" t="s">
        <v>12189</v>
      </c>
      <c r="C433" s="278">
        <v>53314.509197422376</v>
      </c>
      <c r="D433" s="33">
        <v>34</v>
      </c>
      <c r="E433" s="250"/>
      <c r="F433" s="62">
        <v>0</v>
      </c>
      <c r="G433" s="62">
        <v>0</v>
      </c>
      <c r="H433" s="253">
        <f t="shared" si="24"/>
        <v>0</v>
      </c>
    </row>
    <row r="434" spans="1:8" x14ac:dyDescent="0.2">
      <c r="A434" s="483" t="s">
        <v>13292</v>
      </c>
      <c r="B434" s="634" t="s">
        <v>1651</v>
      </c>
      <c r="C434" s="278">
        <v>53314.509197422376</v>
      </c>
      <c r="D434" s="33">
        <v>34</v>
      </c>
      <c r="E434" s="250"/>
      <c r="F434" s="62">
        <v>0</v>
      </c>
      <c r="G434" s="62">
        <v>0</v>
      </c>
      <c r="H434" s="253">
        <f t="shared" si="24"/>
        <v>0</v>
      </c>
    </row>
    <row r="435" spans="1:8" x14ac:dyDescent="0.2">
      <c r="A435" s="483" t="s">
        <v>13293</v>
      </c>
      <c r="B435" s="634" t="s">
        <v>12192</v>
      </c>
      <c r="C435" s="278">
        <v>53314.509197422376</v>
      </c>
      <c r="D435" s="33">
        <v>34</v>
      </c>
      <c r="E435" s="250"/>
      <c r="F435" s="62">
        <v>0</v>
      </c>
      <c r="G435" s="62">
        <v>0</v>
      </c>
      <c r="H435" s="253">
        <f t="shared" si="24"/>
        <v>0</v>
      </c>
    </row>
    <row r="436" spans="1:8" x14ac:dyDescent="0.2">
      <c r="A436" s="483" t="s">
        <v>13294</v>
      </c>
      <c r="B436" s="634" t="s">
        <v>1652</v>
      </c>
      <c r="C436" s="278">
        <v>53314.509197422376</v>
      </c>
      <c r="D436" s="33">
        <v>34</v>
      </c>
      <c r="E436" s="250"/>
      <c r="F436" s="62">
        <v>0</v>
      </c>
      <c r="G436" s="62">
        <v>0</v>
      </c>
      <c r="H436" s="253">
        <f t="shared" si="24"/>
        <v>0</v>
      </c>
    </row>
    <row r="437" spans="1:8" x14ac:dyDescent="0.2">
      <c r="A437" s="483" t="s">
        <v>13295</v>
      </c>
      <c r="B437" s="634" t="s">
        <v>12195</v>
      </c>
      <c r="C437" s="278">
        <v>53314.509197422376</v>
      </c>
      <c r="D437" s="33">
        <v>34</v>
      </c>
      <c r="E437" s="250"/>
      <c r="F437" s="62">
        <v>0</v>
      </c>
      <c r="G437" s="62">
        <v>0</v>
      </c>
      <c r="H437" s="253">
        <f t="shared" si="24"/>
        <v>0</v>
      </c>
    </row>
    <row r="438" spans="1:8" x14ac:dyDescent="0.2">
      <c r="A438" s="483" t="s">
        <v>13296</v>
      </c>
      <c r="B438" s="634" t="s">
        <v>1653</v>
      </c>
      <c r="C438" s="278">
        <v>53314.509197422376</v>
      </c>
      <c r="D438" s="33">
        <v>34</v>
      </c>
      <c r="E438" s="250"/>
      <c r="F438" s="62">
        <v>0</v>
      </c>
      <c r="G438" s="62">
        <v>0</v>
      </c>
      <c r="H438" s="253">
        <f t="shared" si="24"/>
        <v>0</v>
      </c>
    </row>
    <row r="439" spans="1:8" x14ac:dyDescent="0.2">
      <c r="A439" s="483" t="s">
        <v>13297</v>
      </c>
      <c r="B439" s="634" t="s">
        <v>12198</v>
      </c>
      <c r="C439" s="278">
        <v>53314.509197422376</v>
      </c>
      <c r="D439" s="33">
        <v>34</v>
      </c>
      <c r="E439" s="250"/>
      <c r="F439" s="62">
        <v>0</v>
      </c>
      <c r="G439" s="62">
        <v>0</v>
      </c>
      <c r="H439" s="253">
        <f t="shared" si="24"/>
        <v>0</v>
      </c>
    </row>
    <row r="440" spans="1:8" x14ac:dyDescent="0.2">
      <c r="A440" s="483" t="s">
        <v>13298</v>
      </c>
      <c r="B440" s="634" t="s">
        <v>1654</v>
      </c>
      <c r="C440" s="278">
        <v>53314.509197422376</v>
      </c>
      <c r="D440" s="33">
        <v>35</v>
      </c>
      <c r="E440" s="250"/>
      <c r="F440" s="62">
        <v>0</v>
      </c>
      <c r="G440" s="62">
        <v>0</v>
      </c>
      <c r="H440" s="253">
        <f t="shared" si="24"/>
        <v>0</v>
      </c>
    </row>
    <row r="441" spans="1:8" x14ac:dyDescent="0.2">
      <c r="A441" s="483" t="s">
        <v>13299</v>
      </c>
      <c r="B441" s="634" t="s">
        <v>12201</v>
      </c>
      <c r="C441" s="278">
        <v>53314.509197422376</v>
      </c>
      <c r="D441" s="33">
        <v>35</v>
      </c>
      <c r="E441" s="250"/>
      <c r="F441" s="62">
        <v>0</v>
      </c>
      <c r="G441" s="62">
        <v>0</v>
      </c>
      <c r="H441" s="253">
        <f t="shared" si="24"/>
        <v>0</v>
      </c>
    </row>
    <row r="442" spans="1:8" x14ac:dyDescent="0.2">
      <c r="A442" s="483" t="s">
        <v>13300</v>
      </c>
      <c r="B442" s="634" t="s">
        <v>1655</v>
      </c>
      <c r="C442" s="278">
        <v>53314.509197422376</v>
      </c>
      <c r="D442" s="33">
        <v>35</v>
      </c>
      <c r="E442" s="250"/>
      <c r="F442" s="62">
        <v>0</v>
      </c>
      <c r="G442" s="62">
        <v>0</v>
      </c>
      <c r="H442" s="253">
        <f t="shared" si="24"/>
        <v>0</v>
      </c>
    </row>
    <row r="443" spans="1:8" x14ac:dyDescent="0.2">
      <c r="A443" s="483" t="s">
        <v>13301</v>
      </c>
      <c r="B443" s="634" t="s">
        <v>12204</v>
      </c>
      <c r="C443" s="278">
        <v>53314.509197422376</v>
      </c>
      <c r="D443" s="33">
        <v>35</v>
      </c>
      <c r="E443" s="250"/>
      <c r="F443" s="62">
        <v>0</v>
      </c>
      <c r="G443" s="62">
        <v>0</v>
      </c>
      <c r="H443" s="253">
        <f t="shared" si="24"/>
        <v>0</v>
      </c>
    </row>
    <row r="444" spans="1:8" x14ac:dyDescent="0.2">
      <c r="A444" s="483" t="s">
        <v>13302</v>
      </c>
      <c r="B444" s="634" t="s">
        <v>1656</v>
      </c>
      <c r="C444" s="278">
        <v>53314.509197422376</v>
      </c>
      <c r="D444" s="33">
        <v>35</v>
      </c>
      <c r="E444" s="250"/>
      <c r="F444" s="62">
        <v>0</v>
      </c>
      <c r="G444" s="62">
        <v>0</v>
      </c>
      <c r="H444" s="253">
        <f t="shared" si="24"/>
        <v>0</v>
      </c>
    </row>
    <row r="445" spans="1:8" x14ac:dyDescent="0.2">
      <c r="A445" s="483" t="s">
        <v>13303</v>
      </c>
      <c r="B445" s="634" t="s">
        <v>12207</v>
      </c>
      <c r="C445" s="278">
        <v>53314.509197422376</v>
      </c>
      <c r="D445" s="33">
        <v>35</v>
      </c>
      <c r="E445" s="250"/>
      <c r="F445" s="62">
        <v>0</v>
      </c>
      <c r="G445" s="62">
        <v>0</v>
      </c>
      <c r="H445" s="253">
        <f t="shared" si="24"/>
        <v>0</v>
      </c>
    </row>
    <row r="446" spans="1:8" x14ac:dyDescent="0.2">
      <c r="A446" s="483" t="s">
        <v>13304</v>
      </c>
      <c r="B446" s="634" t="s">
        <v>1657</v>
      </c>
      <c r="C446" s="278">
        <v>53314.509197422376</v>
      </c>
      <c r="D446" s="33">
        <v>35</v>
      </c>
      <c r="E446" s="250"/>
      <c r="F446" s="62">
        <v>0</v>
      </c>
      <c r="G446" s="62">
        <v>0</v>
      </c>
      <c r="H446" s="253">
        <f t="shared" si="24"/>
        <v>0</v>
      </c>
    </row>
    <row r="447" spans="1:8" x14ac:dyDescent="0.2">
      <c r="A447" s="483" t="s">
        <v>13305</v>
      </c>
      <c r="B447" s="634" t="s">
        <v>12210</v>
      </c>
      <c r="C447" s="278">
        <v>53314.509197422376</v>
      </c>
      <c r="D447" s="33">
        <v>35</v>
      </c>
      <c r="E447" s="250"/>
      <c r="F447" s="62">
        <v>0</v>
      </c>
      <c r="G447" s="62">
        <v>0</v>
      </c>
      <c r="H447" s="253">
        <f t="shared" si="24"/>
        <v>0</v>
      </c>
    </row>
    <row r="448" spans="1:8" x14ac:dyDescent="0.2">
      <c r="A448" s="483" t="s">
        <v>13306</v>
      </c>
      <c r="B448" s="634" t="s">
        <v>1658</v>
      </c>
      <c r="C448" s="278">
        <v>53314.509197422376</v>
      </c>
      <c r="D448" s="33">
        <v>35</v>
      </c>
      <c r="E448" s="250"/>
      <c r="F448" s="62">
        <v>0</v>
      </c>
      <c r="G448" s="62">
        <v>0</v>
      </c>
      <c r="H448" s="253">
        <f t="shared" si="24"/>
        <v>0</v>
      </c>
    </row>
    <row r="449" spans="1:8" x14ac:dyDescent="0.2">
      <c r="A449" s="483" t="s">
        <v>13307</v>
      </c>
      <c r="B449" s="634" t="s">
        <v>12213</v>
      </c>
      <c r="C449" s="278">
        <v>53314.509197422376</v>
      </c>
      <c r="D449" s="33">
        <v>35</v>
      </c>
      <c r="E449" s="250"/>
      <c r="F449" s="62">
        <v>0</v>
      </c>
      <c r="G449" s="62">
        <v>0</v>
      </c>
      <c r="H449" s="253">
        <f t="shared" si="24"/>
        <v>0</v>
      </c>
    </row>
    <row r="450" spans="1:8" x14ac:dyDescent="0.2">
      <c r="A450" s="483" t="s">
        <v>13308</v>
      </c>
      <c r="B450" s="634" t="s">
        <v>1659</v>
      </c>
      <c r="C450" s="278">
        <v>53314.509197422376</v>
      </c>
      <c r="D450" s="33">
        <v>35</v>
      </c>
      <c r="E450" s="250"/>
      <c r="F450" s="62">
        <v>0</v>
      </c>
      <c r="G450" s="62">
        <v>0</v>
      </c>
      <c r="H450" s="253">
        <f t="shared" si="24"/>
        <v>0</v>
      </c>
    </row>
    <row r="451" spans="1:8" x14ac:dyDescent="0.2">
      <c r="A451" s="483" t="s">
        <v>13309</v>
      </c>
      <c r="B451" s="634" t="s">
        <v>12216</v>
      </c>
      <c r="C451" s="278">
        <v>53314.509197422376</v>
      </c>
      <c r="D451" s="33">
        <v>35</v>
      </c>
      <c r="E451" s="250"/>
      <c r="F451" s="62">
        <v>0</v>
      </c>
      <c r="G451" s="62">
        <v>0</v>
      </c>
      <c r="H451" s="253">
        <f t="shared" si="24"/>
        <v>0</v>
      </c>
    </row>
    <row r="452" spans="1:8" x14ac:dyDescent="0.2">
      <c r="A452" s="483" t="s">
        <v>13310</v>
      </c>
      <c r="B452" s="634" t="s">
        <v>1660</v>
      </c>
      <c r="C452" s="278">
        <v>53314.509197422376</v>
      </c>
      <c r="D452" s="33">
        <v>35</v>
      </c>
      <c r="E452" s="250"/>
      <c r="F452" s="62">
        <v>0</v>
      </c>
      <c r="G452" s="62">
        <v>0</v>
      </c>
      <c r="H452" s="253">
        <f t="shared" si="24"/>
        <v>0</v>
      </c>
    </row>
    <row r="453" spans="1:8" x14ac:dyDescent="0.2">
      <c r="A453" s="483" t="s">
        <v>13311</v>
      </c>
      <c r="B453" s="634" t="s">
        <v>7072</v>
      </c>
      <c r="C453" s="278">
        <v>53314.509197422376</v>
      </c>
      <c r="D453" s="33">
        <v>35</v>
      </c>
      <c r="E453" s="250"/>
      <c r="F453" s="62">
        <v>0</v>
      </c>
      <c r="G453" s="62">
        <v>0</v>
      </c>
      <c r="H453" s="253">
        <f t="shared" si="24"/>
        <v>0</v>
      </c>
    </row>
    <row r="454" spans="1:8" x14ac:dyDescent="0.2">
      <c r="A454" s="483" t="s">
        <v>13312</v>
      </c>
      <c r="B454" s="634" t="s">
        <v>1661</v>
      </c>
      <c r="C454" s="278">
        <v>53314.509197422376</v>
      </c>
      <c r="D454" s="402">
        <v>36</v>
      </c>
      <c r="E454" s="250"/>
      <c r="F454" s="62">
        <v>0</v>
      </c>
      <c r="G454" s="62">
        <v>0</v>
      </c>
      <c r="H454" s="253">
        <f t="shared" si="24"/>
        <v>0</v>
      </c>
    </row>
    <row r="455" spans="1:8" x14ac:dyDescent="0.2">
      <c r="A455" s="483" t="s">
        <v>13313</v>
      </c>
      <c r="B455" s="634" t="s">
        <v>12221</v>
      </c>
      <c r="C455" s="278">
        <v>53314.509197422376</v>
      </c>
      <c r="D455" s="402">
        <v>36</v>
      </c>
      <c r="E455" s="250"/>
      <c r="F455" s="62">
        <v>0</v>
      </c>
      <c r="G455" s="62">
        <v>0</v>
      </c>
      <c r="H455" s="253">
        <f t="shared" si="24"/>
        <v>0</v>
      </c>
    </row>
    <row r="456" spans="1:8" x14ac:dyDescent="0.2">
      <c r="A456" s="483" t="s">
        <v>13314</v>
      </c>
      <c r="B456" s="634" t="s">
        <v>1662</v>
      </c>
      <c r="C456" s="278">
        <v>53314.509197422376</v>
      </c>
      <c r="D456" s="402">
        <v>36</v>
      </c>
      <c r="E456" s="250"/>
      <c r="F456" s="62">
        <v>0</v>
      </c>
      <c r="G456" s="62">
        <v>0</v>
      </c>
      <c r="H456" s="253">
        <f t="shared" si="24"/>
        <v>0</v>
      </c>
    </row>
    <row r="457" spans="1:8" x14ac:dyDescent="0.2">
      <c r="A457" s="483" t="s">
        <v>13315</v>
      </c>
      <c r="B457" s="634" t="s">
        <v>12224</v>
      </c>
      <c r="C457" s="278">
        <v>53314.509197422376</v>
      </c>
      <c r="D457" s="402">
        <v>36</v>
      </c>
      <c r="E457" s="250"/>
      <c r="F457" s="62">
        <v>0</v>
      </c>
      <c r="G457" s="62">
        <v>0</v>
      </c>
      <c r="H457" s="253">
        <f t="shared" si="24"/>
        <v>0</v>
      </c>
    </row>
    <row r="458" spans="1:8" x14ac:dyDescent="0.2">
      <c r="A458" s="483" t="s">
        <v>13316</v>
      </c>
      <c r="B458" s="634" t="s">
        <v>1663</v>
      </c>
      <c r="C458" s="278">
        <v>53314.509197422376</v>
      </c>
      <c r="D458" s="402">
        <v>36</v>
      </c>
      <c r="E458" s="250"/>
      <c r="F458" s="62">
        <v>0</v>
      </c>
      <c r="G458" s="62">
        <v>0</v>
      </c>
      <c r="H458" s="253">
        <f t="shared" si="24"/>
        <v>0</v>
      </c>
    </row>
    <row r="459" spans="1:8" x14ac:dyDescent="0.2">
      <c r="A459" s="483" t="s">
        <v>13317</v>
      </c>
      <c r="B459" s="634" t="s">
        <v>12227</v>
      </c>
      <c r="C459" s="278">
        <v>53314.509197422376</v>
      </c>
      <c r="D459" s="402">
        <v>36</v>
      </c>
      <c r="E459" s="250"/>
      <c r="F459" s="62">
        <v>0</v>
      </c>
      <c r="G459" s="62">
        <v>0</v>
      </c>
      <c r="H459" s="253">
        <f t="shared" si="24"/>
        <v>0</v>
      </c>
    </row>
    <row r="460" spans="1:8" x14ac:dyDescent="0.2">
      <c r="A460" s="483" t="s">
        <v>13318</v>
      </c>
      <c r="B460" s="634" t="s">
        <v>1664</v>
      </c>
      <c r="C460" s="278">
        <v>53314.509197422376</v>
      </c>
      <c r="D460" s="402">
        <v>36</v>
      </c>
      <c r="E460" s="250"/>
      <c r="F460" s="62">
        <v>0</v>
      </c>
      <c r="G460" s="62">
        <v>0</v>
      </c>
      <c r="H460" s="253">
        <f t="shared" si="24"/>
        <v>0</v>
      </c>
    </row>
    <row r="461" spans="1:8" x14ac:dyDescent="0.2">
      <c r="A461" s="483" t="s">
        <v>13319</v>
      </c>
      <c r="B461" s="634" t="s">
        <v>12230</v>
      </c>
      <c r="C461" s="278">
        <v>53314.509197422376</v>
      </c>
      <c r="D461" s="402">
        <v>36</v>
      </c>
      <c r="E461" s="250"/>
      <c r="F461" s="62">
        <v>0</v>
      </c>
      <c r="G461" s="62">
        <v>0</v>
      </c>
      <c r="H461" s="253">
        <f t="shared" si="24"/>
        <v>0</v>
      </c>
    </row>
    <row r="462" spans="1:8" x14ac:dyDescent="0.2">
      <c r="A462" s="483" t="s">
        <v>13320</v>
      </c>
      <c r="B462" s="634" t="s">
        <v>1665</v>
      </c>
      <c r="C462" s="278">
        <v>53314.509197422376</v>
      </c>
      <c r="D462" s="402">
        <v>36</v>
      </c>
      <c r="E462" s="250"/>
      <c r="F462" s="62">
        <v>0</v>
      </c>
      <c r="G462" s="62">
        <v>0</v>
      </c>
      <c r="H462" s="253">
        <f t="shared" si="24"/>
        <v>0</v>
      </c>
    </row>
    <row r="463" spans="1:8" x14ac:dyDescent="0.2">
      <c r="A463" s="483" t="s">
        <v>13321</v>
      </c>
      <c r="B463" s="634" t="s">
        <v>12233</v>
      </c>
      <c r="C463" s="278">
        <v>53314.509197422376</v>
      </c>
      <c r="D463" s="402">
        <v>36</v>
      </c>
      <c r="E463" s="250"/>
      <c r="F463" s="62">
        <v>0</v>
      </c>
      <c r="G463" s="62">
        <v>0</v>
      </c>
      <c r="H463" s="253">
        <f t="shared" si="24"/>
        <v>0</v>
      </c>
    </row>
    <row r="464" spans="1:8" x14ac:dyDescent="0.2">
      <c r="A464" s="483" t="s">
        <v>13322</v>
      </c>
      <c r="B464" s="634" t="s">
        <v>1666</v>
      </c>
      <c r="C464" s="278">
        <v>53314.509197422376</v>
      </c>
      <c r="D464" s="402">
        <v>36</v>
      </c>
      <c r="E464" s="250"/>
      <c r="F464" s="62">
        <v>0</v>
      </c>
      <c r="G464" s="62">
        <v>0</v>
      </c>
      <c r="H464" s="253">
        <f t="shared" si="24"/>
        <v>0</v>
      </c>
    </row>
    <row r="465" spans="1:8" x14ac:dyDescent="0.2">
      <c r="A465" s="483" t="s">
        <v>13323</v>
      </c>
      <c r="B465" s="634" t="s">
        <v>12236</v>
      </c>
      <c r="C465" s="278">
        <v>53314.509197422376</v>
      </c>
      <c r="D465" s="402">
        <v>36</v>
      </c>
      <c r="E465" s="250"/>
      <c r="F465" s="62">
        <v>0</v>
      </c>
      <c r="G465" s="62">
        <v>0</v>
      </c>
      <c r="H465" s="253">
        <f t="shared" si="24"/>
        <v>0</v>
      </c>
    </row>
    <row r="466" spans="1:8" x14ac:dyDescent="0.2">
      <c r="A466" s="483" t="s">
        <v>13324</v>
      </c>
      <c r="B466" s="634" t="s">
        <v>1667</v>
      </c>
      <c r="C466" s="278">
        <v>53314.509197422376</v>
      </c>
      <c r="D466" s="402">
        <v>37</v>
      </c>
      <c r="E466" s="250"/>
      <c r="F466" s="62">
        <v>0</v>
      </c>
      <c r="G466" s="62">
        <v>0</v>
      </c>
      <c r="H466" s="253">
        <f t="shared" si="24"/>
        <v>0</v>
      </c>
    </row>
    <row r="467" spans="1:8" x14ac:dyDescent="0.2">
      <c r="A467" s="483" t="s">
        <v>13325</v>
      </c>
      <c r="B467" s="634" t="s">
        <v>12239</v>
      </c>
      <c r="C467" s="278">
        <v>53314.509197422376</v>
      </c>
      <c r="D467" s="402">
        <v>37</v>
      </c>
      <c r="E467" s="250"/>
      <c r="F467" s="62">
        <v>0</v>
      </c>
      <c r="G467" s="62">
        <v>0</v>
      </c>
      <c r="H467" s="253">
        <f t="shared" si="24"/>
        <v>0</v>
      </c>
    </row>
    <row r="468" spans="1:8" x14ac:dyDescent="0.2">
      <c r="A468" s="483" t="s">
        <v>13326</v>
      </c>
      <c r="B468" s="634" t="s">
        <v>1668</v>
      </c>
      <c r="C468" s="278">
        <v>53314.509197422376</v>
      </c>
      <c r="D468" s="402">
        <v>37</v>
      </c>
      <c r="E468" s="250"/>
      <c r="F468" s="62">
        <v>0</v>
      </c>
      <c r="G468" s="62">
        <v>0</v>
      </c>
      <c r="H468" s="253">
        <f t="shared" si="24"/>
        <v>0</v>
      </c>
    </row>
    <row r="469" spans="1:8" x14ac:dyDescent="0.2">
      <c r="A469" s="483" t="s">
        <v>13327</v>
      </c>
      <c r="B469" s="634" t="s">
        <v>12242</v>
      </c>
      <c r="C469" s="278">
        <v>53314.509197422376</v>
      </c>
      <c r="D469" s="402">
        <v>37</v>
      </c>
      <c r="E469" s="250"/>
      <c r="F469" s="62">
        <v>0</v>
      </c>
      <c r="G469" s="62">
        <v>0</v>
      </c>
      <c r="H469" s="253">
        <f t="shared" si="24"/>
        <v>0</v>
      </c>
    </row>
    <row r="470" spans="1:8" x14ac:dyDescent="0.2">
      <c r="A470" s="483" t="s">
        <v>13328</v>
      </c>
      <c r="B470" s="634" t="s">
        <v>1669</v>
      </c>
      <c r="C470" s="278">
        <v>53314.509197422376</v>
      </c>
      <c r="D470" s="402">
        <v>37</v>
      </c>
      <c r="E470" s="250"/>
      <c r="F470" s="62">
        <v>0</v>
      </c>
      <c r="G470" s="62">
        <v>0</v>
      </c>
      <c r="H470" s="253">
        <f t="shared" si="24"/>
        <v>0</v>
      </c>
    </row>
    <row r="471" spans="1:8" x14ac:dyDescent="0.2">
      <c r="A471" s="483" t="s">
        <v>13329</v>
      </c>
      <c r="B471" s="634" t="s">
        <v>12245</v>
      </c>
      <c r="C471" s="278">
        <v>53314.509197422376</v>
      </c>
      <c r="D471" s="402">
        <v>37</v>
      </c>
      <c r="E471" s="250"/>
      <c r="F471" s="62">
        <v>0</v>
      </c>
      <c r="G471" s="62">
        <v>0</v>
      </c>
      <c r="H471" s="253">
        <f t="shared" si="24"/>
        <v>0</v>
      </c>
    </row>
    <row r="472" spans="1:8" x14ac:dyDescent="0.2">
      <c r="A472" s="483" t="s">
        <v>13330</v>
      </c>
      <c r="B472" s="634" t="s">
        <v>1670</v>
      </c>
      <c r="C472" s="278">
        <v>53314.509197422376</v>
      </c>
      <c r="D472" s="402">
        <v>37</v>
      </c>
      <c r="E472" s="250"/>
      <c r="F472" s="62">
        <v>0</v>
      </c>
      <c r="G472" s="62">
        <v>0</v>
      </c>
      <c r="H472" s="253">
        <f t="shared" si="24"/>
        <v>0</v>
      </c>
    </row>
    <row r="473" spans="1:8" x14ac:dyDescent="0.2">
      <c r="A473" s="483" t="s">
        <v>13331</v>
      </c>
      <c r="B473" s="634" t="s">
        <v>12248</v>
      </c>
      <c r="C473" s="278">
        <v>53314.509197422376</v>
      </c>
      <c r="D473" s="402">
        <v>37</v>
      </c>
      <c r="E473" s="250"/>
      <c r="F473" s="62">
        <v>0</v>
      </c>
      <c r="G473" s="62">
        <v>0</v>
      </c>
      <c r="H473" s="253">
        <f t="shared" si="24"/>
        <v>0</v>
      </c>
    </row>
    <row r="474" spans="1:8" x14ac:dyDescent="0.2">
      <c r="A474" s="483" t="s">
        <v>13332</v>
      </c>
      <c r="B474" s="634" t="s">
        <v>1671</v>
      </c>
      <c r="C474" s="278">
        <v>53314.509197422376</v>
      </c>
      <c r="D474" s="402">
        <v>37</v>
      </c>
      <c r="E474" s="250"/>
      <c r="F474" s="62">
        <v>0</v>
      </c>
      <c r="G474" s="62">
        <v>0</v>
      </c>
      <c r="H474" s="253">
        <f t="shared" si="24"/>
        <v>0</v>
      </c>
    </row>
    <row r="475" spans="1:8" x14ac:dyDescent="0.2">
      <c r="A475" s="483" t="s">
        <v>13333</v>
      </c>
      <c r="B475" s="634" t="s">
        <v>12251</v>
      </c>
      <c r="C475" s="278">
        <v>53314.509197422376</v>
      </c>
      <c r="D475" s="402">
        <v>37</v>
      </c>
      <c r="E475" s="250"/>
      <c r="F475" s="62">
        <v>0</v>
      </c>
      <c r="G475" s="62">
        <v>0</v>
      </c>
      <c r="H475" s="253">
        <f t="shared" si="24"/>
        <v>0</v>
      </c>
    </row>
    <row r="476" spans="1:8" x14ac:dyDescent="0.2">
      <c r="A476" s="483" t="s">
        <v>13334</v>
      </c>
      <c r="B476" s="634" t="s">
        <v>1672</v>
      </c>
      <c r="C476" s="278">
        <v>53314.509197422376</v>
      </c>
      <c r="D476" s="402">
        <v>37</v>
      </c>
      <c r="E476" s="250"/>
      <c r="F476" s="62">
        <v>0</v>
      </c>
      <c r="G476" s="62">
        <v>0</v>
      </c>
      <c r="H476" s="253">
        <f t="shared" si="24"/>
        <v>0</v>
      </c>
    </row>
    <row r="477" spans="1:8" x14ac:dyDescent="0.2">
      <c r="A477" s="483" t="s">
        <v>13335</v>
      </c>
      <c r="B477" s="634" t="s">
        <v>12254</v>
      </c>
      <c r="C477" s="278">
        <v>53314.509197422376</v>
      </c>
      <c r="D477" s="402">
        <v>37</v>
      </c>
      <c r="E477" s="250"/>
      <c r="F477" s="62">
        <v>0</v>
      </c>
      <c r="G477" s="62">
        <v>0</v>
      </c>
      <c r="H477" s="253">
        <f t="shared" si="24"/>
        <v>0</v>
      </c>
    </row>
    <row r="478" spans="1:8" x14ac:dyDescent="0.2">
      <c r="A478" s="483" t="s">
        <v>13336</v>
      </c>
      <c r="B478" s="634" t="s">
        <v>1673</v>
      </c>
      <c r="C478" s="278">
        <v>53314.509197422376</v>
      </c>
      <c r="D478" s="402">
        <v>38</v>
      </c>
      <c r="E478" s="250"/>
      <c r="F478" s="62">
        <v>0</v>
      </c>
      <c r="G478" s="62">
        <v>0</v>
      </c>
      <c r="H478" s="253">
        <f t="shared" si="24"/>
        <v>0</v>
      </c>
    </row>
    <row r="479" spans="1:8" x14ac:dyDescent="0.2">
      <c r="A479" s="483" t="s">
        <v>13337</v>
      </c>
      <c r="B479" s="634" t="s">
        <v>12257</v>
      </c>
      <c r="C479" s="278">
        <v>53314.509197422376</v>
      </c>
      <c r="D479" s="402">
        <v>38</v>
      </c>
      <c r="E479" s="250"/>
      <c r="F479" s="62">
        <v>0</v>
      </c>
      <c r="G479" s="62">
        <v>0</v>
      </c>
      <c r="H479" s="253">
        <f t="shared" si="24"/>
        <v>0</v>
      </c>
    </row>
    <row r="480" spans="1:8" x14ac:dyDescent="0.2">
      <c r="A480" s="483" t="s">
        <v>13338</v>
      </c>
      <c r="B480" s="634" t="s">
        <v>1674</v>
      </c>
      <c r="C480" s="278">
        <v>53314.509197422376</v>
      </c>
      <c r="D480" s="402">
        <v>38</v>
      </c>
      <c r="E480" s="250"/>
      <c r="F480" s="62">
        <v>0</v>
      </c>
      <c r="G480" s="62">
        <v>0</v>
      </c>
      <c r="H480" s="253">
        <f t="shared" si="24"/>
        <v>0</v>
      </c>
    </row>
    <row r="481" spans="1:8" x14ac:dyDescent="0.2">
      <c r="A481" s="483" t="s">
        <v>13339</v>
      </c>
      <c r="B481" s="634" t="s">
        <v>12260</v>
      </c>
      <c r="C481" s="278">
        <v>53314.509197422376</v>
      </c>
      <c r="D481" s="402">
        <v>38</v>
      </c>
      <c r="E481" s="250"/>
      <c r="F481" s="62">
        <v>0</v>
      </c>
      <c r="G481" s="62">
        <v>0</v>
      </c>
      <c r="H481" s="253">
        <f t="shared" si="24"/>
        <v>0</v>
      </c>
    </row>
    <row r="482" spans="1:8" x14ac:dyDescent="0.2">
      <c r="A482" s="483" t="s">
        <v>13340</v>
      </c>
      <c r="B482" s="634" t="s">
        <v>1675</v>
      </c>
      <c r="C482" s="278">
        <v>53314.509197422376</v>
      </c>
      <c r="D482" s="402">
        <v>38</v>
      </c>
      <c r="E482" s="250"/>
      <c r="F482" s="62">
        <v>0</v>
      </c>
      <c r="G482" s="62">
        <v>0</v>
      </c>
      <c r="H482" s="253">
        <f t="shared" ref="H482:H544" si="25">G482-F482</f>
        <v>0</v>
      </c>
    </row>
    <row r="483" spans="1:8" x14ac:dyDescent="0.2">
      <c r="A483" s="483" t="s">
        <v>13341</v>
      </c>
      <c r="B483" s="634" t="s">
        <v>7073</v>
      </c>
      <c r="C483" s="278">
        <v>53314.509197422376</v>
      </c>
      <c r="D483" s="402">
        <v>38</v>
      </c>
      <c r="E483" s="250"/>
      <c r="F483" s="62">
        <v>0</v>
      </c>
      <c r="G483" s="62">
        <v>0</v>
      </c>
      <c r="H483" s="253">
        <f t="shared" si="25"/>
        <v>0</v>
      </c>
    </row>
    <row r="484" spans="1:8" x14ac:dyDescent="0.2">
      <c r="A484" s="483" t="s">
        <v>13342</v>
      </c>
      <c r="B484" s="634" t="s">
        <v>1676</v>
      </c>
      <c r="C484" s="278">
        <v>53314.509197422376</v>
      </c>
      <c r="D484" s="402">
        <v>38</v>
      </c>
      <c r="E484" s="250"/>
      <c r="F484" s="62">
        <v>0</v>
      </c>
      <c r="G484" s="62">
        <v>0</v>
      </c>
      <c r="H484" s="253">
        <f t="shared" si="25"/>
        <v>0</v>
      </c>
    </row>
    <row r="485" spans="1:8" x14ac:dyDescent="0.2">
      <c r="A485" s="483" t="s">
        <v>13343</v>
      </c>
      <c r="B485" s="634" t="s">
        <v>12265</v>
      </c>
      <c r="C485" s="278">
        <v>53314.509197422376</v>
      </c>
      <c r="D485" s="402">
        <v>38</v>
      </c>
      <c r="E485" s="250"/>
      <c r="F485" s="62">
        <v>0</v>
      </c>
      <c r="G485" s="62">
        <v>0</v>
      </c>
      <c r="H485" s="253">
        <f t="shared" si="25"/>
        <v>0</v>
      </c>
    </row>
    <row r="486" spans="1:8" x14ac:dyDescent="0.2">
      <c r="A486" s="483" t="s">
        <v>13344</v>
      </c>
      <c r="B486" s="634" t="s">
        <v>1677</v>
      </c>
      <c r="C486" s="278">
        <v>53314.509197422376</v>
      </c>
      <c r="D486" s="402">
        <v>38</v>
      </c>
      <c r="E486" s="250"/>
      <c r="F486" s="62">
        <v>0</v>
      </c>
      <c r="G486" s="62">
        <v>0</v>
      </c>
      <c r="H486" s="253">
        <f t="shared" si="25"/>
        <v>0</v>
      </c>
    </row>
    <row r="487" spans="1:8" x14ac:dyDescent="0.2">
      <c r="A487" s="483" t="s">
        <v>13345</v>
      </c>
      <c r="B487" s="634" t="s">
        <v>12268</v>
      </c>
      <c r="C487" s="278">
        <v>53314.509197422376</v>
      </c>
      <c r="D487" s="402">
        <v>38</v>
      </c>
      <c r="E487" s="250"/>
      <c r="F487" s="62">
        <v>0</v>
      </c>
      <c r="G487" s="62">
        <v>0</v>
      </c>
      <c r="H487" s="253">
        <f t="shared" si="25"/>
        <v>0</v>
      </c>
    </row>
    <row r="488" spans="1:8" x14ac:dyDescent="0.2">
      <c r="A488" s="483" t="s">
        <v>13346</v>
      </c>
      <c r="B488" s="634" t="s">
        <v>1678</v>
      </c>
      <c r="C488" s="278">
        <v>53314.509197422376</v>
      </c>
      <c r="D488" s="402">
        <v>38</v>
      </c>
      <c r="E488" s="250"/>
      <c r="F488" s="62">
        <v>0</v>
      </c>
      <c r="G488" s="62">
        <v>0</v>
      </c>
      <c r="H488" s="253">
        <f t="shared" si="25"/>
        <v>0</v>
      </c>
    </row>
    <row r="489" spans="1:8" x14ac:dyDescent="0.2">
      <c r="A489" s="483" t="s">
        <v>13347</v>
      </c>
      <c r="B489" s="634" t="s">
        <v>12271</v>
      </c>
      <c r="C489" s="278">
        <v>53314.509197422376</v>
      </c>
      <c r="D489" s="402">
        <v>38</v>
      </c>
      <c r="E489" s="250"/>
      <c r="F489" s="62">
        <v>0</v>
      </c>
      <c r="G489" s="62">
        <v>0</v>
      </c>
      <c r="H489" s="253">
        <f t="shared" si="25"/>
        <v>0</v>
      </c>
    </row>
    <row r="490" spans="1:8" x14ac:dyDescent="0.2">
      <c r="A490" s="483" t="s">
        <v>13348</v>
      </c>
      <c r="B490" s="634" t="s">
        <v>1679</v>
      </c>
      <c r="C490" s="278">
        <v>53314.509197422376</v>
      </c>
      <c r="D490" s="402">
        <v>39</v>
      </c>
      <c r="E490" s="250"/>
      <c r="F490" s="62">
        <v>0</v>
      </c>
      <c r="G490" s="62">
        <v>0</v>
      </c>
      <c r="H490" s="253">
        <f t="shared" si="25"/>
        <v>0</v>
      </c>
    </row>
    <row r="491" spans="1:8" x14ac:dyDescent="0.2">
      <c r="A491" s="483" t="s">
        <v>13349</v>
      </c>
      <c r="B491" s="634" t="s">
        <v>12274</v>
      </c>
      <c r="C491" s="278">
        <v>53314.509197422376</v>
      </c>
      <c r="D491" s="402">
        <v>39</v>
      </c>
      <c r="E491" s="250"/>
      <c r="F491" s="62">
        <v>0</v>
      </c>
      <c r="G491" s="62">
        <v>0</v>
      </c>
      <c r="H491" s="253">
        <f t="shared" si="25"/>
        <v>0</v>
      </c>
    </row>
    <row r="492" spans="1:8" x14ac:dyDescent="0.2">
      <c r="A492" s="483" t="s">
        <v>13350</v>
      </c>
      <c r="B492" s="634" t="s">
        <v>1680</v>
      </c>
      <c r="C492" s="278">
        <v>53314.509197422376</v>
      </c>
      <c r="D492" s="402">
        <v>39</v>
      </c>
      <c r="E492" s="250"/>
      <c r="F492" s="62">
        <v>0</v>
      </c>
      <c r="G492" s="62">
        <v>0</v>
      </c>
      <c r="H492" s="253">
        <f t="shared" si="25"/>
        <v>0</v>
      </c>
    </row>
    <row r="493" spans="1:8" x14ac:dyDescent="0.2">
      <c r="A493" s="483" t="s">
        <v>13351</v>
      </c>
      <c r="B493" s="634" t="s">
        <v>12277</v>
      </c>
      <c r="C493" s="278">
        <v>53314.509197422376</v>
      </c>
      <c r="D493" s="402">
        <v>39</v>
      </c>
      <c r="E493" s="250"/>
      <c r="F493" s="62">
        <v>0</v>
      </c>
      <c r="G493" s="62">
        <v>0</v>
      </c>
      <c r="H493" s="253">
        <f t="shared" si="25"/>
        <v>0</v>
      </c>
    </row>
    <row r="494" spans="1:8" x14ac:dyDescent="0.2">
      <c r="A494" s="483" t="s">
        <v>13352</v>
      </c>
      <c r="B494" s="634" t="s">
        <v>1681</v>
      </c>
      <c r="C494" s="278">
        <v>53314.509197422376</v>
      </c>
      <c r="D494" s="402">
        <v>39</v>
      </c>
      <c r="E494" s="250"/>
      <c r="F494" s="62">
        <v>0</v>
      </c>
      <c r="G494" s="62">
        <v>0</v>
      </c>
      <c r="H494" s="253">
        <f t="shared" si="25"/>
        <v>0</v>
      </c>
    </row>
    <row r="495" spans="1:8" x14ac:dyDescent="0.2">
      <c r="A495" s="483" t="s">
        <v>13353</v>
      </c>
      <c r="B495" s="634" t="s">
        <v>12280</v>
      </c>
      <c r="C495" s="278">
        <v>53314.509197422376</v>
      </c>
      <c r="D495" s="402">
        <v>39</v>
      </c>
      <c r="E495" s="250"/>
      <c r="F495" s="62">
        <v>0</v>
      </c>
      <c r="G495" s="62">
        <v>0</v>
      </c>
      <c r="H495" s="253">
        <f t="shared" si="25"/>
        <v>0</v>
      </c>
    </row>
    <row r="496" spans="1:8" x14ac:dyDescent="0.2">
      <c r="A496" s="483" t="s">
        <v>13354</v>
      </c>
      <c r="B496" s="634" t="s">
        <v>1682</v>
      </c>
      <c r="C496" s="278">
        <v>53314.509197422376</v>
      </c>
      <c r="D496" s="402">
        <v>39</v>
      </c>
      <c r="E496" s="250"/>
      <c r="F496" s="62">
        <v>0</v>
      </c>
      <c r="G496" s="62">
        <v>0</v>
      </c>
      <c r="H496" s="253">
        <f t="shared" si="25"/>
        <v>0</v>
      </c>
    </row>
    <row r="497" spans="1:8" x14ac:dyDescent="0.2">
      <c r="A497" s="483" t="s">
        <v>13355</v>
      </c>
      <c r="B497" s="634" t="s">
        <v>12283</v>
      </c>
      <c r="C497" s="278">
        <v>53314.509197422376</v>
      </c>
      <c r="D497" s="402">
        <v>39</v>
      </c>
      <c r="E497" s="250"/>
      <c r="F497" s="62">
        <v>0</v>
      </c>
      <c r="G497" s="62">
        <v>0</v>
      </c>
      <c r="H497" s="253">
        <f t="shared" si="25"/>
        <v>0</v>
      </c>
    </row>
    <row r="498" spans="1:8" x14ac:dyDescent="0.2">
      <c r="A498" s="483" t="s">
        <v>13356</v>
      </c>
      <c r="B498" s="634" t="s">
        <v>1683</v>
      </c>
      <c r="C498" s="278">
        <v>53314.509197422376</v>
      </c>
      <c r="D498" s="402">
        <v>39</v>
      </c>
      <c r="E498" s="250"/>
      <c r="F498" s="62">
        <v>0</v>
      </c>
      <c r="G498" s="62">
        <v>0</v>
      </c>
      <c r="H498" s="253">
        <f t="shared" si="25"/>
        <v>0</v>
      </c>
    </row>
    <row r="499" spans="1:8" x14ac:dyDescent="0.2">
      <c r="A499" s="483" t="s">
        <v>13357</v>
      </c>
      <c r="B499" s="634" t="s">
        <v>12286</v>
      </c>
      <c r="C499" s="278">
        <v>53314.509197422376</v>
      </c>
      <c r="D499" s="402">
        <v>39</v>
      </c>
      <c r="E499" s="250"/>
      <c r="F499" s="62">
        <v>0</v>
      </c>
      <c r="G499" s="62">
        <v>0</v>
      </c>
      <c r="H499" s="253">
        <f t="shared" si="25"/>
        <v>0</v>
      </c>
    </row>
    <row r="500" spans="1:8" x14ac:dyDescent="0.2">
      <c r="A500" s="483" t="s">
        <v>13358</v>
      </c>
      <c r="B500" s="634" t="s">
        <v>1684</v>
      </c>
      <c r="C500" s="278">
        <v>53314.509197422376</v>
      </c>
      <c r="D500" s="402">
        <v>39</v>
      </c>
      <c r="E500" s="250"/>
      <c r="F500" s="62">
        <v>0</v>
      </c>
      <c r="G500" s="62">
        <v>0</v>
      </c>
      <c r="H500" s="253">
        <f t="shared" si="25"/>
        <v>0</v>
      </c>
    </row>
    <row r="501" spans="1:8" x14ac:dyDescent="0.2">
      <c r="A501" s="483" t="s">
        <v>13359</v>
      </c>
      <c r="B501" s="634" t="s">
        <v>12289</v>
      </c>
      <c r="C501" s="278">
        <v>53314.509197422376</v>
      </c>
      <c r="D501" s="402">
        <v>39</v>
      </c>
      <c r="E501" s="250"/>
      <c r="F501" s="62">
        <v>0</v>
      </c>
      <c r="G501" s="62">
        <v>0</v>
      </c>
      <c r="H501" s="253">
        <f t="shared" si="25"/>
        <v>0</v>
      </c>
    </row>
    <row r="502" spans="1:8" x14ac:dyDescent="0.2">
      <c r="A502" s="483" t="s">
        <v>13360</v>
      </c>
      <c r="B502" s="634" t="s">
        <v>1685</v>
      </c>
      <c r="C502" s="278">
        <v>53314.509197422376</v>
      </c>
      <c r="D502" s="402">
        <v>40</v>
      </c>
      <c r="E502" s="250"/>
      <c r="F502" s="62">
        <v>0</v>
      </c>
      <c r="G502" s="62">
        <v>0</v>
      </c>
      <c r="H502" s="253">
        <f t="shared" si="25"/>
        <v>0</v>
      </c>
    </row>
    <row r="503" spans="1:8" x14ac:dyDescent="0.2">
      <c r="A503" s="483" t="s">
        <v>13361</v>
      </c>
      <c r="B503" s="634" t="s">
        <v>12292</v>
      </c>
      <c r="C503" s="278">
        <v>53314.509197422376</v>
      </c>
      <c r="D503" s="402">
        <v>40</v>
      </c>
      <c r="E503" s="250"/>
      <c r="F503" s="62">
        <v>0</v>
      </c>
      <c r="G503" s="62">
        <v>0</v>
      </c>
      <c r="H503" s="253">
        <f t="shared" si="25"/>
        <v>0</v>
      </c>
    </row>
    <row r="504" spans="1:8" x14ac:dyDescent="0.2">
      <c r="A504" s="483" t="s">
        <v>13362</v>
      </c>
      <c r="B504" s="634" t="s">
        <v>1686</v>
      </c>
      <c r="C504" s="278">
        <v>53314.509197422376</v>
      </c>
      <c r="D504" s="402">
        <v>40</v>
      </c>
      <c r="E504" s="250"/>
      <c r="F504" s="62">
        <v>0</v>
      </c>
      <c r="G504" s="62">
        <v>0</v>
      </c>
      <c r="H504" s="253">
        <f t="shared" si="25"/>
        <v>0</v>
      </c>
    </row>
    <row r="505" spans="1:8" x14ac:dyDescent="0.2">
      <c r="A505" s="483" t="s">
        <v>13363</v>
      </c>
      <c r="B505" s="634" t="s">
        <v>12295</v>
      </c>
      <c r="C505" s="278">
        <v>53314.509197422376</v>
      </c>
      <c r="D505" s="402">
        <v>40</v>
      </c>
      <c r="E505" s="250"/>
      <c r="F505" s="62">
        <v>0</v>
      </c>
      <c r="G505" s="62">
        <v>0</v>
      </c>
      <c r="H505" s="253">
        <f t="shared" si="25"/>
        <v>0</v>
      </c>
    </row>
    <row r="506" spans="1:8" x14ac:dyDescent="0.2">
      <c r="A506" s="483" t="s">
        <v>13364</v>
      </c>
      <c r="B506" s="634" t="s">
        <v>1687</v>
      </c>
      <c r="C506" s="278">
        <v>53314.509197422376</v>
      </c>
      <c r="D506" s="402">
        <v>40</v>
      </c>
      <c r="E506" s="250"/>
      <c r="F506" s="62">
        <v>0</v>
      </c>
      <c r="G506" s="62">
        <v>0</v>
      </c>
      <c r="H506" s="253">
        <f t="shared" si="25"/>
        <v>0</v>
      </c>
    </row>
    <row r="507" spans="1:8" x14ac:dyDescent="0.2">
      <c r="A507" s="483" t="s">
        <v>13365</v>
      </c>
      <c r="B507" s="634" t="s">
        <v>12298</v>
      </c>
      <c r="C507" s="278">
        <v>53314.509197422376</v>
      </c>
      <c r="D507" s="402">
        <v>40</v>
      </c>
      <c r="E507" s="250"/>
      <c r="F507" s="62">
        <v>0</v>
      </c>
      <c r="G507" s="62">
        <v>0</v>
      </c>
      <c r="H507" s="253">
        <f t="shared" si="25"/>
        <v>0</v>
      </c>
    </row>
    <row r="508" spans="1:8" x14ac:dyDescent="0.2">
      <c r="A508" s="483" t="s">
        <v>13366</v>
      </c>
      <c r="B508" s="634" t="s">
        <v>1688</v>
      </c>
      <c r="C508" s="278">
        <v>53314.509197422376</v>
      </c>
      <c r="D508" s="402">
        <v>40</v>
      </c>
      <c r="E508" s="250"/>
      <c r="F508" s="62">
        <v>0</v>
      </c>
      <c r="G508" s="62">
        <v>0</v>
      </c>
      <c r="H508" s="253">
        <f t="shared" si="25"/>
        <v>0</v>
      </c>
    </row>
    <row r="509" spans="1:8" x14ac:dyDescent="0.2">
      <c r="A509" s="483" t="s">
        <v>13367</v>
      </c>
      <c r="B509" s="634" t="s">
        <v>12301</v>
      </c>
      <c r="C509" s="278">
        <v>53314.509197422376</v>
      </c>
      <c r="D509" s="402">
        <v>40</v>
      </c>
      <c r="E509" s="250"/>
      <c r="F509" s="62">
        <v>0</v>
      </c>
      <c r="G509" s="62">
        <v>0</v>
      </c>
      <c r="H509" s="253">
        <f t="shared" si="25"/>
        <v>0</v>
      </c>
    </row>
    <row r="510" spans="1:8" x14ac:dyDescent="0.2">
      <c r="A510" s="483" t="s">
        <v>13368</v>
      </c>
      <c r="B510" s="634" t="s">
        <v>1689</v>
      </c>
      <c r="C510" s="278">
        <v>53314.509197422376</v>
      </c>
      <c r="D510" s="402">
        <v>40</v>
      </c>
      <c r="E510" s="250"/>
      <c r="F510" s="62">
        <v>0</v>
      </c>
      <c r="G510" s="62">
        <v>0</v>
      </c>
      <c r="H510" s="253">
        <f t="shared" si="25"/>
        <v>0</v>
      </c>
    </row>
    <row r="511" spans="1:8" x14ac:dyDescent="0.2">
      <c r="A511" s="483" t="s">
        <v>13369</v>
      </c>
      <c r="B511" s="634" t="s">
        <v>12304</v>
      </c>
      <c r="C511" s="278">
        <v>53314.509197422376</v>
      </c>
      <c r="D511" s="402">
        <v>40</v>
      </c>
      <c r="E511" s="250"/>
      <c r="F511" s="62">
        <v>0</v>
      </c>
      <c r="G511" s="62">
        <v>0</v>
      </c>
      <c r="H511" s="253">
        <f t="shared" si="25"/>
        <v>0</v>
      </c>
    </row>
    <row r="512" spans="1:8" x14ac:dyDescent="0.2">
      <c r="A512" s="483" t="s">
        <v>13370</v>
      </c>
      <c r="B512" s="634" t="s">
        <v>1690</v>
      </c>
      <c r="C512" s="278">
        <v>53314.509197422376</v>
      </c>
      <c r="D512" s="402">
        <v>40</v>
      </c>
      <c r="E512" s="250"/>
      <c r="F512" s="62">
        <v>0</v>
      </c>
      <c r="G512" s="62">
        <v>0</v>
      </c>
      <c r="H512" s="253">
        <f t="shared" si="25"/>
        <v>0</v>
      </c>
    </row>
    <row r="513" spans="1:8" x14ac:dyDescent="0.2">
      <c r="A513" s="483" t="s">
        <v>13371</v>
      </c>
      <c r="B513" s="634" t="s">
        <v>7074</v>
      </c>
      <c r="C513" s="278">
        <v>53314.509197422376</v>
      </c>
      <c r="D513" s="402">
        <v>40</v>
      </c>
      <c r="E513" s="250"/>
      <c r="F513" s="62">
        <v>0</v>
      </c>
      <c r="G513" s="62">
        <v>0</v>
      </c>
      <c r="H513" s="253">
        <f t="shared" si="25"/>
        <v>0</v>
      </c>
    </row>
    <row r="514" spans="1:8" x14ac:dyDescent="0.2">
      <c r="A514" s="483" t="s">
        <v>13372</v>
      </c>
      <c r="B514" s="634" t="s">
        <v>1691</v>
      </c>
      <c r="C514" s="278">
        <v>53314.509197422376</v>
      </c>
      <c r="D514" s="402">
        <v>41</v>
      </c>
      <c r="E514" s="250"/>
      <c r="F514" s="62">
        <v>0</v>
      </c>
      <c r="G514" s="62">
        <v>0</v>
      </c>
      <c r="H514" s="253">
        <f t="shared" si="25"/>
        <v>0</v>
      </c>
    </row>
    <row r="515" spans="1:8" x14ac:dyDescent="0.2">
      <c r="A515" s="483" t="s">
        <v>13373</v>
      </c>
      <c r="B515" s="634" t="s">
        <v>12309</v>
      </c>
      <c r="C515" s="278">
        <v>53314.509197422376</v>
      </c>
      <c r="D515" s="402">
        <v>41</v>
      </c>
      <c r="E515" s="250"/>
      <c r="F515" s="62">
        <v>0</v>
      </c>
      <c r="G515" s="62">
        <v>0</v>
      </c>
      <c r="H515" s="253">
        <f t="shared" si="25"/>
        <v>0</v>
      </c>
    </row>
    <row r="516" spans="1:8" x14ac:dyDescent="0.2">
      <c r="A516" s="483" t="s">
        <v>13374</v>
      </c>
      <c r="B516" s="634" t="s">
        <v>1692</v>
      </c>
      <c r="C516" s="278">
        <v>53314.509197422376</v>
      </c>
      <c r="D516" s="402">
        <v>41</v>
      </c>
      <c r="E516" s="250"/>
      <c r="F516" s="62">
        <v>0</v>
      </c>
      <c r="G516" s="62">
        <v>0</v>
      </c>
      <c r="H516" s="253">
        <f t="shared" si="25"/>
        <v>0</v>
      </c>
    </row>
    <row r="517" spans="1:8" x14ac:dyDescent="0.2">
      <c r="A517" s="483" t="s">
        <v>13375</v>
      </c>
      <c r="B517" s="634" t="s">
        <v>12312</v>
      </c>
      <c r="C517" s="278">
        <v>53314.509197422376</v>
      </c>
      <c r="D517" s="402">
        <v>41</v>
      </c>
      <c r="E517" s="250"/>
      <c r="F517" s="62">
        <v>0</v>
      </c>
      <c r="G517" s="62">
        <v>0</v>
      </c>
      <c r="H517" s="253">
        <f t="shared" si="25"/>
        <v>0</v>
      </c>
    </row>
    <row r="518" spans="1:8" x14ac:dyDescent="0.2">
      <c r="A518" s="483" t="s">
        <v>13376</v>
      </c>
      <c r="B518" s="634" t="s">
        <v>1693</v>
      </c>
      <c r="C518" s="278">
        <v>53314.509197422376</v>
      </c>
      <c r="D518" s="402">
        <v>41</v>
      </c>
      <c r="E518" s="250"/>
      <c r="F518" s="62">
        <v>0</v>
      </c>
      <c r="G518" s="62">
        <v>0</v>
      </c>
      <c r="H518" s="253">
        <f t="shared" si="25"/>
        <v>0</v>
      </c>
    </row>
    <row r="519" spans="1:8" x14ac:dyDescent="0.2">
      <c r="A519" s="483" t="s">
        <v>13377</v>
      </c>
      <c r="B519" s="634" t="s">
        <v>12315</v>
      </c>
      <c r="C519" s="278">
        <v>53314.509197422376</v>
      </c>
      <c r="D519" s="402">
        <v>41</v>
      </c>
      <c r="E519" s="250"/>
      <c r="F519" s="62">
        <v>0</v>
      </c>
      <c r="G519" s="62">
        <v>0</v>
      </c>
      <c r="H519" s="253">
        <f t="shared" si="25"/>
        <v>0</v>
      </c>
    </row>
    <row r="520" spans="1:8" x14ac:dyDescent="0.2">
      <c r="A520" s="483" t="s">
        <v>13378</v>
      </c>
      <c r="B520" s="634" t="s">
        <v>1694</v>
      </c>
      <c r="C520" s="278">
        <v>53314.509197422376</v>
      </c>
      <c r="D520" s="402">
        <v>41</v>
      </c>
      <c r="E520" s="250"/>
      <c r="F520" s="62">
        <v>0</v>
      </c>
      <c r="G520" s="62">
        <v>0</v>
      </c>
      <c r="H520" s="253">
        <f t="shared" si="25"/>
        <v>0</v>
      </c>
    </row>
    <row r="521" spans="1:8" x14ac:dyDescent="0.2">
      <c r="A521" s="483" t="s">
        <v>13379</v>
      </c>
      <c r="B521" s="634" t="s">
        <v>12318</v>
      </c>
      <c r="C521" s="278">
        <v>53314.509197422376</v>
      </c>
      <c r="D521" s="402">
        <v>41</v>
      </c>
      <c r="E521" s="250"/>
      <c r="F521" s="62">
        <v>0</v>
      </c>
      <c r="G521" s="62">
        <v>0</v>
      </c>
      <c r="H521" s="253">
        <f t="shared" si="25"/>
        <v>0</v>
      </c>
    </row>
    <row r="522" spans="1:8" x14ac:dyDescent="0.2">
      <c r="A522" s="483" t="s">
        <v>13380</v>
      </c>
      <c r="B522" s="634" t="s">
        <v>1695</v>
      </c>
      <c r="C522" s="278">
        <v>53314.509197422376</v>
      </c>
      <c r="D522" s="402">
        <v>41</v>
      </c>
      <c r="E522" s="250"/>
      <c r="F522" s="62">
        <v>0</v>
      </c>
      <c r="G522" s="62">
        <v>0</v>
      </c>
      <c r="H522" s="253">
        <f t="shared" si="25"/>
        <v>0</v>
      </c>
    </row>
    <row r="523" spans="1:8" x14ac:dyDescent="0.2">
      <c r="A523" s="483" t="s">
        <v>13381</v>
      </c>
      <c r="B523" s="634" t="s">
        <v>12321</v>
      </c>
      <c r="C523" s="278">
        <v>53314.509197422376</v>
      </c>
      <c r="D523" s="402">
        <v>41</v>
      </c>
      <c r="E523" s="250"/>
      <c r="F523" s="62">
        <v>0</v>
      </c>
      <c r="G523" s="62">
        <v>0</v>
      </c>
      <c r="H523" s="253">
        <f t="shared" si="25"/>
        <v>0</v>
      </c>
    </row>
    <row r="524" spans="1:8" x14ac:dyDescent="0.2">
      <c r="A524" s="483" t="s">
        <v>13382</v>
      </c>
      <c r="B524" s="634" t="s">
        <v>1696</v>
      </c>
      <c r="C524" s="278">
        <v>53314.509197422376</v>
      </c>
      <c r="D524" s="402">
        <v>41</v>
      </c>
      <c r="E524" s="250"/>
      <c r="F524" s="62">
        <v>0</v>
      </c>
      <c r="G524" s="62">
        <v>0</v>
      </c>
      <c r="H524" s="253">
        <f t="shared" si="25"/>
        <v>0</v>
      </c>
    </row>
    <row r="525" spans="1:8" x14ac:dyDescent="0.2">
      <c r="A525" s="483" t="s">
        <v>13383</v>
      </c>
      <c r="B525" s="634" t="s">
        <v>12324</v>
      </c>
      <c r="C525" s="278">
        <v>53314.509197422376</v>
      </c>
      <c r="D525" s="402">
        <v>41</v>
      </c>
      <c r="E525" s="250"/>
      <c r="F525" s="62">
        <v>0</v>
      </c>
      <c r="G525" s="62">
        <v>0</v>
      </c>
      <c r="H525" s="253">
        <f t="shared" si="25"/>
        <v>0</v>
      </c>
    </row>
    <row r="526" spans="1:8" x14ac:dyDescent="0.2">
      <c r="A526" s="483" t="s">
        <v>13384</v>
      </c>
      <c r="B526" s="634" t="s">
        <v>1697</v>
      </c>
      <c r="C526" s="278">
        <v>53314.509197422376</v>
      </c>
      <c r="D526" s="402">
        <v>42</v>
      </c>
      <c r="E526" s="250"/>
      <c r="F526" s="62">
        <v>0</v>
      </c>
      <c r="G526" s="62">
        <v>0</v>
      </c>
      <c r="H526" s="253">
        <f t="shared" si="25"/>
        <v>0</v>
      </c>
    </row>
    <row r="527" spans="1:8" x14ac:dyDescent="0.2">
      <c r="A527" s="483" t="s">
        <v>13385</v>
      </c>
      <c r="B527" s="634" t="s">
        <v>12327</v>
      </c>
      <c r="C527" s="278">
        <v>53314.509197422376</v>
      </c>
      <c r="D527" s="402">
        <v>42</v>
      </c>
      <c r="E527" s="250"/>
      <c r="F527" s="62">
        <v>0</v>
      </c>
      <c r="G527" s="62">
        <v>0</v>
      </c>
      <c r="H527" s="253">
        <f t="shared" si="25"/>
        <v>0</v>
      </c>
    </row>
    <row r="528" spans="1:8" x14ac:dyDescent="0.2">
      <c r="A528" s="483" t="s">
        <v>13386</v>
      </c>
      <c r="B528" s="634" t="s">
        <v>1698</v>
      </c>
      <c r="C528" s="278">
        <v>53314.509197422376</v>
      </c>
      <c r="D528" s="402">
        <v>42</v>
      </c>
      <c r="E528" s="250"/>
      <c r="F528" s="62">
        <v>0</v>
      </c>
      <c r="G528" s="62">
        <v>0</v>
      </c>
      <c r="H528" s="253">
        <f t="shared" si="25"/>
        <v>0</v>
      </c>
    </row>
    <row r="529" spans="1:8" x14ac:dyDescent="0.2">
      <c r="A529" s="483" t="s">
        <v>13387</v>
      </c>
      <c r="B529" s="634" t="s">
        <v>12330</v>
      </c>
      <c r="C529" s="278">
        <v>53314.509197422376</v>
      </c>
      <c r="D529" s="402">
        <v>42</v>
      </c>
      <c r="E529" s="250"/>
      <c r="F529" s="62">
        <v>0</v>
      </c>
      <c r="G529" s="62">
        <v>0</v>
      </c>
      <c r="H529" s="253">
        <f t="shared" si="25"/>
        <v>0</v>
      </c>
    </row>
    <row r="530" spans="1:8" x14ac:dyDescent="0.2">
      <c r="A530" s="483" t="s">
        <v>13388</v>
      </c>
      <c r="B530" s="634" t="s">
        <v>1699</v>
      </c>
      <c r="C530" s="278">
        <v>53314.509197422376</v>
      </c>
      <c r="D530" s="402">
        <v>42</v>
      </c>
      <c r="E530" s="250"/>
      <c r="F530" s="62">
        <v>0</v>
      </c>
      <c r="G530" s="62">
        <v>0</v>
      </c>
      <c r="H530" s="253">
        <f t="shared" si="25"/>
        <v>0</v>
      </c>
    </row>
    <row r="531" spans="1:8" x14ac:dyDescent="0.2">
      <c r="A531" s="483" t="s">
        <v>13389</v>
      </c>
      <c r="B531" s="634" t="s">
        <v>12861</v>
      </c>
      <c r="C531" s="278">
        <v>53314.509197422376</v>
      </c>
      <c r="D531" s="402">
        <v>42</v>
      </c>
      <c r="E531" s="250"/>
      <c r="F531" s="62">
        <v>0</v>
      </c>
      <c r="G531" s="62">
        <v>0</v>
      </c>
      <c r="H531" s="253">
        <f t="shared" si="25"/>
        <v>0</v>
      </c>
    </row>
    <row r="532" spans="1:8" x14ac:dyDescent="0.2">
      <c r="A532" s="483" t="s">
        <v>13390</v>
      </c>
      <c r="B532" s="634" t="s">
        <v>1700</v>
      </c>
      <c r="C532" s="278">
        <v>53314.509197422376</v>
      </c>
      <c r="D532" s="402">
        <v>42</v>
      </c>
      <c r="E532" s="250"/>
      <c r="F532" s="62">
        <v>0</v>
      </c>
      <c r="G532" s="62">
        <v>0</v>
      </c>
      <c r="H532" s="253">
        <f t="shared" si="25"/>
        <v>0</v>
      </c>
    </row>
    <row r="533" spans="1:8" x14ac:dyDescent="0.2">
      <c r="A533" s="483" t="s">
        <v>13391</v>
      </c>
      <c r="B533" s="634" t="s">
        <v>12864</v>
      </c>
      <c r="C533" s="278">
        <v>53314.509197422376</v>
      </c>
      <c r="D533" s="402">
        <v>42</v>
      </c>
      <c r="E533" s="250"/>
      <c r="F533" s="62">
        <v>0</v>
      </c>
      <c r="G533" s="62">
        <v>0</v>
      </c>
      <c r="H533" s="253">
        <f t="shared" si="25"/>
        <v>0</v>
      </c>
    </row>
    <row r="534" spans="1:8" x14ac:dyDescent="0.2">
      <c r="A534" s="483" t="s">
        <v>13392</v>
      </c>
      <c r="B534" s="634" t="s">
        <v>1701</v>
      </c>
      <c r="C534" s="278">
        <v>53314.509197422376</v>
      </c>
      <c r="D534" s="402">
        <v>42</v>
      </c>
      <c r="E534" s="250"/>
      <c r="F534" s="62">
        <v>0</v>
      </c>
      <c r="G534" s="62">
        <v>0</v>
      </c>
      <c r="H534" s="253">
        <f t="shared" si="25"/>
        <v>0</v>
      </c>
    </row>
    <row r="535" spans="1:8" x14ac:dyDescent="0.2">
      <c r="A535" s="483" t="s">
        <v>13393</v>
      </c>
      <c r="B535" s="634" t="s">
        <v>12867</v>
      </c>
      <c r="C535" s="278">
        <v>53314.509197422376</v>
      </c>
      <c r="D535" s="402">
        <v>43</v>
      </c>
      <c r="E535" s="250"/>
      <c r="F535" s="62">
        <v>0</v>
      </c>
      <c r="G535" s="62">
        <v>0</v>
      </c>
      <c r="H535" s="253">
        <f t="shared" si="25"/>
        <v>0</v>
      </c>
    </row>
    <row r="536" spans="1:8" x14ac:dyDescent="0.2">
      <c r="A536" s="483" t="s">
        <v>13394</v>
      </c>
      <c r="B536" s="634" t="s">
        <v>1702</v>
      </c>
      <c r="C536" s="278">
        <v>53314.509197422376</v>
      </c>
      <c r="D536" s="402">
        <v>43</v>
      </c>
      <c r="E536" s="250"/>
      <c r="F536" s="62">
        <v>0</v>
      </c>
      <c r="G536" s="62">
        <v>0</v>
      </c>
      <c r="H536" s="253">
        <f t="shared" si="25"/>
        <v>0</v>
      </c>
    </row>
    <row r="537" spans="1:8" x14ac:dyDescent="0.2">
      <c r="A537" s="483" t="s">
        <v>13395</v>
      </c>
      <c r="B537" s="634" t="s">
        <v>12870</v>
      </c>
      <c r="C537" s="278">
        <v>53314.509197422376</v>
      </c>
      <c r="D537" s="402">
        <v>43</v>
      </c>
      <c r="E537" s="250"/>
      <c r="F537" s="62">
        <v>0</v>
      </c>
      <c r="G537" s="62">
        <v>0</v>
      </c>
      <c r="H537" s="253">
        <f t="shared" si="25"/>
        <v>0</v>
      </c>
    </row>
    <row r="538" spans="1:8" x14ac:dyDescent="0.2">
      <c r="A538" s="483" t="s">
        <v>13396</v>
      </c>
      <c r="B538" s="634" t="s">
        <v>1703</v>
      </c>
      <c r="C538" s="278">
        <v>53314.509197422376</v>
      </c>
      <c r="D538" s="402">
        <v>43</v>
      </c>
      <c r="E538" s="250"/>
      <c r="F538" s="62">
        <v>0</v>
      </c>
      <c r="G538" s="62">
        <v>0</v>
      </c>
      <c r="H538" s="253">
        <f t="shared" si="25"/>
        <v>0</v>
      </c>
    </row>
    <row r="539" spans="1:8" x14ac:dyDescent="0.2">
      <c r="A539" s="483" t="s">
        <v>13397</v>
      </c>
      <c r="B539" s="634" t="s">
        <v>12873</v>
      </c>
      <c r="C539" s="278">
        <v>53314.509197422376</v>
      </c>
      <c r="D539" s="402">
        <v>43</v>
      </c>
      <c r="E539" s="250"/>
      <c r="F539" s="62">
        <v>0</v>
      </c>
      <c r="G539" s="62">
        <v>0</v>
      </c>
      <c r="H539" s="253">
        <f t="shared" si="25"/>
        <v>0</v>
      </c>
    </row>
    <row r="540" spans="1:8" x14ac:dyDescent="0.2">
      <c r="A540" s="483" t="s">
        <v>13398</v>
      </c>
      <c r="B540" s="634" t="s">
        <v>1704</v>
      </c>
      <c r="C540" s="278">
        <v>53314.509197422376</v>
      </c>
      <c r="D540" s="402">
        <v>43</v>
      </c>
      <c r="E540" s="250"/>
      <c r="F540" s="62">
        <v>0</v>
      </c>
      <c r="G540" s="62">
        <v>0</v>
      </c>
      <c r="H540" s="253">
        <f t="shared" si="25"/>
        <v>0</v>
      </c>
    </row>
    <row r="541" spans="1:8" x14ac:dyDescent="0.2">
      <c r="A541" s="483" t="s">
        <v>13399</v>
      </c>
      <c r="B541" s="634" t="s">
        <v>12876</v>
      </c>
      <c r="C541" s="278">
        <v>53314.509197422376</v>
      </c>
      <c r="D541" s="402">
        <v>43</v>
      </c>
      <c r="E541" s="250"/>
      <c r="F541" s="62">
        <v>0</v>
      </c>
      <c r="G541" s="62">
        <v>0</v>
      </c>
      <c r="H541" s="253">
        <f t="shared" si="25"/>
        <v>0</v>
      </c>
    </row>
    <row r="542" spans="1:8" x14ac:dyDescent="0.2">
      <c r="A542" s="483" t="s">
        <v>13400</v>
      </c>
      <c r="B542" s="634" t="s">
        <v>1705</v>
      </c>
      <c r="C542" s="278">
        <v>53314.509197422376</v>
      </c>
      <c r="D542" s="402">
        <v>43</v>
      </c>
      <c r="E542" s="250"/>
      <c r="F542" s="62">
        <v>0</v>
      </c>
      <c r="G542" s="62">
        <v>0</v>
      </c>
      <c r="H542" s="253">
        <f t="shared" si="25"/>
        <v>0</v>
      </c>
    </row>
    <row r="543" spans="1:8" x14ac:dyDescent="0.2">
      <c r="A543" s="483" t="s">
        <v>13401</v>
      </c>
      <c r="B543" s="634" t="s">
        <v>12879</v>
      </c>
      <c r="C543" s="278">
        <v>53314.509197422376</v>
      </c>
      <c r="D543" s="402">
        <v>43</v>
      </c>
      <c r="E543" s="250"/>
      <c r="F543" s="62">
        <v>0</v>
      </c>
      <c r="G543" s="62">
        <v>0</v>
      </c>
      <c r="H543" s="253">
        <f t="shared" si="25"/>
        <v>0</v>
      </c>
    </row>
    <row r="544" spans="1:8" x14ac:dyDescent="0.2">
      <c r="A544" s="483" t="s">
        <v>13402</v>
      </c>
      <c r="B544" s="634" t="s">
        <v>13275</v>
      </c>
      <c r="C544" s="278">
        <v>55980.234657293491</v>
      </c>
      <c r="D544" s="402">
        <v>43</v>
      </c>
      <c r="E544" s="250"/>
      <c r="F544" s="62">
        <v>0</v>
      </c>
      <c r="G544" s="62">
        <v>0</v>
      </c>
      <c r="H544" s="253">
        <f t="shared" si="25"/>
        <v>0</v>
      </c>
    </row>
    <row r="545" spans="1:8" ht="45" x14ac:dyDescent="0.25">
      <c r="A545" s="14" t="s">
        <v>445</v>
      </c>
      <c r="B545" s="562" t="s">
        <v>12083</v>
      </c>
      <c r="C545" s="269"/>
      <c r="D545" s="255"/>
      <c r="E545" s="255"/>
      <c r="F545" s="255"/>
      <c r="G545" s="255"/>
      <c r="H545" s="277"/>
    </row>
    <row r="546" spans="1:8" x14ac:dyDescent="0.2">
      <c r="A546" s="521" t="s">
        <v>446</v>
      </c>
      <c r="B546" s="636" t="s">
        <v>1585</v>
      </c>
      <c r="C546" s="278">
        <v>80000</v>
      </c>
      <c r="D546" s="402">
        <v>22</v>
      </c>
      <c r="E546" s="250"/>
      <c r="F546" s="62">
        <v>0</v>
      </c>
      <c r="G546" s="62">
        <v>0</v>
      </c>
      <c r="H546" s="253">
        <f t="shared" ref="H546:H571" si="26">G546-F546</f>
        <v>0</v>
      </c>
    </row>
    <row r="547" spans="1:8" x14ac:dyDescent="0.2">
      <c r="A547" s="521" t="s">
        <v>447</v>
      </c>
      <c r="B547" s="636" t="s">
        <v>1590</v>
      </c>
      <c r="C547" s="278">
        <v>80000</v>
      </c>
      <c r="D547" s="402">
        <v>23</v>
      </c>
      <c r="E547" s="250"/>
      <c r="F547" s="62">
        <v>0</v>
      </c>
      <c r="G547" s="62">
        <v>0</v>
      </c>
      <c r="H547" s="253">
        <f t="shared" si="26"/>
        <v>0</v>
      </c>
    </row>
    <row r="548" spans="1:8" x14ac:dyDescent="0.2">
      <c r="A548" s="483" t="s">
        <v>448</v>
      </c>
      <c r="B548" s="595" t="s">
        <v>1506</v>
      </c>
      <c r="C548" s="253">
        <v>80000</v>
      </c>
      <c r="D548" s="465">
        <v>24</v>
      </c>
      <c r="E548" s="250"/>
      <c r="F548" s="62">
        <v>0</v>
      </c>
      <c r="G548" s="62">
        <v>0</v>
      </c>
      <c r="H548" s="253">
        <f t="shared" si="26"/>
        <v>0</v>
      </c>
    </row>
    <row r="549" spans="1:8" x14ac:dyDescent="0.2">
      <c r="A549" s="483" t="s">
        <v>449</v>
      </c>
      <c r="B549" s="595" t="s">
        <v>1599</v>
      </c>
      <c r="C549" s="253">
        <v>80000</v>
      </c>
      <c r="D549" s="465">
        <v>25</v>
      </c>
      <c r="E549" s="250"/>
      <c r="F549" s="62">
        <v>0</v>
      </c>
      <c r="G549" s="62">
        <v>0</v>
      </c>
      <c r="H549" s="253">
        <f t="shared" si="26"/>
        <v>0</v>
      </c>
    </row>
    <row r="550" spans="1:8" x14ac:dyDescent="0.2">
      <c r="A550" s="483" t="s">
        <v>691</v>
      </c>
      <c r="B550" s="595" t="s">
        <v>1604</v>
      </c>
      <c r="C550" s="253">
        <v>80000</v>
      </c>
      <c r="D550" s="465">
        <v>26</v>
      </c>
      <c r="E550" s="250"/>
      <c r="F550" s="62">
        <v>0</v>
      </c>
      <c r="G550" s="62">
        <v>0</v>
      </c>
      <c r="H550" s="253">
        <f t="shared" si="26"/>
        <v>0</v>
      </c>
    </row>
    <row r="551" spans="1:8" x14ac:dyDescent="0.2">
      <c r="A551" s="483" t="s">
        <v>692</v>
      </c>
      <c r="B551" s="595" t="s">
        <v>1508</v>
      </c>
      <c r="C551" s="253">
        <v>80000</v>
      </c>
      <c r="D551" s="465">
        <v>27</v>
      </c>
      <c r="E551" s="250"/>
      <c r="F551" s="62">
        <v>0</v>
      </c>
      <c r="G551" s="62">
        <v>0</v>
      </c>
      <c r="H551" s="253">
        <f t="shared" si="26"/>
        <v>0</v>
      </c>
    </row>
    <row r="552" spans="1:8" x14ac:dyDescent="0.2">
      <c r="A552" s="483" t="s">
        <v>693</v>
      </c>
      <c r="B552" s="595" t="s">
        <v>1613</v>
      </c>
      <c r="C552" s="253">
        <v>80000</v>
      </c>
      <c r="D552" s="465">
        <v>28</v>
      </c>
      <c r="E552" s="250"/>
      <c r="F552" s="62">
        <v>0</v>
      </c>
      <c r="G552" s="62">
        <v>0</v>
      </c>
      <c r="H552" s="253">
        <f t="shared" si="26"/>
        <v>0</v>
      </c>
    </row>
    <row r="553" spans="1:8" x14ac:dyDescent="0.2">
      <c r="A553" s="483" t="s">
        <v>694</v>
      </c>
      <c r="B553" s="595" t="s">
        <v>1618</v>
      </c>
      <c r="C553" s="253">
        <v>80000</v>
      </c>
      <c r="D553" s="465">
        <v>29</v>
      </c>
      <c r="E553" s="250"/>
      <c r="F553" s="62">
        <v>0</v>
      </c>
      <c r="G553" s="62">
        <v>0</v>
      </c>
      <c r="H553" s="253">
        <f t="shared" si="26"/>
        <v>0</v>
      </c>
    </row>
    <row r="554" spans="1:8" x14ac:dyDescent="0.2">
      <c r="A554" s="483" t="s">
        <v>695</v>
      </c>
      <c r="B554" s="595" t="s">
        <v>1520</v>
      </c>
      <c r="C554" s="253">
        <v>80000</v>
      </c>
      <c r="D554" s="465">
        <v>30</v>
      </c>
      <c r="E554" s="250"/>
      <c r="F554" s="62">
        <v>0</v>
      </c>
      <c r="G554" s="62">
        <v>0</v>
      </c>
      <c r="H554" s="253">
        <f t="shared" si="26"/>
        <v>0</v>
      </c>
    </row>
    <row r="555" spans="1:8" x14ac:dyDescent="0.2">
      <c r="A555" s="483" t="s">
        <v>696</v>
      </c>
      <c r="B555" s="595" t="s">
        <v>1628</v>
      </c>
      <c r="C555" s="253">
        <v>80000</v>
      </c>
      <c r="D555" s="465">
        <v>31</v>
      </c>
      <c r="E555" s="250"/>
      <c r="F555" s="62">
        <v>0</v>
      </c>
      <c r="G555" s="62">
        <v>0</v>
      </c>
      <c r="H555" s="253">
        <f t="shared" si="26"/>
        <v>0</v>
      </c>
    </row>
    <row r="556" spans="1:8" x14ac:dyDescent="0.2">
      <c r="A556" s="483" t="s">
        <v>1124</v>
      </c>
      <c r="B556" s="595" t="s">
        <v>1633</v>
      </c>
      <c r="C556" s="253">
        <v>80000</v>
      </c>
      <c r="D556" s="465">
        <v>32</v>
      </c>
      <c r="E556" s="250"/>
      <c r="F556" s="62">
        <v>0</v>
      </c>
      <c r="G556" s="62">
        <v>0</v>
      </c>
      <c r="H556" s="253">
        <f t="shared" si="26"/>
        <v>0</v>
      </c>
    </row>
    <row r="557" spans="1:8" x14ac:dyDescent="0.2">
      <c r="A557" s="483" t="s">
        <v>1125</v>
      </c>
      <c r="B557" s="595" t="s">
        <v>1638</v>
      </c>
      <c r="C557" s="253">
        <v>80000</v>
      </c>
      <c r="D557" s="465">
        <v>33</v>
      </c>
      <c r="E557" s="250"/>
      <c r="F557" s="62">
        <v>0</v>
      </c>
      <c r="G557" s="62">
        <v>0</v>
      </c>
      <c r="H557" s="253">
        <f t="shared" si="26"/>
        <v>0</v>
      </c>
    </row>
    <row r="558" spans="1:8" x14ac:dyDescent="0.2">
      <c r="A558" s="483" t="s">
        <v>1126</v>
      </c>
      <c r="B558" s="595" t="s">
        <v>1643</v>
      </c>
      <c r="C558" s="253">
        <v>80000</v>
      </c>
      <c r="D558" s="465">
        <v>34</v>
      </c>
      <c r="E558" s="250"/>
      <c r="F558" s="62">
        <v>0</v>
      </c>
      <c r="G558" s="62">
        <v>0</v>
      </c>
      <c r="H558" s="253">
        <f t="shared" si="26"/>
        <v>0</v>
      </c>
    </row>
    <row r="559" spans="1:8" x14ac:dyDescent="0.2">
      <c r="A559" s="483" t="s">
        <v>1127</v>
      </c>
      <c r="B559" s="595" t="s">
        <v>1648</v>
      </c>
      <c r="C559" s="253">
        <v>80000</v>
      </c>
      <c r="D559" s="465">
        <v>35</v>
      </c>
      <c r="E559" s="250"/>
      <c r="F559" s="62">
        <v>0</v>
      </c>
      <c r="G559" s="62">
        <v>0</v>
      </c>
      <c r="H559" s="253">
        <f t="shared" si="26"/>
        <v>0</v>
      </c>
    </row>
    <row r="560" spans="1:8" x14ac:dyDescent="0.2">
      <c r="A560" s="483" t="s">
        <v>1128</v>
      </c>
      <c r="B560" s="595" t="s">
        <v>1653</v>
      </c>
      <c r="C560" s="253">
        <v>80000</v>
      </c>
      <c r="D560" s="465">
        <v>36</v>
      </c>
      <c r="E560" s="250"/>
      <c r="F560" s="62">
        <v>0</v>
      </c>
      <c r="G560" s="62">
        <v>0</v>
      </c>
      <c r="H560" s="253">
        <f t="shared" si="26"/>
        <v>0</v>
      </c>
    </row>
    <row r="561" spans="1:8" x14ac:dyDescent="0.2">
      <c r="A561" s="483" t="s">
        <v>1129</v>
      </c>
      <c r="B561" s="595" t="s">
        <v>1658</v>
      </c>
      <c r="C561" s="253">
        <v>80000</v>
      </c>
      <c r="D561" s="465">
        <v>37</v>
      </c>
      <c r="E561" s="250"/>
      <c r="F561" s="62">
        <v>0</v>
      </c>
      <c r="G561" s="62">
        <v>0</v>
      </c>
      <c r="H561" s="253">
        <f t="shared" si="26"/>
        <v>0</v>
      </c>
    </row>
    <row r="562" spans="1:8" x14ac:dyDescent="0.2">
      <c r="A562" s="483" t="s">
        <v>1130</v>
      </c>
      <c r="B562" s="595" t="s">
        <v>1663</v>
      </c>
      <c r="C562" s="253">
        <v>80000</v>
      </c>
      <c r="D562" s="465">
        <v>37</v>
      </c>
      <c r="E562" s="250"/>
      <c r="F562" s="62">
        <v>0</v>
      </c>
      <c r="G562" s="62">
        <v>0</v>
      </c>
      <c r="H562" s="253">
        <f t="shared" si="26"/>
        <v>0</v>
      </c>
    </row>
    <row r="563" spans="1:8" x14ac:dyDescent="0.2">
      <c r="A563" s="483" t="s">
        <v>1131</v>
      </c>
      <c r="B563" s="595" t="s">
        <v>1668</v>
      </c>
      <c r="C563" s="253">
        <v>80000</v>
      </c>
      <c r="D563" s="465">
        <v>38</v>
      </c>
      <c r="E563" s="250"/>
      <c r="F563" s="62">
        <v>0</v>
      </c>
      <c r="G563" s="62">
        <v>0</v>
      </c>
      <c r="H563" s="253">
        <f t="shared" si="26"/>
        <v>0</v>
      </c>
    </row>
    <row r="564" spans="1:8" x14ac:dyDescent="0.2">
      <c r="A564" s="483" t="s">
        <v>1132</v>
      </c>
      <c r="B564" s="595" t="s">
        <v>1673</v>
      </c>
      <c r="C564" s="253">
        <v>80000</v>
      </c>
      <c r="D564" s="465">
        <v>39</v>
      </c>
      <c r="E564" s="250"/>
      <c r="F564" s="62">
        <v>0</v>
      </c>
      <c r="G564" s="62">
        <v>0</v>
      </c>
      <c r="H564" s="253">
        <f t="shared" si="26"/>
        <v>0</v>
      </c>
    </row>
    <row r="565" spans="1:8" x14ac:dyDescent="0.2">
      <c r="A565" s="483" t="s">
        <v>1133</v>
      </c>
      <c r="B565" s="595" t="s">
        <v>1678</v>
      </c>
      <c r="C565" s="253">
        <v>80000</v>
      </c>
      <c r="D565" s="465">
        <v>40</v>
      </c>
      <c r="E565" s="250"/>
      <c r="F565" s="62">
        <v>0</v>
      </c>
      <c r="G565" s="62">
        <v>0</v>
      </c>
      <c r="H565" s="253">
        <f t="shared" si="26"/>
        <v>0</v>
      </c>
    </row>
    <row r="566" spans="1:8" x14ac:dyDescent="0.2">
      <c r="A566" s="483" t="s">
        <v>1134</v>
      </c>
      <c r="B566" s="595" t="s">
        <v>1683</v>
      </c>
      <c r="C566" s="253">
        <v>80000</v>
      </c>
      <c r="D566" s="465">
        <v>40</v>
      </c>
      <c r="E566" s="250"/>
      <c r="F566" s="62">
        <v>0</v>
      </c>
      <c r="G566" s="62">
        <v>0</v>
      </c>
      <c r="H566" s="253">
        <f t="shared" si="26"/>
        <v>0</v>
      </c>
    </row>
    <row r="567" spans="1:8" x14ac:dyDescent="0.2">
      <c r="A567" s="483" t="s">
        <v>1135</v>
      </c>
      <c r="B567" s="595" t="s">
        <v>1688</v>
      </c>
      <c r="C567" s="253">
        <v>80000</v>
      </c>
      <c r="D567" s="465">
        <v>41</v>
      </c>
      <c r="E567" s="250"/>
      <c r="F567" s="62">
        <v>0</v>
      </c>
      <c r="G567" s="62">
        <v>0</v>
      </c>
      <c r="H567" s="253">
        <f t="shared" si="26"/>
        <v>0</v>
      </c>
    </row>
    <row r="568" spans="1:8" x14ac:dyDescent="0.2">
      <c r="A568" s="483" t="s">
        <v>1136</v>
      </c>
      <c r="B568" s="595" t="s">
        <v>1693</v>
      </c>
      <c r="C568" s="253">
        <v>80000</v>
      </c>
      <c r="D568" s="465">
        <v>42</v>
      </c>
      <c r="E568" s="250"/>
      <c r="F568" s="62">
        <v>0</v>
      </c>
      <c r="G568" s="62">
        <v>0</v>
      </c>
      <c r="H568" s="253">
        <f t="shared" si="26"/>
        <v>0</v>
      </c>
    </row>
    <row r="569" spans="1:8" x14ac:dyDescent="0.2">
      <c r="A569" s="483" t="s">
        <v>1137</v>
      </c>
      <c r="B569" s="595" t="s">
        <v>1698</v>
      </c>
      <c r="C569" s="253">
        <v>80000</v>
      </c>
      <c r="D569" s="465">
        <v>43</v>
      </c>
      <c r="E569" s="250"/>
      <c r="F569" s="62">
        <v>0</v>
      </c>
      <c r="G569" s="62">
        <v>0</v>
      </c>
      <c r="H569" s="253">
        <f t="shared" si="26"/>
        <v>0</v>
      </c>
    </row>
    <row r="570" spans="1:8" x14ac:dyDescent="0.2">
      <c r="A570" s="483" t="s">
        <v>1138</v>
      </c>
      <c r="B570" s="595" t="s">
        <v>1703</v>
      </c>
      <c r="C570" s="253">
        <v>80000</v>
      </c>
      <c r="D570" s="465">
        <v>44</v>
      </c>
      <c r="E570" s="250"/>
      <c r="F570" s="62">
        <v>0</v>
      </c>
      <c r="G570" s="62">
        <v>0</v>
      </c>
      <c r="H570" s="253">
        <f t="shared" si="26"/>
        <v>0</v>
      </c>
    </row>
    <row r="571" spans="1:8" x14ac:dyDescent="0.2">
      <c r="A571" s="483" t="s">
        <v>1139</v>
      </c>
      <c r="B571" s="595" t="s">
        <v>13275</v>
      </c>
      <c r="C571" s="253">
        <v>48400</v>
      </c>
      <c r="D571" s="465">
        <v>44</v>
      </c>
      <c r="E571" s="250"/>
      <c r="F571" s="62">
        <v>0</v>
      </c>
      <c r="G571" s="62">
        <v>0</v>
      </c>
      <c r="H571" s="253">
        <f t="shared" si="26"/>
        <v>0</v>
      </c>
    </row>
    <row r="572" spans="1:8" ht="15" x14ac:dyDescent="0.25">
      <c r="A572" s="14" t="s">
        <v>450</v>
      </c>
      <c r="B572" s="12" t="s">
        <v>5573</v>
      </c>
      <c r="C572" s="269"/>
      <c r="D572" s="255"/>
      <c r="E572" s="255"/>
      <c r="F572" s="255"/>
      <c r="G572" s="255"/>
      <c r="H572" s="277"/>
    </row>
    <row r="573" spans="1:8" ht="15" x14ac:dyDescent="0.25">
      <c r="A573" s="10" t="s">
        <v>4695</v>
      </c>
      <c r="B573" s="56" t="s">
        <v>5574</v>
      </c>
      <c r="C573" s="253"/>
      <c r="D573" s="250"/>
      <c r="E573" s="250"/>
      <c r="F573" s="250"/>
      <c r="G573" s="250"/>
      <c r="H573" s="250"/>
    </row>
    <row r="574" spans="1:8" ht="15" x14ac:dyDescent="0.25">
      <c r="A574" s="10"/>
      <c r="B574" s="36" t="s">
        <v>4680</v>
      </c>
      <c r="C574" s="253"/>
      <c r="D574" s="250"/>
      <c r="E574" s="250"/>
      <c r="F574" s="250"/>
      <c r="G574" s="250"/>
      <c r="H574" s="250"/>
    </row>
    <row r="575" spans="1:8" x14ac:dyDescent="0.2">
      <c r="A575" s="10" t="s">
        <v>5157</v>
      </c>
      <c r="B575" s="6" t="s">
        <v>5868</v>
      </c>
      <c r="C575" s="253">
        <v>36326.480000000003</v>
      </c>
      <c r="D575" s="250">
        <v>44</v>
      </c>
      <c r="E575" s="250"/>
      <c r="F575" s="62">
        <v>0</v>
      </c>
      <c r="G575" s="62">
        <v>0</v>
      </c>
      <c r="H575" s="253">
        <f t="shared" ref="H575:H577" si="27">G575-F575</f>
        <v>0</v>
      </c>
    </row>
    <row r="576" spans="1:8" x14ac:dyDescent="0.2">
      <c r="A576" s="10" t="s">
        <v>5158</v>
      </c>
      <c r="B576" s="6" t="s">
        <v>5869</v>
      </c>
      <c r="C576" s="253">
        <v>36326.480000000003</v>
      </c>
      <c r="D576" s="250">
        <v>45</v>
      </c>
      <c r="E576" s="250"/>
      <c r="F576" s="62">
        <v>0</v>
      </c>
      <c r="G576" s="62">
        <v>0</v>
      </c>
      <c r="H576" s="253">
        <f t="shared" si="27"/>
        <v>0</v>
      </c>
    </row>
    <row r="577" spans="1:8" x14ac:dyDescent="0.2">
      <c r="A577" s="10" t="s">
        <v>5159</v>
      </c>
      <c r="B577" s="6" t="s">
        <v>5870</v>
      </c>
      <c r="C577" s="253">
        <v>40867.29</v>
      </c>
      <c r="D577" s="250">
        <v>45</v>
      </c>
      <c r="E577" s="250"/>
      <c r="F577" s="62">
        <v>0</v>
      </c>
      <c r="G577" s="62">
        <v>0</v>
      </c>
      <c r="H577" s="253">
        <f t="shared" si="27"/>
        <v>0</v>
      </c>
    </row>
    <row r="578" spans="1:8" ht="15" x14ac:dyDescent="0.25">
      <c r="B578" s="36" t="s">
        <v>4681</v>
      </c>
      <c r="C578" s="253"/>
      <c r="D578" s="250"/>
      <c r="E578" s="250"/>
      <c r="F578" s="250"/>
      <c r="G578" s="250"/>
      <c r="H578" s="250"/>
    </row>
    <row r="579" spans="1:8" x14ac:dyDescent="0.2">
      <c r="A579" s="10" t="s">
        <v>5160</v>
      </c>
      <c r="B579" s="6" t="s">
        <v>5868</v>
      </c>
      <c r="C579" s="253">
        <v>36326.480000000003</v>
      </c>
      <c r="D579" s="250">
        <v>44</v>
      </c>
      <c r="E579" s="250"/>
      <c r="F579" s="62">
        <v>0</v>
      </c>
      <c r="G579" s="62">
        <v>0</v>
      </c>
      <c r="H579" s="253">
        <f t="shared" ref="H579:H581" si="28">G579-F579</f>
        <v>0</v>
      </c>
    </row>
    <row r="580" spans="1:8" x14ac:dyDescent="0.2">
      <c r="A580" s="10" t="s">
        <v>5161</v>
      </c>
      <c r="B580" s="6" t="s">
        <v>5869</v>
      </c>
      <c r="C580" s="253">
        <v>36326.480000000003</v>
      </c>
      <c r="D580" s="250">
        <v>45</v>
      </c>
      <c r="E580" s="250"/>
      <c r="F580" s="62">
        <v>0</v>
      </c>
      <c r="G580" s="62">
        <v>0</v>
      </c>
      <c r="H580" s="253">
        <f t="shared" si="28"/>
        <v>0</v>
      </c>
    </row>
    <row r="581" spans="1:8" ht="13.5" customHeight="1" x14ac:dyDescent="0.2">
      <c r="A581" s="10" t="s">
        <v>5162</v>
      </c>
      <c r="B581" s="6" t="s">
        <v>5870</v>
      </c>
      <c r="C581" s="253">
        <v>40867.29</v>
      </c>
      <c r="D581" s="250">
        <v>45</v>
      </c>
      <c r="E581" s="250"/>
      <c r="F581" s="62">
        <v>0</v>
      </c>
      <c r="G581" s="62">
        <v>0</v>
      </c>
      <c r="H581" s="253">
        <f t="shared" si="28"/>
        <v>0</v>
      </c>
    </row>
    <row r="582" spans="1:8" ht="13.5" customHeight="1" x14ac:dyDescent="0.25">
      <c r="B582" s="36" t="s">
        <v>4688</v>
      </c>
      <c r="C582" s="253"/>
      <c r="D582" s="250"/>
      <c r="E582" s="250"/>
      <c r="F582" s="250"/>
      <c r="G582" s="250"/>
      <c r="H582" s="250"/>
    </row>
    <row r="583" spans="1:8" ht="13.5" customHeight="1" x14ac:dyDescent="0.2">
      <c r="A583" s="10" t="s">
        <v>5163</v>
      </c>
      <c r="B583" s="6" t="s">
        <v>5868</v>
      </c>
      <c r="C583" s="253">
        <v>36326.480000000003</v>
      </c>
      <c r="D583" s="250">
        <v>44</v>
      </c>
      <c r="E583" s="250"/>
      <c r="F583" s="62">
        <v>0</v>
      </c>
      <c r="G583" s="62">
        <v>0</v>
      </c>
      <c r="H583" s="253">
        <f t="shared" ref="H583:H585" si="29">G583-F583</f>
        <v>0</v>
      </c>
    </row>
    <row r="584" spans="1:8" ht="13.5" customHeight="1" x14ac:dyDescent="0.2">
      <c r="A584" s="10" t="s">
        <v>5164</v>
      </c>
      <c r="B584" s="6" t="s">
        <v>5869</v>
      </c>
      <c r="C584" s="253">
        <v>36326.480000000003</v>
      </c>
      <c r="D584" s="250">
        <v>45</v>
      </c>
      <c r="E584" s="250"/>
      <c r="F584" s="62">
        <v>0</v>
      </c>
      <c r="G584" s="62">
        <v>0</v>
      </c>
      <c r="H584" s="253">
        <f t="shared" si="29"/>
        <v>0</v>
      </c>
    </row>
    <row r="585" spans="1:8" ht="13.5" customHeight="1" x14ac:dyDescent="0.2">
      <c r="A585" s="10" t="s">
        <v>5165</v>
      </c>
      <c r="B585" s="6" t="s">
        <v>5870</v>
      </c>
      <c r="C585" s="253">
        <v>40867.29</v>
      </c>
      <c r="D585" s="250">
        <v>45</v>
      </c>
      <c r="E585" s="250"/>
      <c r="F585" s="62">
        <v>0</v>
      </c>
      <c r="G585" s="62">
        <v>0</v>
      </c>
      <c r="H585" s="253">
        <f t="shared" si="29"/>
        <v>0</v>
      </c>
    </row>
    <row r="586" spans="1:8" ht="13.5" customHeight="1" x14ac:dyDescent="0.25">
      <c r="B586" s="36" t="s">
        <v>4689</v>
      </c>
      <c r="C586" s="253"/>
      <c r="D586" s="250"/>
      <c r="E586" s="250"/>
      <c r="F586" s="250"/>
      <c r="G586" s="250"/>
      <c r="H586" s="250"/>
    </row>
    <row r="587" spans="1:8" ht="13.5" customHeight="1" x14ac:dyDescent="0.2">
      <c r="A587" s="10" t="s">
        <v>5166</v>
      </c>
      <c r="B587" s="6" t="s">
        <v>5868</v>
      </c>
      <c r="C587" s="253">
        <v>36326.480000000003</v>
      </c>
      <c r="D587" s="250">
        <v>44</v>
      </c>
      <c r="E587" s="250"/>
      <c r="F587" s="62">
        <v>0</v>
      </c>
      <c r="G587" s="62">
        <v>0</v>
      </c>
      <c r="H587" s="253">
        <f t="shared" ref="H587:H589" si="30">G587-F587</f>
        <v>0</v>
      </c>
    </row>
    <row r="588" spans="1:8" ht="13.5" customHeight="1" x14ac:dyDescent="0.2">
      <c r="A588" s="10" t="s">
        <v>5167</v>
      </c>
      <c r="B588" s="6" t="s">
        <v>5869</v>
      </c>
      <c r="C588" s="253">
        <v>36326.480000000003</v>
      </c>
      <c r="D588" s="250">
        <v>45</v>
      </c>
      <c r="E588" s="250"/>
      <c r="F588" s="62">
        <v>0</v>
      </c>
      <c r="G588" s="62">
        <v>0</v>
      </c>
      <c r="H588" s="253">
        <f t="shared" si="30"/>
        <v>0</v>
      </c>
    </row>
    <row r="589" spans="1:8" ht="13.5" customHeight="1" x14ac:dyDescent="0.2">
      <c r="A589" s="10" t="s">
        <v>5168</v>
      </c>
      <c r="B589" s="6" t="s">
        <v>5870</v>
      </c>
      <c r="C589" s="253">
        <v>40867.29</v>
      </c>
      <c r="D589" s="250">
        <v>45</v>
      </c>
      <c r="E589" s="250"/>
      <c r="F589" s="62">
        <v>0</v>
      </c>
      <c r="G589" s="62">
        <v>0</v>
      </c>
      <c r="H589" s="253">
        <f t="shared" si="30"/>
        <v>0</v>
      </c>
    </row>
    <row r="590" spans="1:8" ht="13.5" customHeight="1" x14ac:dyDescent="0.25">
      <c r="B590" s="36" t="s">
        <v>4690</v>
      </c>
      <c r="C590" s="253"/>
      <c r="D590" s="250"/>
      <c r="E590" s="250"/>
      <c r="F590" s="250"/>
      <c r="G590" s="250"/>
      <c r="H590" s="250"/>
    </row>
    <row r="591" spans="1:8" ht="13.5" customHeight="1" x14ac:dyDescent="0.2">
      <c r="A591" s="10" t="s">
        <v>5169</v>
      </c>
      <c r="B591" s="6" t="s">
        <v>5868</v>
      </c>
      <c r="C591" s="253">
        <v>36326.480000000003</v>
      </c>
      <c r="D591" s="250">
        <v>44</v>
      </c>
      <c r="E591" s="250"/>
      <c r="F591" s="62">
        <v>0</v>
      </c>
      <c r="G591" s="62">
        <v>0</v>
      </c>
      <c r="H591" s="253">
        <f t="shared" ref="H591:H593" si="31">G591-F591</f>
        <v>0</v>
      </c>
    </row>
    <row r="592" spans="1:8" ht="13.5" customHeight="1" x14ac:dyDescent="0.2">
      <c r="A592" s="10" t="s">
        <v>5170</v>
      </c>
      <c r="B592" s="6" t="s">
        <v>5869</v>
      </c>
      <c r="C592" s="253">
        <v>36326.480000000003</v>
      </c>
      <c r="D592" s="250">
        <v>45</v>
      </c>
      <c r="E592" s="250"/>
      <c r="F592" s="62">
        <v>0</v>
      </c>
      <c r="G592" s="62">
        <v>0</v>
      </c>
      <c r="H592" s="253">
        <f t="shared" si="31"/>
        <v>0</v>
      </c>
    </row>
    <row r="593" spans="1:8" ht="13.5" customHeight="1" x14ac:dyDescent="0.2">
      <c r="A593" s="10" t="s">
        <v>5171</v>
      </c>
      <c r="B593" s="6" t="s">
        <v>5870</v>
      </c>
      <c r="C593" s="253">
        <v>40867.29</v>
      </c>
      <c r="D593" s="250">
        <v>45</v>
      </c>
      <c r="E593" s="250"/>
      <c r="F593" s="62">
        <v>0</v>
      </c>
      <c r="G593" s="62">
        <v>0</v>
      </c>
      <c r="H593" s="253">
        <f t="shared" si="31"/>
        <v>0</v>
      </c>
    </row>
    <row r="594" spans="1:8" ht="13.5" customHeight="1" x14ac:dyDescent="0.25">
      <c r="B594" s="36" t="s">
        <v>4697</v>
      </c>
      <c r="C594" s="253"/>
      <c r="D594" s="250"/>
      <c r="E594" s="250"/>
      <c r="F594" s="250"/>
      <c r="G594" s="250"/>
      <c r="H594" s="250"/>
    </row>
    <row r="595" spans="1:8" ht="13.5" customHeight="1" x14ac:dyDescent="0.2">
      <c r="A595" s="10" t="s">
        <v>5172</v>
      </c>
      <c r="B595" s="6" t="s">
        <v>5868</v>
      </c>
      <c r="C595" s="253">
        <v>12458.53</v>
      </c>
      <c r="D595" s="250">
        <v>44</v>
      </c>
      <c r="E595" s="250"/>
      <c r="F595" s="62">
        <v>0</v>
      </c>
      <c r="G595" s="62">
        <v>0</v>
      </c>
      <c r="H595" s="253">
        <f t="shared" ref="H595:H597" si="32">G595-F595</f>
        <v>0</v>
      </c>
    </row>
    <row r="596" spans="1:8" ht="13.5" customHeight="1" x14ac:dyDescent="0.2">
      <c r="A596" s="10" t="s">
        <v>5173</v>
      </c>
      <c r="B596" s="6" t="s">
        <v>5869</v>
      </c>
      <c r="C596" s="253">
        <v>12458.53</v>
      </c>
      <c r="D596" s="250">
        <v>45</v>
      </c>
      <c r="E596" s="250"/>
      <c r="F596" s="62">
        <v>0</v>
      </c>
      <c r="G596" s="62">
        <v>0</v>
      </c>
      <c r="H596" s="253">
        <f t="shared" si="32"/>
        <v>0</v>
      </c>
    </row>
    <row r="597" spans="1:8" ht="13.5" customHeight="1" x14ac:dyDescent="0.2">
      <c r="A597" s="10" t="s">
        <v>5174</v>
      </c>
      <c r="B597" s="6" t="s">
        <v>5870</v>
      </c>
      <c r="C597" s="253">
        <v>14015.88</v>
      </c>
      <c r="D597" s="250">
        <v>45</v>
      </c>
      <c r="E597" s="250"/>
      <c r="F597" s="62">
        <v>0</v>
      </c>
      <c r="G597" s="62">
        <v>0</v>
      </c>
      <c r="H597" s="253">
        <f t="shared" si="32"/>
        <v>0</v>
      </c>
    </row>
    <row r="598" spans="1:8" ht="13.5" customHeight="1" x14ac:dyDescent="0.25">
      <c r="A598" s="10" t="s">
        <v>4696</v>
      </c>
      <c r="B598" s="56" t="s">
        <v>5575</v>
      </c>
      <c r="C598" s="253"/>
      <c r="D598" s="250"/>
      <c r="E598" s="250"/>
      <c r="F598" s="250"/>
      <c r="G598" s="250"/>
      <c r="H598" s="250"/>
    </row>
    <row r="599" spans="1:8" ht="15" x14ac:dyDescent="0.25">
      <c r="A599" s="10"/>
      <c r="B599" s="36" t="s">
        <v>4680</v>
      </c>
      <c r="C599" s="253"/>
      <c r="D599" s="250"/>
      <c r="E599" s="250"/>
      <c r="F599" s="250"/>
      <c r="G599" s="250"/>
      <c r="H599" s="250"/>
    </row>
    <row r="600" spans="1:8" x14ac:dyDescent="0.2">
      <c r="A600" s="10" t="s">
        <v>5175</v>
      </c>
      <c r="B600" s="6" t="s">
        <v>5868</v>
      </c>
      <c r="C600" s="253">
        <v>36326.480000000003</v>
      </c>
      <c r="D600" s="250">
        <v>44</v>
      </c>
      <c r="E600" s="250"/>
      <c r="F600" s="62">
        <v>0</v>
      </c>
      <c r="G600" s="62">
        <v>0</v>
      </c>
      <c r="H600" s="253">
        <f t="shared" ref="H600:H602" si="33">G600-F600</f>
        <v>0</v>
      </c>
    </row>
    <row r="601" spans="1:8" x14ac:dyDescent="0.2">
      <c r="A601" s="10" t="s">
        <v>5176</v>
      </c>
      <c r="B601" s="6" t="s">
        <v>5869</v>
      </c>
      <c r="C601" s="253">
        <v>36326.480000000003</v>
      </c>
      <c r="D601" s="250">
        <v>45</v>
      </c>
      <c r="E601" s="250"/>
      <c r="F601" s="62">
        <v>0</v>
      </c>
      <c r="G601" s="62">
        <v>0</v>
      </c>
      <c r="H601" s="253">
        <f t="shared" si="33"/>
        <v>0</v>
      </c>
    </row>
    <row r="602" spans="1:8" x14ac:dyDescent="0.2">
      <c r="A602" s="10" t="s">
        <v>5177</v>
      </c>
      <c r="B602" s="6" t="s">
        <v>5870</v>
      </c>
      <c r="C602" s="253">
        <v>40867.29</v>
      </c>
      <c r="D602" s="250">
        <v>45</v>
      </c>
      <c r="E602" s="250"/>
      <c r="F602" s="62">
        <v>0</v>
      </c>
      <c r="G602" s="62">
        <v>0</v>
      </c>
      <c r="H602" s="253">
        <f t="shared" si="33"/>
        <v>0</v>
      </c>
    </row>
    <row r="603" spans="1:8" ht="15" x14ac:dyDescent="0.25">
      <c r="B603" s="36" t="s">
        <v>4681</v>
      </c>
      <c r="C603" s="253"/>
      <c r="D603" s="250"/>
      <c r="E603" s="250"/>
      <c r="F603" s="250"/>
      <c r="G603" s="250"/>
      <c r="H603" s="250"/>
    </row>
    <row r="604" spans="1:8" x14ac:dyDescent="0.2">
      <c r="A604" s="10" t="s">
        <v>5178</v>
      </c>
      <c r="B604" s="6" t="s">
        <v>5868</v>
      </c>
      <c r="C604" s="253">
        <v>36326.480000000003</v>
      </c>
      <c r="D604" s="250">
        <v>44</v>
      </c>
      <c r="E604" s="250"/>
      <c r="F604" s="62">
        <v>0</v>
      </c>
      <c r="G604" s="62">
        <v>0</v>
      </c>
      <c r="H604" s="253">
        <f t="shared" ref="H604:H606" si="34">G604-F604</f>
        <v>0</v>
      </c>
    </row>
    <row r="605" spans="1:8" x14ac:dyDescent="0.2">
      <c r="A605" s="10" t="s">
        <v>5179</v>
      </c>
      <c r="B605" s="6" t="s">
        <v>5869</v>
      </c>
      <c r="C605" s="253">
        <v>36326.480000000003</v>
      </c>
      <c r="D605" s="250">
        <v>45</v>
      </c>
      <c r="E605" s="250"/>
      <c r="F605" s="62">
        <v>0</v>
      </c>
      <c r="G605" s="62">
        <v>0</v>
      </c>
      <c r="H605" s="253">
        <f t="shared" si="34"/>
        <v>0</v>
      </c>
    </row>
    <row r="606" spans="1:8" ht="13.5" customHeight="1" x14ac:dyDescent="0.2">
      <c r="A606" s="10" t="s">
        <v>5180</v>
      </c>
      <c r="B606" s="6" t="s">
        <v>5870</v>
      </c>
      <c r="C606" s="253">
        <v>40867.29</v>
      </c>
      <c r="D606" s="250">
        <v>45</v>
      </c>
      <c r="E606" s="250"/>
      <c r="F606" s="62">
        <v>0</v>
      </c>
      <c r="G606" s="62">
        <v>0</v>
      </c>
      <c r="H606" s="253">
        <f t="shared" si="34"/>
        <v>0</v>
      </c>
    </row>
    <row r="607" spans="1:8" ht="13.5" customHeight="1" x14ac:dyDescent="0.25">
      <c r="B607" s="36" t="s">
        <v>4688</v>
      </c>
      <c r="C607" s="253"/>
      <c r="D607" s="250"/>
      <c r="E607" s="250"/>
      <c r="F607" s="250"/>
      <c r="G607" s="250"/>
      <c r="H607" s="250"/>
    </row>
    <row r="608" spans="1:8" ht="13.5" customHeight="1" x14ac:dyDescent="0.2">
      <c r="A608" s="10" t="s">
        <v>5181</v>
      </c>
      <c r="B608" s="6" t="s">
        <v>5868</v>
      </c>
      <c r="C608" s="253">
        <v>36326.480000000003</v>
      </c>
      <c r="D608" s="250">
        <v>44</v>
      </c>
      <c r="E608" s="250"/>
      <c r="F608" s="62">
        <v>0</v>
      </c>
      <c r="G608" s="62">
        <v>0</v>
      </c>
      <c r="H608" s="253">
        <f t="shared" ref="H608:H610" si="35">G608-F608</f>
        <v>0</v>
      </c>
    </row>
    <row r="609" spans="1:8" ht="13.5" customHeight="1" x14ac:dyDescent="0.2">
      <c r="A609" s="10" t="s">
        <v>5182</v>
      </c>
      <c r="B609" s="6" t="s">
        <v>5869</v>
      </c>
      <c r="C609" s="253">
        <v>36326.480000000003</v>
      </c>
      <c r="D609" s="250">
        <v>45</v>
      </c>
      <c r="E609" s="250"/>
      <c r="F609" s="62">
        <v>0</v>
      </c>
      <c r="G609" s="62">
        <v>0</v>
      </c>
      <c r="H609" s="253">
        <f t="shared" si="35"/>
        <v>0</v>
      </c>
    </row>
    <row r="610" spans="1:8" ht="13.5" customHeight="1" x14ac:dyDescent="0.2">
      <c r="A610" s="10" t="s">
        <v>5183</v>
      </c>
      <c r="B610" s="6" t="s">
        <v>5870</v>
      </c>
      <c r="C610" s="253">
        <v>40867.29</v>
      </c>
      <c r="D610" s="250">
        <v>45</v>
      </c>
      <c r="E610" s="250"/>
      <c r="F610" s="62">
        <v>0</v>
      </c>
      <c r="G610" s="62">
        <v>0</v>
      </c>
      <c r="H610" s="253">
        <f t="shared" si="35"/>
        <v>0</v>
      </c>
    </row>
    <row r="611" spans="1:8" ht="13.5" customHeight="1" x14ac:dyDescent="0.25">
      <c r="B611" s="36" t="s">
        <v>4689</v>
      </c>
      <c r="C611" s="253"/>
      <c r="D611" s="250"/>
      <c r="E611" s="250"/>
      <c r="F611" s="250"/>
      <c r="G611" s="250"/>
      <c r="H611" s="250"/>
    </row>
    <row r="612" spans="1:8" ht="13.5" customHeight="1" x14ac:dyDescent="0.2">
      <c r="A612" s="10" t="s">
        <v>5184</v>
      </c>
      <c r="B612" s="6" t="s">
        <v>5868</v>
      </c>
      <c r="C612" s="253">
        <v>36326.480000000003</v>
      </c>
      <c r="D612" s="250">
        <v>44</v>
      </c>
      <c r="E612" s="250"/>
      <c r="F612" s="62">
        <v>0</v>
      </c>
      <c r="G612" s="62">
        <v>0</v>
      </c>
      <c r="H612" s="253">
        <f t="shared" ref="H612:H614" si="36">G612-F612</f>
        <v>0</v>
      </c>
    </row>
    <row r="613" spans="1:8" ht="13.5" customHeight="1" x14ac:dyDescent="0.2">
      <c r="A613" s="10" t="s">
        <v>5185</v>
      </c>
      <c r="B613" s="6" t="s">
        <v>5869</v>
      </c>
      <c r="C613" s="253">
        <v>36326.480000000003</v>
      </c>
      <c r="D613" s="250">
        <v>45</v>
      </c>
      <c r="E613" s="250"/>
      <c r="F613" s="62">
        <v>0</v>
      </c>
      <c r="G613" s="62">
        <v>0</v>
      </c>
      <c r="H613" s="253">
        <f t="shared" si="36"/>
        <v>0</v>
      </c>
    </row>
    <row r="614" spans="1:8" ht="13.5" customHeight="1" x14ac:dyDescent="0.2">
      <c r="A614" s="10" t="s">
        <v>5186</v>
      </c>
      <c r="B614" s="6" t="s">
        <v>5870</v>
      </c>
      <c r="C614" s="253">
        <v>40867.29</v>
      </c>
      <c r="D614" s="250">
        <v>45</v>
      </c>
      <c r="E614" s="250"/>
      <c r="F614" s="62">
        <v>0</v>
      </c>
      <c r="G614" s="62">
        <v>0</v>
      </c>
      <c r="H614" s="253">
        <f t="shared" si="36"/>
        <v>0</v>
      </c>
    </row>
    <row r="615" spans="1:8" ht="13.5" customHeight="1" x14ac:dyDescent="0.25">
      <c r="B615" s="36" t="s">
        <v>4698</v>
      </c>
      <c r="C615" s="253"/>
      <c r="D615" s="250"/>
      <c r="E615" s="250"/>
      <c r="F615" s="250"/>
      <c r="G615" s="250"/>
      <c r="H615" s="250"/>
    </row>
    <row r="616" spans="1:8" ht="13.5" customHeight="1" x14ac:dyDescent="0.2">
      <c r="A616" s="10" t="s">
        <v>5187</v>
      </c>
      <c r="B616" s="6" t="s">
        <v>5868</v>
      </c>
      <c r="C616" s="253">
        <v>39638</v>
      </c>
      <c r="D616" s="250">
        <v>44</v>
      </c>
      <c r="E616" s="250"/>
      <c r="F616" s="62">
        <v>0</v>
      </c>
      <c r="G616" s="62">
        <v>0</v>
      </c>
      <c r="H616" s="253">
        <f t="shared" ref="H616:H618" si="37">G616-F616</f>
        <v>0</v>
      </c>
    </row>
    <row r="617" spans="1:8" ht="13.5" customHeight="1" x14ac:dyDescent="0.2">
      <c r="A617" s="10" t="s">
        <v>5188</v>
      </c>
      <c r="B617" s="6" t="s">
        <v>5869</v>
      </c>
      <c r="C617" s="253">
        <v>39638</v>
      </c>
      <c r="D617" s="250">
        <v>45</v>
      </c>
      <c r="E617" s="250"/>
      <c r="F617" s="62">
        <v>0</v>
      </c>
      <c r="G617" s="62">
        <v>0</v>
      </c>
      <c r="H617" s="253">
        <f t="shared" si="37"/>
        <v>0</v>
      </c>
    </row>
    <row r="618" spans="1:8" ht="13.5" customHeight="1" x14ac:dyDescent="0.2">
      <c r="A618" s="10" t="s">
        <v>5189</v>
      </c>
      <c r="B618" s="6" t="s">
        <v>5870</v>
      </c>
      <c r="C618" s="253">
        <v>44592.78</v>
      </c>
      <c r="D618" s="250">
        <v>45</v>
      </c>
      <c r="E618" s="250"/>
      <c r="F618" s="62">
        <v>0</v>
      </c>
      <c r="G618" s="62">
        <v>0</v>
      </c>
      <c r="H618" s="253">
        <f t="shared" si="37"/>
        <v>0</v>
      </c>
    </row>
    <row r="619" spans="1:8" ht="15" x14ac:dyDescent="0.25">
      <c r="A619" s="44" t="s">
        <v>2532</v>
      </c>
      <c r="B619" s="11" t="s">
        <v>5576</v>
      </c>
      <c r="C619" s="269"/>
      <c r="D619" s="255"/>
      <c r="E619" s="255"/>
      <c r="F619" s="255"/>
      <c r="G619" s="255"/>
      <c r="H619" s="277"/>
    </row>
    <row r="620" spans="1:8" ht="28.5" x14ac:dyDescent="0.2">
      <c r="A620" s="50" t="s">
        <v>697</v>
      </c>
      <c r="B620" s="31" t="s">
        <v>6031</v>
      </c>
      <c r="C620" s="253">
        <v>165282.22000000003</v>
      </c>
      <c r="D620" s="250">
        <v>47</v>
      </c>
      <c r="E620" s="250"/>
      <c r="F620" s="62">
        <v>0</v>
      </c>
      <c r="G620" s="62">
        <v>0</v>
      </c>
      <c r="H620" s="253">
        <f t="shared" ref="H620:H622" si="38">G620-F620</f>
        <v>0</v>
      </c>
    </row>
    <row r="621" spans="1:8" ht="28.5" x14ac:dyDescent="0.2">
      <c r="A621" s="50" t="s">
        <v>698</v>
      </c>
      <c r="B621" s="31" t="s">
        <v>5975</v>
      </c>
      <c r="C621" s="253">
        <v>165282.22000000003</v>
      </c>
      <c r="D621" s="250">
        <v>47</v>
      </c>
      <c r="E621" s="250"/>
      <c r="F621" s="62">
        <v>0</v>
      </c>
      <c r="G621" s="62">
        <v>0</v>
      </c>
      <c r="H621" s="253">
        <f t="shared" si="38"/>
        <v>0</v>
      </c>
    </row>
    <row r="622" spans="1:8" ht="28.5" x14ac:dyDescent="0.2">
      <c r="A622" s="50" t="s">
        <v>3165</v>
      </c>
      <c r="B622" s="31" t="s">
        <v>6032</v>
      </c>
      <c r="C622" s="253">
        <v>86312.550000000032</v>
      </c>
      <c r="D622" s="250">
        <v>48</v>
      </c>
      <c r="E622" s="250"/>
      <c r="F622" s="62">
        <v>0</v>
      </c>
      <c r="G622" s="62">
        <v>0</v>
      </c>
      <c r="H622" s="253">
        <f t="shared" si="38"/>
        <v>0</v>
      </c>
    </row>
    <row r="623" spans="1:8" ht="15" x14ac:dyDescent="0.25">
      <c r="A623" s="44" t="s">
        <v>3166</v>
      </c>
      <c r="B623" s="36" t="s">
        <v>5525</v>
      </c>
      <c r="C623" s="269"/>
      <c r="D623" s="255"/>
      <c r="E623" s="255"/>
      <c r="F623" s="255"/>
      <c r="G623" s="255"/>
      <c r="H623" s="277"/>
    </row>
    <row r="624" spans="1:8" ht="15" x14ac:dyDescent="0.25">
      <c r="A624" s="51" t="s">
        <v>3167</v>
      </c>
      <c r="B624" s="36" t="s">
        <v>5579</v>
      </c>
      <c r="C624" s="253"/>
      <c r="D624" s="250"/>
      <c r="E624" s="250"/>
      <c r="F624" s="250"/>
      <c r="G624" s="250"/>
      <c r="H624" s="250"/>
    </row>
    <row r="625" spans="1:8" x14ac:dyDescent="0.2">
      <c r="A625" s="50" t="s">
        <v>3168</v>
      </c>
      <c r="B625" s="6" t="s">
        <v>5510</v>
      </c>
      <c r="C625" s="278">
        <v>2548254.8199999998</v>
      </c>
      <c r="D625" s="250">
        <v>48</v>
      </c>
      <c r="E625" s="250"/>
      <c r="F625" s="62">
        <v>0</v>
      </c>
      <c r="G625" s="62">
        <v>0</v>
      </c>
      <c r="H625" s="253">
        <f t="shared" ref="H625:H626" si="39">G625-F625</f>
        <v>0</v>
      </c>
    </row>
    <row r="626" spans="1:8" x14ac:dyDescent="0.2">
      <c r="A626" s="50" t="s">
        <v>3169</v>
      </c>
      <c r="B626" s="6" t="s">
        <v>5511</v>
      </c>
      <c r="C626" s="278">
        <v>283139.42</v>
      </c>
      <c r="D626" s="250">
        <v>48</v>
      </c>
      <c r="E626" s="250"/>
      <c r="F626" s="62">
        <v>0</v>
      </c>
      <c r="G626" s="62">
        <v>0</v>
      </c>
      <c r="H626" s="253">
        <f t="shared" si="39"/>
        <v>0</v>
      </c>
    </row>
    <row r="627" spans="1:8" ht="15" x14ac:dyDescent="0.25">
      <c r="A627" s="51" t="s">
        <v>3170</v>
      </c>
      <c r="B627" s="36" t="s">
        <v>5580</v>
      </c>
      <c r="C627" s="278"/>
      <c r="D627" s="250"/>
      <c r="E627" s="250"/>
      <c r="F627" s="250"/>
      <c r="G627" s="250"/>
      <c r="H627" s="250"/>
    </row>
    <row r="628" spans="1:8" x14ac:dyDescent="0.2">
      <c r="A628" s="50" t="s">
        <v>3171</v>
      </c>
      <c r="B628" s="6" t="s">
        <v>5510</v>
      </c>
      <c r="C628" s="278">
        <v>2673715.83</v>
      </c>
      <c r="D628" s="250">
        <v>48</v>
      </c>
      <c r="E628" s="250"/>
      <c r="F628" s="62">
        <v>0</v>
      </c>
      <c r="G628" s="62">
        <v>0</v>
      </c>
      <c r="H628" s="253">
        <f t="shared" ref="H628:H629" si="40">G628-F628</f>
        <v>0</v>
      </c>
    </row>
    <row r="629" spans="1:8" ht="15" thickBot="1" x14ac:dyDescent="0.25">
      <c r="A629" s="50" t="s">
        <v>3172</v>
      </c>
      <c r="B629" s="6" t="s">
        <v>5511</v>
      </c>
      <c r="C629" s="278">
        <v>297079.53999999998</v>
      </c>
      <c r="D629" s="250">
        <v>48</v>
      </c>
      <c r="E629" s="250"/>
      <c r="F629" s="62">
        <v>0</v>
      </c>
      <c r="G629" s="62">
        <v>0</v>
      </c>
      <c r="H629" s="253">
        <f t="shared" si="40"/>
        <v>0</v>
      </c>
    </row>
    <row r="630" spans="1:8" ht="15.75" thickBot="1" x14ac:dyDescent="0.3">
      <c r="A630" s="158"/>
      <c r="B630" s="159" t="s">
        <v>6033</v>
      </c>
      <c r="C630" s="280">
        <f>SUM(C59:C629)</f>
        <v>58179591.009999484</v>
      </c>
      <c r="D630" s="273"/>
      <c r="E630" s="273"/>
      <c r="F630" s="262">
        <f>SUM(F59:F629)</f>
        <v>12716946.366693838</v>
      </c>
      <c r="G630" s="262">
        <f>SUM(G59:G629)</f>
        <v>2869345.08638957</v>
      </c>
      <c r="H630" s="262">
        <f>SUM(H59:H629)</f>
        <v>15586291.453083411</v>
      </c>
    </row>
    <row r="631" spans="1:8" ht="30" x14ac:dyDescent="0.2">
      <c r="A631" s="205" t="s">
        <v>6034</v>
      </c>
      <c r="B631" s="206" t="s">
        <v>7783</v>
      </c>
      <c r="C631" s="286"/>
      <c r="D631" s="286"/>
      <c r="E631" s="275"/>
      <c r="F631" s="275"/>
      <c r="G631" s="275"/>
      <c r="H631" s="287"/>
    </row>
    <row r="632" spans="1:8" x14ac:dyDescent="0.2">
      <c r="A632" s="47"/>
      <c r="B632" s="6" t="s">
        <v>5474</v>
      </c>
      <c r="C632" s="250"/>
      <c r="D632" s="250"/>
      <c r="E632" s="250"/>
      <c r="F632" s="250"/>
      <c r="G632" s="250"/>
      <c r="H632" s="250"/>
    </row>
    <row r="633" spans="1:8" ht="15" x14ac:dyDescent="0.25">
      <c r="A633" s="15" t="s">
        <v>451</v>
      </c>
      <c r="B633" s="12" t="s">
        <v>5961</v>
      </c>
      <c r="C633" s="255"/>
      <c r="D633" s="255"/>
      <c r="E633" s="255"/>
      <c r="F633" s="255"/>
      <c r="G633" s="255"/>
      <c r="H633" s="277"/>
    </row>
    <row r="634" spans="1:8" x14ac:dyDescent="0.2">
      <c r="A634" s="29" t="s">
        <v>452</v>
      </c>
      <c r="B634" s="6" t="s">
        <v>5476</v>
      </c>
      <c r="C634" s="253"/>
      <c r="D634" s="250"/>
      <c r="E634" s="250"/>
      <c r="F634" s="62"/>
      <c r="G634" s="62"/>
      <c r="H634" s="253"/>
    </row>
    <row r="635" spans="1:8" ht="28.5" x14ac:dyDescent="0.2">
      <c r="A635" s="483" t="s">
        <v>9523</v>
      </c>
      <c r="B635" s="520" t="s">
        <v>15118</v>
      </c>
      <c r="C635" s="253">
        <v>26599.11</v>
      </c>
      <c r="D635" s="250">
        <v>19</v>
      </c>
      <c r="E635" s="250"/>
      <c r="F635" s="62">
        <v>0</v>
      </c>
      <c r="G635" s="62">
        <v>0</v>
      </c>
      <c r="H635" s="253">
        <f t="shared" ref="H635" si="41">G635-F635</f>
        <v>0</v>
      </c>
    </row>
    <row r="636" spans="1:8" x14ac:dyDescent="0.2">
      <c r="A636" s="29" t="s">
        <v>453</v>
      </c>
      <c r="B636" s="213" t="s">
        <v>6035</v>
      </c>
      <c r="C636" s="253"/>
      <c r="D636" s="250">
        <v>37</v>
      </c>
      <c r="E636" s="250"/>
      <c r="F636" s="250"/>
      <c r="G636" s="250"/>
      <c r="H636" s="250"/>
    </row>
    <row r="637" spans="1:8" ht="28.5" x14ac:dyDescent="0.2">
      <c r="A637" s="483"/>
      <c r="B637" s="529" t="s">
        <v>15119</v>
      </c>
      <c r="C637" s="253"/>
      <c r="D637" s="250"/>
      <c r="E637" s="250"/>
      <c r="F637" s="62"/>
      <c r="G637" s="62"/>
      <c r="H637" s="253"/>
    </row>
    <row r="638" spans="1:8" x14ac:dyDescent="0.2">
      <c r="A638" s="483" t="s">
        <v>15120</v>
      </c>
      <c r="B638" s="529" t="s">
        <v>15121</v>
      </c>
      <c r="C638" s="253"/>
      <c r="D638" s="250"/>
      <c r="E638" s="250"/>
      <c r="F638" s="250"/>
      <c r="G638" s="250"/>
      <c r="H638" s="250"/>
    </row>
    <row r="639" spans="1:8" x14ac:dyDescent="0.2">
      <c r="A639" s="483" t="s">
        <v>15122</v>
      </c>
      <c r="B639" s="529" t="s">
        <v>15123</v>
      </c>
      <c r="C639" s="278">
        <v>66081.973708920326</v>
      </c>
      <c r="D639" s="571"/>
      <c r="E639" s="250"/>
      <c r="F639" s="62">
        <v>0</v>
      </c>
      <c r="G639" s="62">
        <v>0</v>
      </c>
      <c r="H639" s="253">
        <f t="shared" ref="H639:H644" si="42">G639-F639</f>
        <v>0</v>
      </c>
    </row>
    <row r="640" spans="1:8" x14ac:dyDescent="0.2">
      <c r="A640" s="483" t="s">
        <v>15124</v>
      </c>
      <c r="B640" s="529" t="s">
        <v>15125</v>
      </c>
      <c r="C640" s="278">
        <v>66081.973708920326</v>
      </c>
      <c r="D640" s="571"/>
      <c r="E640" s="250"/>
      <c r="F640" s="62">
        <v>0</v>
      </c>
      <c r="G640" s="62">
        <v>0</v>
      </c>
      <c r="H640" s="253">
        <f t="shared" si="42"/>
        <v>0</v>
      </c>
    </row>
    <row r="641" spans="1:8" x14ac:dyDescent="0.2">
      <c r="A641" s="483" t="s">
        <v>15126</v>
      </c>
      <c r="B641" s="529" t="s">
        <v>15127</v>
      </c>
      <c r="C641" s="278">
        <v>66081.973708920326</v>
      </c>
      <c r="D641" s="571"/>
      <c r="E641" s="255"/>
      <c r="F641" s="62">
        <v>0</v>
      </c>
      <c r="G641" s="62">
        <v>0</v>
      </c>
      <c r="H641" s="253">
        <f t="shared" si="42"/>
        <v>0</v>
      </c>
    </row>
    <row r="642" spans="1:8" x14ac:dyDescent="0.2">
      <c r="A642" s="483" t="s">
        <v>15128</v>
      </c>
      <c r="B642" s="529" t="s">
        <v>15129</v>
      </c>
      <c r="C642" s="278">
        <v>66081.973708920326</v>
      </c>
      <c r="D642" s="571"/>
      <c r="E642" s="250"/>
      <c r="F642" s="62">
        <v>0</v>
      </c>
      <c r="G642" s="62">
        <v>0</v>
      </c>
      <c r="H642" s="253">
        <f t="shared" si="42"/>
        <v>0</v>
      </c>
    </row>
    <row r="643" spans="1:8" x14ac:dyDescent="0.2">
      <c r="A643" s="483" t="s">
        <v>15130</v>
      </c>
      <c r="B643" s="529" t="s">
        <v>15131</v>
      </c>
      <c r="C643" s="278">
        <v>66081.973708920326</v>
      </c>
      <c r="D643" s="571"/>
      <c r="E643" s="250"/>
      <c r="F643" s="62">
        <v>0</v>
      </c>
      <c r="G643" s="62">
        <v>0</v>
      </c>
      <c r="H643" s="253">
        <f t="shared" si="42"/>
        <v>0</v>
      </c>
    </row>
    <row r="644" spans="1:8" x14ac:dyDescent="0.2">
      <c r="A644" s="483" t="s">
        <v>15132</v>
      </c>
      <c r="B644" s="529" t="s">
        <v>15133</v>
      </c>
      <c r="C644" s="278">
        <v>21476.641455398356</v>
      </c>
      <c r="D644" s="571"/>
      <c r="E644" s="250"/>
      <c r="F644" s="62">
        <v>0</v>
      </c>
      <c r="G644" s="62">
        <v>0</v>
      </c>
      <c r="H644" s="253">
        <f t="shared" si="42"/>
        <v>0</v>
      </c>
    </row>
    <row r="645" spans="1:8" x14ac:dyDescent="0.2">
      <c r="A645" s="483" t="s">
        <v>1386</v>
      </c>
      <c r="B645" s="54" t="s">
        <v>15134</v>
      </c>
      <c r="C645" s="278"/>
      <c r="D645" s="402"/>
      <c r="E645" s="250"/>
      <c r="F645" s="62"/>
      <c r="G645" s="62"/>
      <c r="H645" s="253"/>
    </row>
    <row r="646" spans="1:8" x14ac:dyDescent="0.2">
      <c r="A646" s="483" t="s">
        <v>5190</v>
      </c>
      <c r="B646" s="54" t="s">
        <v>9524</v>
      </c>
      <c r="C646" s="278">
        <v>10553.72</v>
      </c>
      <c r="D646" s="402">
        <v>38</v>
      </c>
      <c r="E646" s="250"/>
      <c r="F646" s="62">
        <v>0</v>
      </c>
      <c r="G646" s="62">
        <v>0</v>
      </c>
      <c r="H646" s="253">
        <f t="shared" ref="H646:H647" si="43">G646-F646</f>
        <v>0</v>
      </c>
    </row>
    <row r="647" spans="1:8" x14ac:dyDescent="0.2">
      <c r="A647" s="483" t="s">
        <v>5191</v>
      </c>
      <c r="B647" s="531" t="s">
        <v>9525</v>
      </c>
      <c r="C647" s="532">
        <v>10553.72</v>
      </c>
      <c r="D647" s="402">
        <v>38</v>
      </c>
      <c r="E647" s="250"/>
      <c r="F647" s="62">
        <v>0</v>
      </c>
      <c r="G647" s="62">
        <v>0</v>
      </c>
      <c r="H647" s="253">
        <f t="shared" si="43"/>
        <v>0</v>
      </c>
    </row>
    <row r="648" spans="1:8" ht="15" x14ac:dyDescent="0.25">
      <c r="A648" s="466" t="s">
        <v>454</v>
      </c>
      <c r="B648" s="528" t="s">
        <v>15072</v>
      </c>
      <c r="C648" s="403"/>
      <c r="D648" s="402">
        <v>34</v>
      </c>
      <c r="E648" s="255"/>
      <c r="F648" s="255"/>
      <c r="G648" s="255"/>
      <c r="H648" s="277"/>
    </row>
    <row r="649" spans="1:8" x14ac:dyDescent="0.2">
      <c r="A649" s="450" t="s">
        <v>455</v>
      </c>
      <c r="B649" s="520" t="s">
        <v>9526</v>
      </c>
      <c r="C649" s="278"/>
      <c r="D649" s="402"/>
      <c r="E649" s="250"/>
      <c r="F649" s="62"/>
      <c r="G649" s="62"/>
      <c r="H649" s="253"/>
    </row>
    <row r="650" spans="1:8" ht="142.5" x14ac:dyDescent="0.2">
      <c r="A650" s="450"/>
      <c r="B650" s="547" t="s">
        <v>15030</v>
      </c>
      <c r="C650" s="278"/>
      <c r="D650" s="402"/>
      <c r="E650" s="255"/>
      <c r="F650" s="268"/>
      <c r="G650" s="268"/>
      <c r="H650" s="246"/>
    </row>
    <row r="651" spans="1:8" ht="28.5" x14ac:dyDescent="0.2">
      <c r="A651" s="450" t="s">
        <v>9527</v>
      </c>
      <c r="B651" s="520" t="s">
        <v>15135</v>
      </c>
      <c r="C651" s="278"/>
      <c r="D651" s="402"/>
      <c r="E651" s="255"/>
      <c r="F651" s="268"/>
      <c r="G651" s="268"/>
      <c r="H651" s="246"/>
    </row>
    <row r="652" spans="1:8" x14ac:dyDescent="0.2">
      <c r="A652" s="450" t="s">
        <v>9528</v>
      </c>
      <c r="B652" s="520" t="s">
        <v>15136</v>
      </c>
      <c r="C652" s="278">
        <v>223880.67809251521</v>
      </c>
      <c r="D652" s="402"/>
      <c r="E652" s="255"/>
      <c r="F652" s="62">
        <v>0</v>
      </c>
      <c r="G652" s="62">
        <v>0</v>
      </c>
      <c r="H652" s="253">
        <f t="shared" ref="H652:H657" si="44">G652-F652</f>
        <v>0</v>
      </c>
    </row>
    <row r="653" spans="1:8" x14ac:dyDescent="0.2">
      <c r="A653" s="450" t="s">
        <v>9529</v>
      </c>
      <c r="B653" s="520" t="s">
        <v>15137</v>
      </c>
      <c r="C653" s="278">
        <v>64285.097907484815</v>
      </c>
      <c r="D653" s="402"/>
      <c r="E653" s="255"/>
      <c r="F653" s="62">
        <v>0</v>
      </c>
      <c r="G653" s="62">
        <v>0</v>
      </c>
      <c r="H653" s="253">
        <f t="shared" si="44"/>
        <v>0</v>
      </c>
    </row>
    <row r="654" spans="1:8" ht="28.5" x14ac:dyDescent="0.2">
      <c r="A654" s="450" t="s">
        <v>9530</v>
      </c>
      <c r="B654" s="520" t="s">
        <v>15138</v>
      </c>
      <c r="C654" s="278">
        <v>18010.361000000001</v>
      </c>
      <c r="D654" s="402"/>
      <c r="E654" s="255"/>
      <c r="F654" s="62">
        <v>0</v>
      </c>
      <c r="G654" s="62">
        <v>0</v>
      </c>
      <c r="H654" s="253">
        <f t="shared" si="44"/>
        <v>0</v>
      </c>
    </row>
    <row r="655" spans="1:8" ht="28.5" x14ac:dyDescent="0.2">
      <c r="A655" s="450" t="s">
        <v>15139</v>
      </c>
      <c r="B655" s="520" t="s">
        <v>15140</v>
      </c>
      <c r="C655" s="278">
        <v>18010.361000000001</v>
      </c>
      <c r="D655" s="402"/>
      <c r="E655" s="255"/>
      <c r="F655" s="62">
        <v>0</v>
      </c>
      <c r="G655" s="62">
        <v>0</v>
      </c>
      <c r="H655" s="253">
        <f t="shared" si="44"/>
        <v>0</v>
      </c>
    </row>
    <row r="656" spans="1:8" ht="28.5" x14ac:dyDescent="0.2">
      <c r="A656" s="450" t="s">
        <v>15141</v>
      </c>
      <c r="B656" s="520" t="s">
        <v>15142</v>
      </c>
      <c r="C656" s="278">
        <v>36020.722000000002</v>
      </c>
      <c r="D656" s="402"/>
      <c r="E656" s="255"/>
      <c r="F656" s="62">
        <v>0</v>
      </c>
      <c r="G656" s="62">
        <v>0</v>
      </c>
      <c r="H656" s="253">
        <f t="shared" si="44"/>
        <v>0</v>
      </c>
    </row>
    <row r="657" spans="1:8" x14ac:dyDescent="0.2">
      <c r="A657" s="450" t="s">
        <v>5192</v>
      </c>
      <c r="B657" s="31" t="s">
        <v>15143</v>
      </c>
      <c r="C657" s="253">
        <v>17628.71</v>
      </c>
      <c r="D657" s="33">
        <v>35</v>
      </c>
      <c r="E657" s="255"/>
      <c r="F657" s="62">
        <v>0</v>
      </c>
      <c r="G657" s="62">
        <v>0</v>
      </c>
      <c r="H657" s="253">
        <f t="shared" si="44"/>
        <v>0</v>
      </c>
    </row>
    <row r="658" spans="1:8" ht="15" x14ac:dyDescent="0.25">
      <c r="A658" s="466" t="s">
        <v>456</v>
      </c>
      <c r="B658" s="12" t="s">
        <v>8677</v>
      </c>
      <c r="C658" s="255"/>
      <c r="D658" s="33"/>
      <c r="E658" s="255"/>
      <c r="F658" s="268"/>
      <c r="G658" s="268"/>
      <c r="H658" s="246"/>
    </row>
    <row r="659" spans="1:8" ht="28.5" x14ac:dyDescent="0.2">
      <c r="A659" s="483"/>
      <c r="B659" s="173" t="s">
        <v>14354</v>
      </c>
      <c r="C659" s="253"/>
      <c r="D659" s="33"/>
      <c r="E659" s="255"/>
      <c r="F659" s="268"/>
      <c r="G659" s="268"/>
      <c r="H659" s="246"/>
    </row>
    <row r="660" spans="1:8" x14ac:dyDescent="0.2">
      <c r="A660" s="483" t="s">
        <v>457</v>
      </c>
      <c r="B660" s="173" t="s">
        <v>15144</v>
      </c>
      <c r="C660" s="253">
        <v>52624.27118513982</v>
      </c>
      <c r="D660" s="33">
        <v>38</v>
      </c>
      <c r="E660" s="255"/>
      <c r="F660" s="62">
        <v>0</v>
      </c>
      <c r="G660" s="62">
        <v>0</v>
      </c>
      <c r="H660" s="253">
        <f t="shared" ref="H660:H661" si="45">G660-F660</f>
        <v>0</v>
      </c>
    </row>
    <row r="661" spans="1:8" x14ac:dyDescent="0.2">
      <c r="A661" s="483" t="s">
        <v>15145</v>
      </c>
      <c r="B661" s="173" t="s">
        <v>15146</v>
      </c>
      <c r="C661" s="253">
        <v>43776.318814860184</v>
      </c>
      <c r="D661" s="33">
        <v>38</v>
      </c>
      <c r="E661" s="255"/>
      <c r="F661" s="62">
        <v>0</v>
      </c>
      <c r="G661" s="62">
        <v>0</v>
      </c>
      <c r="H661" s="253">
        <f t="shared" si="45"/>
        <v>0</v>
      </c>
    </row>
    <row r="662" spans="1:8" ht="15" x14ac:dyDescent="0.25">
      <c r="A662" s="15" t="s">
        <v>5193</v>
      </c>
      <c r="B662" s="12" t="s">
        <v>5546</v>
      </c>
      <c r="C662" s="255"/>
      <c r="D662" s="255"/>
      <c r="E662" s="255"/>
      <c r="F662" s="255"/>
      <c r="G662" s="255"/>
      <c r="H662" s="277"/>
    </row>
    <row r="663" spans="1:8" ht="28.5" x14ac:dyDescent="0.2">
      <c r="A663" s="29" t="s">
        <v>5194</v>
      </c>
      <c r="B663" s="31" t="s">
        <v>6025</v>
      </c>
      <c r="C663" s="278">
        <v>12596.504150846393</v>
      </c>
      <c r="D663" s="250">
        <v>39</v>
      </c>
      <c r="E663" s="250"/>
      <c r="F663" s="62">
        <v>0</v>
      </c>
      <c r="G663" s="62">
        <v>0</v>
      </c>
      <c r="H663" s="253">
        <f t="shared" ref="H663:H668" si="46">G663-F663</f>
        <v>0</v>
      </c>
    </row>
    <row r="664" spans="1:8" ht="28.5" x14ac:dyDescent="0.2">
      <c r="A664" s="29" t="s">
        <v>5195</v>
      </c>
      <c r="B664" s="31" t="s">
        <v>6036</v>
      </c>
      <c r="C664" s="278">
        <v>15142.475849153607</v>
      </c>
      <c r="D664" s="250">
        <v>39</v>
      </c>
      <c r="E664" s="250"/>
      <c r="F664" s="62">
        <v>0</v>
      </c>
      <c r="G664" s="62">
        <v>0</v>
      </c>
      <c r="H664" s="253">
        <f t="shared" si="46"/>
        <v>0</v>
      </c>
    </row>
    <row r="665" spans="1:8" ht="28.5" x14ac:dyDescent="0.2">
      <c r="A665" s="29" t="s">
        <v>5196</v>
      </c>
      <c r="B665" s="31" t="s">
        <v>6037</v>
      </c>
      <c r="C665" s="278">
        <v>12596.504150846393</v>
      </c>
      <c r="D665" s="250">
        <v>40</v>
      </c>
      <c r="E665" s="250"/>
      <c r="F665" s="62">
        <v>0</v>
      </c>
      <c r="G665" s="62">
        <v>0</v>
      </c>
      <c r="H665" s="253">
        <f t="shared" si="46"/>
        <v>0</v>
      </c>
    </row>
    <row r="666" spans="1:8" ht="28.5" x14ac:dyDescent="0.2">
      <c r="A666" s="29" t="s">
        <v>5197</v>
      </c>
      <c r="B666" s="31" t="s">
        <v>6038</v>
      </c>
      <c r="C666" s="278">
        <v>15142.475849153607</v>
      </c>
      <c r="D666" s="250">
        <v>40</v>
      </c>
      <c r="E666" s="250"/>
      <c r="F666" s="62">
        <v>0</v>
      </c>
      <c r="G666" s="62">
        <v>0</v>
      </c>
      <c r="H666" s="253">
        <f t="shared" si="46"/>
        <v>0</v>
      </c>
    </row>
    <row r="667" spans="1:8" ht="28.5" x14ac:dyDescent="0.2">
      <c r="A667" s="29" t="s">
        <v>5198</v>
      </c>
      <c r="B667" s="31" t="s">
        <v>6026</v>
      </c>
      <c r="C667" s="278">
        <v>13996.947246121028</v>
      </c>
      <c r="D667" s="250">
        <v>41</v>
      </c>
      <c r="E667" s="250"/>
      <c r="F667" s="62">
        <v>0</v>
      </c>
      <c r="G667" s="62">
        <v>0</v>
      </c>
      <c r="H667" s="253">
        <f t="shared" si="46"/>
        <v>0</v>
      </c>
    </row>
    <row r="668" spans="1:8" ht="29.25" thickBot="1" x14ac:dyDescent="0.25">
      <c r="A668" s="29" t="s">
        <v>5199</v>
      </c>
      <c r="B668" s="31" t="s">
        <v>6039</v>
      </c>
      <c r="C668" s="278">
        <v>16825.97275387897</v>
      </c>
      <c r="D668" s="250">
        <v>41</v>
      </c>
      <c r="E668" s="250"/>
      <c r="F668" s="62">
        <v>0</v>
      </c>
      <c r="G668" s="62">
        <v>0</v>
      </c>
      <c r="H668" s="253">
        <f t="shared" si="46"/>
        <v>0</v>
      </c>
    </row>
    <row r="669" spans="1:8" ht="15.75" thickBot="1" x14ac:dyDescent="0.3">
      <c r="A669" s="158"/>
      <c r="B669" s="159" t="s">
        <v>6040</v>
      </c>
      <c r="C669" s="280">
        <f>SUM(C634:C668)</f>
        <v>960130.45999999985</v>
      </c>
      <c r="D669" s="273"/>
      <c r="E669" s="273"/>
      <c r="F669" s="262">
        <f>SUM(F634:F668)</f>
        <v>0</v>
      </c>
      <c r="G669" s="262">
        <f>SUM(G634:G668)</f>
        <v>0</v>
      </c>
      <c r="H669" s="262">
        <f>SUM(H634:H668)</f>
        <v>0</v>
      </c>
    </row>
    <row r="670" spans="1:8" ht="30.75" thickBot="1" x14ac:dyDescent="0.3">
      <c r="A670" s="158"/>
      <c r="B670" s="189" t="s">
        <v>6041</v>
      </c>
      <c r="C670" s="262">
        <f>C669+C630+C55</f>
        <v>60993857.319999486</v>
      </c>
      <c r="D670" s="281"/>
      <c r="E670" s="282"/>
      <c r="F670" s="262">
        <f>F669+F630+F55</f>
        <v>12716946.366693838</v>
      </c>
      <c r="G670" s="262">
        <f>G669+G630+G55</f>
        <v>2869345.08638957</v>
      </c>
      <c r="H670" s="262">
        <f>H669+H630+H55</f>
        <v>15586291.453083411</v>
      </c>
    </row>
  </sheetData>
  <mergeCells count="3">
    <mergeCell ref="A8:A9"/>
    <mergeCell ref="B8:B9"/>
    <mergeCell ref="C8:H8"/>
  </mergeCells>
  <phoneticPr fontId="40" type="noConversion"/>
  <pageMargins left="0.70866141732283472" right="0.70866141732283472" top="0.74803149606299213" bottom="0.74803149606299213" header="0.31496062992125984" footer="0.31496062992125984"/>
  <pageSetup paperSize="9" scale="48" fitToHeight="8" orientation="portrait" r:id="rId1"/>
  <headerFooter>
    <oddFooter>&amp;R&amp;P/&amp;N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  <pageSetUpPr fitToPage="1"/>
  </sheetPr>
  <dimension ref="A2:H581"/>
  <sheetViews>
    <sheetView view="pageBreakPreview" topLeftCell="A63" zoomScaleSheetLayoutView="100" workbookViewId="0">
      <selection activeCell="B90" sqref="B90"/>
    </sheetView>
  </sheetViews>
  <sheetFormatPr defaultColWidth="9.125" defaultRowHeight="14.25" x14ac:dyDescent="0.2"/>
  <cols>
    <col min="1" max="1" width="19.25" style="46" customWidth="1"/>
    <col min="2" max="2" width="44.75" style="1" customWidth="1"/>
    <col min="3" max="3" width="26.875" style="1" customWidth="1"/>
    <col min="4" max="4" width="19" style="1" customWidth="1"/>
    <col min="5" max="8" width="16.25" style="1" customWidth="1"/>
    <col min="9" max="16384" width="9.125" style="1"/>
  </cols>
  <sheetData>
    <row r="2" spans="1:8" ht="15" x14ac:dyDescent="0.25">
      <c r="A2" s="45" t="s">
        <v>6451</v>
      </c>
      <c r="B2" s="238"/>
    </row>
    <row r="3" spans="1:8" ht="15" x14ac:dyDescent="0.25">
      <c r="A3" s="45"/>
      <c r="B3" s="238"/>
    </row>
    <row r="4" spans="1:8" ht="15" x14ac:dyDescent="0.25">
      <c r="A4" s="45" t="s">
        <v>6453</v>
      </c>
      <c r="B4" s="238"/>
    </row>
    <row r="5" spans="1:8" ht="15" x14ac:dyDescent="0.25">
      <c r="A5" s="45"/>
      <c r="B5" s="238"/>
    </row>
    <row r="6" spans="1:8" ht="15" x14ac:dyDescent="0.25">
      <c r="A6" s="45"/>
      <c r="B6" s="804" t="s">
        <v>15147</v>
      </c>
      <c r="C6" s="805"/>
      <c r="D6" s="805"/>
    </row>
    <row r="7" spans="1:8" ht="15" thickBot="1" x14ac:dyDescent="0.25"/>
    <row r="8" spans="1:8" ht="34.5" customHeight="1" x14ac:dyDescent="0.2">
      <c r="A8" s="783" t="s">
        <v>6224</v>
      </c>
      <c r="B8" s="798" t="s">
        <v>1473</v>
      </c>
      <c r="C8" s="801" t="s">
        <v>7784</v>
      </c>
      <c r="D8" s="802"/>
      <c r="E8" s="802"/>
      <c r="F8" s="802"/>
      <c r="G8" s="802"/>
      <c r="H8" s="803"/>
    </row>
    <row r="9" spans="1:8" ht="58.5" x14ac:dyDescent="0.2">
      <c r="A9" s="784"/>
      <c r="B9" s="799"/>
      <c r="C9" s="164" t="s">
        <v>5468</v>
      </c>
      <c r="D9" s="164" t="s">
        <v>5469</v>
      </c>
      <c r="E9" s="165" t="s">
        <v>5470</v>
      </c>
      <c r="F9" s="164" t="s">
        <v>5471</v>
      </c>
      <c r="G9" s="165" t="s">
        <v>5472</v>
      </c>
      <c r="H9" s="164" t="s">
        <v>5473</v>
      </c>
    </row>
    <row r="10" spans="1:8" ht="45" x14ac:dyDescent="0.25">
      <c r="A10" s="205" t="s">
        <v>6042</v>
      </c>
      <c r="B10" s="467" t="s">
        <v>13660</v>
      </c>
      <c r="C10" s="8"/>
      <c r="D10" s="8"/>
      <c r="E10" s="8"/>
      <c r="F10" s="8"/>
      <c r="G10" s="8"/>
      <c r="H10" s="9"/>
    </row>
    <row r="11" spans="1:8" x14ac:dyDescent="0.2">
      <c r="A11" s="47"/>
      <c r="B11" s="6" t="s">
        <v>5474</v>
      </c>
      <c r="C11" s="250"/>
      <c r="D11" s="250"/>
      <c r="E11" s="250"/>
      <c r="F11" s="250"/>
      <c r="G11" s="250"/>
      <c r="H11" s="250"/>
    </row>
    <row r="12" spans="1:8" ht="15" x14ac:dyDescent="0.25">
      <c r="A12" s="15" t="s">
        <v>458</v>
      </c>
      <c r="B12" s="12" t="s">
        <v>5961</v>
      </c>
      <c r="C12" s="269"/>
      <c r="D12" s="255"/>
      <c r="E12" s="255"/>
      <c r="F12" s="255"/>
      <c r="G12" s="255"/>
      <c r="H12" s="277"/>
    </row>
    <row r="13" spans="1:8" ht="15" x14ac:dyDescent="0.2">
      <c r="A13" s="585" t="s">
        <v>15148</v>
      </c>
      <c r="B13" s="690" t="s">
        <v>15149</v>
      </c>
      <c r="C13" s="589"/>
      <c r="D13" s="250"/>
      <c r="E13" s="250"/>
      <c r="F13" s="62"/>
      <c r="G13" s="62"/>
      <c r="H13" s="253"/>
    </row>
    <row r="14" spans="1:8" ht="28.5" x14ac:dyDescent="0.2">
      <c r="A14" s="648" t="s">
        <v>699</v>
      </c>
      <c r="B14" s="691" t="s">
        <v>15150</v>
      </c>
      <c r="C14" s="589">
        <v>14836.668776009985</v>
      </c>
      <c r="D14" s="250">
        <v>23</v>
      </c>
      <c r="E14" s="250"/>
      <c r="F14" s="62">
        <v>0</v>
      </c>
      <c r="G14" s="62">
        <v>0</v>
      </c>
      <c r="H14" s="253">
        <f t="shared" ref="H14:H15" si="0">G14-F14</f>
        <v>0</v>
      </c>
    </row>
    <row r="15" spans="1:8" ht="28.5" x14ac:dyDescent="0.2">
      <c r="A15" s="648" t="s">
        <v>700</v>
      </c>
      <c r="B15" s="691" t="s">
        <v>15151</v>
      </c>
      <c r="C15" s="589">
        <v>3867.3781169694275</v>
      </c>
      <c r="D15" s="250">
        <v>23</v>
      </c>
      <c r="E15" s="250"/>
      <c r="F15" s="62">
        <v>0</v>
      </c>
      <c r="G15" s="62">
        <v>0</v>
      </c>
      <c r="H15" s="253">
        <f t="shared" si="0"/>
        <v>0</v>
      </c>
    </row>
    <row r="16" spans="1:8" ht="15" x14ac:dyDescent="0.25">
      <c r="A16" s="585" t="s">
        <v>15152</v>
      </c>
      <c r="B16" s="12" t="s">
        <v>10742</v>
      </c>
      <c r="C16" s="589"/>
      <c r="D16" s="255">
        <v>37</v>
      </c>
      <c r="E16" s="255"/>
      <c r="F16" s="255"/>
      <c r="G16" s="255"/>
      <c r="H16" s="277"/>
    </row>
    <row r="17" spans="1:8" ht="28.5" x14ac:dyDescent="0.2">
      <c r="A17" s="585"/>
      <c r="B17" s="520" t="s">
        <v>15153</v>
      </c>
      <c r="C17" s="589"/>
      <c r="D17" s="255"/>
      <c r="E17" s="255"/>
      <c r="F17" s="647"/>
      <c r="G17" s="647"/>
      <c r="H17" s="277"/>
    </row>
    <row r="18" spans="1:8" ht="28.5" x14ac:dyDescent="0.2">
      <c r="A18" s="648" t="s">
        <v>15154</v>
      </c>
      <c r="B18" s="520" t="s">
        <v>15155</v>
      </c>
      <c r="C18" s="589"/>
      <c r="D18" s="250"/>
      <c r="E18" s="250"/>
      <c r="F18" s="62"/>
      <c r="G18" s="62"/>
      <c r="H18" s="253"/>
    </row>
    <row r="19" spans="1:8" x14ac:dyDescent="0.2">
      <c r="A19" s="648" t="s">
        <v>15156</v>
      </c>
      <c r="B19" s="520" t="s">
        <v>15157</v>
      </c>
      <c r="C19" s="589">
        <v>15262.339363248564</v>
      </c>
      <c r="D19" s="250"/>
      <c r="E19" s="250"/>
      <c r="F19" s="62">
        <v>0</v>
      </c>
      <c r="G19" s="62">
        <v>0</v>
      </c>
      <c r="H19" s="253">
        <f t="shared" ref="H19:H28" si="1">G19-F19</f>
        <v>0</v>
      </c>
    </row>
    <row r="20" spans="1:8" x14ac:dyDescent="0.2">
      <c r="A20" s="648" t="s">
        <v>15158</v>
      </c>
      <c r="B20" s="520" t="s">
        <v>15159</v>
      </c>
      <c r="C20" s="589">
        <v>15262.339363248564</v>
      </c>
      <c r="D20" s="589"/>
      <c r="E20" s="250"/>
      <c r="F20" s="62">
        <v>0</v>
      </c>
      <c r="G20" s="62">
        <v>0</v>
      </c>
      <c r="H20" s="253">
        <f t="shared" si="1"/>
        <v>0</v>
      </c>
    </row>
    <row r="21" spans="1:8" x14ac:dyDescent="0.2">
      <c r="A21" s="648" t="s">
        <v>15160</v>
      </c>
      <c r="B21" s="520" t="s">
        <v>15161</v>
      </c>
      <c r="C21" s="589">
        <v>15262.339363248564</v>
      </c>
      <c r="D21" s="589"/>
      <c r="E21" s="250"/>
      <c r="F21" s="62">
        <v>0</v>
      </c>
      <c r="G21" s="62">
        <v>0</v>
      </c>
      <c r="H21" s="253">
        <f t="shared" si="1"/>
        <v>0</v>
      </c>
    </row>
    <row r="22" spans="1:8" x14ac:dyDescent="0.2">
      <c r="A22" s="648" t="s">
        <v>15162</v>
      </c>
      <c r="B22" s="520" t="s">
        <v>15163</v>
      </c>
      <c r="C22" s="589">
        <v>15262.339363248564</v>
      </c>
      <c r="D22" s="589"/>
      <c r="E22" s="250"/>
      <c r="F22" s="62">
        <v>0</v>
      </c>
      <c r="G22" s="62">
        <v>0</v>
      </c>
      <c r="H22" s="253">
        <f t="shared" si="1"/>
        <v>0</v>
      </c>
    </row>
    <row r="23" spans="1:8" x14ac:dyDescent="0.2">
      <c r="A23" s="648" t="s">
        <v>15164</v>
      </c>
      <c r="B23" s="520" t="s">
        <v>15165</v>
      </c>
      <c r="C23" s="589">
        <v>15262.339363248564</v>
      </c>
      <c r="D23" s="589"/>
      <c r="E23" s="250"/>
      <c r="F23" s="62">
        <v>0</v>
      </c>
      <c r="G23" s="62">
        <v>0</v>
      </c>
      <c r="H23" s="253">
        <f t="shared" si="1"/>
        <v>0</v>
      </c>
    </row>
    <row r="24" spans="1:8" x14ac:dyDescent="0.2">
      <c r="A24" s="648" t="s">
        <v>15166</v>
      </c>
      <c r="B24" s="520" t="s">
        <v>15167</v>
      </c>
      <c r="C24" s="589">
        <v>15262.339363248564</v>
      </c>
      <c r="D24" s="589"/>
      <c r="E24" s="250"/>
      <c r="F24" s="62">
        <v>0</v>
      </c>
      <c r="G24" s="62">
        <v>0</v>
      </c>
      <c r="H24" s="253">
        <f t="shared" si="1"/>
        <v>0</v>
      </c>
    </row>
    <row r="25" spans="1:8" x14ac:dyDescent="0.2">
      <c r="A25" s="648" t="s">
        <v>15168</v>
      </c>
      <c r="B25" s="520" t="s">
        <v>15169</v>
      </c>
      <c r="C25" s="589">
        <v>15262.339363248564</v>
      </c>
      <c r="D25" s="589"/>
      <c r="E25" s="250"/>
      <c r="F25" s="62">
        <v>0</v>
      </c>
      <c r="G25" s="62">
        <v>0</v>
      </c>
      <c r="H25" s="253">
        <f t="shared" si="1"/>
        <v>0</v>
      </c>
    </row>
    <row r="26" spans="1:8" x14ac:dyDescent="0.2">
      <c r="A26" s="648" t="s">
        <v>15170</v>
      </c>
      <c r="B26" s="520" t="s">
        <v>15171</v>
      </c>
      <c r="C26" s="589">
        <v>15262.339363248564</v>
      </c>
      <c r="D26" s="589"/>
      <c r="E26" s="250"/>
      <c r="F26" s="62">
        <v>0</v>
      </c>
      <c r="G26" s="62">
        <v>0</v>
      </c>
      <c r="H26" s="253">
        <f t="shared" si="1"/>
        <v>0</v>
      </c>
    </row>
    <row r="27" spans="1:8" x14ac:dyDescent="0.2">
      <c r="A27" s="648" t="s">
        <v>15172</v>
      </c>
      <c r="B27" s="520" t="s">
        <v>15173</v>
      </c>
      <c r="C27" s="589">
        <v>15262.339363248564</v>
      </c>
      <c r="D27" s="589"/>
      <c r="E27" s="250"/>
      <c r="F27" s="62">
        <v>0</v>
      </c>
      <c r="G27" s="62">
        <v>0</v>
      </c>
      <c r="H27" s="253">
        <f t="shared" si="1"/>
        <v>0</v>
      </c>
    </row>
    <row r="28" spans="1:8" x14ac:dyDescent="0.2">
      <c r="A28" s="648" t="s">
        <v>15174</v>
      </c>
      <c r="B28" s="520" t="s">
        <v>15175</v>
      </c>
      <c r="C28" s="589">
        <v>6715.4293198293335</v>
      </c>
      <c r="D28" s="589"/>
      <c r="E28" s="250"/>
      <c r="F28" s="62">
        <v>0</v>
      </c>
      <c r="G28" s="62">
        <v>0</v>
      </c>
      <c r="H28" s="253">
        <f t="shared" si="1"/>
        <v>0</v>
      </c>
    </row>
    <row r="29" spans="1:8" ht="28.5" x14ac:dyDescent="0.2">
      <c r="A29" s="648" t="s">
        <v>15176</v>
      </c>
      <c r="B29" s="537" t="s">
        <v>15177</v>
      </c>
      <c r="C29" s="589"/>
      <c r="D29" s="250"/>
      <c r="E29" s="250"/>
      <c r="F29" s="62"/>
      <c r="G29" s="62"/>
      <c r="H29" s="253"/>
    </row>
    <row r="30" spans="1:8" x14ac:dyDescent="0.2">
      <c r="A30" s="648" t="s">
        <v>15178</v>
      </c>
      <c r="B30" s="537" t="s">
        <v>15179</v>
      </c>
      <c r="C30" s="589">
        <v>15262.339363248564</v>
      </c>
      <c r="D30" s="594"/>
      <c r="E30" s="250"/>
      <c r="F30" s="62">
        <v>0</v>
      </c>
      <c r="G30" s="62">
        <v>0</v>
      </c>
      <c r="H30" s="253">
        <f t="shared" ref="H30:H37" si="2">G30-F30</f>
        <v>0</v>
      </c>
    </row>
    <row r="31" spans="1:8" x14ac:dyDescent="0.2">
      <c r="A31" s="648" t="s">
        <v>15180</v>
      </c>
      <c r="B31" s="537" t="s">
        <v>15181</v>
      </c>
      <c r="C31" s="589">
        <v>15262.339363248564</v>
      </c>
      <c r="D31" s="594"/>
      <c r="E31" s="250"/>
      <c r="F31" s="62">
        <v>0</v>
      </c>
      <c r="G31" s="62">
        <v>0</v>
      </c>
      <c r="H31" s="253">
        <f t="shared" si="2"/>
        <v>0</v>
      </c>
    </row>
    <row r="32" spans="1:8" x14ac:dyDescent="0.2">
      <c r="A32" s="648" t="s">
        <v>15182</v>
      </c>
      <c r="B32" s="537" t="s">
        <v>15183</v>
      </c>
      <c r="C32" s="589">
        <v>15262.339363248564</v>
      </c>
      <c r="D32" s="594"/>
      <c r="E32" s="250"/>
      <c r="F32" s="62">
        <v>0</v>
      </c>
      <c r="G32" s="62">
        <v>0</v>
      </c>
      <c r="H32" s="253">
        <f t="shared" si="2"/>
        <v>0</v>
      </c>
    </row>
    <row r="33" spans="1:8" x14ac:dyDescent="0.2">
      <c r="A33" s="648" t="s">
        <v>15184</v>
      </c>
      <c r="B33" s="537" t="s">
        <v>15185</v>
      </c>
      <c r="C33" s="589">
        <v>15262.339363248564</v>
      </c>
      <c r="D33" s="594"/>
      <c r="E33" s="250"/>
      <c r="F33" s="62">
        <v>0</v>
      </c>
      <c r="G33" s="62">
        <v>0</v>
      </c>
      <c r="H33" s="253">
        <f t="shared" si="2"/>
        <v>0</v>
      </c>
    </row>
    <row r="34" spans="1:8" x14ac:dyDescent="0.2">
      <c r="A34" s="648" t="s">
        <v>15186</v>
      </c>
      <c r="B34" s="537" t="s">
        <v>15187</v>
      </c>
      <c r="C34" s="589">
        <v>15262.339363248564</v>
      </c>
      <c r="D34" s="594"/>
      <c r="E34" s="250"/>
      <c r="F34" s="62">
        <v>0</v>
      </c>
      <c r="G34" s="62">
        <v>0</v>
      </c>
      <c r="H34" s="253">
        <f t="shared" si="2"/>
        <v>0</v>
      </c>
    </row>
    <row r="35" spans="1:8" x14ac:dyDescent="0.2">
      <c r="A35" s="648" t="s">
        <v>15188</v>
      </c>
      <c r="B35" s="537" t="s">
        <v>15189</v>
      </c>
      <c r="C35" s="589">
        <v>15262.339363248564</v>
      </c>
      <c r="D35" s="594"/>
      <c r="E35" s="250"/>
      <c r="F35" s="62">
        <v>0</v>
      </c>
      <c r="G35" s="62">
        <v>0</v>
      </c>
      <c r="H35" s="253">
        <f t="shared" si="2"/>
        <v>0</v>
      </c>
    </row>
    <row r="36" spans="1:8" x14ac:dyDescent="0.2">
      <c r="A36" s="648" t="s">
        <v>15190</v>
      </c>
      <c r="B36" s="537" t="s">
        <v>15191</v>
      </c>
      <c r="C36" s="589">
        <v>11790.157158109203</v>
      </c>
      <c r="D36" s="594"/>
      <c r="E36" s="250"/>
      <c r="F36" s="62">
        <v>0</v>
      </c>
      <c r="G36" s="62">
        <v>0</v>
      </c>
      <c r="H36" s="253">
        <f t="shared" si="2"/>
        <v>0</v>
      </c>
    </row>
    <row r="37" spans="1:8" ht="15" x14ac:dyDescent="0.25">
      <c r="A37" s="585" t="s">
        <v>15192</v>
      </c>
      <c r="B37" s="11" t="s">
        <v>6572</v>
      </c>
      <c r="C37" s="589">
        <v>14842.396890375254</v>
      </c>
      <c r="D37" s="594">
        <v>38</v>
      </c>
      <c r="E37" s="250"/>
      <c r="F37" s="62">
        <v>0</v>
      </c>
      <c r="G37" s="62">
        <v>0</v>
      </c>
      <c r="H37" s="253">
        <f t="shared" si="2"/>
        <v>0</v>
      </c>
    </row>
    <row r="38" spans="1:8" ht="15" x14ac:dyDescent="0.25">
      <c r="A38" s="476" t="s">
        <v>15193</v>
      </c>
      <c r="B38" s="73" t="s">
        <v>5802</v>
      </c>
      <c r="C38" s="589"/>
      <c r="D38" s="594"/>
      <c r="E38" s="250"/>
      <c r="F38" s="62"/>
      <c r="G38" s="62"/>
      <c r="H38" s="253"/>
    </row>
    <row r="39" spans="1:8" ht="15" x14ac:dyDescent="0.25">
      <c r="A39" s="477" t="s">
        <v>15194</v>
      </c>
      <c r="B39" s="73" t="s">
        <v>10762</v>
      </c>
      <c r="C39" s="589"/>
      <c r="D39" s="594"/>
      <c r="E39" s="250"/>
      <c r="F39" s="62"/>
      <c r="G39" s="62"/>
      <c r="H39" s="253"/>
    </row>
    <row r="40" spans="1:8" ht="156.75" x14ac:dyDescent="0.25">
      <c r="A40" s="477"/>
      <c r="B40" s="547" t="s">
        <v>15030</v>
      </c>
      <c r="C40" s="589"/>
      <c r="D40" s="594"/>
      <c r="E40" s="250"/>
      <c r="F40" s="62"/>
      <c r="G40" s="62"/>
      <c r="H40" s="253"/>
    </row>
    <row r="41" spans="1:8" ht="30" x14ac:dyDescent="0.25">
      <c r="A41" s="515" t="s">
        <v>13624</v>
      </c>
      <c r="B41" s="73" t="s">
        <v>13625</v>
      </c>
      <c r="C41" s="589"/>
      <c r="D41" s="594"/>
      <c r="E41" s="250"/>
      <c r="F41" s="62"/>
      <c r="G41" s="62"/>
      <c r="H41" s="253"/>
    </row>
    <row r="42" spans="1:8" ht="28.5" x14ac:dyDescent="0.2">
      <c r="A42" s="648" t="s">
        <v>13626</v>
      </c>
      <c r="B42" s="31" t="s">
        <v>15195</v>
      </c>
      <c r="C42" s="589">
        <v>124554.95681767954</v>
      </c>
      <c r="D42" s="594"/>
      <c r="E42" s="250"/>
      <c r="F42" s="62">
        <v>0</v>
      </c>
      <c r="G42" s="62">
        <v>0</v>
      </c>
      <c r="H42" s="253">
        <f t="shared" ref="H42:H46" si="3">G42-F42</f>
        <v>0</v>
      </c>
    </row>
    <row r="43" spans="1:8" ht="28.5" x14ac:dyDescent="0.2">
      <c r="A43" s="648" t="s">
        <v>13627</v>
      </c>
      <c r="B43" s="31" t="s">
        <v>15196</v>
      </c>
      <c r="C43" s="589">
        <v>87188.469772375684</v>
      </c>
      <c r="D43" s="594"/>
      <c r="E43" s="250"/>
      <c r="F43" s="62">
        <v>0</v>
      </c>
      <c r="G43" s="62">
        <v>0</v>
      </c>
      <c r="H43" s="253">
        <f t="shared" si="3"/>
        <v>0</v>
      </c>
    </row>
    <row r="44" spans="1:8" ht="28.5" x14ac:dyDescent="0.2">
      <c r="A44" s="648" t="s">
        <v>13628</v>
      </c>
      <c r="B44" s="31" t="s">
        <v>13629</v>
      </c>
      <c r="C44" s="589">
        <v>13233.964161878452</v>
      </c>
      <c r="D44" s="250"/>
      <c r="E44" s="250"/>
      <c r="F44" s="62">
        <v>0</v>
      </c>
      <c r="G44" s="62">
        <v>0</v>
      </c>
      <c r="H44" s="253">
        <f t="shared" si="3"/>
        <v>0</v>
      </c>
    </row>
    <row r="45" spans="1:8" ht="28.5" x14ac:dyDescent="0.2">
      <c r="A45" s="648" t="s">
        <v>13630</v>
      </c>
      <c r="B45" s="31" t="s">
        <v>13631</v>
      </c>
      <c r="C45" s="589">
        <v>13233.964161878452</v>
      </c>
      <c r="D45" s="255"/>
      <c r="E45" s="255"/>
      <c r="F45" s="62">
        <v>0</v>
      </c>
      <c r="G45" s="62">
        <v>0</v>
      </c>
      <c r="H45" s="253">
        <f t="shared" si="3"/>
        <v>0</v>
      </c>
    </row>
    <row r="46" spans="1:8" ht="28.5" x14ac:dyDescent="0.2">
      <c r="A46" s="648" t="s">
        <v>15197</v>
      </c>
      <c r="B46" s="31" t="s">
        <v>15198</v>
      </c>
      <c r="C46" s="589">
        <v>26467.928323756903</v>
      </c>
      <c r="D46" s="250"/>
      <c r="E46" s="250"/>
      <c r="F46" s="62">
        <v>0</v>
      </c>
      <c r="G46" s="62">
        <v>0</v>
      </c>
      <c r="H46" s="253">
        <f t="shared" si="3"/>
        <v>0</v>
      </c>
    </row>
    <row r="47" spans="1:8" ht="30" x14ac:dyDescent="0.25">
      <c r="A47" s="515" t="s">
        <v>13632</v>
      </c>
      <c r="B47" s="73" t="s">
        <v>13633</v>
      </c>
      <c r="C47" s="589"/>
      <c r="D47" s="250"/>
      <c r="E47" s="250"/>
      <c r="F47" s="62"/>
      <c r="G47" s="62"/>
      <c r="H47" s="253"/>
    </row>
    <row r="48" spans="1:8" ht="28.5" x14ac:dyDescent="0.2">
      <c r="A48" s="648" t="s">
        <v>13634</v>
      </c>
      <c r="B48" s="31" t="s">
        <v>15199</v>
      </c>
      <c r="C48" s="589">
        <v>124554.95681767954</v>
      </c>
      <c r="D48" s="250"/>
      <c r="E48" s="250"/>
      <c r="F48" s="62">
        <v>0</v>
      </c>
      <c r="G48" s="62">
        <v>0</v>
      </c>
      <c r="H48" s="253">
        <f t="shared" ref="H48:H52" si="4">G48-F48</f>
        <v>0</v>
      </c>
    </row>
    <row r="49" spans="1:8" ht="28.5" x14ac:dyDescent="0.2">
      <c r="A49" s="648" t="s">
        <v>13635</v>
      </c>
      <c r="B49" s="31" t="s">
        <v>15200</v>
      </c>
      <c r="C49" s="589">
        <v>112099.4611359116</v>
      </c>
      <c r="D49" s="250"/>
      <c r="E49" s="250"/>
      <c r="F49" s="62">
        <v>0</v>
      </c>
      <c r="G49" s="62">
        <v>0</v>
      </c>
      <c r="H49" s="253">
        <f t="shared" si="4"/>
        <v>0</v>
      </c>
    </row>
    <row r="50" spans="1:8" ht="28.5" x14ac:dyDescent="0.2">
      <c r="A50" s="648" t="s">
        <v>13636</v>
      </c>
      <c r="B50" s="31" t="s">
        <v>13637</v>
      </c>
      <c r="C50" s="589">
        <v>14790.901122099445</v>
      </c>
      <c r="D50" s="250"/>
      <c r="E50" s="250"/>
      <c r="F50" s="62">
        <v>0</v>
      </c>
      <c r="G50" s="62">
        <v>0</v>
      </c>
      <c r="H50" s="253">
        <f t="shared" si="4"/>
        <v>0</v>
      </c>
    </row>
    <row r="51" spans="1:8" ht="28.5" x14ac:dyDescent="0.2">
      <c r="A51" s="648" t="s">
        <v>13638</v>
      </c>
      <c r="B51" s="31" t="s">
        <v>13639</v>
      </c>
      <c r="C51" s="589">
        <v>14790.901122099445</v>
      </c>
      <c r="D51" s="250"/>
      <c r="E51" s="250"/>
      <c r="F51" s="62">
        <v>0</v>
      </c>
      <c r="G51" s="62">
        <v>0</v>
      </c>
      <c r="H51" s="253">
        <f t="shared" si="4"/>
        <v>0</v>
      </c>
    </row>
    <row r="52" spans="1:8" ht="28.5" x14ac:dyDescent="0.2">
      <c r="A52" s="648" t="s">
        <v>15201</v>
      </c>
      <c r="B52" s="31" t="s">
        <v>15202</v>
      </c>
      <c r="C52" s="589">
        <v>29581.802244198891</v>
      </c>
      <c r="D52" s="250"/>
      <c r="E52" s="250"/>
      <c r="F52" s="62">
        <v>0</v>
      </c>
      <c r="G52" s="62">
        <v>0</v>
      </c>
      <c r="H52" s="253">
        <f t="shared" si="4"/>
        <v>0</v>
      </c>
    </row>
    <row r="53" spans="1:8" ht="15" x14ac:dyDescent="0.25">
      <c r="A53" s="477" t="s">
        <v>15203</v>
      </c>
      <c r="B53" s="519" t="s">
        <v>15204</v>
      </c>
      <c r="C53" s="594"/>
      <c r="D53" s="250">
        <v>28</v>
      </c>
      <c r="E53" s="250"/>
      <c r="F53" s="62"/>
      <c r="G53" s="62"/>
      <c r="H53" s="253"/>
    </row>
    <row r="54" spans="1:8" ht="43.5" x14ac:dyDescent="0.25">
      <c r="A54" s="477"/>
      <c r="B54" s="520" t="s">
        <v>15215</v>
      </c>
      <c r="C54" s="594"/>
      <c r="D54" s="250"/>
      <c r="E54" s="250"/>
      <c r="F54" s="62"/>
      <c r="G54" s="62"/>
      <c r="H54" s="253"/>
    </row>
    <row r="55" spans="1:8" ht="28.5" x14ac:dyDescent="0.2">
      <c r="A55" s="469" t="s">
        <v>13640</v>
      </c>
      <c r="B55" s="31" t="s">
        <v>9003</v>
      </c>
      <c r="C55" s="594"/>
      <c r="D55" s="250"/>
      <c r="E55" s="250"/>
      <c r="F55" s="62"/>
      <c r="G55" s="62"/>
      <c r="H55" s="253"/>
    </row>
    <row r="56" spans="1:8" x14ac:dyDescent="0.2">
      <c r="A56" s="469" t="s">
        <v>13641</v>
      </c>
      <c r="B56" s="31" t="s">
        <v>8350</v>
      </c>
      <c r="C56" s="594">
        <v>8790.9729141009902</v>
      </c>
      <c r="D56" s="250"/>
      <c r="E56" s="250"/>
      <c r="F56" s="62">
        <v>0</v>
      </c>
      <c r="G56" s="62">
        <v>0</v>
      </c>
      <c r="H56" s="253">
        <f t="shared" ref="H56:H67" si="5">G56-F56</f>
        <v>0</v>
      </c>
    </row>
    <row r="57" spans="1:8" x14ac:dyDescent="0.2">
      <c r="A57" s="469" t="s">
        <v>13642</v>
      </c>
      <c r="B57" s="31" t="s">
        <v>8352</v>
      </c>
      <c r="C57" s="594">
        <v>8790.9729141009902</v>
      </c>
      <c r="D57" s="250"/>
      <c r="E57" s="250"/>
      <c r="F57" s="62">
        <v>0</v>
      </c>
      <c r="G57" s="62">
        <v>0</v>
      </c>
      <c r="H57" s="253">
        <f t="shared" si="5"/>
        <v>0</v>
      </c>
    </row>
    <row r="58" spans="1:8" x14ac:dyDescent="0.2">
      <c r="A58" s="469" t="s">
        <v>13643</v>
      </c>
      <c r="B58" s="31" t="s">
        <v>8354</v>
      </c>
      <c r="C58" s="594">
        <v>8790.9729141009902</v>
      </c>
      <c r="D58" s="250"/>
      <c r="E58" s="250"/>
      <c r="F58" s="62">
        <v>0</v>
      </c>
      <c r="G58" s="62">
        <v>0</v>
      </c>
      <c r="H58" s="253">
        <f t="shared" si="5"/>
        <v>0</v>
      </c>
    </row>
    <row r="59" spans="1:8" x14ac:dyDescent="0.2">
      <c r="A59" s="469" t="s">
        <v>13644</v>
      </c>
      <c r="B59" s="31" t="s">
        <v>13645</v>
      </c>
      <c r="C59" s="594">
        <v>8790.9729141009902</v>
      </c>
      <c r="D59" s="250"/>
      <c r="E59" s="250"/>
      <c r="F59" s="62">
        <v>0</v>
      </c>
      <c r="G59" s="62">
        <v>0</v>
      </c>
      <c r="H59" s="253">
        <f t="shared" si="5"/>
        <v>0</v>
      </c>
    </row>
    <row r="60" spans="1:8" x14ac:dyDescent="0.2">
      <c r="A60" s="469" t="s">
        <v>13646</v>
      </c>
      <c r="B60" s="31" t="s">
        <v>8358</v>
      </c>
      <c r="C60" s="594">
        <v>8790.9729141009866</v>
      </c>
      <c r="D60" s="250"/>
      <c r="E60" s="250"/>
      <c r="F60" s="62">
        <v>0</v>
      </c>
      <c r="G60" s="62">
        <v>0</v>
      </c>
      <c r="H60" s="253">
        <f t="shared" si="5"/>
        <v>0</v>
      </c>
    </row>
    <row r="61" spans="1:8" x14ac:dyDescent="0.2">
      <c r="A61" s="469" t="s">
        <v>13647</v>
      </c>
      <c r="B61" s="31" t="s">
        <v>8369</v>
      </c>
      <c r="C61" s="594">
        <v>8790.9729141009866</v>
      </c>
      <c r="D61" s="250"/>
      <c r="E61" s="250"/>
      <c r="F61" s="62">
        <v>0</v>
      </c>
      <c r="G61" s="62">
        <v>0</v>
      </c>
      <c r="H61" s="253">
        <f t="shared" si="5"/>
        <v>0</v>
      </c>
    </row>
    <row r="62" spans="1:8" x14ac:dyDescent="0.2">
      <c r="A62" s="469" t="s">
        <v>13648</v>
      </c>
      <c r="B62" s="31" t="s">
        <v>8371</v>
      </c>
      <c r="C62" s="594">
        <v>8790.9729141009866</v>
      </c>
      <c r="D62" s="250"/>
      <c r="E62" s="250"/>
      <c r="F62" s="62">
        <v>0</v>
      </c>
      <c r="G62" s="62">
        <v>0</v>
      </c>
      <c r="H62" s="253">
        <f t="shared" si="5"/>
        <v>0</v>
      </c>
    </row>
    <row r="63" spans="1:8" x14ac:dyDescent="0.2">
      <c r="A63" s="469" t="s">
        <v>13649</v>
      </c>
      <c r="B63" s="31" t="s">
        <v>8386</v>
      </c>
      <c r="C63" s="594">
        <v>8790.9729141009866</v>
      </c>
      <c r="D63" s="250"/>
      <c r="E63" s="250"/>
      <c r="F63" s="62">
        <v>0</v>
      </c>
      <c r="G63" s="62">
        <v>0</v>
      </c>
      <c r="H63" s="253">
        <f t="shared" si="5"/>
        <v>0</v>
      </c>
    </row>
    <row r="64" spans="1:8" x14ac:dyDescent="0.2">
      <c r="A64" s="469" t="s">
        <v>13650</v>
      </c>
      <c r="B64" s="31" t="s">
        <v>8388</v>
      </c>
      <c r="C64" s="594">
        <v>8790.9729141009866</v>
      </c>
      <c r="D64" s="250"/>
      <c r="E64" s="250"/>
      <c r="F64" s="62">
        <v>0</v>
      </c>
      <c r="G64" s="62">
        <v>0</v>
      </c>
      <c r="H64" s="253">
        <f t="shared" si="5"/>
        <v>0</v>
      </c>
    </row>
    <row r="65" spans="1:8" x14ac:dyDescent="0.2">
      <c r="A65" s="469" t="s">
        <v>13651</v>
      </c>
      <c r="B65" s="31" t="s">
        <v>13652</v>
      </c>
      <c r="C65" s="594">
        <v>8790.9729141009866</v>
      </c>
      <c r="D65" s="250"/>
      <c r="E65" s="250"/>
      <c r="F65" s="62">
        <v>0</v>
      </c>
      <c r="G65" s="62">
        <v>0</v>
      </c>
      <c r="H65" s="253">
        <f t="shared" si="5"/>
        <v>0</v>
      </c>
    </row>
    <row r="66" spans="1:8" x14ac:dyDescent="0.2">
      <c r="A66" s="469" t="s">
        <v>13653</v>
      </c>
      <c r="B66" s="31" t="s">
        <v>13654</v>
      </c>
      <c r="C66" s="594">
        <v>8790.9729141009866</v>
      </c>
      <c r="D66" s="250"/>
      <c r="E66" s="250"/>
      <c r="F66" s="62">
        <v>0</v>
      </c>
      <c r="G66" s="62">
        <v>0</v>
      </c>
      <c r="H66" s="253">
        <f t="shared" si="5"/>
        <v>0</v>
      </c>
    </row>
    <row r="67" spans="1:8" x14ac:dyDescent="0.2">
      <c r="A67" s="469" t="s">
        <v>13655</v>
      </c>
      <c r="B67" s="31" t="s">
        <v>13656</v>
      </c>
      <c r="C67" s="594">
        <v>5873.9682653311393</v>
      </c>
      <c r="D67" s="250"/>
      <c r="E67" s="250"/>
      <c r="F67" s="62">
        <v>0</v>
      </c>
      <c r="G67" s="62">
        <v>0</v>
      </c>
      <c r="H67" s="253">
        <f t="shared" si="5"/>
        <v>0</v>
      </c>
    </row>
    <row r="68" spans="1:8" ht="15" x14ac:dyDescent="0.25">
      <c r="A68" s="477" t="s">
        <v>15205</v>
      </c>
      <c r="B68" s="73" t="s">
        <v>8101</v>
      </c>
      <c r="C68" s="589"/>
      <c r="D68" s="250"/>
      <c r="E68" s="250"/>
      <c r="F68" s="62"/>
      <c r="G68" s="62"/>
      <c r="H68" s="253"/>
    </row>
    <row r="69" spans="1:8" x14ac:dyDescent="0.2">
      <c r="A69" s="469" t="s">
        <v>15206</v>
      </c>
      <c r="B69" s="520" t="s">
        <v>15207</v>
      </c>
      <c r="C69" s="589">
        <v>20184.064293577983</v>
      </c>
      <c r="D69" s="250">
        <v>29</v>
      </c>
      <c r="E69" s="250"/>
      <c r="F69" s="62">
        <v>0</v>
      </c>
      <c r="G69" s="62">
        <v>0</v>
      </c>
      <c r="H69" s="253">
        <f t="shared" ref="H69:H70" si="6">G69-F69</f>
        <v>0</v>
      </c>
    </row>
    <row r="70" spans="1:8" x14ac:dyDescent="0.2">
      <c r="A70" s="469" t="s">
        <v>15208</v>
      </c>
      <c r="B70" s="520" t="s">
        <v>15209</v>
      </c>
      <c r="C70" s="589">
        <v>8021.8717064220191</v>
      </c>
      <c r="D70" s="250">
        <v>29</v>
      </c>
      <c r="E70" s="250"/>
      <c r="F70" s="62">
        <v>0</v>
      </c>
      <c r="G70" s="62">
        <v>0</v>
      </c>
      <c r="H70" s="253">
        <f t="shared" si="6"/>
        <v>0</v>
      </c>
    </row>
    <row r="71" spans="1:8" ht="15" x14ac:dyDescent="0.25">
      <c r="A71" s="585" t="s">
        <v>15210</v>
      </c>
      <c r="B71" s="73" t="s">
        <v>5804</v>
      </c>
      <c r="C71" s="594"/>
      <c r="D71" s="250"/>
      <c r="E71" s="250"/>
      <c r="F71" s="62"/>
      <c r="G71" s="62"/>
      <c r="H71" s="253"/>
    </row>
    <row r="72" spans="1:8" ht="28.5" x14ac:dyDescent="0.2">
      <c r="A72" s="585"/>
      <c r="B72" s="182" t="s">
        <v>15211</v>
      </c>
      <c r="C72" s="594"/>
      <c r="D72" s="250"/>
      <c r="E72" s="250"/>
      <c r="F72" s="62"/>
      <c r="G72" s="62"/>
      <c r="H72" s="253"/>
    </row>
    <row r="73" spans="1:8" x14ac:dyDescent="0.2">
      <c r="A73" s="692" t="s">
        <v>701</v>
      </c>
      <c r="B73" s="182" t="s">
        <v>15212</v>
      </c>
      <c r="C73" s="594">
        <v>21916.186308276672</v>
      </c>
      <c r="D73" s="250">
        <v>38</v>
      </c>
      <c r="E73" s="250"/>
      <c r="F73" s="62">
        <v>0</v>
      </c>
      <c r="G73" s="62">
        <v>0</v>
      </c>
      <c r="H73" s="253">
        <f t="shared" ref="H73:H74" si="7">G73-F73</f>
        <v>0</v>
      </c>
    </row>
    <row r="74" spans="1:8" x14ac:dyDescent="0.2">
      <c r="A74" s="692" t="s">
        <v>15213</v>
      </c>
      <c r="B74" s="182" t="s">
        <v>15214</v>
      </c>
      <c r="C74" s="594">
        <v>45871.087621974431</v>
      </c>
      <c r="D74" s="250">
        <v>38</v>
      </c>
      <c r="E74" s="250"/>
      <c r="F74" s="62">
        <v>0</v>
      </c>
      <c r="G74" s="62">
        <v>0</v>
      </c>
      <c r="H74" s="253">
        <f t="shared" si="7"/>
        <v>0</v>
      </c>
    </row>
    <row r="75" spans="1:8" ht="15.75" thickBot="1" x14ac:dyDescent="0.3">
      <c r="A75" s="14" t="s">
        <v>459</v>
      </c>
      <c r="B75" s="208" t="s">
        <v>5982</v>
      </c>
      <c r="C75" s="589">
        <v>60685.327682970943</v>
      </c>
      <c r="D75" s="514" t="s">
        <v>11675</v>
      </c>
      <c r="E75" s="250"/>
      <c r="F75" s="62">
        <v>0</v>
      </c>
      <c r="G75" s="62">
        <v>0</v>
      </c>
      <c r="H75" s="253">
        <f t="shared" ref="H75" si="8">G75-F75</f>
        <v>0</v>
      </c>
    </row>
    <row r="76" spans="1:8" ht="15.75" thickBot="1" x14ac:dyDescent="0.3">
      <c r="A76" s="158"/>
      <c r="B76" s="159" t="s">
        <v>6044</v>
      </c>
      <c r="C76" s="280">
        <f>SUM(C13:C75)</f>
        <v>1100737.6343232438</v>
      </c>
      <c r="D76" s="638"/>
      <c r="E76" s="638"/>
      <c r="F76" s="639">
        <f>SUM(F14:F75)</f>
        <v>0</v>
      </c>
      <c r="G76" s="639">
        <f>SUM(G14:G75)</f>
        <v>0</v>
      </c>
      <c r="H76" s="639">
        <f>SUM(H14:H75)</f>
        <v>0</v>
      </c>
    </row>
    <row r="77" spans="1:8" ht="30" x14ac:dyDescent="0.25">
      <c r="A77" s="474" t="s">
        <v>13403</v>
      </c>
      <c r="B77" s="467" t="s">
        <v>13404</v>
      </c>
      <c r="C77" s="259"/>
      <c r="D77" s="259"/>
      <c r="E77" s="640"/>
      <c r="F77" s="640"/>
      <c r="G77" s="640"/>
      <c r="H77" s="640"/>
    </row>
    <row r="78" spans="1:8" ht="15" x14ac:dyDescent="0.25">
      <c r="A78" s="476"/>
      <c r="B78" s="31" t="s">
        <v>8917</v>
      </c>
      <c r="C78" s="641"/>
      <c r="D78" s="255"/>
      <c r="E78" s="255"/>
      <c r="F78" s="491"/>
      <c r="G78" s="491"/>
      <c r="H78" s="491"/>
    </row>
    <row r="79" spans="1:8" ht="15" x14ac:dyDescent="0.25">
      <c r="A79" s="476"/>
      <c r="B79" s="588" t="s">
        <v>5555</v>
      </c>
      <c r="C79" s="490"/>
      <c r="D79" s="255"/>
      <c r="E79" s="255"/>
      <c r="F79" s="491"/>
      <c r="G79" s="491"/>
      <c r="H79" s="491"/>
    </row>
    <row r="80" spans="1:8" ht="15" x14ac:dyDescent="0.25">
      <c r="A80" s="476" t="s">
        <v>13405</v>
      </c>
      <c r="B80" s="167" t="s">
        <v>9031</v>
      </c>
      <c r="C80" s="637"/>
      <c r="D80" s="255"/>
      <c r="E80" s="255"/>
      <c r="F80" s="491"/>
      <c r="G80" s="491"/>
      <c r="H80" s="491"/>
    </row>
    <row r="81" spans="1:8" x14ac:dyDescent="0.2">
      <c r="A81" s="697" t="s">
        <v>15405</v>
      </c>
      <c r="B81" s="182" t="s">
        <v>2565</v>
      </c>
      <c r="C81" s="594">
        <v>36123.17</v>
      </c>
    </row>
    <row r="82" spans="1:8" x14ac:dyDescent="0.2">
      <c r="A82" s="697" t="s">
        <v>15406</v>
      </c>
      <c r="B82" s="182" t="s">
        <v>2566</v>
      </c>
      <c r="C82" s="594">
        <v>36123.17</v>
      </c>
      <c r="D82" s="250"/>
      <c r="E82" s="250"/>
      <c r="F82" s="62">
        <v>0</v>
      </c>
      <c r="G82" s="62">
        <v>0</v>
      </c>
      <c r="H82" s="253">
        <f t="shared" ref="H82" si="9">G82-F82</f>
        <v>0</v>
      </c>
    </row>
    <row r="83" spans="1:8" x14ac:dyDescent="0.2">
      <c r="A83" s="697" t="s">
        <v>15407</v>
      </c>
      <c r="B83" s="182" t="s">
        <v>2567</v>
      </c>
      <c r="C83" s="594">
        <v>36123.17</v>
      </c>
      <c r="D83" s="250"/>
      <c r="E83" s="250"/>
      <c r="F83" s="62">
        <v>0</v>
      </c>
      <c r="G83" s="62">
        <v>0</v>
      </c>
      <c r="H83" s="253">
        <f t="shared" ref="H83:H88" si="10">G83-F83</f>
        <v>0</v>
      </c>
    </row>
    <row r="84" spans="1:8" x14ac:dyDescent="0.2">
      <c r="A84" s="697" t="s">
        <v>15408</v>
      </c>
      <c r="B84" s="182" t="s">
        <v>2568</v>
      </c>
      <c r="C84" s="594">
        <v>36123.17</v>
      </c>
      <c r="D84" s="250"/>
      <c r="E84" s="250"/>
      <c r="F84" s="62">
        <v>0</v>
      </c>
      <c r="G84" s="62">
        <v>0</v>
      </c>
      <c r="H84" s="253">
        <f t="shared" si="10"/>
        <v>0</v>
      </c>
    </row>
    <row r="85" spans="1:8" x14ac:dyDescent="0.2">
      <c r="A85" s="697" t="s">
        <v>15409</v>
      </c>
      <c r="B85" s="182" t="s">
        <v>2569</v>
      </c>
      <c r="C85" s="594">
        <v>36123.17</v>
      </c>
      <c r="D85" s="250"/>
      <c r="E85" s="250"/>
      <c r="F85" s="62">
        <v>0</v>
      </c>
      <c r="G85" s="62">
        <v>0</v>
      </c>
      <c r="H85" s="253">
        <f t="shared" si="10"/>
        <v>0</v>
      </c>
    </row>
    <row r="86" spans="1:8" x14ac:dyDescent="0.2">
      <c r="A86" s="697" t="s">
        <v>15410</v>
      </c>
      <c r="B86" s="182" t="s">
        <v>2570</v>
      </c>
      <c r="C86" s="594">
        <v>36123.17</v>
      </c>
      <c r="D86" s="250"/>
      <c r="E86" s="250"/>
      <c r="F86" s="62">
        <v>0</v>
      </c>
      <c r="G86" s="62">
        <v>0</v>
      </c>
      <c r="H86" s="253">
        <f t="shared" si="10"/>
        <v>0</v>
      </c>
    </row>
    <row r="87" spans="1:8" x14ac:dyDescent="0.2">
      <c r="A87" s="697" t="s">
        <v>15411</v>
      </c>
      <c r="B87" s="182" t="s">
        <v>2571</v>
      </c>
      <c r="C87" s="594">
        <v>36123.17</v>
      </c>
      <c r="D87" s="250"/>
      <c r="E87" s="250"/>
      <c r="F87" s="62">
        <v>0</v>
      </c>
      <c r="G87" s="62">
        <v>0</v>
      </c>
      <c r="H87" s="253">
        <f t="shared" si="10"/>
        <v>0</v>
      </c>
    </row>
    <row r="88" spans="1:8" x14ac:dyDescent="0.2">
      <c r="A88" s="697" t="s">
        <v>15412</v>
      </c>
      <c r="B88" s="182" t="s">
        <v>2576</v>
      </c>
      <c r="C88" s="594">
        <v>36123.17</v>
      </c>
      <c r="D88" s="250"/>
      <c r="E88" s="250"/>
      <c r="F88" s="62">
        <v>0</v>
      </c>
      <c r="G88" s="62">
        <v>0</v>
      </c>
      <c r="H88" s="253">
        <f t="shared" si="10"/>
        <v>0</v>
      </c>
    </row>
    <row r="89" spans="1:8" ht="30" x14ac:dyDescent="0.25">
      <c r="A89" s="610" t="s">
        <v>13406</v>
      </c>
      <c r="B89" s="167" t="s">
        <v>9032</v>
      </c>
      <c r="C89" s="594"/>
      <c r="D89" s="255"/>
      <c r="E89" s="255"/>
      <c r="F89" s="491"/>
      <c r="G89" s="491"/>
      <c r="H89" s="491"/>
    </row>
    <row r="90" spans="1:8" x14ac:dyDescent="0.2">
      <c r="A90" s="469" t="s">
        <v>13407</v>
      </c>
      <c r="B90" s="182" t="s">
        <v>2565</v>
      </c>
      <c r="C90" s="594">
        <v>68559.155999999988</v>
      </c>
      <c r="D90" s="250"/>
      <c r="E90" s="250"/>
      <c r="F90" s="62">
        <v>0</v>
      </c>
      <c r="G90" s="62">
        <v>0</v>
      </c>
      <c r="H90" s="253">
        <f t="shared" ref="H90:H127" si="11">G90-F90</f>
        <v>0</v>
      </c>
    </row>
    <row r="91" spans="1:8" x14ac:dyDescent="0.2">
      <c r="A91" s="469" t="s">
        <v>13408</v>
      </c>
      <c r="B91" s="182" t="s">
        <v>9885</v>
      </c>
      <c r="C91" s="594">
        <v>3525.1512560599372</v>
      </c>
      <c r="D91" s="250"/>
      <c r="E91" s="250"/>
      <c r="F91" s="62">
        <v>0</v>
      </c>
      <c r="G91" s="62">
        <v>0</v>
      </c>
      <c r="H91" s="253">
        <f t="shared" si="11"/>
        <v>0</v>
      </c>
    </row>
    <row r="92" spans="1:8" x14ac:dyDescent="0.2">
      <c r="A92" s="469" t="s">
        <v>13409</v>
      </c>
      <c r="B92" s="182" t="s">
        <v>9706</v>
      </c>
      <c r="C92" s="594">
        <v>5875.2520934332288</v>
      </c>
      <c r="D92" s="250"/>
      <c r="E92" s="250"/>
      <c r="F92" s="62">
        <v>0</v>
      </c>
      <c r="G92" s="62">
        <v>0</v>
      </c>
      <c r="H92" s="253">
        <f t="shared" si="11"/>
        <v>0</v>
      </c>
    </row>
    <row r="93" spans="1:8" x14ac:dyDescent="0.2">
      <c r="A93" s="469" t="s">
        <v>13410</v>
      </c>
      <c r="B93" s="182" t="s">
        <v>13411</v>
      </c>
      <c r="C93" s="594">
        <v>13513.079814896426</v>
      </c>
      <c r="D93" s="250"/>
      <c r="E93" s="250"/>
      <c r="F93" s="62">
        <v>0</v>
      </c>
      <c r="G93" s="62">
        <v>0</v>
      </c>
      <c r="H93" s="253">
        <f t="shared" si="11"/>
        <v>0</v>
      </c>
    </row>
    <row r="94" spans="1:8" x14ac:dyDescent="0.2">
      <c r="A94" s="469" t="s">
        <v>13412</v>
      </c>
      <c r="B94" s="182" t="s">
        <v>10408</v>
      </c>
      <c r="C94" s="594">
        <v>9400.4033494931664</v>
      </c>
      <c r="D94" s="250"/>
      <c r="E94" s="250"/>
      <c r="F94" s="62">
        <v>0</v>
      </c>
      <c r="G94" s="62">
        <v>0</v>
      </c>
      <c r="H94" s="253">
        <f t="shared" si="11"/>
        <v>0</v>
      </c>
    </row>
    <row r="95" spans="1:8" x14ac:dyDescent="0.2">
      <c r="A95" s="469" t="s">
        <v>13413</v>
      </c>
      <c r="B95" s="182" t="s">
        <v>10453</v>
      </c>
      <c r="C95" s="594">
        <v>3525.1512560599372</v>
      </c>
      <c r="D95" s="250"/>
      <c r="E95" s="250"/>
      <c r="F95" s="62">
        <v>0</v>
      </c>
      <c r="G95" s="62">
        <v>0</v>
      </c>
      <c r="H95" s="253">
        <f t="shared" si="11"/>
        <v>0</v>
      </c>
    </row>
    <row r="96" spans="1:8" x14ac:dyDescent="0.2">
      <c r="A96" s="469" t="s">
        <v>13414</v>
      </c>
      <c r="B96" s="182" t="s">
        <v>9721</v>
      </c>
      <c r="C96" s="594">
        <v>5875.2520934332288</v>
      </c>
      <c r="D96" s="250"/>
      <c r="E96" s="250"/>
      <c r="F96" s="62">
        <v>0</v>
      </c>
      <c r="G96" s="62">
        <v>0</v>
      </c>
      <c r="H96" s="253">
        <f t="shared" si="11"/>
        <v>0</v>
      </c>
    </row>
    <row r="97" spans="1:8" x14ac:dyDescent="0.2">
      <c r="A97" s="469" t="s">
        <v>13415</v>
      </c>
      <c r="B97" s="182" t="s">
        <v>10410</v>
      </c>
      <c r="C97" s="594">
        <v>14688.130233583071</v>
      </c>
      <c r="D97" s="250"/>
      <c r="E97" s="250"/>
      <c r="F97" s="62">
        <v>0</v>
      </c>
      <c r="G97" s="62">
        <v>0</v>
      </c>
      <c r="H97" s="253">
        <f t="shared" si="11"/>
        <v>0</v>
      </c>
    </row>
    <row r="98" spans="1:8" x14ac:dyDescent="0.2">
      <c r="A98" s="469" t="s">
        <v>13416</v>
      </c>
      <c r="B98" s="182" t="s">
        <v>10501</v>
      </c>
      <c r="C98" s="594">
        <v>14688.130233583071</v>
      </c>
      <c r="D98" s="250"/>
      <c r="E98" s="250"/>
      <c r="F98" s="62">
        <v>0</v>
      </c>
      <c r="G98" s="62">
        <v>0</v>
      </c>
      <c r="H98" s="253">
        <f t="shared" si="11"/>
        <v>0</v>
      </c>
    </row>
    <row r="99" spans="1:8" x14ac:dyDescent="0.2">
      <c r="A99" s="469" t="s">
        <v>13417</v>
      </c>
      <c r="B99" s="182" t="s">
        <v>13418</v>
      </c>
      <c r="C99" s="594">
        <v>11063.099691934769</v>
      </c>
      <c r="D99" s="250"/>
      <c r="E99" s="250"/>
      <c r="F99" s="62">
        <v>0</v>
      </c>
      <c r="G99" s="62">
        <v>0</v>
      </c>
      <c r="H99" s="253">
        <f t="shared" si="11"/>
        <v>0</v>
      </c>
    </row>
    <row r="100" spans="1:8" x14ac:dyDescent="0.2">
      <c r="A100" s="469" t="s">
        <v>13419</v>
      </c>
      <c r="B100" s="182" t="s">
        <v>13420</v>
      </c>
      <c r="C100" s="594">
        <v>9400.4033494931664</v>
      </c>
      <c r="D100" s="250"/>
      <c r="E100" s="250"/>
      <c r="F100" s="62">
        <v>0</v>
      </c>
      <c r="G100" s="62">
        <v>0</v>
      </c>
      <c r="H100" s="253">
        <f t="shared" si="11"/>
        <v>0</v>
      </c>
    </row>
    <row r="101" spans="1:8" x14ac:dyDescent="0.2">
      <c r="A101" s="469" t="s">
        <v>13421</v>
      </c>
      <c r="B101" s="182" t="s">
        <v>11741</v>
      </c>
      <c r="C101" s="594">
        <v>3525.1512560599372</v>
      </c>
      <c r="D101" s="250"/>
      <c r="E101" s="250"/>
      <c r="F101" s="62">
        <v>0</v>
      </c>
      <c r="G101" s="62">
        <v>0</v>
      </c>
      <c r="H101" s="253">
        <f t="shared" si="11"/>
        <v>0</v>
      </c>
    </row>
    <row r="102" spans="1:8" x14ac:dyDescent="0.2">
      <c r="A102" s="469" t="s">
        <v>13422</v>
      </c>
      <c r="B102" s="182" t="s">
        <v>10414</v>
      </c>
      <c r="C102" s="594">
        <v>5875.2520934332288</v>
      </c>
      <c r="D102" s="250"/>
      <c r="E102" s="250"/>
      <c r="F102" s="62">
        <v>0</v>
      </c>
      <c r="G102" s="62">
        <v>0</v>
      </c>
      <c r="H102" s="253">
        <f t="shared" si="11"/>
        <v>0</v>
      </c>
    </row>
    <row r="103" spans="1:8" x14ac:dyDescent="0.2">
      <c r="A103" s="469" t="s">
        <v>13423</v>
      </c>
      <c r="B103" s="182" t="s">
        <v>10415</v>
      </c>
      <c r="C103" s="594">
        <v>14688.130233583071</v>
      </c>
      <c r="D103" s="250"/>
      <c r="E103" s="250"/>
      <c r="F103" s="62">
        <v>0</v>
      </c>
      <c r="G103" s="62">
        <v>0</v>
      </c>
      <c r="H103" s="253">
        <f t="shared" si="11"/>
        <v>0</v>
      </c>
    </row>
    <row r="104" spans="1:8" x14ac:dyDescent="0.2">
      <c r="A104" s="469" t="s">
        <v>13424</v>
      </c>
      <c r="B104" s="182" t="s">
        <v>10508</v>
      </c>
      <c r="C104" s="594">
        <v>14688.130233583071</v>
      </c>
      <c r="D104" s="250"/>
      <c r="E104" s="250"/>
      <c r="F104" s="62">
        <v>0</v>
      </c>
      <c r="G104" s="62">
        <v>0</v>
      </c>
      <c r="H104" s="253">
        <f t="shared" si="11"/>
        <v>0</v>
      </c>
    </row>
    <row r="105" spans="1:8" x14ac:dyDescent="0.2">
      <c r="A105" s="469" t="s">
        <v>13425</v>
      </c>
      <c r="B105" s="182" t="s">
        <v>10509</v>
      </c>
      <c r="C105" s="594">
        <v>14688.130233583071</v>
      </c>
      <c r="D105" s="250"/>
      <c r="E105" s="250"/>
      <c r="F105" s="62">
        <v>0</v>
      </c>
      <c r="G105" s="62">
        <v>0</v>
      </c>
      <c r="H105" s="253">
        <f t="shared" si="11"/>
        <v>0</v>
      </c>
    </row>
    <row r="106" spans="1:8" x14ac:dyDescent="0.2">
      <c r="A106" s="469" t="s">
        <v>13426</v>
      </c>
      <c r="B106" s="182" t="s">
        <v>13427</v>
      </c>
      <c r="C106" s="594">
        <v>9641.2886853239288</v>
      </c>
      <c r="D106" s="250"/>
      <c r="E106" s="250"/>
      <c r="F106" s="62">
        <v>0</v>
      </c>
      <c r="G106" s="62">
        <v>0</v>
      </c>
      <c r="H106" s="253">
        <f t="shared" si="11"/>
        <v>0</v>
      </c>
    </row>
    <row r="107" spans="1:8" x14ac:dyDescent="0.2">
      <c r="A107" s="469" t="s">
        <v>13428</v>
      </c>
      <c r="B107" s="182" t="s">
        <v>10398</v>
      </c>
      <c r="C107" s="594">
        <v>9400.4033494931664</v>
      </c>
      <c r="D107" s="250"/>
      <c r="E107" s="250"/>
      <c r="F107" s="62">
        <v>0</v>
      </c>
      <c r="G107" s="62">
        <v>0</v>
      </c>
      <c r="H107" s="253">
        <f t="shared" si="11"/>
        <v>0</v>
      </c>
    </row>
    <row r="108" spans="1:8" x14ac:dyDescent="0.2">
      <c r="A108" s="469" t="s">
        <v>13429</v>
      </c>
      <c r="B108" s="182" t="s">
        <v>10690</v>
      </c>
      <c r="C108" s="594">
        <v>3525.1512560599372</v>
      </c>
      <c r="D108" s="250"/>
      <c r="E108" s="250"/>
      <c r="F108" s="62">
        <v>0</v>
      </c>
      <c r="G108" s="62">
        <v>0</v>
      </c>
      <c r="H108" s="253">
        <f t="shared" si="11"/>
        <v>0</v>
      </c>
    </row>
    <row r="109" spans="1:8" x14ac:dyDescent="0.2">
      <c r="A109" s="469" t="s">
        <v>13430</v>
      </c>
      <c r="B109" s="182" t="s">
        <v>10422</v>
      </c>
      <c r="C109" s="594">
        <v>5875.2520934332288</v>
      </c>
      <c r="D109" s="250"/>
      <c r="E109" s="250"/>
      <c r="F109" s="62">
        <v>0</v>
      </c>
      <c r="G109" s="62">
        <v>0</v>
      </c>
      <c r="H109" s="253">
        <f t="shared" si="11"/>
        <v>0</v>
      </c>
    </row>
    <row r="110" spans="1:8" x14ac:dyDescent="0.2">
      <c r="A110" s="469" t="s">
        <v>13431</v>
      </c>
      <c r="B110" s="182" t="s">
        <v>10424</v>
      </c>
      <c r="C110" s="594">
        <v>14688.130233583071</v>
      </c>
      <c r="D110" s="250"/>
      <c r="E110" s="250"/>
      <c r="F110" s="62">
        <v>0</v>
      </c>
      <c r="G110" s="62">
        <v>0</v>
      </c>
      <c r="H110" s="253">
        <f t="shared" si="11"/>
        <v>0</v>
      </c>
    </row>
    <row r="111" spans="1:8" x14ac:dyDescent="0.2">
      <c r="A111" s="469" t="s">
        <v>13432</v>
      </c>
      <c r="B111" s="182" t="s">
        <v>10426</v>
      </c>
      <c r="C111" s="594">
        <v>14688.130233583071</v>
      </c>
      <c r="D111" s="250"/>
      <c r="E111" s="250"/>
      <c r="F111" s="62">
        <v>0</v>
      </c>
      <c r="G111" s="62">
        <v>0</v>
      </c>
      <c r="H111" s="253">
        <f t="shared" si="11"/>
        <v>0</v>
      </c>
    </row>
    <row r="112" spans="1:8" x14ac:dyDescent="0.2">
      <c r="A112" s="469" t="s">
        <v>13433</v>
      </c>
      <c r="B112" s="182" t="s">
        <v>13434</v>
      </c>
      <c r="C112" s="594">
        <v>13166.439941383866</v>
      </c>
      <c r="D112" s="250"/>
      <c r="E112" s="250"/>
      <c r="F112" s="62">
        <v>0</v>
      </c>
      <c r="G112" s="62">
        <v>0</v>
      </c>
      <c r="H112" s="253">
        <f t="shared" si="11"/>
        <v>0</v>
      </c>
    </row>
    <row r="113" spans="1:8" x14ac:dyDescent="0.2">
      <c r="A113" s="469" t="s">
        <v>13435</v>
      </c>
      <c r="B113" s="182" t="s">
        <v>10430</v>
      </c>
      <c r="C113" s="594">
        <v>9400.4033494931664</v>
      </c>
      <c r="D113" s="250"/>
      <c r="E113" s="250"/>
      <c r="F113" s="62">
        <v>0</v>
      </c>
      <c r="G113" s="62">
        <v>0</v>
      </c>
      <c r="H113" s="253">
        <f t="shared" si="11"/>
        <v>0</v>
      </c>
    </row>
    <row r="114" spans="1:8" x14ac:dyDescent="0.2">
      <c r="A114" s="469" t="s">
        <v>13436</v>
      </c>
      <c r="B114" s="182" t="s">
        <v>10577</v>
      </c>
      <c r="C114" s="594">
        <v>3525.1512560599372</v>
      </c>
      <c r="D114" s="250"/>
      <c r="E114" s="250"/>
      <c r="F114" s="62">
        <v>0</v>
      </c>
      <c r="G114" s="62">
        <v>0</v>
      </c>
      <c r="H114" s="253">
        <f t="shared" si="11"/>
        <v>0</v>
      </c>
    </row>
    <row r="115" spans="1:8" x14ac:dyDescent="0.2">
      <c r="A115" s="469" t="s">
        <v>13437</v>
      </c>
      <c r="B115" s="182" t="s">
        <v>10434</v>
      </c>
      <c r="C115" s="594">
        <v>5875.2520934332288</v>
      </c>
      <c r="D115" s="250"/>
      <c r="E115" s="250"/>
      <c r="F115" s="62">
        <v>0</v>
      </c>
      <c r="G115" s="62">
        <v>0</v>
      </c>
      <c r="H115" s="253">
        <f t="shared" si="11"/>
        <v>0</v>
      </c>
    </row>
    <row r="116" spans="1:8" x14ac:dyDescent="0.2">
      <c r="A116" s="469" t="s">
        <v>13438</v>
      </c>
      <c r="B116" s="182" t="s">
        <v>10436</v>
      </c>
      <c r="C116" s="594">
        <v>14688.130233583071</v>
      </c>
      <c r="D116" s="250"/>
      <c r="E116" s="250"/>
      <c r="F116" s="62">
        <v>0</v>
      </c>
      <c r="G116" s="62">
        <v>0</v>
      </c>
      <c r="H116" s="253">
        <f t="shared" si="11"/>
        <v>0</v>
      </c>
    </row>
    <row r="117" spans="1:8" x14ac:dyDescent="0.2">
      <c r="A117" s="469" t="s">
        <v>13439</v>
      </c>
      <c r="B117" s="182" t="s">
        <v>10464</v>
      </c>
      <c r="C117" s="594">
        <v>14688.130233583071</v>
      </c>
      <c r="D117" s="250"/>
      <c r="E117" s="250"/>
      <c r="F117" s="62">
        <v>0</v>
      </c>
      <c r="G117" s="62">
        <v>0</v>
      </c>
      <c r="H117" s="253">
        <f t="shared" si="11"/>
        <v>0</v>
      </c>
    </row>
    <row r="118" spans="1:8" x14ac:dyDescent="0.2">
      <c r="A118" s="469" t="s">
        <v>13440</v>
      </c>
      <c r="B118" s="182" t="s">
        <v>13441</v>
      </c>
      <c r="C118" s="594">
        <v>14047.72775539885</v>
      </c>
      <c r="D118" s="250"/>
      <c r="E118" s="250"/>
      <c r="F118" s="62">
        <v>0</v>
      </c>
      <c r="G118" s="62">
        <v>0</v>
      </c>
      <c r="H118" s="253">
        <f t="shared" si="11"/>
        <v>0</v>
      </c>
    </row>
    <row r="119" spans="1:8" x14ac:dyDescent="0.2">
      <c r="A119" s="469" t="s">
        <v>13442</v>
      </c>
      <c r="B119" s="182" t="s">
        <v>10468</v>
      </c>
      <c r="C119" s="594">
        <v>9400.4033494931664</v>
      </c>
      <c r="D119" s="250"/>
      <c r="E119" s="250"/>
      <c r="F119" s="62">
        <v>0</v>
      </c>
      <c r="G119" s="62">
        <v>0</v>
      </c>
      <c r="H119" s="253">
        <f t="shared" si="11"/>
        <v>0</v>
      </c>
    </row>
    <row r="120" spans="1:8" x14ac:dyDescent="0.2">
      <c r="A120" s="469" t="s">
        <v>13443</v>
      </c>
      <c r="B120" s="182" t="s">
        <v>10584</v>
      </c>
      <c r="C120" s="594">
        <v>3525.1512560599372</v>
      </c>
      <c r="D120" s="250"/>
      <c r="E120" s="250"/>
      <c r="F120" s="62">
        <v>0</v>
      </c>
      <c r="G120" s="62">
        <v>0</v>
      </c>
      <c r="H120" s="253">
        <f t="shared" si="11"/>
        <v>0</v>
      </c>
    </row>
    <row r="121" spans="1:8" x14ac:dyDescent="0.2">
      <c r="A121" s="469" t="s">
        <v>13444</v>
      </c>
      <c r="B121" s="182" t="s">
        <v>10444</v>
      </c>
      <c r="C121" s="594">
        <v>5875.2520934332288</v>
      </c>
      <c r="D121" s="250"/>
      <c r="E121" s="250"/>
      <c r="F121" s="62">
        <v>0</v>
      </c>
      <c r="G121" s="62">
        <v>0</v>
      </c>
      <c r="H121" s="253">
        <f t="shared" si="11"/>
        <v>0</v>
      </c>
    </row>
    <row r="122" spans="1:8" x14ac:dyDescent="0.2">
      <c r="A122" s="469" t="s">
        <v>13445</v>
      </c>
      <c r="B122" s="182" t="s">
        <v>13446</v>
      </c>
      <c r="C122" s="594">
        <v>13513.079814896426</v>
      </c>
      <c r="D122" s="250"/>
      <c r="E122" s="250"/>
      <c r="F122" s="62">
        <v>0</v>
      </c>
      <c r="G122" s="62">
        <v>0</v>
      </c>
      <c r="H122" s="253">
        <f t="shared" si="11"/>
        <v>0</v>
      </c>
    </row>
    <row r="123" spans="1:8" x14ac:dyDescent="0.2">
      <c r="A123" s="469" t="s">
        <v>13447</v>
      </c>
      <c r="B123" s="182" t="s">
        <v>10708</v>
      </c>
      <c r="C123" s="594">
        <v>9400.4033494931664</v>
      </c>
      <c r="D123" s="250"/>
      <c r="E123" s="250"/>
      <c r="F123" s="62">
        <v>0</v>
      </c>
      <c r="G123" s="62">
        <v>0</v>
      </c>
      <c r="H123" s="253">
        <f t="shared" si="11"/>
        <v>0</v>
      </c>
    </row>
    <row r="124" spans="1:8" x14ac:dyDescent="0.2">
      <c r="A124" s="469" t="s">
        <v>13448</v>
      </c>
      <c r="B124" s="182" t="s">
        <v>2576</v>
      </c>
      <c r="C124" s="594">
        <v>68559.155999999988</v>
      </c>
      <c r="D124" s="250"/>
      <c r="E124" s="250"/>
      <c r="F124" s="62">
        <v>0</v>
      </c>
      <c r="G124" s="62">
        <v>0</v>
      </c>
      <c r="H124" s="253">
        <f t="shared" si="11"/>
        <v>0</v>
      </c>
    </row>
    <row r="125" spans="1:8" ht="15" x14ac:dyDescent="0.25">
      <c r="A125" s="476" t="s">
        <v>13449</v>
      </c>
      <c r="B125" s="12" t="s">
        <v>6111</v>
      </c>
      <c r="C125" s="594">
        <v>1349446.07</v>
      </c>
      <c r="D125" s="250"/>
      <c r="E125" s="250"/>
      <c r="F125" s="62">
        <v>0</v>
      </c>
      <c r="G125" s="62">
        <v>0</v>
      </c>
      <c r="H125" s="253">
        <f t="shared" si="11"/>
        <v>0</v>
      </c>
    </row>
    <row r="126" spans="1:8" ht="15" x14ac:dyDescent="0.25">
      <c r="A126" s="476" t="s">
        <v>13450</v>
      </c>
      <c r="B126" s="167" t="s">
        <v>8871</v>
      </c>
      <c r="C126" s="594">
        <v>188987.16999999998</v>
      </c>
      <c r="D126" s="250"/>
      <c r="E126" s="250"/>
      <c r="F126" s="62">
        <v>0</v>
      </c>
      <c r="G126" s="62">
        <v>0</v>
      </c>
      <c r="H126" s="253">
        <f t="shared" si="11"/>
        <v>0</v>
      </c>
    </row>
    <row r="127" spans="1:8" ht="30.75" thickBot="1" x14ac:dyDescent="0.3">
      <c r="A127" s="476" t="s">
        <v>13451</v>
      </c>
      <c r="B127" s="167" t="s">
        <v>8872</v>
      </c>
      <c r="C127" s="594">
        <v>144104.24</v>
      </c>
      <c r="D127" s="63"/>
      <c r="E127" s="63"/>
      <c r="F127" s="62">
        <v>0</v>
      </c>
      <c r="G127" s="62">
        <v>0</v>
      </c>
      <c r="H127" s="62">
        <f t="shared" si="11"/>
        <v>0</v>
      </c>
    </row>
    <row r="128" spans="1:8" ht="15.75" thickBot="1" x14ac:dyDescent="0.3">
      <c r="A128" s="158"/>
      <c r="B128" s="159" t="s">
        <v>13452</v>
      </c>
      <c r="C128" s="642">
        <f>SUM(C78:C127)</f>
        <v>2428583.88</v>
      </c>
      <c r="D128" s="493"/>
      <c r="E128" s="493"/>
      <c r="F128" s="642">
        <f t="shared" ref="F128:H128" si="12">SUM(F78:F127)</f>
        <v>0</v>
      </c>
      <c r="G128" s="642">
        <f t="shared" si="12"/>
        <v>0</v>
      </c>
      <c r="H128" s="642">
        <f t="shared" si="12"/>
        <v>0</v>
      </c>
    </row>
    <row r="129" spans="1:8" ht="30" x14ac:dyDescent="0.25">
      <c r="A129" s="474" t="s">
        <v>13453</v>
      </c>
      <c r="B129" s="467" t="s">
        <v>13454</v>
      </c>
      <c r="C129" s="259"/>
      <c r="D129" s="259"/>
      <c r="E129" s="640"/>
      <c r="F129" s="640"/>
      <c r="G129" s="640"/>
      <c r="H129" s="640"/>
    </row>
    <row r="130" spans="1:8" ht="15" x14ac:dyDescent="0.25">
      <c r="A130" s="12"/>
      <c r="B130" s="6" t="s">
        <v>8875</v>
      </c>
      <c r="C130" s="643"/>
      <c r="D130" s="271"/>
      <c r="E130" s="271"/>
      <c r="F130" s="643"/>
      <c r="G130" s="643"/>
      <c r="H130" s="643"/>
    </row>
    <row r="131" spans="1:8" ht="15" x14ac:dyDescent="0.25">
      <c r="A131" s="585" t="s">
        <v>13455</v>
      </c>
      <c r="B131" s="12" t="s">
        <v>8758</v>
      </c>
      <c r="C131" s="643"/>
      <c r="D131" s="271"/>
      <c r="E131" s="271"/>
      <c r="F131" s="643"/>
      <c r="G131" s="643"/>
      <c r="H131" s="643"/>
    </row>
    <row r="132" spans="1:8" ht="15" x14ac:dyDescent="0.2">
      <c r="A132" s="585" t="s">
        <v>13456</v>
      </c>
      <c r="B132" s="6" t="s">
        <v>8555</v>
      </c>
      <c r="C132" s="643"/>
      <c r="D132" s="271"/>
      <c r="E132" s="271"/>
      <c r="F132" s="643"/>
      <c r="G132" s="643"/>
      <c r="H132" s="643"/>
    </row>
    <row r="133" spans="1:8" ht="28.5" x14ac:dyDescent="0.2">
      <c r="A133" s="648" t="s">
        <v>15216</v>
      </c>
      <c r="B133" s="182" t="s">
        <v>15217</v>
      </c>
      <c r="C133" s="589">
        <v>54.595596336264229</v>
      </c>
      <c r="D133" s="250"/>
      <c r="E133" s="250"/>
      <c r="F133" s="62">
        <v>0</v>
      </c>
      <c r="G133" s="62">
        <v>0</v>
      </c>
      <c r="H133" s="62">
        <f t="shared" ref="H133" si="13">G133-F133</f>
        <v>0</v>
      </c>
    </row>
    <row r="134" spans="1:8" ht="15" x14ac:dyDescent="0.25">
      <c r="A134" s="585" t="s">
        <v>13457</v>
      </c>
      <c r="B134" s="12" t="s">
        <v>10742</v>
      </c>
      <c r="C134" s="589"/>
      <c r="D134" s="250"/>
      <c r="E134" s="250"/>
      <c r="F134" s="62"/>
      <c r="G134" s="62"/>
      <c r="H134" s="253"/>
    </row>
    <row r="135" spans="1:8" ht="28.5" x14ac:dyDescent="0.2">
      <c r="A135" s="585"/>
      <c r="B135" s="520" t="s">
        <v>15153</v>
      </c>
      <c r="C135" s="589"/>
      <c r="D135" s="250"/>
      <c r="E135" s="250"/>
      <c r="F135" s="253"/>
      <c r="G135" s="253"/>
      <c r="H135" s="253"/>
    </row>
    <row r="136" spans="1:8" ht="15" x14ac:dyDescent="0.2">
      <c r="A136" s="648" t="s">
        <v>15218</v>
      </c>
      <c r="B136" s="520" t="s">
        <v>15219</v>
      </c>
      <c r="C136" s="589"/>
      <c r="D136" s="271"/>
      <c r="E136" s="271"/>
      <c r="F136" s="643"/>
      <c r="G136" s="643"/>
      <c r="H136" s="643"/>
    </row>
    <row r="137" spans="1:8" x14ac:dyDescent="0.2">
      <c r="A137" s="648" t="s">
        <v>15220</v>
      </c>
      <c r="B137" s="520" t="s">
        <v>15221</v>
      </c>
      <c r="C137" s="589">
        <v>227.30425592174632</v>
      </c>
      <c r="D137" s="250"/>
      <c r="E137" s="250"/>
      <c r="F137" s="62">
        <v>0</v>
      </c>
      <c r="G137" s="62">
        <v>0</v>
      </c>
      <c r="H137" s="62">
        <f t="shared" ref="H137:H141" si="14">G137-F137</f>
        <v>0</v>
      </c>
    </row>
    <row r="138" spans="1:8" x14ac:dyDescent="0.2">
      <c r="A138" s="648" t="s">
        <v>15222</v>
      </c>
      <c r="B138" s="520" t="s">
        <v>15223</v>
      </c>
      <c r="C138" s="589">
        <v>227.30425592174632</v>
      </c>
      <c r="D138" s="63"/>
      <c r="E138" s="63"/>
      <c r="F138" s="62">
        <v>0</v>
      </c>
      <c r="G138" s="62">
        <v>0</v>
      </c>
      <c r="H138" s="62">
        <f t="shared" si="14"/>
        <v>0</v>
      </c>
    </row>
    <row r="139" spans="1:8" x14ac:dyDescent="0.2">
      <c r="A139" s="648" t="s">
        <v>15224</v>
      </c>
      <c r="B139" s="520" t="s">
        <v>15225</v>
      </c>
      <c r="C139" s="589">
        <v>267.65076134785835</v>
      </c>
      <c r="D139" s="63"/>
      <c r="E139" s="63"/>
      <c r="F139" s="62">
        <v>0</v>
      </c>
      <c r="G139" s="62">
        <v>0</v>
      </c>
      <c r="H139" s="62">
        <f t="shared" si="14"/>
        <v>0</v>
      </c>
    </row>
    <row r="140" spans="1:8" ht="15" x14ac:dyDescent="0.2">
      <c r="A140" s="585" t="s">
        <v>13458</v>
      </c>
      <c r="B140" s="6" t="s">
        <v>8559</v>
      </c>
      <c r="C140" s="589">
        <v>43.323753085419654</v>
      </c>
      <c r="D140" s="63"/>
      <c r="E140" s="63"/>
      <c r="F140" s="62">
        <v>0</v>
      </c>
      <c r="G140" s="62">
        <v>0</v>
      </c>
      <c r="H140" s="62">
        <f t="shared" si="14"/>
        <v>0</v>
      </c>
    </row>
    <row r="141" spans="1:8" ht="15" x14ac:dyDescent="0.25">
      <c r="A141" s="585" t="s">
        <v>15226</v>
      </c>
      <c r="B141" s="73" t="s">
        <v>5804</v>
      </c>
      <c r="C141" s="589"/>
      <c r="D141" s="63"/>
      <c r="E141" s="63"/>
      <c r="F141" s="62">
        <v>0</v>
      </c>
      <c r="G141" s="62">
        <v>0</v>
      </c>
      <c r="H141" s="62">
        <f t="shared" si="14"/>
        <v>0</v>
      </c>
    </row>
    <row r="142" spans="1:8" ht="28.5" x14ac:dyDescent="0.2">
      <c r="A142" s="585"/>
      <c r="B142" s="182" t="s">
        <v>15211</v>
      </c>
      <c r="C142" s="589"/>
      <c r="D142" s="63"/>
      <c r="E142" s="63"/>
      <c r="F142" s="62"/>
      <c r="G142" s="62"/>
      <c r="H142" s="62"/>
    </row>
    <row r="143" spans="1:8" x14ac:dyDescent="0.2">
      <c r="A143" s="648" t="s">
        <v>15227</v>
      </c>
      <c r="B143" s="182" t="s">
        <v>15228</v>
      </c>
      <c r="C143" s="589">
        <v>197.865556336949</v>
      </c>
      <c r="D143" s="63"/>
      <c r="E143" s="63"/>
      <c r="F143" s="62">
        <v>0</v>
      </c>
      <c r="G143" s="62">
        <v>0</v>
      </c>
      <c r="H143" s="62">
        <f t="shared" ref="H143" si="15">G143-F143</f>
        <v>0</v>
      </c>
    </row>
    <row r="144" spans="1:8" ht="15.75" thickBot="1" x14ac:dyDescent="0.3">
      <c r="A144" s="585" t="s">
        <v>13459</v>
      </c>
      <c r="B144" s="73" t="s">
        <v>8678</v>
      </c>
      <c r="C144" s="589">
        <v>177.13555107461787</v>
      </c>
      <c r="D144" s="63"/>
      <c r="E144" s="63"/>
      <c r="F144" s="62">
        <v>0</v>
      </c>
      <c r="G144" s="62">
        <v>0</v>
      </c>
      <c r="H144" s="62">
        <f t="shared" ref="H144" si="16">G144-F144</f>
        <v>0</v>
      </c>
    </row>
    <row r="145" spans="1:8" ht="15.75" thickBot="1" x14ac:dyDescent="0.3">
      <c r="A145" s="158"/>
      <c r="B145" s="159" t="s">
        <v>13460</v>
      </c>
      <c r="C145" s="642">
        <f>SUM(C130:C144)</f>
        <v>1195.1797300246017</v>
      </c>
      <c r="D145" s="493"/>
      <c r="E145" s="493"/>
      <c r="F145" s="642">
        <f>SUM(F130:F144)</f>
        <v>0</v>
      </c>
      <c r="G145" s="642">
        <f>SUM(G130:G144)</f>
        <v>0</v>
      </c>
      <c r="H145" s="642">
        <f>SUM(H130:H144)</f>
        <v>0</v>
      </c>
    </row>
    <row r="146" spans="1:8" ht="30" x14ac:dyDescent="0.25">
      <c r="A146" s="474" t="s">
        <v>13461</v>
      </c>
      <c r="B146" s="467" t="s">
        <v>13462</v>
      </c>
      <c r="C146" s="259"/>
      <c r="D146" s="259"/>
      <c r="E146" s="640"/>
      <c r="F146" s="640"/>
      <c r="G146" s="640"/>
      <c r="H146" s="640"/>
    </row>
    <row r="147" spans="1:8" ht="15" x14ac:dyDescent="0.25">
      <c r="A147" s="12"/>
      <c r="B147" s="6" t="s">
        <v>8875</v>
      </c>
      <c r="C147" s="644"/>
      <c r="D147" s="255"/>
      <c r="E147" s="255"/>
      <c r="F147" s="645"/>
      <c r="G147" s="645"/>
      <c r="H147" s="645"/>
    </row>
    <row r="148" spans="1:8" ht="15" x14ac:dyDescent="0.25">
      <c r="A148" s="585" t="s">
        <v>13463</v>
      </c>
      <c r="B148" s="12" t="s">
        <v>8758</v>
      </c>
      <c r="C148" s="643"/>
      <c r="D148" s="271"/>
      <c r="E148" s="271"/>
      <c r="F148" s="643"/>
      <c r="G148" s="643"/>
      <c r="H148" s="643"/>
    </row>
    <row r="149" spans="1:8" ht="15" x14ac:dyDescent="0.2">
      <c r="A149" s="585" t="s">
        <v>13464</v>
      </c>
      <c r="B149" s="6" t="s">
        <v>8555</v>
      </c>
      <c r="C149" s="589">
        <v>145.58825689670459</v>
      </c>
      <c r="D149" s="250"/>
      <c r="E149" s="250"/>
      <c r="F149" s="62">
        <v>0</v>
      </c>
      <c r="G149" s="62">
        <v>0</v>
      </c>
      <c r="H149" s="62">
        <f t="shared" ref="H149" si="17">G149-F149</f>
        <v>0</v>
      </c>
    </row>
    <row r="150" spans="1:8" ht="28.5" x14ac:dyDescent="0.2">
      <c r="A150" s="648" t="s">
        <v>15229</v>
      </c>
      <c r="B150" s="182" t="s">
        <v>15230</v>
      </c>
      <c r="C150" s="589"/>
      <c r="D150" s="250"/>
      <c r="E150" s="250"/>
      <c r="F150" s="594"/>
      <c r="G150" s="594"/>
      <c r="H150" s="594"/>
    </row>
    <row r="151" spans="1:8" ht="15" x14ac:dyDescent="0.25">
      <c r="A151" s="585" t="s">
        <v>13465</v>
      </c>
      <c r="B151" s="12" t="s">
        <v>10742</v>
      </c>
      <c r="C151" s="589"/>
      <c r="D151" s="250"/>
      <c r="E151" s="250"/>
      <c r="F151" s="594"/>
      <c r="G151" s="594"/>
      <c r="H151" s="594"/>
    </row>
    <row r="152" spans="1:8" ht="28.5" x14ac:dyDescent="0.2">
      <c r="A152" s="585"/>
      <c r="B152" s="537" t="s">
        <v>15153</v>
      </c>
      <c r="C152" s="589"/>
      <c r="D152" s="271"/>
      <c r="E152" s="271"/>
      <c r="F152" s="643"/>
      <c r="G152" s="643"/>
      <c r="H152" s="643"/>
    </row>
    <row r="153" spans="1:8" x14ac:dyDescent="0.2">
      <c r="A153" s="648" t="s">
        <v>15231</v>
      </c>
      <c r="B153" s="612" t="s">
        <v>15232</v>
      </c>
      <c r="C153" s="589">
        <v>629.93449828626888</v>
      </c>
      <c r="D153" s="250"/>
      <c r="E153" s="250"/>
      <c r="F153" s="62">
        <v>0</v>
      </c>
      <c r="G153" s="62">
        <v>0</v>
      </c>
      <c r="H153" s="62">
        <f t="shared" ref="H153:H156" si="18">G153-F153</f>
        <v>0</v>
      </c>
    </row>
    <row r="154" spans="1:8" x14ac:dyDescent="0.2">
      <c r="A154" s="648" t="s">
        <v>15233</v>
      </c>
      <c r="B154" s="612" t="s">
        <v>15234</v>
      </c>
      <c r="C154" s="589">
        <v>629.93449828626888</v>
      </c>
      <c r="D154" s="63"/>
      <c r="E154" s="63"/>
      <c r="F154" s="62">
        <v>0</v>
      </c>
      <c r="G154" s="62">
        <v>0</v>
      </c>
      <c r="H154" s="62">
        <f t="shared" si="18"/>
        <v>0</v>
      </c>
    </row>
    <row r="155" spans="1:8" x14ac:dyDescent="0.2">
      <c r="A155" s="648" t="s">
        <v>15235</v>
      </c>
      <c r="B155" s="612" t="s">
        <v>15236</v>
      </c>
      <c r="C155" s="589">
        <v>666.15573193773218</v>
      </c>
      <c r="D155" s="63"/>
      <c r="E155" s="63"/>
      <c r="F155" s="62">
        <v>0</v>
      </c>
      <c r="G155" s="62">
        <v>0</v>
      </c>
      <c r="H155" s="62">
        <f t="shared" si="18"/>
        <v>0</v>
      </c>
    </row>
    <row r="156" spans="1:8" x14ac:dyDescent="0.2">
      <c r="A156" s="648" t="s">
        <v>15237</v>
      </c>
      <c r="B156" s="612" t="s">
        <v>15238</v>
      </c>
      <c r="C156" s="589">
        <v>115.53000822778574</v>
      </c>
      <c r="D156" s="63"/>
      <c r="E156" s="63"/>
      <c r="F156" s="62">
        <v>0</v>
      </c>
      <c r="G156" s="62">
        <v>0</v>
      </c>
      <c r="H156" s="62">
        <f t="shared" si="18"/>
        <v>0</v>
      </c>
    </row>
    <row r="157" spans="1:8" ht="15" x14ac:dyDescent="0.2">
      <c r="A157" s="585" t="s">
        <v>13466</v>
      </c>
      <c r="B157" s="6" t="s">
        <v>8559</v>
      </c>
      <c r="C157" s="589"/>
      <c r="D157" s="63"/>
      <c r="E157" s="63"/>
      <c r="F157" s="62"/>
      <c r="G157" s="62"/>
      <c r="H157" s="62"/>
    </row>
    <row r="158" spans="1:8" ht="15" x14ac:dyDescent="0.25">
      <c r="A158" s="585" t="s">
        <v>13467</v>
      </c>
      <c r="B158" s="73" t="s">
        <v>5804</v>
      </c>
      <c r="C158" s="589"/>
      <c r="D158" s="63"/>
      <c r="E158" s="63"/>
      <c r="F158" s="62"/>
      <c r="G158" s="62"/>
      <c r="H158" s="62"/>
    </row>
    <row r="159" spans="1:8" ht="28.5" x14ac:dyDescent="0.2">
      <c r="A159" s="585"/>
      <c r="B159" s="182" t="s">
        <v>15211</v>
      </c>
      <c r="C159" s="589">
        <v>274.37357145390291</v>
      </c>
      <c r="D159" s="63"/>
      <c r="E159" s="63"/>
      <c r="F159" s="62">
        <v>0</v>
      </c>
      <c r="G159" s="62">
        <v>0</v>
      </c>
      <c r="H159" s="62">
        <f t="shared" ref="H159:H160" si="19">G159-F159</f>
        <v>0</v>
      </c>
    </row>
    <row r="160" spans="1:8" x14ac:dyDescent="0.2">
      <c r="A160" s="648" t="s">
        <v>13468</v>
      </c>
      <c r="B160" s="182" t="s">
        <v>15239</v>
      </c>
      <c r="C160" s="589">
        <v>253.267912111295</v>
      </c>
      <c r="D160" s="63"/>
      <c r="E160" s="63"/>
      <c r="F160" s="62">
        <v>0</v>
      </c>
      <c r="G160" s="62">
        <v>0</v>
      </c>
      <c r="H160" s="62">
        <f t="shared" si="19"/>
        <v>0</v>
      </c>
    </row>
    <row r="161" spans="1:8" x14ac:dyDescent="0.2">
      <c r="A161" s="648" t="s">
        <v>15240</v>
      </c>
      <c r="B161" s="182" t="s">
        <v>15241</v>
      </c>
      <c r="C161" s="589"/>
      <c r="D161" s="63"/>
      <c r="E161" s="63"/>
      <c r="F161" s="62"/>
      <c r="G161" s="62"/>
      <c r="H161" s="62"/>
    </row>
    <row r="162" spans="1:8" ht="15.75" thickBot="1" x14ac:dyDescent="0.3">
      <c r="A162" s="585" t="s">
        <v>13469</v>
      </c>
      <c r="B162" s="73" t="s">
        <v>8678</v>
      </c>
      <c r="C162" s="589">
        <v>472.36146953231429</v>
      </c>
      <c r="D162" s="63"/>
      <c r="E162" s="63"/>
      <c r="F162" s="62">
        <v>0</v>
      </c>
      <c r="G162" s="62">
        <v>0</v>
      </c>
      <c r="H162" s="62">
        <f t="shared" ref="H162" si="20">G162-F162</f>
        <v>0</v>
      </c>
    </row>
    <row r="163" spans="1:8" ht="15.75" thickBot="1" x14ac:dyDescent="0.3">
      <c r="A163" s="158"/>
      <c r="B163" s="159" t="s">
        <v>13470</v>
      </c>
      <c r="C163" s="642">
        <f>SUM(C147:C162)</f>
        <v>3187.1459467322729</v>
      </c>
      <c r="D163" s="493"/>
      <c r="E163" s="493"/>
      <c r="F163" s="642">
        <f t="shared" ref="F163:H163" si="21">SUM(F147:F162)</f>
        <v>0</v>
      </c>
      <c r="G163" s="642">
        <f t="shared" si="21"/>
        <v>0</v>
      </c>
      <c r="H163" s="642">
        <f t="shared" si="21"/>
        <v>0</v>
      </c>
    </row>
    <row r="164" spans="1:8" ht="60" x14ac:dyDescent="0.25">
      <c r="A164" s="183" t="s">
        <v>6045</v>
      </c>
      <c r="B164" s="166" t="s">
        <v>13471</v>
      </c>
      <c r="C164" s="286"/>
      <c r="D164" s="275"/>
      <c r="E164" s="275"/>
      <c r="F164" s="275"/>
      <c r="G164" s="275"/>
      <c r="H164" s="287"/>
    </row>
    <row r="165" spans="1:8" x14ac:dyDescent="0.2">
      <c r="A165" s="47"/>
      <c r="B165" s="6" t="s">
        <v>5474</v>
      </c>
      <c r="C165" s="250"/>
      <c r="D165" s="250"/>
      <c r="E165" s="250"/>
      <c r="F165" s="250"/>
      <c r="G165" s="250"/>
      <c r="H165" s="250"/>
    </row>
    <row r="166" spans="1:8" ht="15" x14ac:dyDescent="0.25">
      <c r="A166" s="15" t="s">
        <v>702</v>
      </c>
      <c r="B166" s="12" t="s">
        <v>5903</v>
      </c>
      <c r="C166" s="269"/>
      <c r="D166" s="269"/>
      <c r="E166" s="269"/>
      <c r="F166" s="269"/>
      <c r="G166" s="269"/>
      <c r="H166" s="288"/>
    </row>
    <row r="167" spans="1:8" x14ac:dyDescent="0.2">
      <c r="A167" s="29" t="s">
        <v>703</v>
      </c>
      <c r="B167" s="16" t="s">
        <v>5966</v>
      </c>
      <c r="C167" s="253">
        <v>36259.360000000001</v>
      </c>
      <c r="D167" s="250">
        <v>17</v>
      </c>
      <c r="E167" s="250"/>
      <c r="F167" s="62">
        <v>0</v>
      </c>
      <c r="G167" s="62">
        <v>0</v>
      </c>
      <c r="H167" s="253">
        <f t="shared" ref="H167:H174" si="22">G167-F167</f>
        <v>0</v>
      </c>
    </row>
    <row r="168" spans="1:8" x14ac:dyDescent="0.2">
      <c r="A168" s="29" t="s">
        <v>704</v>
      </c>
      <c r="B168" s="6" t="s">
        <v>5967</v>
      </c>
      <c r="C168" s="253">
        <v>36259.360000000001</v>
      </c>
      <c r="D168" s="250">
        <v>17</v>
      </c>
      <c r="E168" s="250"/>
      <c r="F168" s="62">
        <v>0</v>
      </c>
      <c r="G168" s="62">
        <v>0</v>
      </c>
      <c r="H168" s="253">
        <f t="shared" si="22"/>
        <v>0</v>
      </c>
    </row>
    <row r="169" spans="1:8" x14ac:dyDescent="0.2">
      <c r="A169" s="29" t="s">
        <v>705</v>
      </c>
      <c r="B169" s="6" t="s">
        <v>5968</v>
      </c>
      <c r="C169" s="253">
        <v>36259.360000000001</v>
      </c>
      <c r="D169" s="250">
        <v>18</v>
      </c>
      <c r="E169" s="250"/>
      <c r="F169" s="62">
        <v>0</v>
      </c>
      <c r="G169" s="62">
        <v>0</v>
      </c>
      <c r="H169" s="253">
        <f t="shared" si="22"/>
        <v>0</v>
      </c>
    </row>
    <row r="170" spans="1:8" x14ac:dyDescent="0.2">
      <c r="A170" s="29" t="s">
        <v>706</v>
      </c>
      <c r="B170" s="6" t="s">
        <v>5969</v>
      </c>
      <c r="C170" s="253">
        <v>36259.360000000001</v>
      </c>
      <c r="D170" s="250">
        <v>18</v>
      </c>
      <c r="E170" s="250"/>
      <c r="F170" s="62">
        <v>0</v>
      </c>
      <c r="G170" s="62">
        <v>0</v>
      </c>
      <c r="H170" s="253">
        <f t="shared" si="22"/>
        <v>0</v>
      </c>
    </row>
    <row r="171" spans="1:8" x14ac:dyDescent="0.2">
      <c r="A171" s="29" t="s">
        <v>1494</v>
      </c>
      <c r="B171" s="6" t="s">
        <v>5970</v>
      </c>
      <c r="C171" s="253">
        <v>9064.84</v>
      </c>
      <c r="D171" s="277">
        <v>44</v>
      </c>
      <c r="E171" s="277"/>
      <c r="F171" s="62">
        <v>0</v>
      </c>
      <c r="G171" s="62">
        <v>0</v>
      </c>
      <c r="H171" s="253">
        <f t="shared" si="22"/>
        <v>0</v>
      </c>
    </row>
    <row r="172" spans="1:8" x14ac:dyDescent="0.2">
      <c r="A172" s="29" t="s">
        <v>3117</v>
      </c>
      <c r="B172" s="6" t="s">
        <v>5971</v>
      </c>
      <c r="C172" s="253">
        <v>9064.84</v>
      </c>
      <c r="D172" s="277">
        <v>44</v>
      </c>
      <c r="E172" s="277"/>
      <c r="F172" s="62">
        <v>0</v>
      </c>
      <c r="G172" s="62">
        <v>0</v>
      </c>
      <c r="H172" s="253">
        <f t="shared" si="22"/>
        <v>0</v>
      </c>
    </row>
    <row r="173" spans="1:8" x14ac:dyDescent="0.2">
      <c r="A173" s="29" t="s">
        <v>3118</v>
      </c>
      <c r="B173" s="6" t="s">
        <v>5972</v>
      </c>
      <c r="C173" s="253">
        <v>9064.84</v>
      </c>
      <c r="D173" s="277">
        <v>44</v>
      </c>
      <c r="E173" s="277"/>
      <c r="F173" s="62">
        <v>0</v>
      </c>
      <c r="G173" s="62">
        <v>0</v>
      </c>
      <c r="H173" s="253">
        <f t="shared" si="22"/>
        <v>0</v>
      </c>
    </row>
    <row r="174" spans="1:8" x14ac:dyDescent="0.2">
      <c r="A174" s="29" t="s">
        <v>3119</v>
      </c>
      <c r="B174" s="6" t="s">
        <v>5973</v>
      </c>
      <c r="C174" s="253">
        <v>9064.85</v>
      </c>
      <c r="D174" s="277">
        <v>44</v>
      </c>
      <c r="E174" s="277"/>
      <c r="F174" s="62">
        <v>0</v>
      </c>
      <c r="G174" s="62">
        <v>0</v>
      </c>
      <c r="H174" s="253">
        <f t="shared" si="22"/>
        <v>0</v>
      </c>
    </row>
    <row r="175" spans="1:8" ht="45" x14ac:dyDescent="0.25">
      <c r="A175" s="15" t="s">
        <v>707</v>
      </c>
      <c r="B175" s="208" t="s">
        <v>6030</v>
      </c>
      <c r="C175" s="269"/>
      <c r="D175" s="269"/>
      <c r="E175" s="269"/>
      <c r="F175" s="269"/>
      <c r="G175" s="269"/>
      <c r="H175" s="288"/>
    </row>
    <row r="176" spans="1:8" x14ac:dyDescent="0.2">
      <c r="A176" s="29" t="s">
        <v>708</v>
      </c>
      <c r="B176" s="6" t="s">
        <v>6629</v>
      </c>
      <c r="C176" s="253">
        <v>254013.42</v>
      </c>
      <c r="D176" s="250">
        <v>19</v>
      </c>
      <c r="E176" s="250">
        <v>24</v>
      </c>
      <c r="F176" s="62">
        <v>254013.42</v>
      </c>
      <c r="G176" s="62">
        <v>0</v>
      </c>
      <c r="H176" s="253">
        <f>G176+F176</f>
        <v>254013.42</v>
      </c>
    </row>
    <row r="177" spans="1:8" x14ac:dyDescent="0.2">
      <c r="A177" s="29" t="s">
        <v>709</v>
      </c>
      <c r="B177" s="6" t="s">
        <v>6630</v>
      </c>
      <c r="C177" s="253">
        <v>254013.42</v>
      </c>
      <c r="D177" s="250">
        <v>19</v>
      </c>
      <c r="E177" s="250">
        <v>24</v>
      </c>
      <c r="F177" s="62">
        <v>254013.42</v>
      </c>
      <c r="G177" s="62">
        <v>0</v>
      </c>
      <c r="H177" s="253">
        <f t="shared" ref="H177:H199" si="23">G177+F177</f>
        <v>254013.42</v>
      </c>
    </row>
    <row r="178" spans="1:8" x14ac:dyDescent="0.2">
      <c r="A178" s="29" t="s">
        <v>710</v>
      </c>
      <c r="B178" s="6" t="s">
        <v>6631</v>
      </c>
      <c r="C178" s="253">
        <v>254013.42</v>
      </c>
      <c r="D178" s="250">
        <v>19</v>
      </c>
      <c r="E178" s="250">
        <v>24</v>
      </c>
      <c r="F178" s="62">
        <v>254013.42</v>
      </c>
      <c r="G178" s="62">
        <v>0</v>
      </c>
      <c r="H178" s="253">
        <f t="shared" si="23"/>
        <v>254013.42</v>
      </c>
    </row>
    <row r="179" spans="1:8" x14ac:dyDescent="0.2">
      <c r="A179" s="29" t="s">
        <v>711</v>
      </c>
      <c r="B179" s="6" t="s">
        <v>6632</v>
      </c>
      <c r="C179" s="253">
        <v>254013.42</v>
      </c>
      <c r="D179" s="250">
        <v>19</v>
      </c>
      <c r="E179" s="250">
        <v>24</v>
      </c>
      <c r="F179" s="62">
        <v>254013.42</v>
      </c>
      <c r="G179" s="62">
        <v>0</v>
      </c>
      <c r="H179" s="253">
        <f t="shared" si="23"/>
        <v>254013.42</v>
      </c>
    </row>
    <row r="180" spans="1:8" x14ac:dyDescent="0.2">
      <c r="A180" s="29" t="s">
        <v>712</v>
      </c>
      <c r="B180" s="6" t="s">
        <v>6633</v>
      </c>
      <c r="C180" s="253">
        <v>254013.42</v>
      </c>
      <c r="D180" s="250">
        <v>20</v>
      </c>
      <c r="E180" s="250">
        <v>24</v>
      </c>
      <c r="F180" s="62">
        <v>254013.42</v>
      </c>
      <c r="G180" s="62">
        <v>0</v>
      </c>
      <c r="H180" s="253">
        <f t="shared" si="23"/>
        <v>254013.42</v>
      </c>
    </row>
    <row r="181" spans="1:8" x14ac:dyDescent="0.2">
      <c r="A181" s="29" t="s">
        <v>713</v>
      </c>
      <c r="B181" s="6" t="s">
        <v>6634</v>
      </c>
      <c r="C181" s="253">
        <v>254013.42</v>
      </c>
      <c r="D181" s="250">
        <v>20</v>
      </c>
      <c r="E181" s="250">
        <v>24</v>
      </c>
      <c r="F181" s="62">
        <v>254013.42</v>
      </c>
      <c r="G181" s="62">
        <v>0</v>
      </c>
      <c r="H181" s="253">
        <f t="shared" si="23"/>
        <v>254013.42</v>
      </c>
    </row>
    <row r="182" spans="1:8" x14ac:dyDescent="0.2">
      <c r="A182" s="29" t="s">
        <v>714</v>
      </c>
      <c r="B182" s="6" t="s">
        <v>6635</v>
      </c>
      <c r="C182" s="253">
        <v>254013.42</v>
      </c>
      <c r="D182" s="250">
        <v>20</v>
      </c>
      <c r="E182" s="250">
        <v>24</v>
      </c>
      <c r="F182" s="62">
        <v>254013.42</v>
      </c>
      <c r="G182" s="62">
        <v>0</v>
      </c>
      <c r="H182" s="253">
        <f t="shared" si="23"/>
        <v>254013.42</v>
      </c>
    </row>
    <row r="183" spans="1:8" x14ac:dyDescent="0.2">
      <c r="A183" s="29" t="s">
        <v>715</v>
      </c>
      <c r="B183" s="6" t="s">
        <v>6975</v>
      </c>
      <c r="C183" s="253">
        <v>254013.42</v>
      </c>
      <c r="D183" s="250">
        <v>20</v>
      </c>
      <c r="E183" s="250">
        <v>24</v>
      </c>
      <c r="F183" s="62">
        <v>254013.42</v>
      </c>
      <c r="G183" s="62">
        <v>0</v>
      </c>
      <c r="H183" s="253">
        <f t="shared" si="23"/>
        <v>254013.42</v>
      </c>
    </row>
    <row r="184" spans="1:8" x14ac:dyDescent="0.2">
      <c r="A184" s="29" t="s">
        <v>716</v>
      </c>
      <c r="B184" s="6" t="s">
        <v>6974</v>
      </c>
      <c r="C184" s="253">
        <v>254013.42</v>
      </c>
      <c r="D184" s="250">
        <v>21</v>
      </c>
      <c r="E184" s="250">
        <v>25</v>
      </c>
      <c r="F184" s="62">
        <v>254013.42</v>
      </c>
      <c r="G184" s="62">
        <v>0</v>
      </c>
      <c r="H184" s="253">
        <f t="shared" si="23"/>
        <v>254013.42</v>
      </c>
    </row>
    <row r="185" spans="1:8" x14ac:dyDescent="0.2">
      <c r="A185" s="29" t="s">
        <v>717</v>
      </c>
      <c r="B185" s="6" t="s">
        <v>6978</v>
      </c>
      <c r="C185" s="253">
        <v>254013.42</v>
      </c>
      <c r="D185" s="250">
        <v>21</v>
      </c>
      <c r="E185" s="250">
        <v>25</v>
      </c>
      <c r="F185" s="62">
        <v>254013.42</v>
      </c>
      <c r="G185" s="62">
        <v>0</v>
      </c>
      <c r="H185" s="253">
        <f t="shared" si="23"/>
        <v>254013.42</v>
      </c>
    </row>
    <row r="186" spans="1:8" x14ac:dyDescent="0.2">
      <c r="A186" s="29" t="s">
        <v>718</v>
      </c>
      <c r="B186" s="6" t="s">
        <v>6979</v>
      </c>
      <c r="C186" s="253">
        <v>254013.42</v>
      </c>
      <c r="D186" s="250">
        <v>21</v>
      </c>
      <c r="E186" s="250">
        <v>25</v>
      </c>
      <c r="F186" s="62">
        <v>254013.42</v>
      </c>
      <c r="G186" s="62">
        <v>0</v>
      </c>
      <c r="H186" s="253">
        <f t="shared" si="23"/>
        <v>254013.42</v>
      </c>
    </row>
    <row r="187" spans="1:8" x14ac:dyDescent="0.2">
      <c r="A187" s="29" t="s">
        <v>719</v>
      </c>
      <c r="B187" s="6" t="s">
        <v>6980</v>
      </c>
      <c r="C187" s="253">
        <v>254013.42</v>
      </c>
      <c r="D187" s="250">
        <v>21</v>
      </c>
      <c r="E187" s="250">
        <v>25</v>
      </c>
      <c r="F187" s="62">
        <v>254013.42</v>
      </c>
      <c r="G187" s="62">
        <v>0</v>
      </c>
      <c r="H187" s="253">
        <f t="shared" si="23"/>
        <v>254013.42</v>
      </c>
    </row>
    <row r="188" spans="1:8" x14ac:dyDescent="0.2">
      <c r="A188" s="29" t="s">
        <v>720</v>
      </c>
      <c r="B188" s="6" t="s">
        <v>6981</v>
      </c>
      <c r="C188" s="253">
        <v>254013.42</v>
      </c>
      <c r="D188" s="250">
        <v>22</v>
      </c>
      <c r="E188" s="250">
        <v>25</v>
      </c>
      <c r="F188" s="62">
        <v>254013.42</v>
      </c>
      <c r="G188" s="62">
        <v>0</v>
      </c>
      <c r="H188" s="253">
        <f t="shared" si="23"/>
        <v>254013.42</v>
      </c>
    </row>
    <row r="189" spans="1:8" x14ac:dyDescent="0.2">
      <c r="A189" s="29" t="s">
        <v>721</v>
      </c>
      <c r="B189" s="6" t="s">
        <v>6982</v>
      </c>
      <c r="C189" s="253">
        <v>254013.42</v>
      </c>
      <c r="D189" s="250">
        <v>22</v>
      </c>
      <c r="E189" s="250">
        <v>25</v>
      </c>
      <c r="F189" s="62">
        <v>254013.42</v>
      </c>
      <c r="G189" s="62">
        <v>0</v>
      </c>
      <c r="H189" s="253">
        <f t="shared" si="23"/>
        <v>254013.42</v>
      </c>
    </row>
    <row r="190" spans="1:8" x14ac:dyDescent="0.2">
      <c r="A190" s="29" t="s">
        <v>722</v>
      </c>
      <c r="B190" s="6" t="s">
        <v>6976</v>
      </c>
      <c r="C190" s="253">
        <v>254013.42</v>
      </c>
      <c r="D190" s="250">
        <v>22</v>
      </c>
      <c r="E190" s="250">
        <v>25</v>
      </c>
      <c r="F190" s="62">
        <v>254013.42</v>
      </c>
      <c r="G190" s="62">
        <v>0</v>
      </c>
      <c r="H190" s="253">
        <f t="shared" si="23"/>
        <v>254013.42</v>
      </c>
    </row>
    <row r="191" spans="1:8" x14ac:dyDescent="0.2">
      <c r="A191" s="29" t="s">
        <v>723</v>
      </c>
      <c r="B191" s="6" t="s">
        <v>6977</v>
      </c>
      <c r="C191" s="253">
        <v>254013.42</v>
      </c>
      <c r="D191" s="250">
        <v>22</v>
      </c>
      <c r="E191" s="250">
        <v>25</v>
      </c>
      <c r="F191" s="62">
        <v>254013.42</v>
      </c>
      <c r="G191" s="62">
        <v>0</v>
      </c>
      <c r="H191" s="253">
        <f t="shared" si="23"/>
        <v>254013.42</v>
      </c>
    </row>
    <row r="192" spans="1:8" x14ac:dyDescent="0.2">
      <c r="A192" s="29" t="s">
        <v>724</v>
      </c>
      <c r="B192" s="6" t="s">
        <v>7766</v>
      </c>
      <c r="C192" s="253">
        <v>254013.42</v>
      </c>
      <c r="D192" s="250">
        <v>23</v>
      </c>
      <c r="E192" s="250">
        <v>26</v>
      </c>
      <c r="F192" s="62">
        <v>254013.42</v>
      </c>
      <c r="G192" s="62">
        <v>0</v>
      </c>
      <c r="H192" s="253">
        <f t="shared" si="23"/>
        <v>254013.42</v>
      </c>
    </row>
    <row r="193" spans="1:8" x14ac:dyDescent="0.2">
      <c r="A193" s="29" t="s">
        <v>725</v>
      </c>
      <c r="B193" s="6" t="s">
        <v>7767</v>
      </c>
      <c r="C193" s="253">
        <v>254013.42</v>
      </c>
      <c r="D193" s="250">
        <v>23</v>
      </c>
      <c r="E193" s="250">
        <v>26</v>
      </c>
      <c r="F193" s="62">
        <v>254013.42</v>
      </c>
      <c r="G193" s="62">
        <v>0</v>
      </c>
      <c r="H193" s="253">
        <f t="shared" si="23"/>
        <v>254013.42</v>
      </c>
    </row>
    <row r="194" spans="1:8" x14ac:dyDescent="0.2">
      <c r="A194" s="29" t="s">
        <v>726</v>
      </c>
      <c r="B194" s="6" t="s">
        <v>7768</v>
      </c>
      <c r="C194" s="253">
        <v>254013.42</v>
      </c>
      <c r="D194" s="250">
        <v>23</v>
      </c>
      <c r="E194" s="250">
        <v>26</v>
      </c>
      <c r="F194" s="62">
        <v>254013.42</v>
      </c>
      <c r="G194" s="62">
        <v>0</v>
      </c>
      <c r="H194" s="253">
        <f t="shared" si="23"/>
        <v>254013.42</v>
      </c>
    </row>
    <row r="195" spans="1:8" x14ac:dyDescent="0.2">
      <c r="A195" s="29" t="s">
        <v>727</v>
      </c>
      <c r="B195" s="6" t="s">
        <v>10753</v>
      </c>
      <c r="C195" s="253">
        <v>254013.42</v>
      </c>
      <c r="D195" s="250">
        <v>23</v>
      </c>
      <c r="E195" s="250">
        <v>28</v>
      </c>
      <c r="F195" s="62">
        <v>254013.42</v>
      </c>
      <c r="G195" s="62">
        <v>0</v>
      </c>
      <c r="H195" s="253">
        <f t="shared" ref="H195" si="24">G195+F195</f>
        <v>254013.42</v>
      </c>
    </row>
    <row r="196" spans="1:8" x14ac:dyDescent="0.2">
      <c r="A196" s="29" t="s">
        <v>1099</v>
      </c>
      <c r="B196" s="6" t="s">
        <v>7770</v>
      </c>
      <c r="C196" s="253">
        <v>254013.42</v>
      </c>
      <c r="D196" s="250">
        <v>24</v>
      </c>
      <c r="E196" s="250">
        <v>26</v>
      </c>
      <c r="F196" s="62">
        <v>254013.42</v>
      </c>
      <c r="G196" s="62">
        <v>0</v>
      </c>
      <c r="H196" s="253">
        <f t="shared" si="23"/>
        <v>254013.42</v>
      </c>
    </row>
    <row r="197" spans="1:8" x14ac:dyDescent="0.2">
      <c r="A197" s="29" t="s">
        <v>1100</v>
      </c>
      <c r="B197" s="6" t="s">
        <v>7769</v>
      </c>
      <c r="C197" s="253">
        <v>254013.42</v>
      </c>
      <c r="D197" s="250">
        <v>24</v>
      </c>
      <c r="E197" s="250">
        <v>26</v>
      </c>
      <c r="F197" s="62">
        <v>254013.42</v>
      </c>
      <c r="G197" s="62">
        <v>0</v>
      </c>
      <c r="H197" s="253">
        <f t="shared" si="23"/>
        <v>254013.42</v>
      </c>
    </row>
    <row r="198" spans="1:8" x14ac:dyDescent="0.2">
      <c r="A198" s="29" t="s">
        <v>1101</v>
      </c>
      <c r="B198" s="6" t="s">
        <v>7771</v>
      </c>
      <c r="C198" s="253">
        <v>254013.42</v>
      </c>
      <c r="D198" s="250">
        <v>24</v>
      </c>
      <c r="E198" s="250">
        <v>26</v>
      </c>
      <c r="F198" s="62">
        <v>254013.42</v>
      </c>
      <c r="G198" s="62">
        <v>0</v>
      </c>
      <c r="H198" s="253">
        <f t="shared" si="23"/>
        <v>254013.42</v>
      </c>
    </row>
    <row r="199" spans="1:8" x14ac:dyDescent="0.2">
      <c r="A199" s="29" t="s">
        <v>1102</v>
      </c>
      <c r="B199" s="6" t="s">
        <v>7772</v>
      </c>
      <c r="C199" s="253">
        <v>254013.42</v>
      </c>
      <c r="D199" s="250">
        <v>24</v>
      </c>
      <c r="E199" s="250">
        <v>26</v>
      </c>
      <c r="F199" s="62">
        <v>254013.42</v>
      </c>
      <c r="G199" s="62">
        <v>0</v>
      </c>
      <c r="H199" s="253">
        <f t="shared" si="23"/>
        <v>254013.42</v>
      </c>
    </row>
    <row r="200" spans="1:8" x14ac:dyDescent="0.2">
      <c r="A200" s="29" t="s">
        <v>1103</v>
      </c>
      <c r="B200" s="6" t="s">
        <v>10754</v>
      </c>
      <c r="C200" s="253">
        <v>254013.42</v>
      </c>
      <c r="D200" s="250">
        <v>25</v>
      </c>
      <c r="E200" s="250">
        <v>28</v>
      </c>
      <c r="F200" s="62">
        <v>254013.42</v>
      </c>
      <c r="G200" s="62">
        <v>0</v>
      </c>
      <c r="H200" s="253">
        <f t="shared" ref="H200" si="25">G200+F200</f>
        <v>254013.42</v>
      </c>
    </row>
    <row r="201" spans="1:8" x14ac:dyDescent="0.2">
      <c r="A201" s="29" t="s">
        <v>1927</v>
      </c>
      <c r="B201" s="6" t="s">
        <v>8327</v>
      </c>
      <c r="C201" s="253">
        <v>254013.42</v>
      </c>
      <c r="D201" s="250">
        <v>25</v>
      </c>
      <c r="E201" s="250">
        <v>27</v>
      </c>
      <c r="F201" s="62">
        <v>254013.42</v>
      </c>
      <c r="G201" s="62">
        <v>0</v>
      </c>
      <c r="H201" s="253">
        <f t="shared" ref="H201:H202" si="26">G201+F201</f>
        <v>254013.42</v>
      </c>
    </row>
    <row r="202" spans="1:8" x14ac:dyDescent="0.2">
      <c r="A202" s="29" t="s">
        <v>1928</v>
      </c>
      <c r="B202" s="6" t="s">
        <v>10755</v>
      </c>
      <c r="C202" s="253">
        <v>254013.42</v>
      </c>
      <c r="D202" s="250">
        <v>25</v>
      </c>
      <c r="E202" s="250">
        <v>28</v>
      </c>
      <c r="F202" s="62">
        <v>254013.42</v>
      </c>
      <c r="G202" s="62">
        <v>0</v>
      </c>
      <c r="H202" s="253">
        <f t="shared" si="26"/>
        <v>254013.42</v>
      </c>
    </row>
    <row r="203" spans="1:8" x14ac:dyDescent="0.2">
      <c r="A203" s="29" t="s">
        <v>1929</v>
      </c>
      <c r="B203" s="6" t="s">
        <v>8328</v>
      </c>
      <c r="C203" s="253">
        <v>254013.42</v>
      </c>
      <c r="D203" s="250">
        <v>25</v>
      </c>
      <c r="E203" s="250">
        <v>27</v>
      </c>
      <c r="F203" s="62">
        <v>254013.42</v>
      </c>
      <c r="G203" s="62">
        <v>0</v>
      </c>
      <c r="H203" s="253">
        <f t="shared" ref="H203:H211" si="27">G203+F203</f>
        <v>254013.42</v>
      </c>
    </row>
    <row r="204" spans="1:8" x14ac:dyDescent="0.2">
      <c r="A204" s="29" t="s">
        <v>1930</v>
      </c>
      <c r="B204" s="6" t="s">
        <v>8329</v>
      </c>
      <c r="C204" s="253">
        <v>254013.42</v>
      </c>
      <c r="D204" s="250">
        <v>26</v>
      </c>
      <c r="E204" s="250">
        <v>27</v>
      </c>
      <c r="F204" s="62">
        <v>254013.42</v>
      </c>
      <c r="G204" s="62">
        <v>0</v>
      </c>
      <c r="H204" s="253">
        <f t="shared" si="27"/>
        <v>254013.42</v>
      </c>
    </row>
    <row r="205" spans="1:8" x14ac:dyDescent="0.2">
      <c r="A205" s="29" t="s">
        <v>1931</v>
      </c>
      <c r="B205" s="6" t="s">
        <v>8330</v>
      </c>
      <c r="C205" s="253">
        <v>254013.42</v>
      </c>
      <c r="D205" s="250">
        <v>26</v>
      </c>
      <c r="E205" s="250">
        <v>27</v>
      </c>
      <c r="F205" s="62">
        <v>254013.42</v>
      </c>
      <c r="G205" s="62">
        <v>0</v>
      </c>
      <c r="H205" s="253">
        <f t="shared" si="27"/>
        <v>254013.42</v>
      </c>
    </row>
    <row r="206" spans="1:8" x14ac:dyDescent="0.2">
      <c r="A206" s="29" t="s">
        <v>1932</v>
      </c>
      <c r="B206" s="6" t="s">
        <v>9680</v>
      </c>
      <c r="C206" s="253">
        <v>254013.42</v>
      </c>
      <c r="D206" s="250">
        <v>26</v>
      </c>
      <c r="E206" s="250">
        <v>28</v>
      </c>
      <c r="F206" s="62">
        <v>254013.42</v>
      </c>
      <c r="G206" s="62">
        <v>0</v>
      </c>
      <c r="H206" s="253">
        <f t="shared" si="27"/>
        <v>254013.42</v>
      </c>
    </row>
    <row r="207" spans="1:8" x14ac:dyDescent="0.2">
      <c r="A207" s="29" t="s">
        <v>1933</v>
      </c>
      <c r="B207" s="6" t="s">
        <v>9681</v>
      </c>
      <c r="C207" s="253">
        <v>254013.42</v>
      </c>
      <c r="D207" s="250">
        <v>26</v>
      </c>
      <c r="E207" s="250">
        <v>28</v>
      </c>
      <c r="F207" s="62">
        <v>254013.42</v>
      </c>
      <c r="G207" s="62">
        <v>0</v>
      </c>
      <c r="H207" s="253">
        <f t="shared" si="27"/>
        <v>254013.42</v>
      </c>
    </row>
    <row r="208" spans="1:8" x14ac:dyDescent="0.2">
      <c r="A208" s="29" t="s">
        <v>1934</v>
      </c>
      <c r="B208" s="6" t="s">
        <v>9682</v>
      </c>
      <c r="C208" s="253">
        <v>254013.42</v>
      </c>
      <c r="D208" s="250">
        <v>27</v>
      </c>
      <c r="E208" s="250">
        <v>28</v>
      </c>
      <c r="F208" s="62">
        <v>254013.42</v>
      </c>
      <c r="G208" s="62">
        <v>0</v>
      </c>
      <c r="H208" s="253">
        <f t="shared" si="27"/>
        <v>254013.42</v>
      </c>
    </row>
    <row r="209" spans="1:8" x14ac:dyDescent="0.2">
      <c r="A209" s="29" t="s">
        <v>1935</v>
      </c>
      <c r="B209" s="6" t="s">
        <v>9683</v>
      </c>
      <c r="C209" s="253">
        <v>254013.42</v>
      </c>
      <c r="D209" s="250">
        <v>27</v>
      </c>
      <c r="E209" s="250">
        <v>28</v>
      </c>
      <c r="F209" s="62">
        <v>254013.42</v>
      </c>
      <c r="G209" s="62">
        <v>0</v>
      </c>
      <c r="H209" s="253">
        <f t="shared" si="27"/>
        <v>254013.42</v>
      </c>
    </row>
    <row r="210" spans="1:8" x14ac:dyDescent="0.2">
      <c r="A210" s="29" t="s">
        <v>1936</v>
      </c>
      <c r="B210" s="6" t="s">
        <v>9684</v>
      </c>
      <c r="C210" s="253">
        <v>254013.42</v>
      </c>
      <c r="D210" s="250">
        <v>27</v>
      </c>
      <c r="E210" s="250">
        <v>28</v>
      </c>
      <c r="F210" s="62">
        <v>254013.42</v>
      </c>
      <c r="G210" s="62">
        <v>0</v>
      </c>
      <c r="H210" s="253">
        <f t="shared" si="27"/>
        <v>254013.42</v>
      </c>
    </row>
    <row r="211" spans="1:8" x14ac:dyDescent="0.2">
      <c r="A211" s="29" t="s">
        <v>1937</v>
      </c>
      <c r="B211" s="6" t="s">
        <v>9685</v>
      </c>
      <c r="C211" s="253">
        <v>254013.42</v>
      </c>
      <c r="D211" s="250">
        <v>27</v>
      </c>
      <c r="E211" s="250">
        <v>28</v>
      </c>
      <c r="F211" s="62">
        <v>254013.42</v>
      </c>
      <c r="G211" s="62">
        <v>0</v>
      </c>
      <c r="H211" s="253">
        <f t="shared" si="27"/>
        <v>254013.42</v>
      </c>
    </row>
    <row r="212" spans="1:8" x14ac:dyDescent="0.2">
      <c r="A212" s="483" t="s">
        <v>1938</v>
      </c>
      <c r="B212" s="595" t="s">
        <v>13973</v>
      </c>
      <c r="C212" s="253">
        <v>129616.81801486666</v>
      </c>
      <c r="D212" s="33">
        <v>28</v>
      </c>
      <c r="E212" s="250">
        <v>29</v>
      </c>
      <c r="F212" s="62">
        <f>C212</f>
        <v>129616.81801486666</v>
      </c>
      <c r="G212" s="253">
        <v>0</v>
      </c>
      <c r="H212" s="253">
        <f>G212+F212</f>
        <v>129616.81801486666</v>
      </c>
    </row>
    <row r="213" spans="1:8" x14ac:dyDescent="0.2">
      <c r="A213" s="483" t="s">
        <v>1939</v>
      </c>
      <c r="B213" s="595" t="s">
        <v>13974</v>
      </c>
      <c r="C213" s="253">
        <v>129616.81801486666</v>
      </c>
      <c r="D213" s="33">
        <v>28</v>
      </c>
      <c r="E213" s="250">
        <v>29</v>
      </c>
      <c r="F213" s="62">
        <f t="shared" ref="F213:F237" si="28">C213</f>
        <v>129616.81801486666</v>
      </c>
      <c r="G213" s="253">
        <v>0</v>
      </c>
      <c r="H213" s="253">
        <f t="shared" ref="H213:H237" si="29">G213+F213</f>
        <v>129616.81801486666</v>
      </c>
    </row>
    <row r="214" spans="1:8" x14ac:dyDescent="0.2">
      <c r="A214" s="483" t="s">
        <v>1940</v>
      </c>
      <c r="B214" s="595" t="s">
        <v>13975</v>
      </c>
      <c r="C214" s="253">
        <v>129616.81801486666</v>
      </c>
      <c r="D214" s="33">
        <v>28</v>
      </c>
      <c r="E214" s="250">
        <v>29</v>
      </c>
      <c r="F214" s="62">
        <f t="shared" si="28"/>
        <v>129616.81801486666</v>
      </c>
      <c r="G214" s="253">
        <v>0</v>
      </c>
      <c r="H214" s="253">
        <f t="shared" si="29"/>
        <v>129616.81801486666</v>
      </c>
    </row>
    <row r="215" spans="1:8" x14ac:dyDescent="0.2">
      <c r="A215" s="483" t="s">
        <v>1941</v>
      </c>
      <c r="B215" s="595" t="s">
        <v>13976</v>
      </c>
      <c r="C215" s="253">
        <v>129616.81801486666</v>
      </c>
      <c r="D215" s="33">
        <v>28</v>
      </c>
      <c r="E215" s="250">
        <v>29</v>
      </c>
      <c r="F215" s="62">
        <f t="shared" si="28"/>
        <v>129616.81801486666</v>
      </c>
      <c r="G215" s="253">
        <v>0</v>
      </c>
      <c r="H215" s="253">
        <f t="shared" si="29"/>
        <v>129616.81801486666</v>
      </c>
    </row>
    <row r="216" spans="1:8" x14ac:dyDescent="0.2">
      <c r="A216" s="483" t="s">
        <v>1942</v>
      </c>
      <c r="B216" s="595" t="s">
        <v>13977</v>
      </c>
      <c r="C216" s="253">
        <v>129616.81801486666</v>
      </c>
      <c r="D216" s="33">
        <v>28</v>
      </c>
      <c r="E216" s="250">
        <v>29</v>
      </c>
      <c r="F216" s="62">
        <f t="shared" si="28"/>
        <v>129616.81801486666</v>
      </c>
      <c r="G216" s="253">
        <v>0</v>
      </c>
      <c r="H216" s="253">
        <f t="shared" si="29"/>
        <v>129616.81801486666</v>
      </c>
    </row>
    <row r="217" spans="1:8" x14ac:dyDescent="0.2">
      <c r="A217" s="483" t="s">
        <v>1943</v>
      </c>
      <c r="B217" s="595" t="s">
        <v>13978</v>
      </c>
      <c r="C217" s="253">
        <v>129616.81801486666</v>
      </c>
      <c r="D217" s="33">
        <v>28</v>
      </c>
      <c r="E217" s="250">
        <v>29</v>
      </c>
      <c r="F217" s="62">
        <f t="shared" si="28"/>
        <v>129616.81801486666</v>
      </c>
      <c r="G217" s="253">
        <v>0</v>
      </c>
      <c r="H217" s="253">
        <f t="shared" si="29"/>
        <v>129616.81801486666</v>
      </c>
    </row>
    <row r="218" spans="1:8" x14ac:dyDescent="0.2">
      <c r="A218" s="483" t="s">
        <v>1944</v>
      </c>
      <c r="B218" s="595" t="s">
        <v>13979</v>
      </c>
      <c r="C218" s="253">
        <v>129616.81801486666</v>
      </c>
      <c r="D218" s="33">
        <v>28</v>
      </c>
      <c r="E218" s="250">
        <v>29</v>
      </c>
      <c r="F218" s="62">
        <f t="shared" si="28"/>
        <v>129616.81801486666</v>
      </c>
      <c r="G218" s="253">
        <v>0</v>
      </c>
      <c r="H218" s="253">
        <f t="shared" si="29"/>
        <v>129616.81801486666</v>
      </c>
    </row>
    <row r="219" spans="1:8" x14ac:dyDescent="0.2">
      <c r="A219" s="483" t="s">
        <v>1945</v>
      </c>
      <c r="B219" s="595" t="s">
        <v>13980</v>
      </c>
      <c r="C219" s="253">
        <v>129616.81801486666</v>
      </c>
      <c r="D219" s="33">
        <v>28</v>
      </c>
      <c r="E219" s="250">
        <v>29</v>
      </c>
      <c r="F219" s="62">
        <f t="shared" si="28"/>
        <v>129616.81801486666</v>
      </c>
      <c r="G219" s="253">
        <v>0</v>
      </c>
      <c r="H219" s="253">
        <f t="shared" si="29"/>
        <v>129616.81801486666</v>
      </c>
    </row>
    <row r="220" spans="1:8" x14ac:dyDescent="0.2">
      <c r="A220" s="483" t="s">
        <v>1946</v>
      </c>
      <c r="B220" s="595" t="s">
        <v>13981</v>
      </c>
      <c r="C220" s="253">
        <v>129616.81801486666</v>
      </c>
      <c r="D220" s="33">
        <v>28</v>
      </c>
      <c r="E220" s="250">
        <v>29</v>
      </c>
      <c r="F220" s="62">
        <f t="shared" si="28"/>
        <v>129616.81801486666</v>
      </c>
      <c r="G220" s="253">
        <v>0</v>
      </c>
      <c r="H220" s="253">
        <f t="shared" si="29"/>
        <v>129616.81801486666</v>
      </c>
    </row>
    <row r="221" spans="1:8" x14ac:dyDescent="0.2">
      <c r="A221" s="483" t="s">
        <v>1947</v>
      </c>
      <c r="B221" s="595" t="s">
        <v>13982</v>
      </c>
      <c r="C221" s="253">
        <v>129616.81801486666</v>
      </c>
      <c r="D221" s="33">
        <v>29</v>
      </c>
      <c r="E221" s="250">
        <v>29</v>
      </c>
      <c r="F221" s="62">
        <f t="shared" si="28"/>
        <v>129616.81801486666</v>
      </c>
      <c r="G221" s="253">
        <v>0</v>
      </c>
      <c r="H221" s="253">
        <f t="shared" si="29"/>
        <v>129616.81801486666</v>
      </c>
    </row>
    <row r="222" spans="1:8" x14ac:dyDescent="0.2">
      <c r="A222" s="483" t="s">
        <v>1948</v>
      </c>
      <c r="B222" s="595" t="s">
        <v>13983</v>
      </c>
      <c r="C222" s="253">
        <v>129616.81801486666</v>
      </c>
      <c r="D222" s="33">
        <v>29</v>
      </c>
      <c r="E222" s="250">
        <v>29</v>
      </c>
      <c r="F222" s="62">
        <f t="shared" si="28"/>
        <v>129616.81801486666</v>
      </c>
      <c r="G222" s="253">
        <v>0</v>
      </c>
      <c r="H222" s="253">
        <f t="shared" si="29"/>
        <v>129616.81801486666</v>
      </c>
    </row>
    <row r="223" spans="1:8" x14ac:dyDescent="0.2">
      <c r="A223" s="483" t="s">
        <v>1949</v>
      </c>
      <c r="B223" s="595" t="s">
        <v>13984</v>
      </c>
      <c r="C223" s="253">
        <v>129616.81801486666</v>
      </c>
      <c r="D223" s="33">
        <v>29</v>
      </c>
      <c r="E223" s="250">
        <v>29</v>
      </c>
      <c r="F223" s="62">
        <f t="shared" si="28"/>
        <v>129616.81801486666</v>
      </c>
      <c r="G223" s="253">
        <v>0</v>
      </c>
      <c r="H223" s="253">
        <f t="shared" si="29"/>
        <v>129616.81801486666</v>
      </c>
    </row>
    <row r="224" spans="1:8" x14ac:dyDescent="0.2">
      <c r="A224" s="483" t="s">
        <v>1950</v>
      </c>
      <c r="B224" s="595" t="s">
        <v>13985</v>
      </c>
      <c r="C224" s="253">
        <v>129616.81801486666</v>
      </c>
      <c r="D224" s="33">
        <v>29</v>
      </c>
      <c r="E224" s="250">
        <v>29</v>
      </c>
      <c r="F224" s="62">
        <f t="shared" si="28"/>
        <v>129616.81801486666</v>
      </c>
      <c r="G224" s="253">
        <v>0</v>
      </c>
      <c r="H224" s="253">
        <f t="shared" si="29"/>
        <v>129616.81801486666</v>
      </c>
    </row>
    <row r="225" spans="1:8" x14ac:dyDescent="0.2">
      <c r="A225" s="483" t="s">
        <v>1951</v>
      </c>
      <c r="B225" s="595" t="s">
        <v>13986</v>
      </c>
      <c r="C225" s="253">
        <v>129616.81801486666</v>
      </c>
      <c r="D225" s="33">
        <v>29</v>
      </c>
      <c r="E225" s="250">
        <v>29</v>
      </c>
      <c r="F225" s="62">
        <f t="shared" si="28"/>
        <v>129616.81801486666</v>
      </c>
      <c r="G225" s="253">
        <v>0</v>
      </c>
      <c r="H225" s="253">
        <f t="shared" si="29"/>
        <v>129616.81801486666</v>
      </c>
    </row>
    <row r="226" spans="1:8" x14ac:dyDescent="0.2">
      <c r="A226" s="483" t="s">
        <v>1952</v>
      </c>
      <c r="B226" s="595" t="s">
        <v>13987</v>
      </c>
      <c r="C226" s="253">
        <v>129616.81801486666</v>
      </c>
      <c r="D226" s="33">
        <v>29</v>
      </c>
      <c r="E226" s="250">
        <v>29</v>
      </c>
      <c r="F226" s="62">
        <f t="shared" si="28"/>
        <v>129616.81801486666</v>
      </c>
      <c r="G226" s="253">
        <v>0</v>
      </c>
      <c r="H226" s="253">
        <f t="shared" si="29"/>
        <v>129616.81801486666</v>
      </c>
    </row>
    <row r="227" spans="1:8" x14ac:dyDescent="0.2">
      <c r="A227" s="483" t="s">
        <v>1953</v>
      </c>
      <c r="B227" s="595" t="s">
        <v>13988</v>
      </c>
      <c r="C227" s="253">
        <v>129616.81801486666</v>
      </c>
      <c r="D227" s="33">
        <v>30</v>
      </c>
      <c r="E227" s="250">
        <v>29</v>
      </c>
      <c r="F227" s="62">
        <f t="shared" si="28"/>
        <v>129616.81801486666</v>
      </c>
      <c r="G227" s="253">
        <v>0</v>
      </c>
      <c r="H227" s="253">
        <f t="shared" si="29"/>
        <v>129616.81801486666</v>
      </c>
    </row>
    <row r="228" spans="1:8" x14ac:dyDescent="0.2">
      <c r="A228" s="483" t="s">
        <v>1954</v>
      </c>
      <c r="B228" s="595" t="s">
        <v>13989</v>
      </c>
      <c r="C228" s="253">
        <v>129616.81801486666</v>
      </c>
      <c r="D228" s="33">
        <v>30</v>
      </c>
      <c r="E228" s="250">
        <v>29</v>
      </c>
      <c r="F228" s="62">
        <f t="shared" si="28"/>
        <v>129616.81801486666</v>
      </c>
      <c r="G228" s="253">
        <v>0</v>
      </c>
      <c r="H228" s="253">
        <f t="shared" si="29"/>
        <v>129616.81801486666</v>
      </c>
    </row>
    <row r="229" spans="1:8" x14ac:dyDescent="0.2">
      <c r="A229" s="483" t="s">
        <v>1955</v>
      </c>
      <c r="B229" s="595" t="s">
        <v>13990</v>
      </c>
      <c r="C229" s="253">
        <v>129616.81801486666</v>
      </c>
      <c r="D229" s="33">
        <v>30</v>
      </c>
      <c r="E229" s="250">
        <v>29</v>
      </c>
      <c r="F229" s="62">
        <f t="shared" si="28"/>
        <v>129616.81801486666</v>
      </c>
      <c r="G229" s="253">
        <v>0</v>
      </c>
      <c r="H229" s="253">
        <f t="shared" si="29"/>
        <v>129616.81801486666</v>
      </c>
    </row>
    <row r="230" spans="1:8" x14ac:dyDescent="0.2">
      <c r="A230" s="483" t="s">
        <v>1956</v>
      </c>
      <c r="B230" s="595" t="s">
        <v>13991</v>
      </c>
      <c r="C230" s="253">
        <v>129616.81801486666</v>
      </c>
      <c r="D230" s="33">
        <v>30</v>
      </c>
      <c r="E230" s="250">
        <v>29</v>
      </c>
      <c r="F230" s="62">
        <f t="shared" si="28"/>
        <v>129616.81801486666</v>
      </c>
      <c r="G230" s="253">
        <v>0</v>
      </c>
      <c r="H230" s="253">
        <f t="shared" si="29"/>
        <v>129616.81801486666</v>
      </c>
    </row>
    <row r="231" spans="1:8" x14ac:dyDescent="0.2">
      <c r="A231" s="483" t="s">
        <v>1957</v>
      </c>
      <c r="B231" s="595" t="s">
        <v>13992</v>
      </c>
      <c r="C231" s="253">
        <v>129616.81801486666</v>
      </c>
      <c r="D231" s="33">
        <v>30</v>
      </c>
      <c r="E231" s="250">
        <v>29</v>
      </c>
      <c r="F231" s="62">
        <f t="shared" si="28"/>
        <v>129616.81801486666</v>
      </c>
      <c r="G231" s="253">
        <v>0</v>
      </c>
      <c r="H231" s="253">
        <f t="shared" si="29"/>
        <v>129616.81801486666</v>
      </c>
    </row>
    <row r="232" spans="1:8" x14ac:dyDescent="0.2">
      <c r="A232" s="483" t="s">
        <v>1958</v>
      </c>
      <c r="B232" s="595" t="s">
        <v>13993</v>
      </c>
      <c r="C232" s="253">
        <v>129616.81801486666</v>
      </c>
      <c r="D232" s="33">
        <v>30</v>
      </c>
      <c r="E232" s="250">
        <v>29</v>
      </c>
      <c r="F232" s="62">
        <f t="shared" si="28"/>
        <v>129616.81801486666</v>
      </c>
      <c r="G232" s="253">
        <v>0</v>
      </c>
      <c r="H232" s="253">
        <f t="shared" si="29"/>
        <v>129616.81801486666</v>
      </c>
    </row>
    <row r="233" spans="1:8" x14ac:dyDescent="0.2">
      <c r="A233" s="483" t="s">
        <v>1959</v>
      </c>
      <c r="B233" s="595" t="s">
        <v>13994</v>
      </c>
      <c r="C233" s="253">
        <v>129616.81801486666</v>
      </c>
      <c r="D233" s="33">
        <v>30</v>
      </c>
      <c r="E233" s="250">
        <v>29</v>
      </c>
      <c r="F233" s="62">
        <f t="shared" si="28"/>
        <v>129616.81801486666</v>
      </c>
      <c r="G233" s="253">
        <v>0</v>
      </c>
      <c r="H233" s="253">
        <f t="shared" si="29"/>
        <v>129616.81801486666</v>
      </c>
    </row>
    <row r="234" spans="1:8" x14ac:dyDescent="0.2">
      <c r="A234" s="483" t="s">
        <v>1960</v>
      </c>
      <c r="B234" s="595" t="s">
        <v>13995</v>
      </c>
      <c r="C234" s="253">
        <v>129616.81801486666</v>
      </c>
      <c r="D234" s="33">
        <v>30</v>
      </c>
      <c r="E234" s="250">
        <v>29</v>
      </c>
      <c r="F234" s="62">
        <f t="shared" si="28"/>
        <v>129616.81801486666</v>
      </c>
      <c r="G234" s="253">
        <v>0</v>
      </c>
      <c r="H234" s="253">
        <f t="shared" si="29"/>
        <v>129616.81801486666</v>
      </c>
    </row>
    <row r="235" spans="1:8" x14ac:dyDescent="0.2">
      <c r="A235" s="483" t="s">
        <v>1961</v>
      </c>
      <c r="B235" s="595" t="s">
        <v>13996</v>
      </c>
      <c r="C235" s="253">
        <v>129616.81801486666</v>
      </c>
      <c r="D235" s="33">
        <v>30</v>
      </c>
      <c r="E235" s="250">
        <v>29</v>
      </c>
      <c r="F235" s="62">
        <f t="shared" si="28"/>
        <v>129616.81801486666</v>
      </c>
      <c r="G235" s="253">
        <v>0</v>
      </c>
      <c r="H235" s="253">
        <f t="shared" si="29"/>
        <v>129616.81801486666</v>
      </c>
    </row>
    <row r="236" spans="1:8" x14ac:dyDescent="0.2">
      <c r="A236" s="483" t="s">
        <v>1962</v>
      </c>
      <c r="B236" s="595" t="s">
        <v>13997</v>
      </c>
      <c r="C236" s="253">
        <v>129616.81801486666</v>
      </c>
      <c r="D236" s="33">
        <v>30</v>
      </c>
      <c r="E236" s="250">
        <v>29</v>
      </c>
      <c r="F236" s="62">
        <f t="shared" si="28"/>
        <v>129616.81801486666</v>
      </c>
      <c r="G236" s="253">
        <v>0</v>
      </c>
      <c r="H236" s="253">
        <f t="shared" si="29"/>
        <v>129616.81801486666</v>
      </c>
    </row>
    <row r="237" spans="1:8" x14ac:dyDescent="0.2">
      <c r="A237" s="483" t="s">
        <v>1963</v>
      </c>
      <c r="B237" s="595" t="s">
        <v>13998</v>
      </c>
      <c r="C237" s="253">
        <v>129616.81801486666</v>
      </c>
      <c r="D237" s="33">
        <v>31</v>
      </c>
      <c r="E237" s="250">
        <v>29</v>
      </c>
      <c r="F237" s="62">
        <f t="shared" si="28"/>
        <v>129616.81801486666</v>
      </c>
      <c r="G237" s="253">
        <v>0</v>
      </c>
      <c r="H237" s="253">
        <f t="shared" si="29"/>
        <v>129616.81801486666</v>
      </c>
    </row>
    <row r="238" spans="1:8" x14ac:dyDescent="0.2">
      <c r="A238" s="483" t="s">
        <v>1964</v>
      </c>
      <c r="B238" s="595" t="s">
        <v>15242</v>
      </c>
      <c r="C238" s="253">
        <v>129616.81801486666</v>
      </c>
      <c r="D238" s="33">
        <v>31</v>
      </c>
      <c r="E238" s="250">
        <v>30</v>
      </c>
      <c r="F238" s="62">
        <v>0</v>
      </c>
      <c r="G238" s="62">
        <f>C238</f>
        <v>129616.81801486666</v>
      </c>
      <c r="H238" s="253">
        <f t="shared" ref="H238:H239" si="30">G238-F238</f>
        <v>129616.81801486666</v>
      </c>
    </row>
    <row r="239" spans="1:8" x14ac:dyDescent="0.2">
      <c r="A239" s="483" t="s">
        <v>1965</v>
      </c>
      <c r="B239" s="595" t="s">
        <v>15243</v>
      </c>
      <c r="C239" s="253">
        <v>129616.81801486666</v>
      </c>
      <c r="D239" s="33">
        <v>31</v>
      </c>
      <c r="E239" s="250">
        <v>30</v>
      </c>
      <c r="F239" s="62">
        <v>0</v>
      </c>
      <c r="G239" s="62">
        <f t="shared" ref="G239:G255" si="31">C239</f>
        <v>129616.81801486666</v>
      </c>
      <c r="H239" s="253">
        <f t="shared" si="30"/>
        <v>129616.81801486666</v>
      </c>
    </row>
    <row r="240" spans="1:8" x14ac:dyDescent="0.2">
      <c r="A240" s="483" t="s">
        <v>1966</v>
      </c>
      <c r="B240" s="595" t="s">
        <v>15244</v>
      </c>
      <c r="C240" s="253">
        <v>129616.81801486666</v>
      </c>
      <c r="D240" s="33">
        <v>31</v>
      </c>
      <c r="E240" s="250">
        <v>30</v>
      </c>
      <c r="F240" s="62">
        <v>0</v>
      </c>
      <c r="G240" s="62">
        <f t="shared" si="31"/>
        <v>129616.81801486666</v>
      </c>
      <c r="H240" s="253">
        <f t="shared" ref="H240:H269" si="32">G240-F240</f>
        <v>129616.81801486666</v>
      </c>
    </row>
    <row r="241" spans="1:8" x14ac:dyDescent="0.2">
      <c r="A241" s="483" t="s">
        <v>1967</v>
      </c>
      <c r="B241" s="595" t="s">
        <v>15245</v>
      </c>
      <c r="C241" s="253">
        <v>129616.81801486666</v>
      </c>
      <c r="D241" s="33">
        <v>31</v>
      </c>
      <c r="E241" s="250">
        <v>30</v>
      </c>
      <c r="F241" s="62">
        <v>0</v>
      </c>
      <c r="G241" s="62">
        <f t="shared" si="31"/>
        <v>129616.81801486666</v>
      </c>
      <c r="H241" s="253">
        <f t="shared" si="32"/>
        <v>129616.81801486666</v>
      </c>
    </row>
    <row r="242" spans="1:8" x14ac:dyDescent="0.2">
      <c r="A242" s="483" t="s">
        <v>1968</v>
      </c>
      <c r="B242" s="595" t="s">
        <v>15246</v>
      </c>
      <c r="C242" s="253">
        <v>129616.81801486666</v>
      </c>
      <c r="D242" s="33">
        <v>31</v>
      </c>
      <c r="E242" s="250">
        <v>30</v>
      </c>
      <c r="F242" s="62">
        <v>0</v>
      </c>
      <c r="G242" s="62">
        <f t="shared" si="31"/>
        <v>129616.81801486666</v>
      </c>
      <c r="H242" s="253">
        <f t="shared" si="32"/>
        <v>129616.81801486666</v>
      </c>
    </row>
    <row r="243" spans="1:8" x14ac:dyDescent="0.2">
      <c r="A243" s="483" t="s">
        <v>1969</v>
      </c>
      <c r="B243" s="595" t="s">
        <v>15247</v>
      </c>
      <c r="C243" s="253">
        <v>129616.81801486666</v>
      </c>
      <c r="D243" s="33">
        <v>31</v>
      </c>
      <c r="E243" s="250">
        <v>30</v>
      </c>
      <c r="F243" s="62">
        <v>0</v>
      </c>
      <c r="G243" s="62">
        <f t="shared" si="31"/>
        <v>129616.81801486666</v>
      </c>
      <c r="H243" s="253">
        <f t="shared" si="32"/>
        <v>129616.81801486666</v>
      </c>
    </row>
    <row r="244" spans="1:8" x14ac:dyDescent="0.2">
      <c r="A244" s="483" t="s">
        <v>1970</v>
      </c>
      <c r="B244" s="595" t="s">
        <v>15248</v>
      </c>
      <c r="C244" s="253">
        <v>129616.81801486666</v>
      </c>
      <c r="D244" s="33">
        <v>31</v>
      </c>
      <c r="E244" s="250">
        <v>30</v>
      </c>
      <c r="F244" s="62">
        <v>0</v>
      </c>
      <c r="G244" s="62">
        <f t="shared" si="31"/>
        <v>129616.81801486666</v>
      </c>
      <c r="H244" s="253">
        <f t="shared" si="32"/>
        <v>129616.81801486666</v>
      </c>
    </row>
    <row r="245" spans="1:8" x14ac:dyDescent="0.2">
      <c r="A245" s="483" t="s">
        <v>1971</v>
      </c>
      <c r="B245" s="595" t="s">
        <v>15249</v>
      </c>
      <c r="C245" s="253">
        <v>129616.81801486666</v>
      </c>
      <c r="D245" s="33">
        <v>32</v>
      </c>
      <c r="E245" s="250">
        <v>30</v>
      </c>
      <c r="F245" s="62">
        <v>0</v>
      </c>
      <c r="G245" s="62">
        <f t="shared" si="31"/>
        <v>129616.81801486666</v>
      </c>
      <c r="H245" s="253">
        <f t="shared" si="32"/>
        <v>129616.81801486666</v>
      </c>
    </row>
    <row r="246" spans="1:8" x14ac:dyDescent="0.2">
      <c r="A246" s="483" t="s">
        <v>1972</v>
      </c>
      <c r="B246" s="595" t="s">
        <v>15250</v>
      </c>
      <c r="C246" s="253">
        <v>129616.81801486666</v>
      </c>
      <c r="D246" s="33">
        <v>32</v>
      </c>
      <c r="E246" s="250">
        <v>30</v>
      </c>
      <c r="F246" s="62">
        <v>0</v>
      </c>
      <c r="G246" s="62">
        <f t="shared" si="31"/>
        <v>129616.81801486666</v>
      </c>
      <c r="H246" s="253">
        <f t="shared" si="32"/>
        <v>129616.81801486666</v>
      </c>
    </row>
    <row r="247" spans="1:8" x14ac:dyDescent="0.2">
      <c r="A247" s="483" t="s">
        <v>1973</v>
      </c>
      <c r="B247" s="595" t="s">
        <v>15251</v>
      </c>
      <c r="C247" s="253">
        <v>129616.81801486666</v>
      </c>
      <c r="D247" s="33">
        <v>32</v>
      </c>
      <c r="E247" s="250">
        <v>30</v>
      </c>
      <c r="F247" s="62">
        <v>0</v>
      </c>
      <c r="G247" s="62">
        <f t="shared" si="31"/>
        <v>129616.81801486666</v>
      </c>
      <c r="H247" s="253">
        <f t="shared" si="32"/>
        <v>129616.81801486666</v>
      </c>
    </row>
    <row r="248" spans="1:8" x14ac:dyDescent="0.2">
      <c r="A248" s="483" t="s">
        <v>1974</v>
      </c>
      <c r="B248" s="595" t="s">
        <v>15252</v>
      </c>
      <c r="C248" s="253">
        <v>129616.81801486666</v>
      </c>
      <c r="D248" s="33">
        <v>32</v>
      </c>
      <c r="E248" s="250">
        <v>30</v>
      </c>
      <c r="F248" s="62">
        <v>0</v>
      </c>
      <c r="G248" s="62">
        <f t="shared" si="31"/>
        <v>129616.81801486666</v>
      </c>
      <c r="H248" s="253">
        <f t="shared" si="32"/>
        <v>129616.81801486666</v>
      </c>
    </row>
    <row r="249" spans="1:8" x14ac:dyDescent="0.2">
      <c r="A249" s="483" t="s">
        <v>1975</v>
      </c>
      <c r="B249" s="595" t="s">
        <v>15253</v>
      </c>
      <c r="C249" s="253">
        <v>129616.81801486666</v>
      </c>
      <c r="D249" s="33">
        <v>32</v>
      </c>
      <c r="E249" s="250">
        <v>30</v>
      </c>
      <c r="F249" s="62">
        <v>0</v>
      </c>
      <c r="G249" s="62">
        <f t="shared" si="31"/>
        <v>129616.81801486666</v>
      </c>
      <c r="H249" s="253">
        <f t="shared" si="32"/>
        <v>129616.81801486666</v>
      </c>
    </row>
    <row r="250" spans="1:8" x14ac:dyDescent="0.2">
      <c r="A250" s="483" t="s">
        <v>1976</v>
      </c>
      <c r="B250" s="595" t="s">
        <v>15254</v>
      </c>
      <c r="C250" s="253">
        <v>129616.81801486666</v>
      </c>
      <c r="D250" s="33">
        <v>32</v>
      </c>
      <c r="E250" s="250">
        <v>30</v>
      </c>
      <c r="F250" s="62">
        <v>0</v>
      </c>
      <c r="G250" s="62">
        <f t="shared" si="31"/>
        <v>129616.81801486666</v>
      </c>
      <c r="H250" s="253">
        <f t="shared" si="32"/>
        <v>129616.81801486666</v>
      </c>
    </row>
    <row r="251" spans="1:8" x14ac:dyDescent="0.2">
      <c r="A251" s="483" t="s">
        <v>1977</v>
      </c>
      <c r="B251" s="595" t="s">
        <v>15255</v>
      </c>
      <c r="C251" s="253">
        <v>129616.81801486666</v>
      </c>
      <c r="D251" s="33">
        <v>32</v>
      </c>
      <c r="E251" s="250">
        <v>30</v>
      </c>
      <c r="F251" s="62">
        <v>0</v>
      </c>
      <c r="G251" s="62">
        <f t="shared" si="31"/>
        <v>129616.81801486666</v>
      </c>
      <c r="H251" s="253">
        <f t="shared" si="32"/>
        <v>129616.81801486666</v>
      </c>
    </row>
    <row r="252" spans="1:8" x14ac:dyDescent="0.2">
      <c r="A252" s="483" t="s">
        <v>1978</v>
      </c>
      <c r="B252" s="595" t="s">
        <v>15256</v>
      </c>
      <c r="C252" s="253">
        <v>129616.81801486666</v>
      </c>
      <c r="D252" s="33">
        <v>32</v>
      </c>
      <c r="E252" s="250">
        <v>30</v>
      </c>
      <c r="F252" s="62">
        <v>0</v>
      </c>
      <c r="G252" s="62">
        <f t="shared" si="31"/>
        <v>129616.81801486666</v>
      </c>
      <c r="H252" s="253">
        <f t="shared" si="32"/>
        <v>129616.81801486666</v>
      </c>
    </row>
    <row r="253" spans="1:8" x14ac:dyDescent="0.2">
      <c r="A253" s="483" t="s">
        <v>1979</v>
      </c>
      <c r="B253" s="595" t="s">
        <v>15257</v>
      </c>
      <c r="C253" s="253">
        <v>129616.81801486666</v>
      </c>
      <c r="D253" s="33">
        <v>33</v>
      </c>
      <c r="E253" s="250">
        <v>30</v>
      </c>
      <c r="F253" s="62">
        <v>0</v>
      </c>
      <c r="G253" s="62">
        <f t="shared" si="31"/>
        <v>129616.81801486666</v>
      </c>
      <c r="H253" s="253">
        <f t="shared" si="32"/>
        <v>129616.81801486666</v>
      </c>
    </row>
    <row r="254" spans="1:8" x14ac:dyDescent="0.2">
      <c r="A254" s="483" t="s">
        <v>1980</v>
      </c>
      <c r="B254" s="595" t="s">
        <v>15258</v>
      </c>
      <c r="C254" s="253">
        <v>129616.81801486666</v>
      </c>
      <c r="D254" s="33">
        <v>33</v>
      </c>
      <c r="E254" s="250">
        <v>30</v>
      </c>
      <c r="F254" s="62">
        <v>0</v>
      </c>
      <c r="G254" s="62">
        <f t="shared" si="31"/>
        <v>129616.81801486666</v>
      </c>
      <c r="H254" s="253">
        <f t="shared" si="32"/>
        <v>129616.81801486666</v>
      </c>
    </row>
    <row r="255" spans="1:8" x14ac:dyDescent="0.2">
      <c r="A255" s="483" t="s">
        <v>1981</v>
      </c>
      <c r="B255" s="595" t="s">
        <v>15259</v>
      </c>
      <c r="C255" s="253">
        <v>129616.81801486666</v>
      </c>
      <c r="D255" s="33">
        <v>33</v>
      </c>
      <c r="E255" s="250">
        <v>30</v>
      </c>
      <c r="F255" s="62">
        <v>0</v>
      </c>
      <c r="G255" s="62">
        <f t="shared" si="31"/>
        <v>129616.81801486666</v>
      </c>
      <c r="H255" s="253">
        <f t="shared" si="32"/>
        <v>129616.81801486666</v>
      </c>
    </row>
    <row r="256" spans="1:8" x14ac:dyDescent="0.2">
      <c r="A256" s="483" t="s">
        <v>1982</v>
      </c>
      <c r="B256" s="595" t="s">
        <v>12148</v>
      </c>
      <c r="C256" s="253">
        <v>129616.81801486666</v>
      </c>
      <c r="D256" s="33">
        <v>33</v>
      </c>
      <c r="E256" s="250"/>
      <c r="F256" s="62">
        <v>0</v>
      </c>
      <c r="G256" s="62">
        <v>0</v>
      </c>
      <c r="H256" s="253">
        <f t="shared" si="32"/>
        <v>0</v>
      </c>
    </row>
    <row r="257" spans="1:8" x14ac:dyDescent="0.2">
      <c r="A257" s="483" t="s">
        <v>1983</v>
      </c>
      <c r="B257" s="595" t="s">
        <v>1637</v>
      </c>
      <c r="C257" s="253">
        <v>129616.81801486666</v>
      </c>
      <c r="D257" s="33">
        <v>33</v>
      </c>
      <c r="E257" s="250"/>
      <c r="F257" s="62">
        <v>0</v>
      </c>
      <c r="G257" s="62">
        <v>0</v>
      </c>
      <c r="H257" s="253">
        <f t="shared" si="32"/>
        <v>0</v>
      </c>
    </row>
    <row r="258" spans="1:8" x14ac:dyDescent="0.2">
      <c r="A258" s="483" t="s">
        <v>1984</v>
      </c>
      <c r="B258" s="595" t="s">
        <v>12151</v>
      </c>
      <c r="C258" s="253">
        <v>129616.81801486666</v>
      </c>
      <c r="D258" s="33">
        <v>33</v>
      </c>
      <c r="E258" s="250"/>
      <c r="F258" s="62">
        <v>0</v>
      </c>
      <c r="G258" s="62">
        <v>0</v>
      </c>
      <c r="H258" s="253">
        <f t="shared" si="32"/>
        <v>0</v>
      </c>
    </row>
    <row r="259" spans="1:8" x14ac:dyDescent="0.2">
      <c r="A259" s="483" t="s">
        <v>1985</v>
      </c>
      <c r="B259" s="595" t="s">
        <v>1638</v>
      </c>
      <c r="C259" s="253">
        <v>129616.81801486666</v>
      </c>
      <c r="D259" s="33">
        <v>33</v>
      </c>
      <c r="E259" s="250"/>
      <c r="F259" s="62">
        <v>0</v>
      </c>
      <c r="G259" s="62">
        <v>0</v>
      </c>
      <c r="H259" s="253">
        <f t="shared" si="32"/>
        <v>0</v>
      </c>
    </row>
    <row r="260" spans="1:8" x14ac:dyDescent="0.2">
      <c r="A260" s="483" t="s">
        <v>1986</v>
      </c>
      <c r="B260" s="595" t="s">
        <v>12154</v>
      </c>
      <c r="C260" s="253">
        <v>129616.81801486666</v>
      </c>
      <c r="D260" s="33">
        <v>33</v>
      </c>
      <c r="E260" s="250"/>
      <c r="F260" s="62">
        <v>0</v>
      </c>
      <c r="G260" s="62">
        <v>0</v>
      </c>
      <c r="H260" s="253">
        <f t="shared" si="32"/>
        <v>0</v>
      </c>
    </row>
    <row r="261" spans="1:8" x14ac:dyDescent="0.2">
      <c r="A261" s="483" t="s">
        <v>1987</v>
      </c>
      <c r="B261" s="595" t="s">
        <v>1639</v>
      </c>
      <c r="C261" s="253">
        <v>129616.81801486666</v>
      </c>
      <c r="D261" s="33">
        <v>34</v>
      </c>
      <c r="E261" s="250"/>
      <c r="F261" s="62">
        <v>0</v>
      </c>
      <c r="G261" s="62">
        <v>0</v>
      </c>
      <c r="H261" s="253">
        <f t="shared" si="32"/>
        <v>0</v>
      </c>
    </row>
    <row r="262" spans="1:8" x14ac:dyDescent="0.2">
      <c r="A262" s="483" t="s">
        <v>1988</v>
      </c>
      <c r="B262" s="595" t="s">
        <v>12157</v>
      </c>
      <c r="C262" s="253">
        <v>129616.81801486666</v>
      </c>
      <c r="D262" s="33">
        <v>34</v>
      </c>
      <c r="E262" s="250"/>
      <c r="F262" s="62">
        <v>0</v>
      </c>
      <c r="G262" s="62">
        <v>0</v>
      </c>
      <c r="H262" s="253">
        <f t="shared" si="32"/>
        <v>0</v>
      </c>
    </row>
    <row r="263" spans="1:8" x14ac:dyDescent="0.2">
      <c r="A263" s="483" t="s">
        <v>1989</v>
      </c>
      <c r="B263" s="595" t="s">
        <v>1640</v>
      </c>
      <c r="C263" s="253">
        <v>129616.81801486666</v>
      </c>
      <c r="D263" s="33">
        <v>34</v>
      </c>
      <c r="E263" s="250"/>
      <c r="F263" s="62">
        <v>0</v>
      </c>
      <c r="G263" s="62">
        <v>0</v>
      </c>
      <c r="H263" s="253">
        <f t="shared" si="32"/>
        <v>0</v>
      </c>
    </row>
    <row r="264" spans="1:8" x14ac:dyDescent="0.2">
      <c r="A264" s="483" t="s">
        <v>1990</v>
      </c>
      <c r="B264" s="595" t="s">
        <v>12160</v>
      </c>
      <c r="C264" s="253">
        <v>129616.81801486666</v>
      </c>
      <c r="D264" s="33">
        <v>34</v>
      </c>
      <c r="E264" s="250"/>
      <c r="F264" s="62">
        <v>0</v>
      </c>
      <c r="G264" s="62">
        <v>0</v>
      </c>
      <c r="H264" s="253">
        <f t="shared" si="32"/>
        <v>0</v>
      </c>
    </row>
    <row r="265" spans="1:8" x14ac:dyDescent="0.2">
      <c r="A265" s="483" t="s">
        <v>1991</v>
      </c>
      <c r="B265" s="595" t="s">
        <v>1641</v>
      </c>
      <c r="C265" s="253">
        <v>129616.81801486666</v>
      </c>
      <c r="D265" s="33">
        <v>34</v>
      </c>
      <c r="E265" s="250"/>
      <c r="F265" s="62">
        <v>0</v>
      </c>
      <c r="G265" s="62">
        <v>0</v>
      </c>
      <c r="H265" s="253">
        <f t="shared" si="32"/>
        <v>0</v>
      </c>
    </row>
    <row r="266" spans="1:8" x14ac:dyDescent="0.2">
      <c r="A266" s="483" t="s">
        <v>1992</v>
      </c>
      <c r="B266" s="595" t="s">
        <v>12163</v>
      </c>
      <c r="C266" s="253">
        <v>129616.81801486666</v>
      </c>
      <c r="D266" s="33">
        <v>34</v>
      </c>
      <c r="E266" s="250"/>
      <c r="F266" s="62">
        <v>0</v>
      </c>
      <c r="G266" s="62">
        <v>0</v>
      </c>
      <c r="H266" s="253">
        <f t="shared" si="32"/>
        <v>0</v>
      </c>
    </row>
    <row r="267" spans="1:8" x14ac:dyDescent="0.2">
      <c r="A267" s="483" t="s">
        <v>1993</v>
      </c>
      <c r="B267" s="595" t="s">
        <v>1642</v>
      </c>
      <c r="C267" s="253">
        <v>129616.81801486666</v>
      </c>
      <c r="D267" s="33">
        <v>34</v>
      </c>
      <c r="E267" s="250"/>
      <c r="F267" s="62">
        <v>0</v>
      </c>
      <c r="G267" s="62">
        <v>0</v>
      </c>
      <c r="H267" s="253">
        <f t="shared" si="32"/>
        <v>0</v>
      </c>
    </row>
    <row r="268" spans="1:8" x14ac:dyDescent="0.2">
      <c r="A268" s="483" t="s">
        <v>1994</v>
      </c>
      <c r="B268" s="595" t="s">
        <v>12166</v>
      </c>
      <c r="C268" s="253">
        <v>129616.81801486666</v>
      </c>
      <c r="D268" s="33">
        <v>34</v>
      </c>
      <c r="E268" s="250"/>
      <c r="F268" s="62">
        <v>0</v>
      </c>
      <c r="G268" s="62">
        <v>0</v>
      </c>
      <c r="H268" s="253">
        <f t="shared" si="32"/>
        <v>0</v>
      </c>
    </row>
    <row r="269" spans="1:8" x14ac:dyDescent="0.2">
      <c r="A269" s="483" t="s">
        <v>1995</v>
      </c>
      <c r="B269" s="595" t="s">
        <v>1643</v>
      </c>
      <c r="C269" s="253">
        <v>129616.81801486666</v>
      </c>
      <c r="D269" s="33">
        <v>35</v>
      </c>
      <c r="E269" s="250"/>
      <c r="F269" s="62">
        <v>0</v>
      </c>
      <c r="G269" s="62">
        <v>0</v>
      </c>
      <c r="H269" s="253">
        <f t="shared" si="32"/>
        <v>0</v>
      </c>
    </row>
    <row r="270" spans="1:8" x14ac:dyDescent="0.2">
      <c r="A270" s="483" t="s">
        <v>13472</v>
      </c>
      <c r="B270" s="595" t="s">
        <v>12169</v>
      </c>
      <c r="C270" s="253">
        <v>129616.81801486666</v>
      </c>
      <c r="D270" s="33">
        <v>35</v>
      </c>
      <c r="E270" s="250"/>
      <c r="F270" s="62">
        <v>0</v>
      </c>
      <c r="G270" s="62">
        <v>0</v>
      </c>
      <c r="H270" s="253">
        <f t="shared" ref="H270:H326" si="33">G270-F270</f>
        <v>0</v>
      </c>
    </row>
    <row r="271" spans="1:8" x14ac:dyDescent="0.2">
      <c r="A271" s="483" t="s">
        <v>13473</v>
      </c>
      <c r="B271" s="595" t="s">
        <v>1644</v>
      </c>
      <c r="C271" s="253">
        <v>129616.81801486666</v>
      </c>
      <c r="D271" s="33">
        <v>35</v>
      </c>
      <c r="E271" s="250"/>
      <c r="F271" s="62">
        <v>0</v>
      </c>
      <c r="G271" s="62">
        <v>0</v>
      </c>
      <c r="H271" s="253">
        <f t="shared" si="33"/>
        <v>0</v>
      </c>
    </row>
    <row r="272" spans="1:8" x14ac:dyDescent="0.2">
      <c r="A272" s="483" t="s">
        <v>13474</v>
      </c>
      <c r="B272" s="595" t="s">
        <v>12172</v>
      </c>
      <c r="C272" s="253">
        <v>129616.81801486666</v>
      </c>
      <c r="D272" s="33">
        <v>35</v>
      </c>
      <c r="E272" s="250"/>
      <c r="F272" s="62">
        <v>0</v>
      </c>
      <c r="G272" s="62">
        <v>0</v>
      </c>
      <c r="H272" s="253">
        <f t="shared" si="33"/>
        <v>0</v>
      </c>
    </row>
    <row r="273" spans="1:8" x14ac:dyDescent="0.2">
      <c r="A273" s="483" t="s">
        <v>13475</v>
      </c>
      <c r="B273" s="595" t="s">
        <v>1645</v>
      </c>
      <c r="C273" s="253">
        <v>129616.81801486666</v>
      </c>
      <c r="D273" s="33">
        <v>35</v>
      </c>
      <c r="E273" s="250"/>
      <c r="F273" s="62">
        <v>0</v>
      </c>
      <c r="G273" s="62">
        <v>0</v>
      </c>
      <c r="H273" s="253">
        <f t="shared" si="33"/>
        <v>0</v>
      </c>
    </row>
    <row r="274" spans="1:8" x14ac:dyDescent="0.2">
      <c r="A274" s="483" t="s">
        <v>13476</v>
      </c>
      <c r="B274" s="595" t="s">
        <v>7071</v>
      </c>
      <c r="C274" s="253">
        <v>129616.81801486666</v>
      </c>
      <c r="D274" s="33">
        <v>35</v>
      </c>
      <c r="E274" s="250"/>
      <c r="F274" s="62">
        <v>0</v>
      </c>
      <c r="G274" s="62">
        <v>0</v>
      </c>
      <c r="H274" s="253">
        <f t="shared" si="33"/>
        <v>0</v>
      </c>
    </row>
    <row r="275" spans="1:8" x14ac:dyDescent="0.2">
      <c r="A275" s="483" t="s">
        <v>13477</v>
      </c>
      <c r="B275" s="595" t="s">
        <v>1646</v>
      </c>
      <c r="C275" s="253">
        <v>129616.81801486666</v>
      </c>
      <c r="D275" s="33">
        <v>35</v>
      </c>
      <c r="E275" s="250"/>
      <c r="F275" s="62">
        <v>0</v>
      </c>
      <c r="G275" s="62">
        <v>0</v>
      </c>
      <c r="H275" s="253">
        <f t="shared" si="33"/>
        <v>0</v>
      </c>
    </row>
    <row r="276" spans="1:8" x14ac:dyDescent="0.2">
      <c r="A276" s="483" t="s">
        <v>13478</v>
      </c>
      <c r="B276" s="595" t="s">
        <v>12177</v>
      </c>
      <c r="C276" s="253">
        <v>129616.81801486666</v>
      </c>
      <c r="D276" s="33">
        <v>35</v>
      </c>
      <c r="E276" s="250"/>
      <c r="F276" s="62">
        <v>0</v>
      </c>
      <c r="G276" s="62">
        <v>0</v>
      </c>
      <c r="H276" s="253">
        <f t="shared" si="33"/>
        <v>0</v>
      </c>
    </row>
    <row r="277" spans="1:8" x14ac:dyDescent="0.2">
      <c r="A277" s="483" t="s">
        <v>13479</v>
      </c>
      <c r="B277" s="595" t="s">
        <v>1647</v>
      </c>
      <c r="C277" s="253">
        <v>129616.81801486666</v>
      </c>
      <c r="D277" s="33">
        <v>36</v>
      </c>
      <c r="E277" s="250"/>
      <c r="F277" s="62">
        <v>0</v>
      </c>
      <c r="G277" s="62">
        <v>0</v>
      </c>
      <c r="H277" s="253">
        <f t="shared" si="33"/>
        <v>0</v>
      </c>
    </row>
    <row r="278" spans="1:8" x14ac:dyDescent="0.2">
      <c r="A278" s="483" t="s">
        <v>13480</v>
      </c>
      <c r="B278" s="595" t="s">
        <v>12180</v>
      </c>
      <c r="C278" s="253">
        <v>129616.81801486666</v>
      </c>
      <c r="D278" s="33">
        <v>36</v>
      </c>
      <c r="E278" s="250"/>
      <c r="F278" s="62">
        <v>0</v>
      </c>
      <c r="G278" s="62">
        <v>0</v>
      </c>
      <c r="H278" s="253">
        <f t="shared" si="33"/>
        <v>0</v>
      </c>
    </row>
    <row r="279" spans="1:8" x14ac:dyDescent="0.2">
      <c r="A279" s="483" t="s">
        <v>13481</v>
      </c>
      <c r="B279" s="595" t="s">
        <v>1648</v>
      </c>
      <c r="C279" s="253">
        <v>129616.81801486666</v>
      </c>
      <c r="D279" s="33">
        <v>36</v>
      </c>
      <c r="E279" s="250"/>
      <c r="F279" s="62">
        <v>0</v>
      </c>
      <c r="G279" s="62">
        <v>0</v>
      </c>
      <c r="H279" s="253">
        <f t="shared" si="33"/>
        <v>0</v>
      </c>
    </row>
    <row r="280" spans="1:8" x14ac:dyDescent="0.2">
      <c r="A280" s="483" t="s">
        <v>13482</v>
      </c>
      <c r="B280" s="595" t="s">
        <v>12183</v>
      </c>
      <c r="C280" s="253">
        <v>129616.81801486666</v>
      </c>
      <c r="D280" s="33">
        <v>36</v>
      </c>
      <c r="E280" s="250"/>
      <c r="F280" s="62">
        <v>0</v>
      </c>
      <c r="G280" s="62">
        <v>0</v>
      </c>
      <c r="H280" s="253">
        <f t="shared" si="33"/>
        <v>0</v>
      </c>
    </row>
    <row r="281" spans="1:8" x14ac:dyDescent="0.2">
      <c r="A281" s="483" t="s">
        <v>13483</v>
      </c>
      <c r="B281" s="595" t="s">
        <v>1649</v>
      </c>
      <c r="C281" s="253">
        <v>129616.81801486666</v>
      </c>
      <c r="D281" s="33">
        <v>36</v>
      </c>
      <c r="E281" s="250"/>
      <c r="F281" s="62">
        <v>0</v>
      </c>
      <c r="G281" s="62">
        <v>0</v>
      </c>
      <c r="H281" s="253">
        <f t="shared" si="33"/>
        <v>0</v>
      </c>
    </row>
    <row r="282" spans="1:8" x14ac:dyDescent="0.2">
      <c r="A282" s="483" t="s">
        <v>13484</v>
      </c>
      <c r="B282" s="595" t="s">
        <v>12186</v>
      </c>
      <c r="C282" s="253">
        <v>129616.81801486666</v>
      </c>
      <c r="D282" s="33">
        <v>36</v>
      </c>
      <c r="E282" s="250"/>
      <c r="F282" s="62">
        <v>0</v>
      </c>
      <c r="G282" s="62">
        <v>0</v>
      </c>
      <c r="H282" s="253">
        <f t="shared" si="33"/>
        <v>0</v>
      </c>
    </row>
    <row r="283" spans="1:8" x14ac:dyDescent="0.2">
      <c r="A283" s="483" t="s">
        <v>13485</v>
      </c>
      <c r="B283" s="595" t="s">
        <v>1650</v>
      </c>
      <c r="C283" s="253">
        <v>129616.81801486666</v>
      </c>
      <c r="D283" s="33">
        <v>36</v>
      </c>
      <c r="E283" s="250"/>
      <c r="F283" s="62">
        <v>0</v>
      </c>
      <c r="G283" s="62">
        <v>0</v>
      </c>
      <c r="H283" s="253">
        <f t="shared" si="33"/>
        <v>0</v>
      </c>
    </row>
    <row r="284" spans="1:8" x14ac:dyDescent="0.2">
      <c r="A284" s="483" t="s">
        <v>13486</v>
      </c>
      <c r="B284" s="595" t="s">
        <v>12189</v>
      </c>
      <c r="C284" s="253">
        <v>129616.81801486666</v>
      </c>
      <c r="D284" s="33">
        <v>36</v>
      </c>
      <c r="E284" s="250"/>
      <c r="F284" s="62">
        <v>0</v>
      </c>
      <c r="G284" s="62">
        <v>0</v>
      </c>
      <c r="H284" s="253">
        <f t="shared" si="33"/>
        <v>0</v>
      </c>
    </row>
    <row r="285" spans="1:8" x14ac:dyDescent="0.2">
      <c r="A285" s="483" t="s">
        <v>13487</v>
      </c>
      <c r="B285" s="595" t="s">
        <v>1651</v>
      </c>
      <c r="C285" s="253">
        <v>129616.81801486666</v>
      </c>
      <c r="D285" s="33">
        <v>37</v>
      </c>
      <c r="E285" s="250"/>
      <c r="F285" s="62">
        <v>0</v>
      </c>
      <c r="G285" s="62">
        <v>0</v>
      </c>
      <c r="H285" s="253">
        <f t="shared" si="33"/>
        <v>0</v>
      </c>
    </row>
    <row r="286" spans="1:8" x14ac:dyDescent="0.2">
      <c r="A286" s="483" t="s">
        <v>13488</v>
      </c>
      <c r="B286" s="595" t="s">
        <v>12192</v>
      </c>
      <c r="C286" s="253">
        <v>129616.81801486666</v>
      </c>
      <c r="D286" s="33">
        <v>37</v>
      </c>
      <c r="E286" s="250"/>
      <c r="F286" s="62">
        <v>0</v>
      </c>
      <c r="G286" s="62">
        <v>0</v>
      </c>
      <c r="H286" s="253">
        <f t="shared" si="33"/>
        <v>0</v>
      </c>
    </row>
    <row r="287" spans="1:8" x14ac:dyDescent="0.2">
      <c r="A287" s="483" t="s">
        <v>13489</v>
      </c>
      <c r="B287" s="595" t="s">
        <v>1652</v>
      </c>
      <c r="C287" s="253">
        <v>129616.81801486666</v>
      </c>
      <c r="D287" s="33">
        <v>37</v>
      </c>
      <c r="E287" s="250"/>
      <c r="F287" s="62">
        <v>0</v>
      </c>
      <c r="G287" s="62">
        <v>0</v>
      </c>
      <c r="H287" s="253">
        <f t="shared" si="33"/>
        <v>0</v>
      </c>
    </row>
    <row r="288" spans="1:8" x14ac:dyDescent="0.2">
      <c r="A288" s="483" t="s">
        <v>13490</v>
      </c>
      <c r="B288" s="595" t="s">
        <v>12195</v>
      </c>
      <c r="C288" s="253">
        <v>129616.81801486666</v>
      </c>
      <c r="D288" s="33">
        <v>37</v>
      </c>
      <c r="E288" s="250"/>
      <c r="F288" s="62">
        <v>0</v>
      </c>
      <c r="G288" s="62">
        <v>0</v>
      </c>
      <c r="H288" s="253">
        <f t="shared" si="33"/>
        <v>0</v>
      </c>
    </row>
    <row r="289" spans="1:8" x14ac:dyDescent="0.2">
      <c r="A289" s="483" t="s">
        <v>13491</v>
      </c>
      <c r="B289" s="595" t="s">
        <v>1653</v>
      </c>
      <c r="C289" s="253">
        <v>129616.81801486666</v>
      </c>
      <c r="D289" s="33">
        <v>37</v>
      </c>
      <c r="E289" s="250"/>
      <c r="F289" s="62">
        <v>0</v>
      </c>
      <c r="G289" s="62">
        <v>0</v>
      </c>
      <c r="H289" s="253">
        <f t="shared" si="33"/>
        <v>0</v>
      </c>
    </row>
    <row r="290" spans="1:8" x14ac:dyDescent="0.2">
      <c r="A290" s="483" t="s">
        <v>13492</v>
      </c>
      <c r="B290" s="595" t="s">
        <v>12198</v>
      </c>
      <c r="C290" s="253">
        <v>129616.81801486666</v>
      </c>
      <c r="D290" s="33">
        <v>37</v>
      </c>
      <c r="E290" s="250"/>
      <c r="F290" s="62">
        <v>0</v>
      </c>
      <c r="G290" s="62">
        <v>0</v>
      </c>
      <c r="H290" s="253">
        <f t="shared" si="33"/>
        <v>0</v>
      </c>
    </row>
    <row r="291" spans="1:8" x14ac:dyDescent="0.2">
      <c r="A291" s="483" t="s">
        <v>13493</v>
      </c>
      <c r="B291" s="595" t="s">
        <v>1654</v>
      </c>
      <c r="C291" s="253">
        <v>129616.81801486666</v>
      </c>
      <c r="D291" s="33">
        <v>37</v>
      </c>
      <c r="E291" s="250"/>
      <c r="F291" s="62">
        <v>0</v>
      </c>
      <c r="G291" s="62">
        <v>0</v>
      </c>
      <c r="H291" s="253">
        <f t="shared" si="33"/>
        <v>0</v>
      </c>
    </row>
    <row r="292" spans="1:8" x14ac:dyDescent="0.2">
      <c r="A292" s="483" t="s">
        <v>13494</v>
      </c>
      <c r="B292" s="595" t="s">
        <v>12201</v>
      </c>
      <c r="C292" s="253">
        <v>129616.81801486666</v>
      </c>
      <c r="D292" s="33">
        <v>37</v>
      </c>
      <c r="E292" s="250"/>
      <c r="F292" s="62">
        <v>0</v>
      </c>
      <c r="G292" s="62">
        <v>0</v>
      </c>
      <c r="H292" s="253">
        <f t="shared" si="33"/>
        <v>0</v>
      </c>
    </row>
    <row r="293" spans="1:8" x14ac:dyDescent="0.2">
      <c r="A293" s="483" t="s">
        <v>13495</v>
      </c>
      <c r="B293" s="595" t="s">
        <v>1655</v>
      </c>
      <c r="C293" s="253">
        <v>129616.81801486666</v>
      </c>
      <c r="D293" s="33">
        <v>38</v>
      </c>
      <c r="E293" s="250"/>
      <c r="F293" s="62">
        <v>0</v>
      </c>
      <c r="G293" s="62">
        <v>0</v>
      </c>
      <c r="H293" s="253">
        <f t="shared" si="33"/>
        <v>0</v>
      </c>
    </row>
    <row r="294" spans="1:8" x14ac:dyDescent="0.2">
      <c r="A294" s="483" t="s">
        <v>13496</v>
      </c>
      <c r="B294" s="595" t="s">
        <v>12204</v>
      </c>
      <c r="C294" s="253">
        <v>129616.81801486666</v>
      </c>
      <c r="D294" s="33">
        <v>38</v>
      </c>
      <c r="E294" s="250"/>
      <c r="F294" s="62">
        <v>0</v>
      </c>
      <c r="G294" s="62">
        <v>0</v>
      </c>
      <c r="H294" s="253">
        <f t="shared" si="33"/>
        <v>0</v>
      </c>
    </row>
    <row r="295" spans="1:8" x14ac:dyDescent="0.2">
      <c r="A295" s="483" t="s">
        <v>13497</v>
      </c>
      <c r="B295" s="595" t="s">
        <v>1656</v>
      </c>
      <c r="C295" s="253">
        <v>129616.81801486666</v>
      </c>
      <c r="D295" s="33">
        <v>38</v>
      </c>
      <c r="E295" s="250"/>
      <c r="F295" s="62">
        <v>0</v>
      </c>
      <c r="G295" s="62">
        <v>0</v>
      </c>
      <c r="H295" s="253">
        <f t="shared" si="33"/>
        <v>0</v>
      </c>
    </row>
    <row r="296" spans="1:8" x14ac:dyDescent="0.2">
      <c r="A296" s="483" t="s">
        <v>13498</v>
      </c>
      <c r="B296" s="595" t="s">
        <v>12207</v>
      </c>
      <c r="C296" s="253">
        <v>129616.81801486666</v>
      </c>
      <c r="D296" s="33">
        <v>38</v>
      </c>
      <c r="E296" s="250"/>
      <c r="F296" s="62">
        <v>0</v>
      </c>
      <c r="G296" s="62">
        <v>0</v>
      </c>
      <c r="H296" s="253">
        <f t="shared" si="33"/>
        <v>0</v>
      </c>
    </row>
    <row r="297" spans="1:8" x14ac:dyDescent="0.2">
      <c r="A297" s="483" t="s">
        <v>13499</v>
      </c>
      <c r="B297" s="595" t="s">
        <v>1657</v>
      </c>
      <c r="C297" s="253">
        <v>129616.81801486666</v>
      </c>
      <c r="D297" s="33">
        <v>38</v>
      </c>
      <c r="E297" s="250"/>
      <c r="F297" s="62">
        <v>0</v>
      </c>
      <c r="G297" s="62">
        <v>0</v>
      </c>
      <c r="H297" s="253">
        <f t="shared" si="33"/>
        <v>0</v>
      </c>
    </row>
    <row r="298" spans="1:8" x14ac:dyDescent="0.2">
      <c r="A298" s="483" t="s">
        <v>13500</v>
      </c>
      <c r="B298" s="595" t="s">
        <v>12210</v>
      </c>
      <c r="C298" s="253">
        <v>129616.81801486666</v>
      </c>
      <c r="D298" s="33">
        <v>38</v>
      </c>
      <c r="E298" s="250"/>
      <c r="F298" s="62">
        <v>0</v>
      </c>
      <c r="G298" s="62">
        <v>0</v>
      </c>
      <c r="H298" s="253">
        <f t="shared" si="33"/>
        <v>0</v>
      </c>
    </row>
    <row r="299" spans="1:8" x14ac:dyDescent="0.2">
      <c r="A299" s="483" t="s">
        <v>13501</v>
      </c>
      <c r="B299" s="595" t="s">
        <v>1658</v>
      </c>
      <c r="C299" s="253">
        <v>129616.81801486666</v>
      </c>
      <c r="D299" s="33">
        <v>38</v>
      </c>
      <c r="E299" s="250"/>
      <c r="F299" s="62">
        <v>0</v>
      </c>
      <c r="G299" s="62">
        <v>0</v>
      </c>
      <c r="H299" s="253">
        <f t="shared" si="33"/>
        <v>0</v>
      </c>
    </row>
    <row r="300" spans="1:8" x14ac:dyDescent="0.2">
      <c r="A300" s="483" t="s">
        <v>13502</v>
      </c>
      <c r="B300" s="595" t="s">
        <v>12213</v>
      </c>
      <c r="C300" s="253">
        <v>129616.81801486666</v>
      </c>
      <c r="D300" s="33">
        <v>38</v>
      </c>
      <c r="E300" s="250"/>
      <c r="F300" s="62">
        <v>0</v>
      </c>
      <c r="G300" s="62">
        <v>0</v>
      </c>
      <c r="H300" s="253">
        <f t="shared" si="33"/>
        <v>0</v>
      </c>
    </row>
    <row r="301" spans="1:8" x14ac:dyDescent="0.2">
      <c r="A301" s="483" t="s">
        <v>13503</v>
      </c>
      <c r="B301" s="595" t="s">
        <v>1659</v>
      </c>
      <c r="C301" s="253">
        <v>129616.81801486666</v>
      </c>
      <c r="D301" s="33">
        <v>39</v>
      </c>
      <c r="E301" s="250"/>
      <c r="F301" s="62">
        <v>0</v>
      </c>
      <c r="G301" s="62">
        <v>0</v>
      </c>
      <c r="H301" s="253">
        <f t="shared" si="33"/>
        <v>0</v>
      </c>
    </row>
    <row r="302" spans="1:8" x14ac:dyDescent="0.2">
      <c r="A302" s="483" t="s">
        <v>13504</v>
      </c>
      <c r="B302" s="595" t="s">
        <v>12216</v>
      </c>
      <c r="C302" s="253">
        <v>129616.81801486666</v>
      </c>
      <c r="D302" s="33">
        <v>39</v>
      </c>
      <c r="E302" s="250"/>
      <c r="F302" s="62">
        <v>0</v>
      </c>
      <c r="G302" s="62">
        <v>0</v>
      </c>
      <c r="H302" s="253">
        <f t="shared" si="33"/>
        <v>0</v>
      </c>
    </row>
    <row r="303" spans="1:8" x14ac:dyDescent="0.2">
      <c r="A303" s="483" t="s">
        <v>13505</v>
      </c>
      <c r="B303" s="595" t="s">
        <v>1660</v>
      </c>
      <c r="C303" s="253">
        <v>129616.81801486666</v>
      </c>
      <c r="D303" s="33">
        <v>39</v>
      </c>
      <c r="E303" s="250"/>
      <c r="F303" s="62">
        <v>0</v>
      </c>
      <c r="G303" s="62">
        <v>0</v>
      </c>
      <c r="H303" s="253">
        <f t="shared" si="33"/>
        <v>0</v>
      </c>
    </row>
    <row r="304" spans="1:8" x14ac:dyDescent="0.2">
      <c r="A304" s="483" t="s">
        <v>13506</v>
      </c>
      <c r="B304" s="595" t="s">
        <v>7072</v>
      </c>
      <c r="C304" s="253">
        <v>129616.81801486666</v>
      </c>
      <c r="D304" s="33">
        <v>39</v>
      </c>
      <c r="E304" s="250"/>
      <c r="F304" s="62">
        <v>0</v>
      </c>
      <c r="G304" s="62">
        <v>0</v>
      </c>
      <c r="H304" s="253">
        <f t="shared" si="33"/>
        <v>0</v>
      </c>
    </row>
    <row r="305" spans="1:8" x14ac:dyDescent="0.2">
      <c r="A305" s="483" t="s">
        <v>13507</v>
      </c>
      <c r="B305" s="595" t="s">
        <v>1661</v>
      </c>
      <c r="C305" s="253">
        <v>129616.81801486666</v>
      </c>
      <c r="D305" s="33">
        <v>39</v>
      </c>
      <c r="E305" s="250"/>
      <c r="F305" s="62">
        <v>0</v>
      </c>
      <c r="G305" s="62">
        <v>0</v>
      </c>
      <c r="H305" s="253">
        <f t="shared" si="33"/>
        <v>0</v>
      </c>
    </row>
    <row r="306" spans="1:8" x14ac:dyDescent="0.2">
      <c r="A306" s="483" t="s">
        <v>13508</v>
      </c>
      <c r="B306" s="595" t="s">
        <v>12221</v>
      </c>
      <c r="C306" s="253">
        <v>129616.81801486666</v>
      </c>
      <c r="D306" s="33">
        <v>39</v>
      </c>
      <c r="E306" s="250"/>
      <c r="F306" s="62">
        <v>0</v>
      </c>
      <c r="G306" s="62">
        <v>0</v>
      </c>
      <c r="H306" s="253">
        <f t="shared" si="33"/>
        <v>0</v>
      </c>
    </row>
    <row r="307" spans="1:8" x14ac:dyDescent="0.2">
      <c r="A307" s="483" t="s">
        <v>13509</v>
      </c>
      <c r="B307" s="595" t="s">
        <v>1662</v>
      </c>
      <c r="C307" s="253">
        <v>129616.81801486666</v>
      </c>
      <c r="D307" s="33">
        <v>39</v>
      </c>
      <c r="E307" s="250"/>
      <c r="F307" s="62">
        <v>0</v>
      </c>
      <c r="G307" s="62">
        <v>0</v>
      </c>
      <c r="H307" s="253">
        <f t="shared" si="33"/>
        <v>0</v>
      </c>
    </row>
    <row r="308" spans="1:8" x14ac:dyDescent="0.2">
      <c r="A308" s="483" t="s">
        <v>13510</v>
      </c>
      <c r="B308" s="595" t="s">
        <v>12224</v>
      </c>
      <c r="C308" s="253">
        <v>129616.81801486666</v>
      </c>
      <c r="D308" s="33">
        <v>39</v>
      </c>
      <c r="E308" s="250"/>
      <c r="F308" s="62">
        <v>0</v>
      </c>
      <c r="G308" s="62">
        <v>0</v>
      </c>
      <c r="H308" s="253">
        <f t="shared" si="33"/>
        <v>0</v>
      </c>
    </row>
    <row r="309" spans="1:8" x14ac:dyDescent="0.2">
      <c r="A309" s="483" t="s">
        <v>13511</v>
      </c>
      <c r="B309" s="595" t="s">
        <v>1663</v>
      </c>
      <c r="C309" s="253">
        <v>129616.81801486666</v>
      </c>
      <c r="D309" s="33">
        <v>40</v>
      </c>
      <c r="E309" s="250"/>
      <c r="F309" s="62">
        <v>0</v>
      </c>
      <c r="G309" s="62">
        <v>0</v>
      </c>
      <c r="H309" s="253">
        <f t="shared" si="33"/>
        <v>0</v>
      </c>
    </row>
    <row r="310" spans="1:8" x14ac:dyDescent="0.2">
      <c r="A310" s="483" t="s">
        <v>13512</v>
      </c>
      <c r="B310" s="595" t="s">
        <v>12227</v>
      </c>
      <c r="C310" s="253">
        <v>129616.81801486666</v>
      </c>
      <c r="D310" s="33">
        <v>40</v>
      </c>
      <c r="E310" s="250"/>
      <c r="F310" s="62">
        <v>0</v>
      </c>
      <c r="G310" s="62">
        <v>0</v>
      </c>
      <c r="H310" s="253">
        <f t="shared" si="33"/>
        <v>0</v>
      </c>
    </row>
    <row r="311" spans="1:8" x14ac:dyDescent="0.2">
      <c r="A311" s="483" t="s">
        <v>13513</v>
      </c>
      <c r="B311" s="595" t="s">
        <v>1664</v>
      </c>
      <c r="C311" s="253">
        <v>129616.81801486666</v>
      </c>
      <c r="D311" s="33">
        <v>40</v>
      </c>
      <c r="E311" s="250"/>
      <c r="F311" s="62">
        <v>0</v>
      </c>
      <c r="G311" s="62">
        <v>0</v>
      </c>
      <c r="H311" s="253">
        <f t="shared" si="33"/>
        <v>0</v>
      </c>
    </row>
    <row r="312" spans="1:8" x14ac:dyDescent="0.2">
      <c r="A312" s="483" t="s">
        <v>13514</v>
      </c>
      <c r="B312" s="595" t="s">
        <v>12230</v>
      </c>
      <c r="C312" s="253">
        <v>129616.81801486666</v>
      </c>
      <c r="D312" s="33">
        <v>40</v>
      </c>
      <c r="E312" s="250"/>
      <c r="F312" s="62">
        <v>0</v>
      </c>
      <c r="G312" s="62">
        <v>0</v>
      </c>
      <c r="H312" s="253">
        <f t="shared" si="33"/>
        <v>0</v>
      </c>
    </row>
    <row r="313" spans="1:8" x14ac:dyDescent="0.2">
      <c r="A313" s="483" t="s">
        <v>13515</v>
      </c>
      <c r="B313" s="595" t="s">
        <v>1665</v>
      </c>
      <c r="C313" s="253">
        <v>129616.81801486666</v>
      </c>
      <c r="D313" s="33">
        <v>40</v>
      </c>
      <c r="E313" s="250"/>
      <c r="F313" s="62">
        <v>0</v>
      </c>
      <c r="G313" s="62">
        <v>0</v>
      </c>
      <c r="H313" s="253">
        <f t="shared" si="33"/>
        <v>0</v>
      </c>
    </row>
    <row r="314" spans="1:8" x14ac:dyDescent="0.2">
      <c r="A314" s="483" t="s">
        <v>13516</v>
      </c>
      <c r="B314" s="595" t="s">
        <v>12233</v>
      </c>
      <c r="C314" s="253">
        <v>129616.81801486666</v>
      </c>
      <c r="D314" s="33">
        <v>40</v>
      </c>
      <c r="E314" s="250"/>
      <c r="F314" s="62">
        <v>0</v>
      </c>
      <c r="G314" s="62">
        <v>0</v>
      </c>
      <c r="H314" s="253">
        <f t="shared" si="33"/>
        <v>0</v>
      </c>
    </row>
    <row r="315" spans="1:8" x14ac:dyDescent="0.2">
      <c r="A315" s="483" t="s">
        <v>13517</v>
      </c>
      <c r="B315" s="595" t="s">
        <v>1666</v>
      </c>
      <c r="C315" s="253">
        <v>129616.81801486666</v>
      </c>
      <c r="D315" s="33">
        <v>40</v>
      </c>
      <c r="E315" s="250"/>
      <c r="F315" s="62">
        <v>0</v>
      </c>
      <c r="G315" s="62">
        <v>0</v>
      </c>
      <c r="H315" s="253">
        <f t="shared" si="33"/>
        <v>0</v>
      </c>
    </row>
    <row r="316" spans="1:8" x14ac:dyDescent="0.2">
      <c r="A316" s="483" t="s">
        <v>13518</v>
      </c>
      <c r="B316" s="595" t="s">
        <v>12236</v>
      </c>
      <c r="C316" s="253">
        <v>129616.81801486666</v>
      </c>
      <c r="D316" s="33">
        <v>40</v>
      </c>
      <c r="E316" s="250"/>
      <c r="F316" s="62">
        <v>0</v>
      </c>
      <c r="G316" s="62">
        <v>0</v>
      </c>
      <c r="H316" s="253">
        <f t="shared" si="33"/>
        <v>0</v>
      </c>
    </row>
    <row r="317" spans="1:8" x14ac:dyDescent="0.2">
      <c r="A317" s="483" t="s">
        <v>13519</v>
      </c>
      <c r="B317" s="595" t="s">
        <v>1667</v>
      </c>
      <c r="C317" s="253">
        <v>129616.81801486666</v>
      </c>
      <c r="D317" s="33">
        <v>40</v>
      </c>
      <c r="E317" s="250"/>
      <c r="F317" s="62">
        <v>0</v>
      </c>
      <c r="G317" s="62">
        <v>0</v>
      </c>
      <c r="H317" s="253">
        <f t="shared" si="33"/>
        <v>0</v>
      </c>
    </row>
    <row r="318" spans="1:8" x14ac:dyDescent="0.2">
      <c r="A318" s="483" t="s">
        <v>13520</v>
      </c>
      <c r="B318" s="595" t="s">
        <v>12239</v>
      </c>
      <c r="C318" s="253">
        <v>129616.81801486666</v>
      </c>
      <c r="D318" s="33">
        <v>40</v>
      </c>
      <c r="E318" s="250"/>
      <c r="F318" s="62">
        <v>0</v>
      </c>
      <c r="G318" s="62">
        <v>0</v>
      </c>
      <c r="H318" s="253">
        <f t="shared" si="33"/>
        <v>0</v>
      </c>
    </row>
    <row r="319" spans="1:8" x14ac:dyDescent="0.2">
      <c r="A319" s="483" t="s">
        <v>13521</v>
      </c>
      <c r="B319" s="595" t="s">
        <v>1668</v>
      </c>
      <c r="C319" s="253">
        <v>129616.81801486666</v>
      </c>
      <c r="D319" s="33">
        <v>41</v>
      </c>
      <c r="E319" s="250"/>
      <c r="F319" s="62">
        <v>0</v>
      </c>
      <c r="G319" s="62">
        <v>0</v>
      </c>
      <c r="H319" s="253">
        <f t="shared" si="33"/>
        <v>0</v>
      </c>
    </row>
    <row r="320" spans="1:8" x14ac:dyDescent="0.2">
      <c r="A320" s="483" t="s">
        <v>13522</v>
      </c>
      <c r="B320" s="595" t="s">
        <v>12242</v>
      </c>
      <c r="C320" s="253">
        <v>129616.81801486666</v>
      </c>
      <c r="D320" s="33">
        <v>41</v>
      </c>
      <c r="E320" s="250"/>
      <c r="F320" s="62">
        <v>0</v>
      </c>
      <c r="G320" s="62">
        <v>0</v>
      </c>
      <c r="H320" s="253">
        <f t="shared" si="33"/>
        <v>0</v>
      </c>
    </row>
    <row r="321" spans="1:8" x14ac:dyDescent="0.2">
      <c r="A321" s="483" t="s">
        <v>13523</v>
      </c>
      <c r="B321" s="595" t="s">
        <v>1669</v>
      </c>
      <c r="C321" s="253">
        <v>129616.81801486666</v>
      </c>
      <c r="D321" s="33">
        <v>41</v>
      </c>
      <c r="E321" s="250"/>
      <c r="F321" s="62">
        <v>0</v>
      </c>
      <c r="G321" s="62">
        <v>0</v>
      </c>
      <c r="H321" s="253">
        <f t="shared" si="33"/>
        <v>0</v>
      </c>
    </row>
    <row r="322" spans="1:8" x14ac:dyDescent="0.2">
      <c r="A322" s="483" t="s">
        <v>13524</v>
      </c>
      <c r="B322" s="595" t="s">
        <v>12245</v>
      </c>
      <c r="C322" s="253">
        <v>129616.81801486666</v>
      </c>
      <c r="D322" s="33">
        <v>41</v>
      </c>
      <c r="E322" s="250"/>
      <c r="F322" s="62">
        <v>0</v>
      </c>
      <c r="G322" s="62">
        <v>0</v>
      </c>
      <c r="H322" s="253">
        <f t="shared" si="33"/>
        <v>0</v>
      </c>
    </row>
    <row r="323" spans="1:8" x14ac:dyDescent="0.2">
      <c r="A323" s="483" t="s">
        <v>13525</v>
      </c>
      <c r="B323" s="595" t="s">
        <v>1670</v>
      </c>
      <c r="C323" s="253">
        <v>129616.81801486666</v>
      </c>
      <c r="D323" s="33">
        <v>41</v>
      </c>
      <c r="E323" s="250"/>
      <c r="F323" s="62">
        <v>0</v>
      </c>
      <c r="G323" s="62">
        <v>0</v>
      </c>
      <c r="H323" s="253">
        <f t="shared" si="33"/>
        <v>0</v>
      </c>
    </row>
    <row r="324" spans="1:8" x14ac:dyDescent="0.2">
      <c r="A324" s="483" t="s">
        <v>13526</v>
      </c>
      <c r="B324" s="595" t="s">
        <v>12248</v>
      </c>
      <c r="C324" s="253">
        <v>129616.81801486666</v>
      </c>
      <c r="D324" s="33">
        <v>41</v>
      </c>
      <c r="E324" s="250"/>
      <c r="F324" s="62">
        <v>0</v>
      </c>
      <c r="G324" s="62">
        <v>0</v>
      </c>
      <c r="H324" s="253">
        <f t="shared" si="33"/>
        <v>0</v>
      </c>
    </row>
    <row r="325" spans="1:8" x14ac:dyDescent="0.2">
      <c r="A325" s="483" t="s">
        <v>13527</v>
      </c>
      <c r="B325" s="595" t="s">
        <v>1671</v>
      </c>
      <c r="C325" s="253">
        <v>129616.81801486666</v>
      </c>
      <c r="D325" s="33">
        <v>41</v>
      </c>
      <c r="E325" s="250"/>
      <c r="F325" s="62">
        <v>0</v>
      </c>
      <c r="G325" s="62">
        <v>0</v>
      </c>
      <c r="H325" s="253">
        <f t="shared" si="33"/>
        <v>0</v>
      </c>
    </row>
    <row r="326" spans="1:8" x14ac:dyDescent="0.2">
      <c r="A326" s="483" t="s">
        <v>13528</v>
      </c>
      <c r="B326" s="595" t="s">
        <v>13529</v>
      </c>
      <c r="C326" s="253">
        <v>45365.886305203327</v>
      </c>
      <c r="D326" s="33">
        <v>41</v>
      </c>
      <c r="E326" s="250"/>
      <c r="F326" s="62">
        <v>0</v>
      </c>
      <c r="G326" s="62">
        <v>0</v>
      </c>
      <c r="H326" s="253">
        <f t="shared" si="33"/>
        <v>0</v>
      </c>
    </row>
    <row r="327" spans="1:8" ht="60" x14ac:dyDescent="0.25">
      <c r="A327" s="14" t="s">
        <v>728</v>
      </c>
      <c r="B327" s="562" t="s">
        <v>12035</v>
      </c>
      <c r="C327" s="269"/>
      <c r="D327" s="269"/>
      <c r="E327" s="269"/>
      <c r="F327" s="269"/>
      <c r="G327" s="269"/>
      <c r="H327" s="288"/>
    </row>
    <row r="328" spans="1:8" x14ac:dyDescent="0.2">
      <c r="A328" s="483" t="s">
        <v>729</v>
      </c>
      <c r="B328" s="636" t="s">
        <v>13530</v>
      </c>
      <c r="C328" s="253">
        <v>72431.033646364362</v>
      </c>
      <c r="D328" s="33">
        <v>20</v>
      </c>
      <c r="E328" s="250"/>
      <c r="F328" s="62">
        <v>0</v>
      </c>
      <c r="G328" s="62">
        <v>0</v>
      </c>
      <c r="H328" s="253">
        <f t="shared" ref="H328:H391" si="34">G328-F328</f>
        <v>0</v>
      </c>
    </row>
    <row r="329" spans="1:8" x14ac:dyDescent="0.2">
      <c r="A329" s="483" t="s">
        <v>730</v>
      </c>
      <c r="B329" s="636" t="s">
        <v>1624</v>
      </c>
      <c r="C329" s="253">
        <v>72431.033646364362</v>
      </c>
      <c r="D329" s="33">
        <v>20</v>
      </c>
      <c r="E329" s="250"/>
      <c r="F329" s="62">
        <v>0</v>
      </c>
      <c r="G329" s="62">
        <v>0</v>
      </c>
      <c r="H329" s="253">
        <f t="shared" si="34"/>
        <v>0</v>
      </c>
    </row>
    <row r="330" spans="1:8" x14ac:dyDescent="0.2">
      <c r="A330" s="483" t="s">
        <v>731</v>
      </c>
      <c r="B330" s="636" t="s">
        <v>11961</v>
      </c>
      <c r="C330" s="253">
        <v>72431.033646364362</v>
      </c>
      <c r="D330" s="33">
        <v>20</v>
      </c>
      <c r="E330" s="250"/>
      <c r="F330" s="62">
        <v>0</v>
      </c>
      <c r="G330" s="62">
        <v>0</v>
      </c>
      <c r="H330" s="253">
        <f t="shared" si="34"/>
        <v>0</v>
      </c>
    </row>
    <row r="331" spans="1:8" x14ac:dyDescent="0.2">
      <c r="A331" s="483" t="s">
        <v>732</v>
      </c>
      <c r="B331" s="636" t="s">
        <v>1582</v>
      </c>
      <c r="C331" s="253">
        <v>72431.033646364362</v>
      </c>
      <c r="D331" s="33">
        <v>20</v>
      </c>
      <c r="E331" s="250"/>
      <c r="F331" s="62">
        <v>0</v>
      </c>
      <c r="G331" s="62">
        <v>0</v>
      </c>
      <c r="H331" s="253">
        <f t="shared" si="34"/>
        <v>0</v>
      </c>
    </row>
    <row r="332" spans="1:8" x14ac:dyDescent="0.2">
      <c r="A332" s="483" t="s">
        <v>733</v>
      </c>
      <c r="B332" s="636" t="s">
        <v>2678</v>
      </c>
      <c r="C332" s="253">
        <v>72431.033646364362</v>
      </c>
      <c r="D332" s="33">
        <v>20</v>
      </c>
      <c r="E332" s="250"/>
      <c r="F332" s="62">
        <v>0</v>
      </c>
      <c r="G332" s="62">
        <v>0</v>
      </c>
      <c r="H332" s="253">
        <f t="shared" si="34"/>
        <v>0</v>
      </c>
    </row>
    <row r="333" spans="1:8" x14ac:dyDescent="0.2">
      <c r="A333" s="483" t="s">
        <v>734</v>
      </c>
      <c r="B333" s="636" t="s">
        <v>1583</v>
      </c>
      <c r="C333" s="253">
        <v>72431.033646364362</v>
      </c>
      <c r="D333" s="33">
        <v>20</v>
      </c>
      <c r="E333" s="250"/>
      <c r="F333" s="62">
        <v>0</v>
      </c>
      <c r="G333" s="62">
        <v>0</v>
      </c>
      <c r="H333" s="253">
        <f t="shared" si="34"/>
        <v>0</v>
      </c>
    </row>
    <row r="334" spans="1:8" x14ac:dyDescent="0.2">
      <c r="A334" s="483" t="s">
        <v>735</v>
      </c>
      <c r="B334" s="636" t="s">
        <v>11962</v>
      </c>
      <c r="C334" s="253">
        <v>72431.033646364362</v>
      </c>
      <c r="D334" s="33">
        <v>20</v>
      </c>
      <c r="E334" s="250"/>
      <c r="F334" s="62">
        <v>0</v>
      </c>
      <c r="G334" s="62">
        <v>0</v>
      </c>
      <c r="H334" s="253">
        <f t="shared" si="34"/>
        <v>0</v>
      </c>
    </row>
    <row r="335" spans="1:8" x14ac:dyDescent="0.2">
      <c r="A335" s="483" t="s">
        <v>736</v>
      </c>
      <c r="B335" s="636" t="s">
        <v>1584</v>
      </c>
      <c r="C335" s="253">
        <v>72431.033646364362</v>
      </c>
      <c r="D335" s="33">
        <v>21</v>
      </c>
      <c r="E335" s="250"/>
      <c r="F335" s="62">
        <v>0</v>
      </c>
      <c r="G335" s="62">
        <v>0</v>
      </c>
      <c r="H335" s="253">
        <f t="shared" si="34"/>
        <v>0</v>
      </c>
    </row>
    <row r="336" spans="1:8" x14ac:dyDescent="0.2">
      <c r="A336" s="483" t="s">
        <v>737</v>
      </c>
      <c r="B336" s="636" t="s">
        <v>11963</v>
      </c>
      <c r="C336" s="253">
        <v>72431.033646364362</v>
      </c>
      <c r="D336" s="33">
        <v>21</v>
      </c>
      <c r="E336" s="250"/>
      <c r="F336" s="62">
        <v>0</v>
      </c>
      <c r="G336" s="62">
        <v>0</v>
      </c>
      <c r="H336" s="253">
        <f t="shared" si="34"/>
        <v>0</v>
      </c>
    </row>
    <row r="337" spans="1:8" x14ac:dyDescent="0.2">
      <c r="A337" s="483" t="s">
        <v>738</v>
      </c>
      <c r="B337" s="636" t="s">
        <v>1585</v>
      </c>
      <c r="C337" s="253">
        <v>72431.033646364362</v>
      </c>
      <c r="D337" s="33">
        <v>21</v>
      </c>
      <c r="E337" s="250"/>
      <c r="F337" s="62">
        <v>0</v>
      </c>
      <c r="G337" s="62">
        <v>0</v>
      </c>
      <c r="H337" s="253">
        <f t="shared" si="34"/>
        <v>0</v>
      </c>
    </row>
    <row r="338" spans="1:8" x14ac:dyDescent="0.2">
      <c r="A338" s="483" t="s">
        <v>1996</v>
      </c>
      <c r="B338" s="636" t="s">
        <v>11964</v>
      </c>
      <c r="C338" s="253">
        <v>72431.033646364362</v>
      </c>
      <c r="D338" s="33">
        <v>21</v>
      </c>
      <c r="E338" s="250"/>
      <c r="F338" s="62">
        <v>0</v>
      </c>
      <c r="G338" s="62">
        <v>0</v>
      </c>
      <c r="H338" s="253">
        <f t="shared" si="34"/>
        <v>0</v>
      </c>
    </row>
    <row r="339" spans="1:8" x14ac:dyDescent="0.2">
      <c r="A339" s="483" t="s">
        <v>1997</v>
      </c>
      <c r="B339" s="636" t="s">
        <v>1586</v>
      </c>
      <c r="C339" s="253">
        <v>72431.033646364362</v>
      </c>
      <c r="D339" s="33">
        <v>21</v>
      </c>
      <c r="E339" s="250"/>
      <c r="F339" s="62">
        <v>0</v>
      </c>
      <c r="G339" s="62">
        <v>0</v>
      </c>
      <c r="H339" s="253">
        <f t="shared" si="34"/>
        <v>0</v>
      </c>
    </row>
    <row r="340" spans="1:8" x14ac:dyDescent="0.2">
      <c r="A340" s="483" t="s">
        <v>1998</v>
      </c>
      <c r="B340" s="636" t="s">
        <v>11965</v>
      </c>
      <c r="C340" s="253">
        <v>72431.033646364362</v>
      </c>
      <c r="D340" s="33">
        <v>21</v>
      </c>
      <c r="E340" s="250"/>
      <c r="F340" s="62">
        <v>0</v>
      </c>
      <c r="G340" s="62">
        <v>0</v>
      </c>
      <c r="H340" s="253">
        <f t="shared" si="34"/>
        <v>0</v>
      </c>
    </row>
    <row r="341" spans="1:8" x14ac:dyDescent="0.2">
      <c r="A341" s="483" t="s">
        <v>1999</v>
      </c>
      <c r="B341" s="636" t="s">
        <v>1587</v>
      </c>
      <c r="C341" s="253">
        <v>72431.033646364362</v>
      </c>
      <c r="D341" s="33">
        <v>21</v>
      </c>
      <c r="E341" s="250"/>
      <c r="F341" s="62">
        <v>0</v>
      </c>
      <c r="G341" s="62">
        <v>0</v>
      </c>
      <c r="H341" s="253">
        <f t="shared" si="34"/>
        <v>0</v>
      </c>
    </row>
    <row r="342" spans="1:8" x14ac:dyDescent="0.2">
      <c r="A342" s="483" t="s">
        <v>2000</v>
      </c>
      <c r="B342" s="636" t="s">
        <v>2680</v>
      </c>
      <c r="C342" s="253">
        <v>72431.033646364362</v>
      </c>
      <c r="D342" s="33">
        <v>21</v>
      </c>
      <c r="E342" s="250"/>
      <c r="F342" s="62">
        <v>0</v>
      </c>
      <c r="G342" s="62">
        <v>0</v>
      </c>
      <c r="H342" s="253">
        <f t="shared" si="34"/>
        <v>0</v>
      </c>
    </row>
    <row r="343" spans="1:8" x14ac:dyDescent="0.2">
      <c r="A343" s="483" t="s">
        <v>2001</v>
      </c>
      <c r="B343" s="636" t="s">
        <v>1588</v>
      </c>
      <c r="C343" s="253">
        <v>72431.033646364362</v>
      </c>
      <c r="D343" s="33">
        <v>22</v>
      </c>
      <c r="E343" s="250"/>
      <c r="F343" s="62">
        <v>0</v>
      </c>
      <c r="G343" s="62">
        <v>0</v>
      </c>
      <c r="H343" s="253">
        <f t="shared" si="34"/>
        <v>0</v>
      </c>
    </row>
    <row r="344" spans="1:8" x14ac:dyDescent="0.2">
      <c r="A344" s="483" t="s">
        <v>2002</v>
      </c>
      <c r="B344" s="636" t="s">
        <v>11966</v>
      </c>
      <c r="C344" s="253">
        <v>72431.033646364362</v>
      </c>
      <c r="D344" s="33">
        <v>22</v>
      </c>
      <c r="E344" s="250"/>
      <c r="F344" s="62">
        <v>0</v>
      </c>
      <c r="G344" s="62">
        <v>0</v>
      </c>
      <c r="H344" s="253">
        <f t="shared" si="34"/>
        <v>0</v>
      </c>
    </row>
    <row r="345" spans="1:8" x14ac:dyDescent="0.2">
      <c r="A345" s="483" t="s">
        <v>2003</v>
      </c>
      <c r="B345" s="636" t="s">
        <v>1589</v>
      </c>
      <c r="C345" s="253">
        <v>72431.033646364362</v>
      </c>
      <c r="D345" s="33">
        <v>22</v>
      </c>
      <c r="E345" s="250"/>
      <c r="F345" s="62">
        <v>0</v>
      </c>
      <c r="G345" s="62">
        <v>0</v>
      </c>
      <c r="H345" s="253">
        <f t="shared" si="34"/>
        <v>0</v>
      </c>
    </row>
    <row r="346" spans="1:8" x14ac:dyDescent="0.2">
      <c r="A346" s="483" t="s">
        <v>2004</v>
      </c>
      <c r="B346" s="636" t="s">
        <v>11968</v>
      </c>
      <c r="C346" s="253">
        <v>72431.033646364362</v>
      </c>
      <c r="D346" s="33">
        <v>22</v>
      </c>
      <c r="E346" s="250"/>
      <c r="F346" s="62">
        <v>0</v>
      </c>
      <c r="G346" s="62">
        <v>0</v>
      </c>
      <c r="H346" s="253">
        <f t="shared" si="34"/>
        <v>0</v>
      </c>
    </row>
    <row r="347" spans="1:8" x14ac:dyDescent="0.2">
      <c r="A347" s="483" t="s">
        <v>2005</v>
      </c>
      <c r="B347" s="636" t="s">
        <v>1590</v>
      </c>
      <c r="C347" s="253">
        <v>72431.033646364362</v>
      </c>
      <c r="D347" s="33">
        <v>22</v>
      </c>
      <c r="E347" s="250"/>
      <c r="F347" s="62">
        <v>0</v>
      </c>
      <c r="G347" s="62">
        <v>0</v>
      </c>
      <c r="H347" s="253">
        <f t="shared" si="34"/>
        <v>0</v>
      </c>
    </row>
    <row r="348" spans="1:8" x14ac:dyDescent="0.2">
      <c r="A348" s="483" t="s">
        <v>2006</v>
      </c>
      <c r="B348" s="636" t="s">
        <v>11971</v>
      </c>
      <c r="C348" s="253">
        <v>72431.033646364362</v>
      </c>
      <c r="D348" s="33">
        <v>22</v>
      </c>
      <c r="E348" s="250"/>
      <c r="F348" s="62">
        <v>0</v>
      </c>
      <c r="G348" s="62">
        <v>0</v>
      </c>
      <c r="H348" s="253">
        <f t="shared" si="34"/>
        <v>0</v>
      </c>
    </row>
    <row r="349" spans="1:8" x14ac:dyDescent="0.2">
      <c r="A349" s="483" t="s">
        <v>2007</v>
      </c>
      <c r="B349" s="636" t="s">
        <v>1591</v>
      </c>
      <c r="C349" s="253">
        <v>72431.033646364362</v>
      </c>
      <c r="D349" s="33">
        <v>22</v>
      </c>
      <c r="E349" s="250"/>
      <c r="F349" s="62">
        <v>0</v>
      </c>
      <c r="G349" s="62">
        <v>0</v>
      </c>
      <c r="H349" s="253">
        <f t="shared" si="34"/>
        <v>0</v>
      </c>
    </row>
    <row r="350" spans="1:8" x14ac:dyDescent="0.2">
      <c r="A350" s="483" t="s">
        <v>2008</v>
      </c>
      <c r="B350" s="636" t="s">
        <v>11974</v>
      </c>
      <c r="C350" s="253">
        <v>72431.033646364362</v>
      </c>
      <c r="D350" s="33">
        <v>22</v>
      </c>
      <c r="E350" s="250"/>
      <c r="F350" s="62">
        <v>0</v>
      </c>
      <c r="G350" s="62">
        <v>0</v>
      </c>
      <c r="H350" s="253">
        <f t="shared" si="34"/>
        <v>0</v>
      </c>
    </row>
    <row r="351" spans="1:8" x14ac:dyDescent="0.2">
      <c r="A351" s="483" t="s">
        <v>2009</v>
      </c>
      <c r="B351" s="636" t="s">
        <v>1592</v>
      </c>
      <c r="C351" s="253">
        <v>72431.033646364362</v>
      </c>
      <c r="D351" s="33">
        <v>23</v>
      </c>
      <c r="E351" s="250"/>
      <c r="F351" s="62">
        <v>0</v>
      </c>
      <c r="G351" s="62">
        <v>0</v>
      </c>
      <c r="H351" s="253">
        <f t="shared" si="34"/>
        <v>0</v>
      </c>
    </row>
    <row r="352" spans="1:8" x14ac:dyDescent="0.2">
      <c r="A352" s="483" t="s">
        <v>2010</v>
      </c>
      <c r="B352" s="636" t="s">
        <v>3274</v>
      </c>
      <c r="C352" s="253">
        <v>72431.033646364362</v>
      </c>
      <c r="D352" s="33">
        <v>23</v>
      </c>
      <c r="E352" s="250"/>
      <c r="F352" s="62">
        <v>0</v>
      </c>
      <c r="G352" s="62">
        <v>0</v>
      </c>
      <c r="H352" s="253">
        <f t="shared" si="34"/>
        <v>0</v>
      </c>
    </row>
    <row r="353" spans="1:8" x14ac:dyDescent="0.2">
      <c r="A353" s="483" t="s">
        <v>2011</v>
      </c>
      <c r="B353" s="636" t="s">
        <v>1593</v>
      </c>
      <c r="C353" s="253">
        <v>72431.033646364362</v>
      </c>
      <c r="D353" s="33">
        <v>23</v>
      </c>
      <c r="E353" s="250"/>
      <c r="F353" s="62">
        <v>0</v>
      </c>
      <c r="G353" s="62">
        <v>0</v>
      </c>
      <c r="H353" s="253">
        <f t="shared" si="34"/>
        <v>0</v>
      </c>
    </row>
    <row r="354" spans="1:8" x14ac:dyDescent="0.2">
      <c r="A354" s="483" t="s">
        <v>2012</v>
      </c>
      <c r="B354" s="636" t="s">
        <v>11979</v>
      </c>
      <c r="C354" s="253">
        <v>72431.033646364362</v>
      </c>
      <c r="D354" s="33">
        <v>23</v>
      </c>
      <c r="E354" s="250"/>
      <c r="F354" s="62">
        <v>0</v>
      </c>
      <c r="G354" s="62">
        <v>0</v>
      </c>
      <c r="H354" s="253">
        <f t="shared" si="34"/>
        <v>0</v>
      </c>
    </row>
    <row r="355" spans="1:8" x14ac:dyDescent="0.2">
      <c r="A355" s="483" t="s">
        <v>2013</v>
      </c>
      <c r="B355" s="636" t="s">
        <v>1594</v>
      </c>
      <c r="C355" s="253">
        <v>72431.033646364362</v>
      </c>
      <c r="D355" s="33">
        <v>23</v>
      </c>
      <c r="E355" s="250"/>
      <c r="F355" s="62">
        <v>0</v>
      </c>
      <c r="G355" s="62">
        <v>0</v>
      </c>
      <c r="H355" s="253">
        <f t="shared" si="34"/>
        <v>0</v>
      </c>
    </row>
    <row r="356" spans="1:8" x14ac:dyDescent="0.2">
      <c r="A356" s="483" t="s">
        <v>2014</v>
      </c>
      <c r="B356" s="636" t="s">
        <v>11982</v>
      </c>
      <c r="C356" s="253">
        <v>72431.033646364362</v>
      </c>
      <c r="D356" s="33">
        <v>23</v>
      </c>
      <c r="E356" s="250"/>
      <c r="F356" s="62">
        <v>0</v>
      </c>
      <c r="G356" s="62">
        <v>0</v>
      </c>
      <c r="H356" s="253">
        <f t="shared" si="34"/>
        <v>0</v>
      </c>
    </row>
    <row r="357" spans="1:8" x14ac:dyDescent="0.2">
      <c r="A357" s="483" t="s">
        <v>2015</v>
      </c>
      <c r="B357" s="636" t="s">
        <v>1506</v>
      </c>
      <c r="C357" s="253">
        <v>72431.033646364362</v>
      </c>
      <c r="D357" s="33">
        <v>23</v>
      </c>
      <c r="E357" s="250"/>
      <c r="F357" s="62">
        <v>0</v>
      </c>
      <c r="G357" s="62">
        <v>0</v>
      </c>
      <c r="H357" s="253">
        <f t="shared" si="34"/>
        <v>0</v>
      </c>
    </row>
    <row r="358" spans="1:8" x14ac:dyDescent="0.2">
      <c r="A358" s="483" t="s">
        <v>2016</v>
      </c>
      <c r="B358" s="636" t="s">
        <v>11985</v>
      </c>
      <c r="C358" s="253">
        <v>72431.033646364362</v>
      </c>
      <c r="D358" s="33">
        <v>23</v>
      </c>
      <c r="E358" s="250"/>
      <c r="F358" s="62">
        <v>0</v>
      </c>
      <c r="G358" s="62">
        <v>0</v>
      </c>
      <c r="H358" s="253">
        <f t="shared" si="34"/>
        <v>0</v>
      </c>
    </row>
    <row r="359" spans="1:8" x14ac:dyDescent="0.2">
      <c r="A359" s="483" t="s">
        <v>2017</v>
      </c>
      <c r="B359" s="636" t="s">
        <v>1595</v>
      </c>
      <c r="C359" s="253">
        <v>72431.033646364362</v>
      </c>
      <c r="D359" s="33">
        <v>24</v>
      </c>
      <c r="E359" s="250"/>
      <c r="F359" s="62">
        <v>0</v>
      </c>
      <c r="G359" s="62">
        <v>0</v>
      </c>
      <c r="H359" s="253">
        <f t="shared" si="34"/>
        <v>0</v>
      </c>
    </row>
    <row r="360" spans="1:8" x14ac:dyDescent="0.2">
      <c r="A360" s="483" t="s">
        <v>2018</v>
      </c>
      <c r="B360" s="636" t="s">
        <v>11988</v>
      </c>
      <c r="C360" s="253">
        <v>72431.033646364362</v>
      </c>
      <c r="D360" s="33">
        <v>24</v>
      </c>
      <c r="E360" s="250"/>
      <c r="F360" s="62">
        <v>0</v>
      </c>
      <c r="G360" s="62">
        <v>0</v>
      </c>
      <c r="H360" s="253">
        <f t="shared" si="34"/>
        <v>0</v>
      </c>
    </row>
    <row r="361" spans="1:8" x14ac:dyDescent="0.2">
      <c r="A361" s="483" t="s">
        <v>2019</v>
      </c>
      <c r="B361" s="636" t="s">
        <v>1596</v>
      </c>
      <c r="C361" s="253">
        <v>72431.033646364362</v>
      </c>
      <c r="D361" s="33">
        <v>24</v>
      </c>
      <c r="E361" s="250"/>
      <c r="F361" s="62">
        <v>0</v>
      </c>
      <c r="G361" s="62">
        <v>0</v>
      </c>
      <c r="H361" s="253">
        <f t="shared" si="34"/>
        <v>0</v>
      </c>
    </row>
    <row r="362" spans="1:8" x14ac:dyDescent="0.2">
      <c r="A362" s="483" t="s">
        <v>2020</v>
      </c>
      <c r="B362" s="636" t="s">
        <v>3277</v>
      </c>
      <c r="C362" s="253">
        <v>72431.033646364362</v>
      </c>
      <c r="D362" s="33">
        <v>24</v>
      </c>
      <c r="E362" s="250"/>
      <c r="F362" s="62">
        <v>0</v>
      </c>
      <c r="G362" s="62">
        <v>0</v>
      </c>
      <c r="H362" s="253">
        <f t="shared" si="34"/>
        <v>0</v>
      </c>
    </row>
    <row r="363" spans="1:8" x14ac:dyDescent="0.2">
      <c r="A363" s="483" t="s">
        <v>2021</v>
      </c>
      <c r="B363" s="636" t="s">
        <v>1597</v>
      </c>
      <c r="C363" s="253">
        <v>72431.033646364362</v>
      </c>
      <c r="D363" s="33">
        <v>24</v>
      </c>
      <c r="E363" s="250"/>
      <c r="F363" s="62">
        <v>0</v>
      </c>
      <c r="G363" s="62">
        <v>0</v>
      </c>
      <c r="H363" s="253">
        <f t="shared" si="34"/>
        <v>0</v>
      </c>
    </row>
    <row r="364" spans="1:8" x14ac:dyDescent="0.2">
      <c r="A364" s="483" t="s">
        <v>2022</v>
      </c>
      <c r="B364" s="636" t="s">
        <v>11993</v>
      </c>
      <c r="C364" s="253">
        <v>72431.033646364362</v>
      </c>
      <c r="D364" s="33">
        <v>24</v>
      </c>
      <c r="E364" s="250"/>
      <c r="F364" s="62">
        <v>0</v>
      </c>
      <c r="G364" s="62">
        <v>0</v>
      </c>
      <c r="H364" s="253">
        <f t="shared" si="34"/>
        <v>0</v>
      </c>
    </row>
    <row r="365" spans="1:8" x14ac:dyDescent="0.2">
      <c r="A365" s="483" t="s">
        <v>2023</v>
      </c>
      <c r="B365" s="636" t="s">
        <v>1598</v>
      </c>
      <c r="C365" s="253">
        <v>72431.033646364362</v>
      </c>
      <c r="D365" s="33">
        <v>24</v>
      </c>
      <c r="E365" s="250"/>
      <c r="F365" s="62">
        <v>0</v>
      </c>
      <c r="G365" s="62">
        <v>0</v>
      </c>
      <c r="H365" s="253">
        <f t="shared" si="34"/>
        <v>0</v>
      </c>
    </row>
    <row r="366" spans="1:8" x14ac:dyDescent="0.2">
      <c r="A366" s="483" t="s">
        <v>2024</v>
      </c>
      <c r="B366" s="636" t="s">
        <v>11996</v>
      </c>
      <c r="C366" s="253">
        <v>72431.033646364362</v>
      </c>
      <c r="D366" s="33">
        <v>24</v>
      </c>
      <c r="E366" s="250"/>
      <c r="F366" s="62">
        <v>0</v>
      </c>
      <c r="G366" s="62">
        <v>0</v>
      </c>
      <c r="H366" s="253">
        <f t="shared" si="34"/>
        <v>0</v>
      </c>
    </row>
    <row r="367" spans="1:8" x14ac:dyDescent="0.2">
      <c r="A367" s="483" t="s">
        <v>2025</v>
      </c>
      <c r="B367" s="636" t="s">
        <v>1599</v>
      </c>
      <c r="C367" s="253">
        <v>72431.033646364362</v>
      </c>
      <c r="D367" s="33">
        <v>25</v>
      </c>
      <c r="E367" s="250"/>
      <c r="F367" s="62">
        <v>0</v>
      </c>
      <c r="G367" s="62">
        <v>0</v>
      </c>
      <c r="H367" s="253">
        <f t="shared" si="34"/>
        <v>0</v>
      </c>
    </row>
    <row r="368" spans="1:8" x14ac:dyDescent="0.2">
      <c r="A368" s="483" t="s">
        <v>2026</v>
      </c>
      <c r="B368" s="636" t="s">
        <v>11999</v>
      </c>
      <c r="C368" s="253">
        <v>72431.033646364362</v>
      </c>
      <c r="D368" s="33">
        <v>25</v>
      </c>
      <c r="E368" s="250"/>
      <c r="F368" s="62">
        <v>0</v>
      </c>
      <c r="G368" s="62">
        <v>0</v>
      </c>
      <c r="H368" s="253">
        <f t="shared" si="34"/>
        <v>0</v>
      </c>
    </row>
    <row r="369" spans="1:8" x14ac:dyDescent="0.2">
      <c r="A369" s="483" t="s">
        <v>2027</v>
      </c>
      <c r="B369" s="636" t="s">
        <v>1600</v>
      </c>
      <c r="C369" s="253">
        <v>72431.033646364362</v>
      </c>
      <c r="D369" s="33">
        <v>25</v>
      </c>
      <c r="E369" s="250"/>
      <c r="F369" s="62">
        <v>0</v>
      </c>
      <c r="G369" s="62">
        <v>0</v>
      </c>
      <c r="H369" s="253">
        <f t="shared" si="34"/>
        <v>0</v>
      </c>
    </row>
    <row r="370" spans="1:8" x14ac:dyDescent="0.2">
      <c r="A370" s="483" t="s">
        <v>2028</v>
      </c>
      <c r="B370" s="636" t="s">
        <v>12002</v>
      </c>
      <c r="C370" s="253">
        <v>72431.033646364362</v>
      </c>
      <c r="D370" s="33">
        <v>25</v>
      </c>
      <c r="E370" s="250"/>
      <c r="F370" s="62">
        <v>0</v>
      </c>
      <c r="G370" s="62">
        <v>0</v>
      </c>
      <c r="H370" s="253">
        <f t="shared" si="34"/>
        <v>0</v>
      </c>
    </row>
    <row r="371" spans="1:8" x14ac:dyDescent="0.2">
      <c r="A371" s="483" t="s">
        <v>2029</v>
      </c>
      <c r="B371" s="636" t="s">
        <v>1601</v>
      </c>
      <c r="C371" s="253">
        <v>72431.033646364362</v>
      </c>
      <c r="D371" s="33">
        <v>25</v>
      </c>
      <c r="E371" s="250"/>
      <c r="F371" s="62">
        <v>0</v>
      </c>
      <c r="G371" s="62">
        <v>0</v>
      </c>
      <c r="H371" s="253">
        <f t="shared" si="34"/>
        <v>0</v>
      </c>
    </row>
    <row r="372" spans="1:8" x14ac:dyDescent="0.2">
      <c r="A372" s="483" t="s">
        <v>2030</v>
      </c>
      <c r="B372" s="636" t="s">
        <v>1507</v>
      </c>
      <c r="C372" s="253">
        <v>72431.033646364362</v>
      </c>
      <c r="D372" s="33">
        <v>25</v>
      </c>
      <c r="E372" s="250"/>
      <c r="F372" s="62">
        <v>0</v>
      </c>
      <c r="G372" s="62">
        <v>0</v>
      </c>
      <c r="H372" s="253">
        <f t="shared" si="34"/>
        <v>0</v>
      </c>
    </row>
    <row r="373" spans="1:8" x14ac:dyDescent="0.2">
      <c r="A373" s="483" t="s">
        <v>2031</v>
      </c>
      <c r="B373" s="636" t="s">
        <v>1602</v>
      </c>
      <c r="C373" s="253">
        <v>72431.033646364362</v>
      </c>
      <c r="D373" s="33">
        <v>25</v>
      </c>
      <c r="E373" s="250"/>
      <c r="F373" s="62">
        <v>0</v>
      </c>
      <c r="G373" s="62">
        <v>0</v>
      </c>
      <c r="H373" s="253">
        <f t="shared" si="34"/>
        <v>0</v>
      </c>
    </row>
    <row r="374" spans="1:8" x14ac:dyDescent="0.2">
      <c r="A374" s="483" t="s">
        <v>2032</v>
      </c>
      <c r="B374" s="636" t="s">
        <v>12007</v>
      </c>
      <c r="C374" s="253">
        <v>72431.033646364362</v>
      </c>
      <c r="D374" s="33">
        <v>25</v>
      </c>
      <c r="E374" s="250"/>
      <c r="F374" s="62">
        <v>0</v>
      </c>
      <c r="G374" s="62">
        <v>0</v>
      </c>
      <c r="H374" s="253">
        <f t="shared" si="34"/>
        <v>0</v>
      </c>
    </row>
    <row r="375" spans="1:8" x14ac:dyDescent="0.2">
      <c r="A375" s="483" t="s">
        <v>2033</v>
      </c>
      <c r="B375" s="636" t="s">
        <v>1603</v>
      </c>
      <c r="C375" s="253">
        <v>72431.033646364362</v>
      </c>
      <c r="D375" s="33">
        <v>26</v>
      </c>
      <c r="E375" s="250"/>
      <c r="F375" s="62">
        <v>0</v>
      </c>
      <c r="G375" s="62">
        <v>0</v>
      </c>
      <c r="H375" s="253">
        <f t="shared" si="34"/>
        <v>0</v>
      </c>
    </row>
    <row r="376" spans="1:8" x14ac:dyDescent="0.2">
      <c r="A376" s="483" t="s">
        <v>2034</v>
      </c>
      <c r="B376" s="636" t="s">
        <v>12010</v>
      </c>
      <c r="C376" s="253">
        <v>72431.033646364362</v>
      </c>
      <c r="D376" s="33">
        <v>26</v>
      </c>
      <c r="E376" s="250"/>
      <c r="F376" s="62">
        <v>0</v>
      </c>
      <c r="G376" s="62">
        <v>0</v>
      </c>
      <c r="H376" s="253">
        <f t="shared" si="34"/>
        <v>0</v>
      </c>
    </row>
    <row r="377" spans="1:8" x14ac:dyDescent="0.2">
      <c r="A377" s="483" t="s">
        <v>2035</v>
      </c>
      <c r="B377" s="636" t="s">
        <v>1604</v>
      </c>
      <c r="C377" s="253">
        <v>72431.033646364362</v>
      </c>
      <c r="D377" s="33">
        <v>26</v>
      </c>
      <c r="E377" s="250"/>
      <c r="F377" s="62">
        <v>0</v>
      </c>
      <c r="G377" s="62">
        <v>0</v>
      </c>
      <c r="H377" s="253">
        <f t="shared" si="34"/>
        <v>0</v>
      </c>
    </row>
    <row r="378" spans="1:8" x14ac:dyDescent="0.2">
      <c r="A378" s="483" t="s">
        <v>2036</v>
      </c>
      <c r="B378" s="636" t="s">
        <v>12013</v>
      </c>
      <c r="C378" s="253">
        <v>72431.033646364362</v>
      </c>
      <c r="D378" s="33">
        <v>26</v>
      </c>
      <c r="E378" s="250"/>
      <c r="F378" s="62">
        <v>0</v>
      </c>
      <c r="G378" s="62">
        <v>0</v>
      </c>
      <c r="H378" s="253">
        <f t="shared" si="34"/>
        <v>0</v>
      </c>
    </row>
    <row r="379" spans="1:8" x14ac:dyDescent="0.2">
      <c r="A379" s="483" t="s">
        <v>2037</v>
      </c>
      <c r="B379" s="636" t="s">
        <v>1605</v>
      </c>
      <c r="C379" s="253">
        <v>72431.033646364362</v>
      </c>
      <c r="D379" s="33">
        <v>26</v>
      </c>
      <c r="E379" s="250"/>
      <c r="F379" s="62">
        <v>0</v>
      </c>
      <c r="G379" s="62">
        <v>0</v>
      </c>
      <c r="H379" s="253">
        <f t="shared" si="34"/>
        <v>0</v>
      </c>
    </row>
    <row r="380" spans="1:8" x14ac:dyDescent="0.2">
      <c r="A380" s="483" t="s">
        <v>2038</v>
      </c>
      <c r="B380" s="636" t="s">
        <v>12016</v>
      </c>
      <c r="C380" s="253">
        <v>72431.033646364362</v>
      </c>
      <c r="D380" s="33">
        <v>26</v>
      </c>
      <c r="E380" s="250"/>
      <c r="F380" s="62">
        <v>0</v>
      </c>
      <c r="G380" s="62">
        <v>0</v>
      </c>
      <c r="H380" s="253">
        <f t="shared" si="34"/>
        <v>0</v>
      </c>
    </row>
    <row r="381" spans="1:8" x14ac:dyDescent="0.2">
      <c r="A381" s="483" t="s">
        <v>2039</v>
      </c>
      <c r="B381" s="636" t="s">
        <v>1606</v>
      </c>
      <c r="C381" s="253">
        <v>72431.033646364362</v>
      </c>
      <c r="D381" s="33">
        <v>26</v>
      </c>
      <c r="E381" s="250"/>
      <c r="F381" s="62">
        <v>0</v>
      </c>
      <c r="G381" s="62">
        <v>0</v>
      </c>
      <c r="H381" s="253">
        <f t="shared" si="34"/>
        <v>0</v>
      </c>
    </row>
    <row r="382" spans="1:8" x14ac:dyDescent="0.2">
      <c r="A382" s="483" t="s">
        <v>2040</v>
      </c>
      <c r="B382" s="636" t="s">
        <v>12019</v>
      </c>
      <c r="C382" s="253">
        <v>72431.033646364362</v>
      </c>
      <c r="D382" s="33">
        <v>26</v>
      </c>
      <c r="E382" s="250"/>
      <c r="F382" s="62">
        <v>0</v>
      </c>
      <c r="G382" s="62">
        <v>0</v>
      </c>
      <c r="H382" s="253">
        <f t="shared" si="34"/>
        <v>0</v>
      </c>
    </row>
    <row r="383" spans="1:8" x14ac:dyDescent="0.2">
      <c r="A383" s="483" t="s">
        <v>2041</v>
      </c>
      <c r="B383" s="636" t="s">
        <v>1607</v>
      </c>
      <c r="C383" s="253">
        <v>72431.033646364362</v>
      </c>
      <c r="D383" s="33">
        <v>27</v>
      </c>
      <c r="E383" s="250"/>
      <c r="F383" s="62">
        <v>0</v>
      </c>
      <c r="G383" s="62">
        <v>0</v>
      </c>
      <c r="H383" s="253">
        <f t="shared" si="34"/>
        <v>0</v>
      </c>
    </row>
    <row r="384" spans="1:8" x14ac:dyDescent="0.2">
      <c r="A384" s="483" t="s">
        <v>2042</v>
      </c>
      <c r="B384" s="636" t="s">
        <v>12022</v>
      </c>
      <c r="C384" s="253">
        <v>72431.033646364362</v>
      </c>
      <c r="D384" s="33">
        <v>27</v>
      </c>
      <c r="E384" s="250"/>
      <c r="F384" s="62">
        <v>0</v>
      </c>
      <c r="G384" s="62">
        <v>0</v>
      </c>
      <c r="H384" s="253">
        <f t="shared" si="34"/>
        <v>0</v>
      </c>
    </row>
    <row r="385" spans="1:8" x14ac:dyDescent="0.2">
      <c r="A385" s="483" t="s">
        <v>2043</v>
      </c>
      <c r="B385" s="636" t="s">
        <v>1608</v>
      </c>
      <c r="C385" s="253">
        <v>72431.033646364362</v>
      </c>
      <c r="D385" s="33">
        <v>27</v>
      </c>
      <c r="E385" s="250"/>
      <c r="F385" s="62">
        <v>0</v>
      </c>
      <c r="G385" s="62">
        <v>0</v>
      </c>
      <c r="H385" s="253">
        <f t="shared" si="34"/>
        <v>0</v>
      </c>
    </row>
    <row r="386" spans="1:8" x14ac:dyDescent="0.2">
      <c r="A386" s="483" t="s">
        <v>2044</v>
      </c>
      <c r="B386" s="636" t="s">
        <v>12025</v>
      </c>
      <c r="C386" s="253">
        <v>72431.033646364362</v>
      </c>
      <c r="D386" s="33">
        <v>27</v>
      </c>
      <c r="E386" s="250"/>
      <c r="F386" s="62">
        <v>0</v>
      </c>
      <c r="G386" s="62">
        <v>0</v>
      </c>
      <c r="H386" s="253">
        <f t="shared" si="34"/>
        <v>0</v>
      </c>
    </row>
    <row r="387" spans="1:8" x14ac:dyDescent="0.2">
      <c r="A387" s="483" t="s">
        <v>2045</v>
      </c>
      <c r="B387" s="636" t="s">
        <v>1508</v>
      </c>
      <c r="C387" s="253">
        <v>72431.033646364362</v>
      </c>
      <c r="D387" s="33">
        <v>27</v>
      </c>
      <c r="E387" s="250"/>
      <c r="F387" s="62">
        <v>0</v>
      </c>
      <c r="G387" s="62">
        <v>0</v>
      </c>
      <c r="H387" s="253">
        <f t="shared" si="34"/>
        <v>0</v>
      </c>
    </row>
    <row r="388" spans="1:8" x14ac:dyDescent="0.2">
      <c r="A388" s="483" t="s">
        <v>2046</v>
      </c>
      <c r="B388" s="636" t="s">
        <v>12028</v>
      </c>
      <c r="C388" s="253">
        <v>72431.033646364362</v>
      </c>
      <c r="D388" s="33">
        <v>27</v>
      </c>
      <c r="E388" s="250"/>
      <c r="F388" s="62">
        <v>0</v>
      </c>
      <c r="G388" s="62">
        <v>0</v>
      </c>
      <c r="H388" s="253">
        <f t="shared" si="34"/>
        <v>0</v>
      </c>
    </row>
    <row r="389" spans="1:8" x14ac:dyDescent="0.2">
      <c r="A389" s="483" t="s">
        <v>2047</v>
      </c>
      <c r="B389" s="636" t="s">
        <v>1609</v>
      </c>
      <c r="C389" s="253">
        <v>72431.033646364362</v>
      </c>
      <c r="D389" s="33">
        <v>27</v>
      </c>
      <c r="E389" s="250"/>
      <c r="F389" s="62">
        <v>0</v>
      </c>
      <c r="G389" s="62">
        <v>0</v>
      </c>
      <c r="H389" s="253">
        <f t="shared" si="34"/>
        <v>0</v>
      </c>
    </row>
    <row r="390" spans="1:8" x14ac:dyDescent="0.2">
      <c r="A390" s="483" t="s">
        <v>2048</v>
      </c>
      <c r="B390" s="636" t="s">
        <v>12031</v>
      </c>
      <c r="C390" s="253">
        <v>72431.033646364362</v>
      </c>
      <c r="D390" s="33">
        <v>27</v>
      </c>
      <c r="E390" s="250"/>
      <c r="F390" s="62">
        <v>0</v>
      </c>
      <c r="G390" s="62">
        <v>0</v>
      </c>
      <c r="H390" s="253">
        <f t="shared" si="34"/>
        <v>0</v>
      </c>
    </row>
    <row r="391" spans="1:8" x14ac:dyDescent="0.2">
      <c r="A391" s="483" t="s">
        <v>2049</v>
      </c>
      <c r="B391" s="636" t="s">
        <v>1610</v>
      </c>
      <c r="C391" s="253">
        <v>72431.033646364362</v>
      </c>
      <c r="D391" s="33">
        <v>28</v>
      </c>
      <c r="E391" s="250"/>
      <c r="F391" s="62">
        <v>0</v>
      </c>
      <c r="G391" s="62">
        <v>0</v>
      </c>
      <c r="H391" s="253">
        <f t="shared" si="34"/>
        <v>0</v>
      </c>
    </row>
    <row r="392" spans="1:8" x14ac:dyDescent="0.2">
      <c r="A392" s="483" t="s">
        <v>2050</v>
      </c>
      <c r="B392" s="636" t="s">
        <v>12084</v>
      </c>
      <c r="C392" s="253">
        <v>72431.033646364362</v>
      </c>
      <c r="D392" s="33">
        <v>28</v>
      </c>
      <c r="E392" s="250"/>
      <c r="F392" s="62">
        <v>0</v>
      </c>
      <c r="G392" s="62">
        <v>0</v>
      </c>
      <c r="H392" s="253">
        <f t="shared" ref="H392:H421" si="35">G392-F392</f>
        <v>0</v>
      </c>
    </row>
    <row r="393" spans="1:8" x14ac:dyDescent="0.2">
      <c r="A393" s="483" t="s">
        <v>2051</v>
      </c>
      <c r="B393" s="636" t="s">
        <v>1611</v>
      </c>
      <c r="C393" s="253">
        <v>72431.033646364362</v>
      </c>
      <c r="D393" s="33">
        <v>28</v>
      </c>
      <c r="E393" s="250"/>
      <c r="F393" s="62">
        <v>0</v>
      </c>
      <c r="G393" s="62">
        <v>0</v>
      </c>
      <c r="H393" s="253">
        <f t="shared" si="35"/>
        <v>0</v>
      </c>
    </row>
    <row r="394" spans="1:8" x14ac:dyDescent="0.2">
      <c r="A394" s="483" t="s">
        <v>2052</v>
      </c>
      <c r="B394" s="636" t="s">
        <v>12085</v>
      </c>
      <c r="C394" s="253">
        <v>72431.033646364362</v>
      </c>
      <c r="D394" s="33">
        <v>28</v>
      </c>
      <c r="E394" s="250"/>
      <c r="F394" s="62">
        <v>0</v>
      </c>
      <c r="G394" s="62">
        <v>0</v>
      </c>
      <c r="H394" s="253">
        <f t="shared" si="35"/>
        <v>0</v>
      </c>
    </row>
    <row r="395" spans="1:8" x14ac:dyDescent="0.2">
      <c r="A395" s="483" t="s">
        <v>2053</v>
      </c>
      <c r="B395" s="636" t="s">
        <v>1612</v>
      </c>
      <c r="C395" s="253">
        <v>72431.033646364362</v>
      </c>
      <c r="D395" s="33">
        <v>28</v>
      </c>
      <c r="E395" s="250"/>
      <c r="F395" s="62">
        <v>0</v>
      </c>
      <c r="G395" s="62">
        <v>0</v>
      </c>
      <c r="H395" s="253">
        <f t="shared" si="35"/>
        <v>0</v>
      </c>
    </row>
    <row r="396" spans="1:8" x14ac:dyDescent="0.2">
      <c r="A396" s="483" t="s">
        <v>2054</v>
      </c>
      <c r="B396" s="636" t="s">
        <v>12086</v>
      </c>
      <c r="C396" s="253">
        <v>72431.033646364362</v>
      </c>
      <c r="D396" s="33">
        <v>28</v>
      </c>
      <c r="E396" s="250"/>
      <c r="F396" s="62">
        <v>0</v>
      </c>
      <c r="G396" s="62">
        <v>0</v>
      </c>
      <c r="H396" s="253">
        <f t="shared" si="35"/>
        <v>0</v>
      </c>
    </row>
    <row r="397" spans="1:8" x14ac:dyDescent="0.2">
      <c r="A397" s="483" t="s">
        <v>2055</v>
      </c>
      <c r="B397" s="636" t="s">
        <v>1613</v>
      </c>
      <c r="C397" s="253">
        <v>72431.033646364362</v>
      </c>
      <c r="D397" s="33">
        <v>28</v>
      </c>
      <c r="E397" s="250"/>
      <c r="F397" s="62">
        <v>0</v>
      </c>
      <c r="G397" s="62">
        <v>0</v>
      </c>
      <c r="H397" s="253">
        <f t="shared" si="35"/>
        <v>0</v>
      </c>
    </row>
    <row r="398" spans="1:8" x14ac:dyDescent="0.2">
      <c r="A398" s="483" t="s">
        <v>2056</v>
      </c>
      <c r="B398" s="636" t="s">
        <v>12087</v>
      </c>
      <c r="C398" s="253">
        <v>72431.033646364362</v>
      </c>
      <c r="D398" s="33">
        <v>28</v>
      </c>
      <c r="E398" s="250"/>
      <c r="F398" s="62">
        <v>0</v>
      </c>
      <c r="G398" s="62">
        <v>0</v>
      </c>
      <c r="H398" s="253">
        <f t="shared" si="35"/>
        <v>0</v>
      </c>
    </row>
    <row r="399" spans="1:8" x14ac:dyDescent="0.2">
      <c r="A399" s="483" t="s">
        <v>2057</v>
      </c>
      <c r="B399" s="636" t="s">
        <v>1614</v>
      </c>
      <c r="C399" s="253">
        <v>72431.033646364362</v>
      </c>
      <c r="D399" s="33">
        <v>29</v>
      </c>
      <c r="E399" s="250"/>
      <c r="F399" s="62">
        <v>0</v>
      </c>
      <c r="G399" s="62">
        <v>0</v>
      </c>
      <c r="H399" s="253">
        <f t="shared" si="35"/>
        <v>0</v>
      </c>
    </row>
    <row r="400" spans="1:8" x14ac:dyDescent="0.2">
      <c r="A400" s="483" t="s">
        <v>2058</v>
      </c>
      <c r="B400" s="636" t="s">
        <v>12088</v>
      </c>
      <c r="C400" s="253">
        <v>72431.033646364362</v>
      </c>
      <c r="D400" s="33">
        <v>29</v>
      </c>
      <c r="E400" s="250"/>
      <c r="F400" s="62">
        <v>0</v>
      </c>
      <c r="G400" s="62">
        <v>0</v>
      </c>
      <c r="H400" s="253">
        <f t="shared" si="35"/>
        <v>0</v>
      </c>
    </row>
    <row r="401" spans="1:8" x14ac:dyDescent="0.2">
      <c r="A401" s="483" t="s">
        <v>2059</v>
      </c>
      <c r="B401" s="636" t="s">
        <v>1615</v>
      </c>
      <c r="C401" s="253">
        <v>72431.033646364362</v>
      </c>
      <c r="D401" s="33">
        <v>29</v>
      </c>
      <c r="E401" s="250"/>
      <c r="F401" s="62">
        <v>0</v>
      </c>
      <c r="G401" s="62">
        <v>0</v>
      </c>
      <c r="H401" s="253">
        <f t="shared" si="35"/>
        <v>0</v>
      </c>
    </row>
    <row r="402" spans="1:8" x14ac:dyDescent="0.2">
      <c r="A402" s="483" t="s">
        <v>2060</v>
      </c>
      <c r="B402" s="636" t="s">
        <v>1517</v>
      </c>
      <c r="C402" s="253">
        <v>72431.033646364362</v>
      </c>
      <c r="D402" s="33">
        <v>29</v>
      </c>
      <c r="E402" s="250"/>
      <c r="F402" s="62">
        <v>0</v>
      </c>
      <c r="G402" s="62">
        <v>0</v>
      </c>
      <c r="H402" s="253">
        <f t="shared" si="35"/>
        <v>0</v>
      </c>
    </row>
    <row r="403" spans="1:8" x14ac:dyDescent="0.2">
      <c r="A403" s="483" t="s">
        <v>2061</v>
      </c>
      <c r="B403" s="636" t="s">
        <v>1616</v>
      </c>
      <c r="C403" s="253">
        <v>72431.033646364362</v>
      </c>
      <c r="D403" s="33">
        <v>29</v>
      </c>
      <c r="E403" s="250"/>
      <c r="F403" s="62">
        <v>0</v>
      </c>
      <c r="G403" s="62">
        <v>0</v>
      </c>
      <c r="H403" s="253">
        <f t="shared" si="35"/>
        <v>0</v>
      </c>
    </row>
    <row r="404" spans="1:8" x14ac:dyDescent="0.2">
      <c r="A404" s="483" t="s">
        <v>2062</v>
      </c>
      <c r="B404" s="636" t="s">
        <v>12089</v>
      </c>
      <c r="C404" s="253">
        <v>72431.033646364362</v>
      </c>
      <c r="D404" s="33">
        <v>29</v>
      </c>
      <c r="E404" s="250"/>
      <c r="F404" s="62">
        <v>0</v>
      </c>
      <c r="G404" s="62">
        <v>0</v>
      </c>
      <c r="H404" s="253">
        <f t="shared" si="35"/>
        <v>0</v>
      </c>
    </row>
    <row r="405" spans="1:8" x14ac:dyDescent="0.2">
      <c r="A405" s="483" t="s">
        <v>2063</v>
      </c>
      <c r="B405" s="636" t="s">
        <v>1617</v>
      </c>
      <c r="C405" s="253">
        <v>72431.033646364362</v>
      </c>
      <c r="D405" s="33">
        <v>29</v>
      </c>
      <c r="E405" s="250"/>
      <c r="F405" s="62">
        <v>0</v>
      </c>
      <c r="G405" s="62">
        <v>0</v>
      </c>
      <c r="H405" s="253">
        <f t="shared" si="35"/>
        <v>0</v>
      </c>
    </row>
    <row r="406" spans="1:8" x14ac:dyDescent="0.2">
      <c r="A406" s="483" t="s">
        <v>2064</v>
      </c>
      <c r="B406" s="636" t="s">
        <v>12092</v>
      </c>
      <c r="C406" s="253">
        <v>72431.033646364362</v>
      </c>
      <c r="D406" s="33">
        <v>29</v>
      </c>
      <c r="E406" s="250"/>
      <c r="F406" s="62">
        <v>0</v>
      </c>
      <c r="G406" s="62">
        <v>0</v>
      </c>
      <c r="H406" s="253">
        <f t="shared" si="35"/>
        <v>0</v>
      </c>
    </row>
    <row r="407" spans="1:8" x14ac:dyDescent="0.2">
      <c r="A407" s="483" t="s">
        <v>2065</v>
      </c>
      <c r="B407" s="636" t="s">
        <v>1618</v>
      </c>
      <c r="C407" s="253">
        <v>72431.033646364362</v>
      </c>
      <c r="D407" s="33">
        <v>30</v>
      </c>
      <c r="E407" s="250"/>
      <c r="F407" s="62">
        <v>0</v>
      </c>
      <c r="G407" s="62">
        <v>0</v>
      </c>
      <c r="H407" s="253">
        <f t="shared" si="35"/>
        <v>0</v>
      </c>
    </row>
    <row r="408" spans="1:8" x14ac:dyDescent="0.2">
      <c r="A408" s="483" t="s">
        <v>2066</v>
      </c>
      <c r="B408" s="636" t="s">
        <v>12095</v>
      </c>
      <c r="C408" s="253">
        <v>72431.033646364362</v>
      </c>
      <c r="D408" s="33">
        <v>30</v>
      </c>
      <c r="E408" s="250"/>
      <c r="F408" s="62">
        <v>0</v>
      </c>
      <c r="G408" s="62">
        <v>0</v>
      </c>
      <c r="H408" s="253">
        <f t="shared" si="35"/>
        <v>0</v>
      </c>
    </row>
    <row r="409" spans="1:8" x14ac:dyDescent="0.2">
      <c r="A409" s="483" t="s">
        <v>2067</v>
      </c>
      <c r="B409" s="636" t="s">
        <v>1619</v>
      </c>
      <c r="C409" s="253">
        <v>72431.033646364362</v>
      </c>
      <c r="D409" s="33">
        <v>30</v>
      </c>
      <c r="E409" s="250"/>
      <c r="F409" s="62">
        <v>0</v>
      </c>
      <c r="G409" s="62">
        <v>0</v>
      </c>
      <c r="H409" s="253">
        <f t="shared" si="35"/>
        <v>0</v>
      </c>
    </row>
    <row r="410" spans="1:8" x14ac:dyDescent="0.2">
      <c r="A410" s="483" t="s">
        <v>2068</v>
      </c>
      <c r="B410" s="636" t="s">
        <v>12098</v>
      </c>
      <c r="C410" s="253">
        <v>72431.033646364362</v>
      </c>
      <c r="D410" s="33">
        <v>30</v>
      </c>
      <c r="E410" s="250"/>
      <c r="F410" s="62">
        <v>0</v>
      </c>
      <c r="G410" s="62">
        <v>0</v>
      </c>
      <c r="H410" s="253">
        <f t="shared" si="35"/>
        <v>0</v>
      </c>
    </row>
    <row r="411" spans="1:8" x14ac:dyDescent="0.2">
      <c r="A411" s="483" t="s">
        <v>2069</v>
      </c>
      <c r="B411" s="636" t="s">
        <v>1620</v>
      </c>
      <c r="C411" s="253">
        <v>72431.033646364362</v>
      </c>
      <c r="D411" s="33">
        <v>30</v>
      </c>
      <c r="E411" s="250"/>
      <c r="F411" s="62">
        <v>0</v>
      </c>
      <c r="G411" s="62">
        <v>0</v>
      </c>
      <c r="H411" s="253">
        <f t="shared" si="35"/>
        <v>0</v>
      </c>
    </row>
    <row r="412" spans="1:8" x14ac:dyDescent="0.2">
      <c r="A412" s="483" t="s">
        <v>2070</v>
      </c>
      <c r="B412" s="636" t="s">
        <v>12101</v>
      </c>
      <c r="C412" s="253">
        <v>72431.033646364362</v>
      </c>
      <c r="D412" s="33">
        <v>30</v>
      </c>
      <c r="E412" s="250"/>
      <c r="F412" s="62">
        <v>0</v>
      </c>
      <c r="G412" s="62">
        <v>0</v>
      </c>
      <c r="H412" s="253">
        <f t="shared" si="35"/>
        <v>0</v>
      </c>
    </row>
    <row r="413" spans="1:8" x14ac:dyDescent="0.2">
      <c r="A413" s="483" t="s">
        <v>2071</v>
      </c>
      <c r="B413" s="636" t="s">
        <v>1621</v>
      </c>
      <c r="C413" s="253">
        <v>72431.033646364362</v>
      </c>
      <c r="D413" s="33">
        <v>30</v>
      </c>
      <c r="E413" s="250"/>
      <c r="F413" s="62">
        <v>0</v>
      </c>
      <c r="G413" s="62">
        <v>0</v>
      </c>
      <c r="H413" s="253">
        <f t="shared" si="35"/>
        <v>0</v>
      </c>
    </row>
    <row r="414" spans="1:8" x14ac:dyDescent="0.2">
      <c r="A414" s="483" t="s">
        <v>2072</v>
      </c>
      <c r="B414" s="636" t="s">
        <v>12104</v>
      </c>
      <c r="C414" s="253">
        <v>72431.033646364362</v>
      </c>
      <c r="D414" s="33">
        <v>30</v>
      </c>
      <c r="E414" s="250"/>
      <c r="F414" s="62">
        <v>0</v>
      </c>
      <c r="G414" s="62">
        <v>0</v>
      </c>
      <c r="H414" s="253">
        <f t="shared" si="35"/>
        <v>0</v>
      </c>
    </row>
    <row r="415" spans="1:8" x14ac:dyDescent="0.2">
      <c r="A415" s="483" t="s">
        <v>2073</v>
      </c>
      <c r="B415" s="636" t="s">
        <v>1622</v>
      </c>
      <c r="C415" s="253">
        <v>72431.033646364362</v>
      </c>
      <c r="D415" s="33">
        <v>31</v>
      </c>
      <c r="E415" s="250"/>
      <c r="F415" s="62">
        <v>0</v>
      </c>
      <c r="G415" s="62">
        <v>0</v>
      </c>
      <c r="H415" s="253">
        <f t="shared" si="35"/>
        <v>0</v>
      </c>
    </row>
    <row r="416" spans="1:8" x14ac:dyDescent="0.2">
      <c r="A416" s="483" t="s">
        <v>2074</v>
      </c>
      <c r="B416" s="636" t="s">
        <v>12107</v>
      </c>
      <c r="C416" s="253">
        <v>72431.033646364362</v>
      </c>
      <c r="D416" s="33">
        <v>31</v>
      </c>
      <c r="E416" s="250"/>
      <c r="F416" s="62">
        <v>0</v>
      </c>
      <c r="G416" s="62">
        <v>0</v>
      </c>
      <c r="H416" s="253">
        <f t="shared" si="35"/>
        <v>0</v>
      </c>
    </row>
    <row r="417" spans="1:8" x14ac:dyDescent="0.2">
      <c r="A417" s="483" t="s">
        <v>2075</v>
      </c>
      <c r="B417" s="636" t="s">
        <v>1520</v>
      </c>
      <c r="C417" s="253">
        <v>72431.033646364362</v>
      </c>
      <c r="D417" s="33">
        <v>31</v>
      </c>
      <c r="E417" s="250"/>
      <c r="F417" s="62">
        <v>0</v>
      </c>
      <c r="G417" s="62">
        <v>0</v>
      </c>
      <c r="H417" s="253">
        <f t="shared" si="35"/>
        <v>0</v>
      </c>
    </row>
    <row r="418" spans="1:8" x14ac:dyDescent="0.2">
      <c r="A418" s="483" t="s">
        <v>2076</v>
      </c>
      <c r="B418" s="636" t="s">
        <v>12110</v>
      </c>
      <c r="C418" s="253">
        <v>72431.033646364362</v>
      </c>
      <c r="D418" s="33">
        <v>31</v>
      </c>
      <c r="E418" s="250"/>
      <c r="F418" s="62">
        <v>0</v>
      </c>
      <c r="G418" s="62">
        <v>0</v>
      </c>
      <c r="H418" s="253">
        <f t="shared" si="35"/>
        <v>0</v>
      </c>
    </row>
    <row r="419" spans="1:8" x14ac:dyDescent="0.2">
      <c r="A419" s="483" t="s">
        <v>2077</v>
      </c>
      <c r="B419" s="636" t="s">
        <v>1623</v>
      </c>
      <c r="C419" s="253">
        <v>72431.033646364362</v>
      </c>
      <c r="D419" s="33">
        <v>31</v>
      </c>
      <c r="E419" s="250"/>
      <c r="F419" s="62">
        <v>0</v>
      </c>
      <c r="G419" s="62">
        <v>0</v>
      </c>
      <c r="H419" s="253">
        <f t="shared" si="35"/>
        <v>0</v>
      </c>
    </row>
    <row r="420" spans="1:8" x14ac:dyDescent="0.2">
      <c r="A420" s="483" t="s">
        <v>2078</v>
      </c>
      <c r="B420" s="636" t="s">
        <v>12113</v>
      </c>
      <c r="C420" s="253">
        <v>72431.033646364362</v>
      </c>
      <c r="D420" s="33">
        <v>31</v>
      </c>
      <c r="E420" s="250"/>
      <c r="F420" s="62">
        <v>0</v>
      </c>
      <c r="G420" s="62">
        <v>0</v>
      </c>
      <c r="H420" s="253">
        <f t="shared" si="35"/>
        <v>0</v>
      </c>
    </row>
    <row r="421" spans="1:8" x14ac:dyDescent="0.2">
      <c r="A421" s="483" t="s">
        <v>2079</v>
      </c>
      <c r="B421" s="636" t="s">
        <v>1625</v>
      </c>
      <c r="C421" s="253">
        <v>72431.033646364362</v>
      </c>
      <c r="D421" s="33">
        <v>31</v>
      </c>
      <c r="E421" s="250"/>
      <c r="F421" s="62">
        <v>0</v>
      </c>
      <c r="G421" s="62">
        <v>0</v>
      </c>
      <c r="H421" s="253">
        <f t="shared" si="35"/>
        <v>0</v>
      </c>
    </row>
    <row r="422" spans="1:8" x14ac:dyDescent="0.2">
      <c r="A422" s="483" t="s">
        <v>13531</v>
      </c>
      <c r="B422" s="636" t="s">
        <v>12116</v>
      </c>
      <c r="C422" s="253">
        <v>72431.033646364362</v>
      </c>
      <c r="D422" s="33">
        <v>31</v>
      </c>
      <c r="E422" s="250"/>
      <c r="F422" s="62">
        <v>0</v>
      </c>
      <c r="G422" s="62">
        <v>0</v>
      </c>
      <c r="H422" s="253">
        <f t="shared" ref="H422:H485" si="36">G422-F422</f>
        <v>0</v>
      </c>
    </row>
    <row r="423" spans="1:8" x14ac:dyDescent="0.2">
      <c r="A423" s="483" t="s">
        <v>13532</v>
      </c>
      <c r="B423" s="636" t="s">
        <v>1626</v>
      </c>
      <c r="C423" s="253">
        <v>72431.033646364362</v>
      </c>
      <c r="D423" s="33">
        <v>32</v>
      </c>
      <c r="E423" s="250"/>
      <c r="F423" s="62">
        <v>0</v>
      </c>
      <c r="G423" s="62">
        <v>0</v>
      </c>
      <c r="H423" s="253">
        <f t="shared" si="36"/>
        <v>0</v>
      </c>
    </row>
    <row r="424" spans="1:8" x14ac:dyDescent="0.2">
      <c r="A424" s="483" t="s">
        <v>13533</v>
      </c>
      <c r="B424" s="636" t="s">
        <v>12119</v>
      </c>
      <c r="C424" s="253">
        <v>72431.033646364362</v>
      </c>
      <c r="D424" s="33">
        <v>32</v>
      </c>
      <c r="E424" s="250"/>
      <c r="F424" s="62">
        <v>0</v>
      </c>
      <c r="G424" s="62">
        <v>0</v>
      </c>
      <c r="H424" s="253">
        <f t="shared" si="36"/>
        <v>0</v>
      </c>
    </row>
    <row r="425" spans="1:8" x14ac:dyDescent="0.2">
      <c r="A425" s="483" t="s">
        <v>13534</v>
      </c>
      <c r="B425" s="636" t="s">
        <v>1627</v>
      </c>
      <c r="C425" s="253">
        <v>72431.033646364362</v>
      </c>
      <c r="D425" s="33">
        <v>32</v>
      </c>
      <c r="E425" s="250"/>
      <c r="F425" s="62">
        <v>0</v>
      </c>
      <c r="G425" s="62">
        <v>0</v>
      </c>
      <c r="H425" s="253">
        <f t="shared" si="36"/>
        <v>0</v>
      </c>
    </row>
    <row r="426" spans="1:8" x14ac:dyDescent="0.2">
      <c r="A426" s="483" t="s">
        <v>13535</v>
      </c>
      <c r="B426" s="636" t="s">
        <v>12122</v>
      </c>
      <c r="C426" s="253">
        <v>72431.033646364362</v>
      </c>
      <c r="D426" s="33">
        <v>32</v>
      </c>
      <c r="E426" s="250"/>
      <c r="F426" s="62">
        <v>0</v>
      </c>
      <c r="G426" s="62">
        <v>0</v>
      </c>
      <c r="H426" s="253">
        <f t="shared" si="36"/>
        <v>0</v>
      </c>
    </row>
    <row r="427" spans="1:8" x14ac:dyDescent="0.2">
      <c r="A427" s="483" t="s">
        <v>13536</v>
      </c>
      <c r="B427" s="636" t="s">
        <v>1628</v>
      </c>
      <c r="C427" s="253">
        <v>72431.033646364362</v>
      </c>
      <c r="D427" s="33">
        <v>32</v>
      </c>
      <c r="E427" s="250"/>
      <c r="F427" s="62">
        <v>0</v>
      </c>
      <c r="G427" s="62">
        <v>0</v>
      </c>
      <c r="H427" s="253">
        <f t="shared" si="36"/>
        <v>0</v>
      </c>
    </row>
    <row r="428" spans="1:8" x14ac:dyDescent="0.2">
      <c r="A428" s="483" t="s">
        <v>13537</v>
      </c>
      <c r="B428" s="636" t="s">
        <v>12125</v>
      </c>
      <c r="C428" s="253">
        <v>72431.033646364362</v>
      </c>
      <c r="D428" s="33">
        <v>32</v>
      </c>
      <c r="E428" s="250"/>
      <c r="F428" s="62">
        <v>0</v>
      </c>
      <c r="G428" s="62">
        <v>0</v>
      </c>
      <c r="H428" s="253">
        <f t="shared" si="36"/>
        <v>0</v>
      </c>
    </row>
    <row r="429" spans="1:8" x14ac:dyDescent="0.2">
      <c r="A429" s="483" t="s">
        <v>13538</v>
      </c>
      <c r="B429" s="636" t="s">
        <v>1629</v>
      </c>
      <c r="C429" s="253">
        <v>72431.033646364362</v>
      </c>
      <c r="D429" s="33">
        <v>32</v>
      </c>
      <c r="E429" s="250"/>
      <c r="F429" s="62">
        <v>0</v>
      </c>
      <c r="G429" s="62">
        <v>0</v>
      </c>
      <c r="H429" s="253">
        <f t="shared" si="36"/>
        <v>0</v>
      </c>
    </row>
    <row r="430" spans="1:8" x14ac:dyDescent="0.2">
      <c r="A430" s="483" t="s">
        <v>13539</v>
      </c>
      <c r="B430" s="636" t="s">
        <v>12128</v>
      </c>
      <c r="C430" s="253">
        <v>72431.033646364362</v>
      </c>
      <c r="D430" s="33">
        <v>32</v>
      </c>
      <c r="E430" s="250"/>
      <c r="F430" s="62">
        <v>0</v>
      </c>
      <c r="G430" s="62">
        <v>0</v>
      </c>
      <c r="H430" s="253">
        <f t="shared" si="36"/>
        <v>0</v>
      </c>
    </row>
    <row r="431" spans="1:8" x14ac:dyDescent="0.2">
      <c r="A431" s="483" t="s">
        <v>13540</v>
      </c>
      <c r="B431" s="636" t="s">
        <v>1630</v>
      </c>
      <c r="C431" s="253">
        <v>72431.033646364362</v>
      </c>
      <c r="D431" s="33">
        <v>33</v>
      </c>
      <c r="E431" s="250"/>
      <c r="F431" s="62">
        <v>0</v>
      </c>
      <c r="G431" s="62">
        <v>0</v>
      </c>
      <c r="H431" s="253">
        <f t="shared" si="36"/>
        <v>0</v>
      </c>
    </row>
    <row r="432" spans="1:8" x14ac:dyDescent="0.2">
      <c r="A432" s="483" t="s">
        <v>13541</v>
      </c>
      <c r="B432" s="636" t="s">
        <v>1521</v>
      </c>
      <c r="C432" s="253">
        <v>72431.033646364362</v>
      </c>
      <c r="D432" s="33">
        <v>33</v>
      </c>
      <c r="E432" s="250"/>
      <c r="F432" s="62">
        <v>0</v>
      </c>
      <c r="G432" s="62">
        <v>0</v>
      </c>
      <c r="H432" s="253">
        <f t="shared" si="36"/>
        <v>0</v>
      </c>
    </row>
    <row r="433" spans="1:8" x14ac:dyDescent="0.2">
      <c r="A433" s="483" t="s">
        <v>13542</v>
      </c>
      <c r="B433" s="636" t="s">
        <v>1631</v>
      </c>
      <c r="C433" s="253">
        <v>72431.033646364362</v>
      </c>
      <c r="D433" s="33">
        <v>33</v>
      </c>
      <c r="E433" s="250"/>
      <c r="F433" s="62">
        <v>0</v>
      </c>
      <c r="G433" s="62">
        <v>0</v>
      </c>
      <c r="H433" s="253">
        <f t="shared" si="36"/>
        <v>0</v>
      </c>
    </row>
    <row r="434" spans="1:8" x14ac:dyDescent="0.2">
      <c r="A434" s="483" t="s">
        <v>13543</v>
      </c>
      <c r="B434" s="636" t="s">
        <v>12133</v>
      </c>
      <c r="C434" s="253">
        <v>72431.033646364362</v>
      </c>
      <c r="D434" s="33">
        <v>33</v>
      </c>
      <c r="E434" s="250"/>
      <c r="F434" s="62">
        <v>0</v>
      </c>
      <c r="G434" s="62">
        <v>0</v>
      </c>
      <c r="H434" s="253">
        <f t="shared" si="36"/>
        <v>0</v>
      </c>
    </row>
    <row r="435" spans="1:8" x14ac:dyDescent="0.2">
      <c r="A435" s="483" t="s">
        <v>13544</v>
      </c>
      <c r="B435" s="636" t="s">
        <v>1632</v>
      </c>
      <c r="C435" s="253">
        <v>72431.033646364362</v>
      </c>
      <c r="D435" s="33">
        <v>33</v>
      </c>
      <c r="E435" s="250"/>
      <c r="F435" s="62">
        <v>0</v>
      </c>
      <c r="G435" s="62">
        <v>0</v>
      </c>
      <c r="H435" s="253">
        <f t="shared" si="36"/>
        <v>0</v>
      </c>
    </row>
    <row r="436" spans="1:8" x14ac:dyDescent="0.2">
      <c r="A436" s="483" t="s">
        <v>13545</v>
      </c>
      <c r="B436" s="636" t="s">
        <v>12136</v>
      </c>
      <c r="C436" s="253">
        <v>72431.033646364362</v>
      </c>
      <c r="D436" s="33">
        <v>33</v>
      </c>
      <c r="E436" s="250"/>
      <c r="F436" s="62">
        <v>0</v>
      </c>
      <c r="G436" s="62">
        <v>0</v>
      </c>
      <c r="H436" s="253">
        <f t="shared" si="36"/>
        <v>0</v>
      </c>
    </row>
    <row r="437" spans="1:8" x14ac:dyDescent="0.2">
      <c r="A437" s="483" t="s">
        <v>13546</v>
      </c>
      <c r="B437" s="636" t="s">
        <v>1633</v>
      </c>
      <c r="C437" s="253">
        <v>72431.033646364362</v>
      </c>
      <c r="D437" s="33">
        <v>33</v>
      </c>
      <c r="E437" s="250"/>
      <c r="F437" s="62">
        <v>0</v>
      </c>
      <c r="G437" s="62">
        <v>0</v>
      </c>
      <c r="H437" s="253">
        <f t="shared" si="36"/>
        <v>0</v>
      </c>
    </row>
    <row r="438" spans="1:8" x14ac:dyDescent="0.2">
      <c r="A438" s="483" t="s">
        <v>13547</v>
      </c>
      <c r="B438" s="636" t="s">
        <v>12139</v>
      </c>
      <c r="C438" s="253">
        <v>72431.033646364362</v>
      </c>
      <c r="D438" s="33">
        <v>33</v>
      </c>
      <c r="E438" s="250"/>
      <c r="F438" s="62">
        <v>0</v>
      </c>
      <c r="G438" s="62">
        <v>0</v>
      </c>
      <c r="H438" s="253">
        <f t="shared" si="36"/>
        <v>0</v>
      </c>
    </row>
    <row r="439" spans="1:8" x14ac:dyDescent="0.2">
      <c r="A439" s="483" t="s">
        <v>13548</v>
      </c>
      <c r="B439" s="636" t="s">
        <v>1634</v>
      </c>
      <c r="C439" s="253">
        <v>72431.033646364362</v>
      </c>
      <c r="D439" s="33">
        <v>34</v>
      </c>
      <c r="E439" s="250"/>
      <c r="F439" s="62">
        <v>0</v>
      </c>
      <c r="G439" s="62">
        <v>0</v>
      </c>
      <c r="H439" s="253">
        <f t="shared" si="36"/>
        <v>0</v>
      </c>
    </row>
    <row r="440" spans="1:8" x14ac:dyDescent="0.2">
      <c r="A440" s="483" t="s">
        <v>13549</v>
      </c>
      <c r="B440" s="636" t="s">
        <v>12142</v>
      </c>
      <c r="C440" s="253">
        <v>72431.033646364362</v>
      </c>
      <c r="D440" s="33">
        <v>34</v>
      </c>
      <c r="E440" s="250"/>
      <c r="F440" s="62">
        <v>0</v>
      </c>
      <c r="G440" s="62">
        <v>0</v>
      </c>
      <c r="H440" s="253">
        <f t="shared" si="36"/>
        <v>0</v>
      </c>
    </row>
    <row r="441" spans="1:8" x14ac:dyDescent="0.2">
      <c r="A441" s="483" t="s">
        <v>13550</v>
      </c>
      <c r="B441" s="636" t="s">
        <v>1635</v>
      </c>
      <c r="C441" s="253">
        <v>72431.033646364362</v>
      </c>
      <c r="D441" s="33">
        <v>34</v>
      </c>
      <c r="E441" s="250"/>
      <c r="F441" s="62">
        <v>0</v>
      </c>
      <c r="G441" s="62">
        <v>0</v>
      </c>
      <c r="H441" s="253">
        <f t="shared" si="36"/>
        <v>0</v>
      </c>
    </row>
    <row r="442" spans="1:8" x14ac:dyDescent="0.2">
      <c r="A442" s="483" t="s">
        <v>13551</v>
      </c>
      <c r="B442" s="636" t="s">
        <v>12145</v>
      </c>
      <c r="C442" s="253">
        <v>72431.033646364362</v>
      </c>
      <c r="D442" s="33">
        <v>34</v>
      </c>
      <c r="E442" s="250"/>
      <c r="F442" s="62">
        <v>0</v>
      </c>
      <c r="G442" s="62">
        <v>0</v>
      </c>
      <c r="H442" s="253">
        <f t="shared" si="36"/>
        <v>0</v>
      </c>
    </row>
    <row r="443" spans="1:8" x14ac:dyDescent="0.2">
      <c r="A443" s="483" t="s">
        <v>13552</v>
      </c>
      <c r="B443" s="636" t="s">
        <v>1636</v>
      </c>
      <c r="C443" s="253">
        <v>72431.033646364362</v>
      </c>
      <c r="D443" s="33">
        <v>34</v>
      </c>
      <c r="E443" s="250"/>
      <c r="F443" s="62">
        <v>0</v>
      </c>
      <c r="G443" s="62">
        <v>0</v>
      </c>
      <c r="H443" s="253">
        <f t="shared" si="36"/>
        <v>0</v>
      </c>
    </row>
    <row r="444" spans="1:8" x14ac:dyDescent="0.2">
      <c r="A444" s="483" t="s">
        <v>13553</v>
      </c>
      <c r="B444" s="636" t="s">
        <v>12148</v>
      </c>
      <c r="C444" s="253">
        <v>72431.033646364362</v>
      </c>
      <c r="D444" s="33">
        <v>34</v>
      </c>
      <c r="E444" s="250"/>
      <c r="F444" s="62">
        <v>0</v>
      </c>
      <c r="G444" s="62">
        <v>0</v>
      </c>
      <c r="H444" s="253">
        <f t="shared" si="36"/>
        <v>0</v>
      </c>
    </row>
    <row r="445" spans="1:8" x14ac:dyDescent="0.2">
      <c r="A445" s="483" t="s">
        <v>13554</v>
      </c>
      <c r="B445" s="636" t="s">
        <v>1637</v>
      </c>
      <c r="C445" s="253">
        <v>72431.033646364362</v>
      </c>
      <c r="D445" s="33">
        <v>34</v>
      </c>
      <c r="E445" s="250"/>
      <c r="F445" s="62">
        <v>0</v>
      </c>
      <c r="G445" s="62">
        <v>0</v>
      </c>
      <c r="H445" s="253">
        <f t="shared" si="36"/>
        <v>0</v>
      </c>
    </row>
    <row r="446" spans="1:8" x14ac:dyDescent="0.2">
      <c r="A446" s="483" t="s">
        <v>13555</v>
      </c>
      <c r="B446" s="636" t="s">
        <v>12151</v>
      </c>
      <c r="C446" s="253">
        <v>72431.033646364362</v>
      </c>
      <c r="D446" s="33">
        <v>34</v>
      </c>
      <c r="E446" s="250"/>
      <c r="F446" s="62">
        <v>0</v>
      </c>
      <c r="G446" s="62">
        <v>0</v>
      </c>
      <c r="H446" s="253">
        <f t="shared" si="36"/>
        <v>0</v>
      </c>
    </row>
    <row r="447" spans="1:8" x14ac:dyDescent="0.2">
      <c r="A447" s="483" t="s">
        <v>13556</v>
      </c>
      <c r="B447" s="636" t="s">
        <v>1638</v>
      </c>
      <c r="C447" s="253">
        <v>72431.033646364362</v>
      </c>
      <c r="D447" s="33">
        <v>35</v>
      </c>
      <c r="E447" s="250"/>
      <c r="F447" s="62">
        <v>0</v>
      </c>
      <c r="G447" s="62">
        <v>0</v>
      </c>
      <c r="H447" s="253">
        <f t="shared" si="36"/>
        <v>0</v>
      </c>
    </row>
    <row r="448" spans="1:8" x14ac:dyDescent="0.2">
      <c r="A448" s="483" t="s">
        <v>13557</v>
      </c>
      <c r="B448" s="636" t="s">
        <v>12154</v>
      </c>
      <c r="C448" s="253">
        <v>72431.033646364362</v>
      </c>
      <c r="D448" s="33">
        <v>35</v>
      </c>
      <c r="E448" s="250"/>
      <c r="F448" s="62">
        <v>0</v>
      </c>
      <c r="G448" s="62">
        <v>0</v>
      </c>
      <c r="H448" s="253">
        <f t="shared" si="36"/>
        <v>0</v>
      </c>
    </row>
    <row r="449" spans="1:8" x14ac:dyDescent="0.2">
      <c r="A449" s="483" t="s">
        <v>13558</v>
      </c>
      <c r="B449" s="636" t="s">
        <v>1639</v>
      </c>
      <c r="C449" s="253">
        <v>72431.033646364362</v>
      </c>
      <c r="D449" s="33">
        <v>35</v>
      </c>
      <c r="E449" s="250"/>
      <c r="F449" s="62">
        <v>0</v>
      </c>
      <c r="G449" s="62">
        <v>0</v>
      </c>
      <c r="H449" s="253">
        <f t="shared" si="36"/>
        <v>0</v>
      </c>
    </row>
    <row r="450" spans="1:8" x14ac:dyDescent="0.2">
      <c r="A450" s="483" t="s">
        <v>13559</v>
      </c>
      <c r="B450" s="636" t="s">
        <v>12157</v>
      </c>
      <c r="C450" s="253">
        <v>72431.033646364362</v>
      </c>
      <c r="D450" s="33">
        <v>35</v>
      </c>
      <c r="E450" s="250"/>
      <c r="F450" s="62">
        <v>0</v>
      </c>
      <c r="G450" s="62">
        <v>0</v>
      </c>
      <c r="H450" s="253">
        <f t="shared" si="36"/>
        <v>0</v>
      </c>
    </row>
    <row r="451" spans="1:8" x14ac:dyDescent="0.2">
      <c r="A451" s="483" t="s">
        <v>13560</v>
      </c>
      <c r="B451" s="636" t="s">
        <v>1640</v>
      </c>
      <c r="C451" s="253">
        <v>72431.033646364362</v>
      </c>
      <c r="D451" s="33">
        <v>35</v>
      </c>
      <c r="E451" s="250"/>
      <c r="F451" s="62">
        <v>0</v>
      </c>
      <c r="G451" s="62">
        <v>0</v>
      </c>
      <c r="H451" s="253">
        <f t="shared" si="36"/>
        <v>0</v>
      </c>
    </row>
    <row r="452" spans="1:8" x14ac:dyDescent="0.2">
      <c r="A452" s="483" t="s">
        <v>13561</v>
      </c>
      <c r="B452" s="636" t="s">
        <v>12160</v>
      </c>
      <c r="C452" s="253">
        <v>72431.033646364362</v>
      </c>
      <c r="D452" s="33">
        <v>35</v>
      </c>
      <c r="E452" s="250"/>
      <c r="F452" s="62">
        <v>0</v>
      </c>
      <c r="G452" s="62">
        <v>0</v>
      </c>
      <c r="H452" s="253">
        <f t="shared" si="36"/>
        <v>0</v>
      </c>
    </row>
    <row r="453" spans="1:8" x14ac:dyDescent="0.2">
      <c r="A453" s="483" t="s">
        <v>13562</v>
      </c>
      <c r="B453" s="636" t="s">
        <v>1641</v>
      </c>
      <c r="C453" s="253">
        <v>72431.033646364362</v>
      </c>
      <c r="D453" s="33">
        <v>35</v>
      </c>
      <c r="E453" s="250"/>
      <c r="F453" s="62">
        <v>0</v>
      </c>
      <c r="G453" s="62">
        <v>0</v>
      </c>
      <c r="H453" s="253">
        <f t="shared" si="36"/>
        <v>0</v>
      </c>
    </row>
    <row r="454" spans="1:8" x14ac:dyDescent="0.2">
      <c r="A454" s="483" t="s">
        <v>13563</v>
      </c>
      <c r="B454" s="636" t="s">
        <v>12163</v>
      </c>
      <c r="C454" s="253">
        <v>72431.033646364362</v>
      </c>
      <c r="D454" s="33">
        <v>35</v>
      </c>
      <c r="E454" s="250"/>
      <c r="F454" s="62">
        <v>0</v>
      </c>
      <c r="G454" s="62">
        <v>0</v>
      </c>
      <c r="H454" s="253">
        <f t="shared" si="36"/>
        <v>0</v>
      </c>
    </row>
    <row r="455" spans="1:8" x14ac:dyDescent="0.2">
      <c r="A455" s="483" t="s">
        <v>13564</v>
      </c>
      <c r="B455" s="636" t="s">
        <v>1642</v>
      </c>
      <c r="C455" s="253">
        <v>72431.033646364362</v>
      </c>
      <c r="D455" s="33">
        <v>36</v>
      </c>
      <c r="E455" s="250"/>
      <c r="F455" s="62">
        <v>0</v>
      </c>
      <c r="G455" s="62">
        <v>0</v>
      </c>
      <c r="H455" s="253">
        <f t="shared" si="36"/>
        <v>0</v>
      </c>
    </row>
    <row r="456" spans="1:8" x14ac:dyDescent="0.2">
      <c r="A456" s="483" t="s">
        <v>13565</v>
      </c>
      <c r="B456" s="636" t="s">
        <v>12166</v>
      </c>
      <c r="C456" s="253">
        <v>72431.033646364362</v>
      </c>
      <c r="D456" s="33">
        <v>36</v>
      </c>
      <c r="E456" s="250"/>
      <c r="F456" s="62">
        <v>0</v>
      </c>
      <c r="G456" s="62">
        <v>0</v>
      </c>
      <c r="H456" s="253">
        <f t="shared" si="36"/>
        <v>0</v>
      </c>
    </row>
    <row r="457" spans="1:8" x14ac:dyDescent="0.2">
      <c r="A457" s="483" t="s">
        <v>13566</v>
      </c>
      <c r="B457" s="636" t="s">
        <v>1643</v>
      </c>
      <c r="C457" s="253">
        <v>72431.033646364362</v>
      </c>
      <c r="D457" s="33">
        <v>36</v>
      </c>
      <c r="E457" s="250"/>
      <c r="F457" s="62">
        <v>0</v>
      </c>
      <c r="G457" s="62">
        <v>0</v>
      </c>
      <c r="H457" s="253">
        <f t="shared" si="36"/>
        <v>0</v>
      </c>
    </row>
    <row r="458" spans="1:8" x14ac:dyDescent="0.2">
      <c r="A458" s="483" t="s">
        <v>13567</v>
      </c>
      <c r="B458" s="636" t="s">
        <v>12169</v>
      </c>
      <c r="C458" s="253">
        <v>72431.033646364362</v>
      </c>
      <c r="D458" s="33">
        <v>36</v>
      </c>
      <c r="E458" s="250"/>
      <c r="F458" s="62">
        <v>0</v>
      </c>
      <c r="G458" s="62">
        <v>0</v>
      </c>
      <c r="H458" s="253">
        <f t="shared" si="36"/>
        <v>0</v>
      </c>
    </row>
    <row r="459" spans="1:8" x14ac:dyDescent="0.2">
      <c r="A459" s="483" t="s">
        <v>13568</v>
      </c>
      <c r="B459" s="636" t="s">
        <v>1644</v>
      </c>
      <c r="C459" s="253">
        <v>72431.033646364362</v>
      </c>
      <c r="D459" s="33">
        <v>36</v>
      </c>
      <c r="E459" s="250"/>
      <c r="F459" s="62">
        <v>0</v>
      </c>
      <c r="G459" s="62">
        <v>0</v>
      </c>
      <c r="H459" s="253">
        <f t="shared" si="36"/>
        <v>0</v>
      </c>
    </row>
    <row r="460" spans="1:8" x14ac:dyDescent="0.2">
      <c r="A460" s="483" t="s">
        <v>13569</v>
      </c>
      <c r="B460" s="636" t="s">
        <v>12172</v>
      </c>
      <c r="C460" s="253">
        <v>72431.033646364362</v>
      </c>
      <c r="D460" s="33">
        <v>36</v>
      </c>
      <c r="E460" s="250"/>
      <c r="F460" s="62">
        <v>0</v>
      </c>
      <c r="G460" s="62">
        <v>0</v>
      </c>
      <c r="H460" s="253">
        <f t="shared" si="36"/>
        <v>0</v>
      </c>
    </row>
    <row r="461" spans="1:8" x14ac:dyDescent="0.2">
      <c r="A461" s="483" t="s">
        <v>13570</v>
      </c>
      <c r="B461" s="636" t="s">
        <v>1645</v>
      </c>
      <c r="C461" s="253">
        <v>72431.033646364362</v>
      </c>
      <c r="D461" s="33">
        <v>36</v>
      </c>
      <c r="E461" s="250"/>
      <c r="F461" s="62">
        <v>0</v>
      </c>
      <c r="G461" s="62">
        <v>0</v>
      </c>
      <c r="H461" s="253">
        <f t="shared" si="36"/>
        <v>0</v>
      </c>
    </row>
    <row r="462" spans="1:8" x14ac:dyDescent="0.2">
      <c r="A462" s="483" t="s">
        <v>13571</v>
      </c>
      <c r="B462" s="636" t="s">
        <v>7071</v>
      </c>
      <c r="C462" s="253">
        <v>72431.033646364362</v>
      </c>
      <c r="D462" s="33">
        <v>36</v>
      </c>
      <c r="E462" s="250"/>
      <c r="F462" s="62">
        <v>0</v>
      </c>
      <c r="G462" s="62">
        <v>0</v>
      </c>
      <c r="H462" s="253">
        <f t="shared" si="36"/>
        <v>0</v>
      </c>
    </row>
    <row r="463" spans="1:8" x14ac:dyDescent="0.2">
      <c r="A463" s="483" t="s">
        <v>13572</v>
      </c>
      <c r="B463" s="636" t="s">
        <v>1646</v>
      </c>
      <c r="C463" s="253">
        <v>72431.033646364362</v>
      </c>
      <c r="D463" s="33">
        <v>37</v>
      </c>
      <c r="E463" s="250"/>
      <c r="F463" s="62">
        <v>0</v>
      </c>
      <c r="G463" s="62">
        <v>0</v>
      </c>
      <c r="H463" s="253">
        <f t="shared" si="36"/>
        <v>0</v>
      </c>
    </row>
    <row r="464" spans="1:8" x14ac:dyDescent="0.2">
      <c r="A464" s="483" t="s">
        <v>13573</v>
      </c>
      <c r="B464" s="636" t="s">
        <v>12177</v>
      </c>
      <c r="C464" s="253">
        <v>72431.033646364362</v>
      </c>
      <c r="D464" s="33">
        <v>37</v>
      </c>
      <c r="E464" s="250"/>
      <c r="F464" s="62">
        <v>0</v>
      </c>
      <c r="G464" s="62">
        <v>0</v>
      </c>
      <c r="H464" s="253">
        <f t="shared" si="36"/>
        <v>0</v>
      </c>
    </row>
    <row r="465" spans="1:8" x14ac:dyDescent="0.2">
      <c r="A465" s="483" t="s">
        <v>13574</v>
      </c>
      <c r="B465" s="636" t="s">
        <v>1647</v>
      </c>
      <c r="C465" s="253">
        <v>72431.033646364362</v>
      </c>
      <c r="D465" s="33">
        <v>37</v>
      </c>
      <c r="E465" s="250"/>
      <c r="F465" s="62">
        <v>0</v>
      </c>
      <c r="G465" s="62">
        <v>0</v>
      </c>
      <c r="H465" s="253">
        <f t="shared" si="36"/>
        <v>0</v>
      </c>
    </row>
    <row r="466" spans="1:8" x14ac:dyDescent="0.2">
      <c r="A466" s="483" t="s">
        <v>13575</v>
      </c>
      <c r="B466" s="636" t="s">
        <v>12180</v>
      </c>
      <c r="C466" s="253">
        <v>72431.033646364362</v>
      </c>
      <c r="D466" s="33">
        <v>37</v>
      </c>
      <c r="E466" s="250"/>
      <c r="F466" s="62">
        <v>0</v>
      </c>
      <c r="G466" s="62">
        <v>0</v>
      </c>
      <c r="H466" s="253">
        <f t="shared" si="36"/>
        <v>0</v>
      </c>
    </row>
    <row r="467" spans="1:8" x14ac:dyDescent="0.2">
      <c r="A467" s="483" t="s">
        <v>13576</v>
      </c>
      <c r="B467" s="636" t="s">
        <v>1648</v>
      </c>
      <c r="C467" s="253">
        <v>72431.033646364362</v>
      </c>
      <c r="D467" s="33">
        <v>37</v>
      </c>
      <c r="E467" s="250"/>
      <c r="F467" s="62">
        <v>0</v>
      </c>
      <c r="G467" s="62">
        <v>0</v>
      </c>
      <c r="H467" s="253">
        <f t="shared" si="36"/>
        <v>0</v>
      </c>
    </row>
    <row r="468" spans="1:8" x14ac:dyDescent="0.2">
      <c r="A468" s="483" t="s">
        <v>13577</v>
      </c>
      <c r="B468" s="636" t="s">
        <v>12183</v>
      </c>
      <c r="C468" s="253">
        <v>72431.033646364362</v>
      </c>
      <c r="D468" s="33">
        <v>37</v>
      </c>
      <c r="E468" s="250"/>
      <c r="F468" s="62">
        <v>0</v>
      </c>
      <c r="G468" s="62">
        <v>0</v>
      </c>
      <c r="H468" s="253">
        <f t="shared" si="36"/>
        <v>0</v>
      </c>
    </row>
    <row r="469" spans="1:8" x14ac:dyDescent="0.2">
      <c r="A469" s="483" t="s">
        <v>13578</v>
      </c>
      <c r="B469" s="636" t="s">
        <v>1649</v>
      </c>
      <c r="C469" s="253">
        <v>72431.033646364362</v>
      </c>
      <c r="D469" s="33">
        <v>37</v>
      </c>
      <c r="E469" s="250"/>
      <c r="F469" s="62">
        <v>0</v>
      </c>
      <c r="G469" s="62">
        <v>0</v>
      </c>
      <c r="H469" s="253">
        <f t="shared" si="36"/>
        <v>0</v>
      </c>
    </row>
    <row r="470" spans="1:8" x14ac:dyDescent="0.2">
      <c r="A470" s="483" t="s">
        <v>13579</v>
      </c>
      <c r="B470" s="636" t="s">
        <v>12186</v>
      </c>
      <c r="C470" s="253">
        <v>72431.033646364362</v>
      </c>
      <c r="D470" s="33">
        <v>37</v>
      </c>
      <c r="E470" s="250"/>
      <c r="F470" s="62">
        <v>0</v>
      </c>
      <c r="G470" s="62">
        <v>0</v>
      </c>
      <c r="H470" s="253">
        <f t="shared" si="36"/>
        <v>0</v>
      </c>
    </row>
    <row r="471" spans="1:8" x14ac:dyDescent="0.2">
      <c r="A471" s="483" t="s">
        <v>13580</v>
      </c>
      <c r="B471" s="636" t="s">
        <v>1650</v>
      </c>
      <c r="C471" s="253">
        <v>72431.033646364362</v>
      </c>
      <c r="D471" s="33">
        <v>38</v>
      </c>
      <c r="E471" s="250"/>
      <c r="F471" s="62">
        <v>0</v>
      </c>
      <c r="G471" s="62">
        <v>0</v>
      </c>
      <c r="H471" s="253">
        <f t="shared" si="36"/>
        <v>0</v>
      </c>
    </row>
    <row r="472" spans="1:8" x14ac:dyDescent="0.2">
      <c r="A472" s="483" t="s">
        <v>13581</v>
      </c>
      <c r="B472" s="636" t="s">
        <v>12189</v>
      </c>
      <c r="C472" s="253">
        <v>72431.033646364362</v>
      </c>
      <c r="D472" s="33">
        <v>38</v>
      </c>
      <c r="E472" s="250"/>
      <c r="F472" s="62">
        <v>0</v>
      </c>
      <c r="G472" s="62">
        <v>0</v>
      </c>
      <c r="H472" s="253">
        <f t="shared" si="36"/>
        <v>0</v>
      </c>
    </row>
    <row r="473" spans="1:8" x14ac:dyDescent="0.2">
      <c r="A473" s="483" t="s">
        <v>13582</v>
      </c>
      <c r="B473" s="636" t="s">
        <v>1651</v>
      </c>
      <c r="C473" s="253">
        <v>72431.033646364362</v>
      </c>
      <c r="D473" s="33">
        <v>38</v>
      </c>
      <c r="E473" s="250"/>
      <c r="F473" s="62">
        <v>0</v>
      </c>
      <c r="G473" s="62">
        <v>0</v>
      </c>
      <c r="H473" s="253">
        <f t="shared" si="36"/>
        <v>0</v>
      </c>
    </row>
    <row r="474" spans="1:8" x14ac:dyDescent="0.2">
      <c r="A474" s="483" t="s">
        <v>13583</v>
      </c>
      <c r="B474" s="636" t="s">
        <v>12192</v>
      </c>
      <c r="C474" s="253">
        <v>72431.033646364362</v>
      </c>
      <c r="D474" s="33">
        <v>38</v>
      </c>
      <c r="E474" s="250"/>
      <c r="F474" s="62">
        <v>0</v>
      </c>
      <c r="G474" s="62">
        <v>0</v>
      </c>
      <c r="H474" s="253">
        <f t="shared" si="36"/>
        <v>0</v>
      </c>
    </row>
    <row r="475" spans="1:8" x14ac:dyDescent="0.2">
      <c r="A475" s="483" t="s">
        <v>13584</v>
      </c>
      <c r="B475" s="636" t="s">
        <v>1652</v>
      </c>
      <c r="C475" s="253">
        <v>72431.033646364362</v>
      </c>
      <c r="D475" s="33">
        <v>38</v>
      </c>
      <c r="E475" s="250"/>
      <c r="F475" s="62">
        <v>0</v>
      </c>
      <c r="G475" s="62">
        <v>0</v>
      </c>
      <c r="H475" s="253">
        <f t="shared" si="36"/>
        <v>0</v>
      </c>
    </row>
    <row r="476" spans="1:8" x14ac:dyDescent="0.2">
      <c r="A476" s="483" t="s">
        <v>13585</v>
      </c>
      <c r="B476" s="636" t="s">
        <v>12195</v>
      </c>
      <c r="C476" s="253">
        <v>72431.033646364362</v>
      </c>
      <c r="D476" s="33">
        <v>38</v>
      </c>
      <c r="E476" s="250"/>
      <c r="F476" s="62">
        <v>0</v>
      </c>
      <c r="G476" s="62">
        <v>0</v>
      </c>
      <c r="H476" s="253">
        <f t="shared" si="36"/>
        <v>0</v>
      </c>
    </row>
    <row r="477" spans="1:8" x14ac:dyDescent="0.2">
      <c r="A477" s="483" t="s">
        <v>13586</v>
      </c>
      <c r="B477" s="636" t="s">
        <v>1653</v>
      </c>
      <c r="C477" s="253">
        <v>72431.033646364362</v>
      </c>
      <c r="D477" s="33">
        <v>38</v>
      </c>
      <c r="E477" s="250"/>
      <c r="F477" s="62">
        <v>0</v>
      </c>
      <c r="G477" s="62">
        <v>0</v>
      </c>
      <c r="H477" s="253">
        <f t="shared" si="36"/>
        <v>0</v>
      </c>
    </row>
    <row r="478" spans="1:8" x14ac:dyDescent="0.2">
      <c r="A478" s="483" t="s">
        <v>13587</v>
      </c>
      <c r="B478" s="636" t="s">
        <v>12198</v>
      </c>
      <c r="C478" s="253">
        <v>72431.033646364362</v>
      </c>
      <c r="D478" s="33">
        <v>38</v>
      </c>
      <c r="E478" s="250"/>
      <c r="F478" s="62">
        <v>0</v>
      </c>
      <c r="G478" s="62">
        <v>0</v>
      </c>
      <c r="H478" s="253">
        <f t="shared" si="36"/>
        <v>0</v>
      </c>
    </row>
    <row r="479" spans="1:8" x14ac:dyDescent="0.2">
      <c r="A479" s="483" t="s">
        <v>13588</v>
      </c>
      <c r="B479" s="636" t="s">
        <v>1654</v>
      </c>
      <c r="C479" s="253">
        <v>72431.033646364362</v>
      </c>
      <c r="D479" s="33">
        <v>39</v>
      </c>
      <c r="E479" s="250"/>
      <c r="F479" s="62">
        <v>0</v>
      </c>
      <c r="G479" s="62">
        <v>0</v>
      </c>
      <c r="H479" s="253">
        <f t="shared" si="36"/>
        <v>0</v>
      </c>
    </row>
    <row r="480" spans="1:8" x14ac:dyDescent="0.2">
      <c r="A480" s="483" t="s">
        <v>13589</v>
      </c>
      <c r="B480" s="636" t="s">
        <v>12201</v>
      </c>
      <c r="C480" s="253">
        <v>72431.033646364362</v>
      </c>
      <c r="D480" s="33">
        <v>39</v>
      </c>
      <c r="E480" s="250"/>
      <c r="F480" s="62">
        <v>0</v>
      </c>
      <c r="G480" s="62">
        <v>0</v>
      </c>
      <c r="H480" s="253">
        <f t="shared" si="36"/>
        <v>0</v>
      </c>
    </row>
    <row r="481" spans="1:8" x14ac:dyDescent="0.2">
      <c r="A481" s="483" t="s">
        <v>13590</v>
      </c>
      <c r="B481" s="636" t="s">
        <v>1655</v>
      </c>
      <c r="C481" s="253">
        <v>72431.033646364362</v>
      </c>
      <c r="D481" s="33">
        <v>39</v>
      </c>
      <c r="E481" s="250"/>
      <c r="F481" s="62">
        <v>0</v>
      </c>
      <c r="G481" s="62">
        <v>0</v>
      </c>
      <c r="H481" s="253">
        <f t="shared" si="36"/>
        <v>0</v>
      </c>
    </row>
    <row r="482" spans="1:8" x14ac:dyDescent="0.2">
      <c r="A482" s="483" t="s">
        <v>13591</v>
      </c>
      <c r="B482" s="636" t="s">
        <v>12204</v>
      </c>
      <c r="C482" s="253">
        <v>72431.033646364362</v>
      </c>
      <c r="D482" s="33">
        <v>39</v>
      </c>
      <c r="E482" s="250"/>
      <c r="F482" s="62">
        <v>0</v>
      </c>
      <c r="G482" s="62">
        <v>0</v>
      </c>
      <c r="H482" s="253">
        <f t="shared" si="36"/>
        <v>0</v>
      </c>
    </row>
    <row r="483" spans="1:8" x14ac:dyDescent="0.2">
      <c r="A483" s="483" t="s">
        <v>13592</v>
      </c>
      <c r="B483" s="636" t="s">
        <v>1656</v>
      </c>
      <c r="C483" s="253">
        <v>72431.033646364362</v>
      </c>
      <c r="D483" s="33">
        <v>39</v>
      </c>
      <c r="E483" s="250"/>
      <c r="F483" s="62">
        <v>0</v>
      </c>
      <c r="G483" s="62">
        <v>0</v>
      </c>
      <c r="H483" s="253">
        <f t="shared" si="36"/>
        <v>0</v>
      </c>
    </row>
    <row r="484" spans="1:8" x14ac:dyDescent="0.2">
      <c r="A484" s="483" t="s">
        <v>13593</v>
      </c>
      <c r="B484" s="636" t="s">
        <v>12207</v>
      </c>
      <c r="C484" s="253">
        <v>72431.033646364362</v>
      </c>
      <c r="D484" s="33">
        <v>39</v>
      </c>
      <c r="E484" s="250"/>
      <c r="F484" s="62">
        <v>0</v>
      </c>
      <c r="G484" s="62">
        <v>0</v>
      </c>
      <c r="H484" s="253">
        <f t="shared" si="36"/>
        <v>0</v>
      </c>
    </row>
    <row r="485" spans="1:8" x14ac:dyDescent="0.2">
      <c r="A485" s="483" t="s">
        <v>13594</v>
      </c>
      <c r="B485" s="636" t="s">
        <v>1657</v>
      </c>
      <c r="C485" s="253">
        <v>72431.033646364362</v>
      </c>
      <c r="D485" s="33">
        <v>39</v>
      </c>
      <c r="E485" s="250"/>
      <c r="F485" s="62">
        <v>0</v>
      </c>
      <c r="G485" s="62">
        <v>0</v>
      </c>
      <c r="H485" s="253">
        <f t="shared" si="36"/>
        <v>0</v>
      </c>
    </row>
    <row r="486" spans="1:8" x14ac:dyDescent="0.2">
      <c r="A486" s="483" t="s">
        <v>13595</v>
      </c>
      <c r="B486" s="636" t="s">
        <v>12210</v>
      </c>
      <c r="C486" s="253">
        <v>72431.033646364362</v>
      </c>
      <c r="D486" s="33">
        <v>39</v>
      </c>
      <c r="E486" s="250"/>
      <c r="F486" s="62">
        <v>0</v>
      </c>
      <c r="G486" s="62">
        <v>0</v>
      </c>
      <c r="H486" s="253">
        <f t="shared" ref="H486:H514" si="37">G486-F486</f>
        <v>0</v>
      </c>
    </row>
    <row r="487" spans="1:8" x14ac:dyDescent="0.2">
      <c r="A487" s="483" t="s">
        <v>13596</v>
      </c>
      <c r="B487" s="636" t="s">
        <v>1658</v>
      </c>
      <c r="C487" s="253">
        <v>72431.033646364362</v>
      </c>
      <c r="D487" s="33">
        <v>41</v>
      </c>
      <c r="E487" s="250"/>
      <c r="F487" s="62">
        <v>0</v>
      </c>
      <c r="G487" s="62">
        <v>0</v>
      </c>
      <c r="H487" s="253">
        <f t="shared" si="37"/>
        <v>0</v>
      </c>
    </row>
    <row r="488" spans="1:8" x14ac:dyDescent="0.2">
      <c r="A488" s="483" t="s">
        <v>13597</v>
      </c>
      <c r="B488" s="636" t="s">
        <v>12213</v>
      </c>
      <c r="C488" s="253">
        <v>72431.033646364362</v>
      </c>
      <c r="D488" s="33">
        <v>41</v>
      </c>
      <c r="E488" s="250"/>
      <c r="F488" s="62">
        <v>0</v>
      </c>
      <c r="G488" s="62">
        <v>0</v>
      </c>
      <c r="H488" s="253">
        <f t="shared" si="37"/>
        <v>0</v>
      </c>
    </row>
    <row r="489" spans="1:8" x14ac:dyDescent="0.2">
      <c r="A489" s="483" t="s">
        <v>13598</v>
      </c>
      <c r="B489" s="636" t="s">
        <v>1659</v>
      </c>
      <c r="C489" s="253">
        <v>72431.033646364362</v>
      </c>
      <c r="D489" s="33">
        <v>41</v>
      </c>
      <c r="E489" s="250"/>
      <c r="F489" s="62">
        <v>0</v>
      </c>
      <c r="G489" s="62">
        <v>0</v>
      </c>
      <c r="H489" s="253">
        <f t="shared" si="37"/>
        <v>0</v>
      </c>
    </row>
    <row r="490" spans="1:8" x14ac:dyDescent="0.2">
      <c r="A490" s="483" t="s">
        <v>13599</v>
      </c>
      <c r="B490" s="636" t="s">
        <v>12216</v>
      </c>
      <c r="C490" s="253">
        <v>72431.033646364362</v>
      </c>
      <c r="D490" s="33">
        <v>41</v>
      </c>
      <c r="E490" s="250"/>
      <c r="F490" s="62">
        <v>0</v>
      </c>
      <c r="G490" s="62">
        <v>0</v>
      </c>
      <c r="H490" s="253">
        <f t="shared" si="37"/>
        <v>0</v>
      </c>
    </row>
    <row r="491" spans="1:8" x14ac:dyDescent="0.2">
      <c r="A491" s="483" t="s">
        <v>13600</v>
      </c>
      <c r="B491" s="636" t="s">
        <v>1660</v>
      </c>
      <c r="C491" s="253">
        <v>72431.033646364362</v>
      </c>
      <c r="D491" s="33">
        <v>41</v>
      </c>
      <c r="E491" s="250"/>
      <c r="F491" s="62">
        <v>0</v>
      </c>
      <c r="G491" s="62">
        <v>0</v>
      </c>
      <c r="H491" s="253">
        <f t="shared" si="37"/>
        <v>0</v>
      </c>
    </row>
    <row r="492" spans="1:8" x14ac:dyDescent="0.2">
      <c r="A492" s="483" t="s">
        <v>13601</v>
      </c>
      <c r="B492" s="636" t="s">
        <v>7072</v>
      </c>
      <c r="C492" s="253">
        <v>72431.033646364362</v>
      </c>
      <c r="D492" s="33">
        <v>41</v>
      </c>
      <c r="E492" s="250"/>
      <c r="F492" s="62">
        <v>0</v>
      </c>
      <c r="G492" s="62">
        <v>0</v>
      </c>
      <c r="H492" s="253">
        <f t="shared" si="37"/>
        <v>0</v>
      </c>
    </row>
    <row r="493" spans="1:8" x14ac:dyDescent="0.2">
      <c r="A493" s="483" t="s">
        <v>13602</v>
      </c>
      <c r="B493" s="636" t="s">
        <v>1661</v>
      </c>
      <c r="C493" s="253">
        <v>72431.033646364362</v>
      </c>
      <c r="D493" s="33">
        <v>41</v>
      </c>
      <c r="E493" s="250"/>
      <c r="F493" s="62">
        <v>0</v>
      </c>
      <c r="G493" s="62">
        <v>0</v>
      </c>
      <c r="H493" s="253">
        <f t="shared" si="37"/>
        <v>0</v>
      </c>
    </row>
    <row r="494" spans="1:8" x14ac:dyDescent="0.2">
      <c r="A494" s="483" t="s">
        <v>13603</v>
      </c>
      <c r="B494" s="636" t="s">
        <v>12221</v>
      </c>
      <c r="C494" s="253">
        <v>72431.033646364362</v>
      </c>
      <c r="D494" s="33">
        <v>41</v>
      </c>
      <c r="E494" s="250"/>
      <c r="F494" s="62">
        <v>0</v>
      </c>
      <c r="G494" s="62">
        <v>0</v>
      </c>
      <c r="H494" s="253">
        <f t="shared" si="37"/>
        <v>0</v>
      </c>
    </row>
    <row r="495" spans="1:8" x14ac:dyDescent="0.2">
      <c r="A495" s="483" t="s">
        <v>13604</v>
      </c>
      <c r="B495" s="636" t="s">
        <v>1662</v>
      </c>
      <c r="C495" s="253">
        <v>72431.033646364362</v>
      </c>
      <c r="D495" s="33">
        <v>41</v>
      </c>
      <c r="E495" s="250"/>
      <c r="F495" s="62">
        <v>0</v>
      </c>
      <c r="G495" s="62">
        <v>0</v>
      </c>
      <c r="H495" s="253">
        <f t="shared" si="37"/>
        <v>0</v>
      </c>
    </row>
    <row r="496" spans="1:8" x14ac:dyDescent="0.2">
      <c r="A496" s="483" t="s">
        <v>13605</v>
      </c>
      <c r="B496" s="636" t="s">
        <v>12224</v>
      </c>
      <c r="C496" s="253">
        <v>72431.033646364362</v>
      </c>
      <c r="D496" s="33">
        <v>41</v>
      </c>
      <c r="E496" s="250"/>
      <c r="F496" s="62">
        <v>0</v>
      </c>
      <c r="G496" s="62">
        <v>0</v>
      </c>
      <c r="H496" s="253">
        <f t="shared" si="37"/>
        <v>0</v>
      </c>
    </row>
    <row r="497" spans="1:8" x14ac:dyDescent="0.2">
      <c r="A497" s="483" t="s">
        <v>13606</v>
      </c>
      <c r="B497" s="636" t="s">
        <v>1663</v>
      </c>
      <c r="C497" s="253">
        <v>72431.033646364362</v>
      </c>
      <c r="D497" s="33">
        <v>40</v>
      </c>
      <c r="E497" s="250"/>
      <c r="F497" s="62">
        <v>0</v>
      </c>
      <c r="G497" s="62">
        <v>0</v>
      </c>
      <c r="H497" s="253">
        <f t="shared" si="37"/>
        <v>0</v>
      </c>
    </row>
    <row r="498" spans="1:8" x14ac:dyDescent="0.2">
      <c r="A498" s="483" t="s">
        <v>13607</v>
      </c>
      <c r="B498" s="636" t="s">
        <v>12227</v>
      </c>
      <c r="C498" s="253">
        <v>72431.033646364362</v>
      </c>
      <c r="D498" s="33">
        <v>40</v>
      </c>
      <c r="E498" s="250"/>
      <c r="F498" s="62">
        <v>0</v>
      </c>
      <c r="G498" s="62">
        <v>0</v>
      </c>
      <c r="H498" s="253">
        <f t="shared" si="37"/>
        <v>0</v>
      </c>
    </row>
    <row r="499" spans="1:8" x14ac:dyDescent="0.2">
      <c r="A499" s="483" t="s">
        <v>13608</v>
      </c>
      <c r="B499" s="636" t="s">
        <v>1664</v>
      </c>
      <c r="C499" s="253">
        <v>72431.033646364362</v>
      </c>
      <c r="D499" s="33">
        <v>40</v>
      </c>
      <c r="E499" s="250"/>
      <c r="F499" s="62">
        <v>0</v>
      </c>
      <c r="G499" s="62">
        <v>0</v>
      </c>
      <c r="H499" s="253">
        <f t="shared" si="37"/>
        <v>0</v>
      </c>
    </row>
    <row r="500" spans="1:8" x14ac:dyDescent="0.2">
      <c r="A500" s="483" t="s">
        <v>13609</v>
      </c>
      <c r="B500" s="636" t="s">
        <v>12230</v>
      </c>
      <c r="C500" s="253">
        <v>72431.033646364362</v>
      </c>
      <c r="D500" s="33">
        <v>40</v>
      </c>
      <c r="E500" s="250"/>
      <c r="F500" s="62">
        <v>0</v>
      </c>
      <c r="G500" s="62">
        <v>0</v>
      </c>
      <c r="H500" s="253">
        <f t="shared" si="37"/>
        <v>0</v>
      </c>
    </row>
    <row r="501" spans="1:8" x14ac:dyDescent="0.2">
      <c r="A501" s="483" t="s">
        <v>13610</v>
      </c>
      <c r="B501" s="636" t="s">
        <v>1665</v>
      </c>
      <c r="C501" s="253">
        <v>72431.033646364362</v>
      </c>
      <c r="D501" s="33">
        <v>40</v>
      </c>
      <c r="E501" s="250"/>
      <c r="F501" s="62">
        <v>0</v>
      </c>
      <c r="G501" s="62">
        <v>0</v>
      </c>
      <c r="H501" s="253">
        <f t="shared" si="37"/>
        <v>0</v>
      </c>
    </row>
    <row r="502" spans="1:8" x14ac:dyDescent="0.2">
      <c r="A502" s="483" t="s">
        <v>13611</v>
      </c>
      <c r="B502" s="636" t="s">
        <v>12233</v>
      </c>
      <c r="C502" s="253">
        <v>72431.033646364362</v>
      </c>
      <c r="D502" s="33">
        <v>40</v>
      </c>
      <c r="E502" s="250"/>
      <c r="F502" s="62">
        <v>0</v>
      </c>
      <c r="G502" s="62">
        <v>0</v>
      </c>
      <c r="H502" s="253">
        <f t="shared" si="37"/>
        <v>0</v>
      </c>
    </row>
    <row r="503" spans="1:8" x14ac:dyDescent="0.2">
      <c r="A503" s="483" t="s">
        <v>13612</v>
      </c>
      <c r="B503" s="636" t="s">
        <v>1666</v>
      </c>
      <c r="C503" s="253">
        <v>72431.033646364362</v>
      </c>
      <c r="D503" s="33">
        <v>40</v>
      </c>
      <c r="E503" s="250"/>
      <c r="F503" s="62">
        <v>0</v>
      </c>
      <c r="G503" s="62">
        <v>0</v>
      </c>
      <c r="H503" s="253">
        <f t="shared" si="37"/>
        <v>0</v>
      </c>
    </row>
    <row r="504" spans="1:8" x14ac:dyDescent="0.2">
      <c r="A504" s="483" t="s">
        <v>13613</v>
      </c>
      <c r="B504" s="636" t="s">
        <v>12236</v>
      </c>
      <c r="C504" s="253">
        <v>72431.033646364362</v>
      </c>
      <c r="D504" s="33">
        <v>40</v>
      </c>
      <c r="E504" s="250"/>
      <c r="F504" s="62">
        <v>0</v>
      </c>
      <c r="G504" s="62">
        <v>0</v>
      </c>
      <c r="H504" s="253">
        <f t="shared" si="37"/>
        <v>0</v>
      </c>
    </row>
    <row r="505" spans="1:8" x14ac:dyDescent="0.2">
      <c r="A505" s="483" t="s">
        <v>13614</v>
      </c>
      <c r="B505" s="636" t="s">
        <v>1667</v>
      </c>
      <c r="C505" s="253">
        <v>72431.033646364362</v>
      </c>
      <c r="D505" s="33">
        <v>40</v>
      </c>
      <c r="E505" s="250"/>
      <c r="F505" s="62">
        <v>0</v>
      </c>
      <c r="G505" s="62">
        <v>0</v>
      </c>
      <c r="H505" s="253">
        <f t="shared" si="37"/>
        <v>0</v>
      </c>
    </row>
    <row r="506" spans="1:8" x14ac:dyDescent="0.2">
      <c r="A506" s="483" t="s">
        <v>13615</v>
      </c>
      <c r="B506" s="636" t="s">
        <v>12239</v>
      </c>
      <c r="C506" s="253">
        <v>72431.033646364362</v>
      </c>
      <c r="D506" s="33">
        <v>40</v>
      </c>
      <c r="E506" s="250"/>
      <c r="F506" s="62">
        <v>0</v>
      </c>
      <c r="G506" s="62">
        <v>0</v>
      </c>
      <c r="H506" s="253">
        <f t="shared" si="37"/>
        <v>0</v>
      </c>
    </row>
    <row r="507" spans="1:8" x14ac:dyDescent="0.2">
      <c r="A507" s="483" t="s">
        <v>13616</v>
      </c>
      <c r="B507" s="636" t="s">
        <v>1668</v>
      </c>
      <c r="C507" s="253">
        <v>72431.033646364362</v>
      </c>
      <c r="D507" s="33">
        <v>42</v>
      </c>
      <c r="E507" s="250"/>
      <c r="F507" s="62">
        <v>0</v>
      </c>
      <c r="G507" s="62">
        <v>0</v>
      </c>
      <c r="H507" s="253">
        <f t="shared" si="37"/>
        <v>0</v>
      </c>
    </row>
    <row r="508" spans="1:8" x14ac:dyDescent="0.2">
      <c r="A508" s="483" t="s">
        <v>13617</v>
      </c>
      <c r="B508" s="636" t="s">
        <v>12242</v>
      </c>
      <c r="C508" s="253">
        <v>72431.033646364362</v>
      </c>
      <c r="D508" s="33">
        <v>42</v>
      </c>
      <c r="E508" s="250"/>
      <c r="F508" s="62">
        <v>0</v>
      </c>
      <c r="G508" s="62">
        <v>0</v>
      </c>
      <c r="H508" s="253">
        <f t="shared" si="37"/>
        <v>0</v>
      </c>
    </row>
    <row r="509" spans="1:8" x14ac:dyDescent="0.2">
      <c r="A509" s="483" t="s">
        <v>13618</v>
      </c>
      <c r="B509" s="636" t="s">
        <v>1669</v>
      </c>
      <c r="C509" s="253">
        <v>72431.033646364362</v>
      </c>
      <c r="D509" s="33">
        <v>42</v>
      </c>
      <c r="E509" s="250"/>
      <c r="F509" s="62">
        <v>0</v>
      </c>
      <c r="G509" s="62">
        <v>0</v>
      </c>
      <c r="H509" s="253">
        <f t="shared" si="37"/>
        <v>0</v>
      </c>
    </row>
    <row r="510" spans="1:8" x14ac:dyDescent="0.2">
      <c r="A510" s="483" t="s">
        <v>13619</v>
      </c>
      <c r="B510" s="636" t="s">
        <v>12245</v>
      </c>
      <c r="C510" s="253">
        <v>72431.033646364362</v>
      </c>
      <c r="D510" s="33">
        <v>42</v>
      </c>
      <c r="E510" s="250"/>
      <c r="F510" s="62">
        <v>0</v>
      </c>
      <c r="G510" s="62">
        <v>0</v>
      </c>
      <c r="H510" s="253">
        <f t="shared" si="37"/>
        <v>0</v>
      </c>
    </row>
    <row r="511" spans="1:8" x14ac:dyDescent="0.2">
      <c r="A511" s="483" t="s">
        <v>13620</v>
      </c>
      <c r="B511" s="636" t="s">
        <v>1670</v>
      </c>
      <c r="C511" s="253">
        <v>72431.033646364362</v>
      </c>
      <c r="D511" s="33">
        <v>42</v>
      </c>
      <c r="E511" s="250"/>
      <c r="F511" s="62">
        <v>0</v>
      </c>
      <c r="G511" s="62">
        <v>0</v>
      </c>
      <c r="H511" s="253">
        <f t="shared" si="37"/>
        <v>0</v>
      </c>
    </row>
    <row r="512" spans="1:8" x14ac:dyDescent="0.2">
      <c r="A512" s="483" t="s">
        <v>13621</v>
      </c>
      <c r="B512" s="636" t="s">
        <v>12248</v>
      </c>
      <c r="C512" s="253">
        <v>72431.033646364362</v>
      </c>
      <c r="D512" s="33">
        <v>42</v>
      </c>
      <c r="E512" s="250"/>
      <c r="F512" s="62">
        <v>0</v>
      </c>
      <c r="G512" s="62">
        <v>0</v>
      </c>
      <c r="H512" s="253">
        <f t="shared" si="37"/>
        <v>0</v>
      </c>
    </row>
    <row r="513" spans="1:8" x14ac:dyDescent="0.2">
      <c r="A513" s="483" t="s">
        <v>13622</v>
      </c>
      <c r="B513" s="636" t="s">
        <v>1671</v>
      </c>
      <c r="C513" s="253">
        <v>72431.033646364362</v>
      </c>
      <c r="D513" s="33">
        <v>42</v>
      </c>
      <c r="E513" s="250"/>
      <c r="F513" s="62">
        <v>0</v>
      </c>
      <c r="G513" s="62">
        <v>0</v>
      </c>
      <c r="H513" s="253">
        <f t="shared" si="37"/>
        <v>0</v>
      </c>
    </row>
    <row r="514" spans="1:8" x14ac:dyDescent="0.2">
      <c r="A514" s="483" t="s">
        <v>13623</v>
      </c>
      <c r="B514" s="636" t="s">
        <v>13529</v>
      </c>
      <c r="C514" s="253">
        <v>25350.861776227528</v>
      </c>
      <c r="D514" s="33">
        <v>42</v>
      </c>
      <c r="E514" s="250"/>
      <c r="F514" s="62">
        <v>0</v>
      </c>
      <c r="G514" s="62">
        <v>0</v>
      </c>
      <c r="H514" s="253">
        <f t="shared" si="37"/>
        <v>0</v>
      </c>
    </row>
    <row r="515" spans="1:8" ht="45" x14ac:dyDescent="0.25">
      <c r="A515" s="14" t="s">
        <v>739</v>
      </c>
      <c r="B515" s="562" t="s">
        <v>12083</v>
      </c>
      <c r="C515" s="269"/>
      <c r="D515" s="269"/>
      <c r="E515" s="269"/>
      <c r="F515" s="269"/>
      <c r="G515" s="269"/>
      <c r="H515" s="288"/>
    </row>
    <row r="516" spans="1:8" x14ac:dyDescent="0.2">
      <c r="A516" s="483" t="s">
        <v>740</v>
      </c>
      <c r="B516" s="646" t="s">
        <v>1585</v>
      </c>
      <c r="C516" s="253">
        <v>80000</v>
      </c>
      <c r="D516" s="33">
        <v>24</v>
      </c>
      <c r="E516" s="250"/>
      <c r="F516" s="62">
        <v>0</v>
      </c>
      <c r="G516" s="62">
        <v>0</v>
      </c>
      <c r="H516" s="253">
        <f t="shared" ref="H516:H524" si="38">G516-F516</f>
        <v>0</v>
      </c>
    </row>
    <row r="517" spans="1:8" x14ac:dyDescent="0.2">
      <c r="A517" s="483" t="s">
        <v>741</v>
      </c>
      <c r="B517" s="646" t="s">
        <v>1590</v>
      </c>
      <c r="C517" s="253">
        <v>80000</v>
      </c>
      <c r="D517" s="33">
        <v>25</v>
      </c>
      <c r="E517" s="250"/>
      <c r="F517" s="62">
        <v>0</v>
      </c>
      <c r="G517" s="62">
        <v>0</v>
      </c>
      <c r="H517" s="253">
        <f t="shared" si="38"/>
        <v>0</v>
      </c>
    </row>
    <row r="518" spans="1:8" x14ac:dyDescent="0.2">
      <c r="A518" s="483" t="s">
        <v>742</v>
      </c>
      <c r="B518" s="646" t="s">
        <v>1506</v>
      </c>
      <c r="C518" s="253">
        <v>80000</v>
      </c>
      <c r="D518" s="33">
        <v>26</v>
      </c>
      <c r="E518" s="250"/>
      <c r="F518" s="62">
        <v>0</v>
      </c>
      <c r="G518" s="62">
        <v>0</v>
      </c>
      <c r="H518" s="253">
        <f t="shared" si="38"/>
        <v>0</v>
      </c>
    </row>
    <row r="519" spans="1:8" x14ac:dyDescent="0.2">
      <c r="A519" s="483" t="s">
        <v>743</v>
      </c>
      <c r="B519" s="504" t="s">
        <v>1599</v>
      </c>
      <c r="C519" s="253">
        <v>80000</v>
      </c>
      <c r="D519" s="33">
        <v>27</v>
      </c>
      <c r="E519" s="250"/>
      <c r="F519" s="62">
        <v>0</v>
      </c>
      <c r="G519" s="62">
        <v>0</v>
      </c>
      <c r="H519" s="253">
        <f t="shared" si="38"/>
        <v>0</v>
      </c>
    </row>
    <row r="520" spans="1:8" x14ac:dyDescent="0.2">
      <c r="A520" s="483" t="s">
        <v>744</v>
      </c>
      <c r="B520" s="504" t="s">
        <v>1604</v>
      </c>
      <c r="C520" s="253">
        <v>80000</v>
      </c>
      <c r="D520" s="33">
        <v>28</v>
      </c>
      <c r="E520" s="250"/>
      <c r="F520" s="62">
        <v>0</v>
      </c>
      <c r="G520" s="62">
        <v>0</v>
      </c>
      <c r="H520" s="253">
        <f t="shared" si="38"/>
        <v>0</v>
      </c>
    </row>
    <row r="521" spans="1:8" x14ac:dyDescent="0.2">
      <c r="A521" s="483" t="s">
        <v>745</v>
      </c>
      <c r="B521" s="504" t="s">
        <v>1508</v>
      </c>
      <c r="C521" s="253">
        <v>80000</v>
      </c>
      <c r="D521" s="33">
        <v>29</v>
      </c>
      <c r="E521" s="250"/>
      <c r="F521" s="62">
        <v>0</v>
      </c>
      <c r="G521" s="62">
        <v>0</v>
      </c>
      <c r="H521" s="253">
        <f t="shared" si="38"/>
        <v>0</v>
      </c>
    </row>
    <row r="522" spans="1:8" x14ac:dyDescent="0.2">
      <c r="A522" s="483" t="s">
        <v>746</v>
      </c>
      <c r="B522" s="504" t="s">
        <v>1613</v>
      </c>
      <c r="C522" s="253">
        <v>80000</v>
      </c>
      <c r="D522" s="33">
        <v>31</v>
      </c>
      <c r="E522" s="250"/>
      <c r="F522" s="62">
        <v>0</v>
      </c>
      <c r="G522" s="62">
        <v>0</v>
      </c>
      <c r="H522" s="253">
        <f t="shared" si="38"/>
        <v>0</v>
      </c>
    </row>
    <row r="523" spans="1:8" x14ac:dyDescent="0.2">
      <c r="A523" s="483" t="s">
        <v>747</v>
      </c>
      <c r="B523" s="504" t="s">
        <v>1618</v>
      </c>
      <c r="C523" s="253">
        <v>80000</v>
      </c>
      <c r="D523" s="33">
        <v>32</v>
      </c>
      <c r="E523" s="250"/>
      <c r="F523" s="62">
        <v>0</v>
      </c>
      <c r="G523" s="62">
        <v>0</v>
      </c>
      <c r="H523" s="253">
        <f t="shared" si="38"/>
        <v>0</v>
      </c>
    </row>
    <row r="524" spans="1:8" x14ac:dyDescent="0.2">
      <c r="A524" s="483" t="s">
        <v>748</v>
      </c>
      <c r="B524" s="504" t="s">
        <v>1520</v>
      </c>
      <c r="C524" s="253">
        <v>80000</v>
      </c>
      <c r="D524" s="33">
        <v>33</v>
      </c>
      <c r="E524" s="250"/>
      <c r="F524" s="62">
        <v>0</v>
      </c>
      <c r="G524" s="62">
        <v>0</v>
      </c>
      <c r="H524" s="253">
        <f t="shared" si="38"/>
        <v>0</v>
      </c>
    </row>
    <row r="525" spans="1:8" x14ac:dyDescent="0.2">
      <c r="A525" s="483" t="s">
        <v>749</v>
      </c>
      <c r="B525" s="504" t="s">
        <v>1628</v>
      </c>
      <c r="C525" s="253">
        <v>80000</v>
      </c>
      <c r="D525" s="33">
        <v>34</v>
      </c>
      <c r="E525" s="250"/>
      <c r="F525" s="62">
        <v>0</v>
      </c>
      <c r="G525" s="62">
        <v>0</v>
      </c>
      <c r="H525" s="253">
        <f t="shared" ref="H525:H534" si="39">G525-F525</f>
        <v>0</v>
      </c>
    </row>
    <row r="526" spans="1:8" x14ac:dyDescent="0.2">
      <c r="A526" s="483" t="s">
        <v>1140</v>
      </c>
      <c r="B526" s="504" t="s">
        <v>1633</v>
      </c>
      <c r="C526" s="253">
        <v>80000</v>
      </c>
      <c r="D526" s="33">
        <v>36</v>
      </c>
      <c r="E526" s="250"/>
      <c r="F526" s="62">
        <v>0</v>
      </c>
      <c r="G526" s="62">
        <v>0</v>
      </c>
      <c r="H526" s="253">
        <f t="shared" si="39"/>
        <v>0</v>
      </c>
    </row>
    <row r="527" spans="1:8" x14ac:dyDescent="0.2">
      <c r="A527" s="483" t="s">
        <v>1141</v>
      </c>
      <c r="B527" s="504" t="s">
        <v>1638</v>
      </c>
      <c r="C527" s="253">
        <v>80000</v>
      </c>
      <c r="D527" s="33">
        <v>37</v>
      </c>
      <c r="E527" s="250"/>
      <c r="F527" s="62">
        <v>0</v>
      </c>
      <c r="G527" s="62">
        <v>0</v>
      </c>
      <c r="H527" s="253">
        <f t="shared" si="39"/>
        <v>0</v>
      </c>
    </row>
    <row r="528" spans="1:8" x14ac:dyDescent="0.2">
      <c r="A528" s="483" t="s">
        <v>1142</v>
      </c>
      <c r="B528" s="504" t="s">
        <v>1643</v>
      </c>
      <c r="C528" s="253">
        <v>80000</v>
      </c>
      <c r="D528" s="33">
        <v>38</v>
      </c>
      <c r="E528" s="250"/>
      <c r="F528" s="62">
        <v>0</v>
      </c>
      <c r="G528" s="62">
        <v>0</v>
      </c>
      <c r="H528" s="253">
        <f t="shared" si="39"/>
        <v>0</v>
      </c>
    </row>
    <row r="529" spans="1:8" x14ac:dyDescent="0.2">
      <c r="A529" s="483" t="s">
        <v>1143</v>
      </c>
      <c r="B529" s="504" t="s">
        <v>1648</v>
      </c>
      <c r="C529" s="253">
        <v>80000</v>
      </c>
      <c r="D529" s="33">
        <v>39</v>
      </c>
      <c r="E529" s="250"/>
      <c r="F529" s="62">
        <v>0</v>
      </c>
      <c r="G529" s="62">
        <v>0</v>
      </c>
      <c r="H529" s="253">
        <f t="shared" si="39"/>
        <v>0</v>
      </c>
    </row>
    <row r="530" spans="1:8" x14ac:dyDescent="0.2">
      <c r="A530" s="483" t="s">
        <v>1144</v>
      </c>
      <c r="B530" s="504" t="s">
        <v>1653</v>
      </c>
      <c r="C530" s="253">
        <v>80000</v>
      </c>
      <c r="D530" s="33">
        <v>40</v>
      </c>
      <c r="E530" s="250"/>
      <c r="F530" s="62">
        <v>0</v>
      </c>
      <c r="G530" s="62">
        <v>0</v>
      </c>
      <c r="H530" s="253">
        <f t="shared" si="39"/>
        <v>0</v>
      </c>
    </row>
    <row r="531" spans="1:8" x14ac:dyDescent="0.2">
      <c r="A531" s="483" t="s">
        <v>1145</v>
      </c>
      <c r="B531" s="504" t="s">
        <v>1658</v>
      </c>
      <c r="C531" s="253">
        <v>80000</v>
      </c>
      <c r="D531" s="33">
        <v>41</v>
      </c>
      <c r="E531" s="250"/>
      <c r="F531" s="62">
        <v>0</v>
      </c>
      <c r="G531" s="62">
        <v>0</v>
      </c>
      <c r="H531" s="253">
        <f t="shared" si="39"/>
        <v>0</v>
      </c>
    </row>
    <row r="532" spans="1:8" x14ac:dyDescent="0.2">
      <c r="A532" s="483" t="s">
        <v>1146</v>
      </c>
      <c r="B532" s="504" t="s">
        <v>1663</v>
      </c>
      <c r="C532" s="253">
        <v>80000</v>
      </c>
      <c r="D532" s="33">
        <v>42</v>
      </c>
      <c r="E532" s="250"/>
      <c r="F532" s="62">
        <v>0</v>
      </c>
      <c r="G532" s="62">
        <v>0</v>
      </c>
      <c r="H532" s="253">
        <f t="shared" si="39"/>
        <v>0</v>
      </c>
    </row>
    <row r="533" spans="1:8" x14ac:dyDescent="0.2">
      <c r="A533" s="483" t="s">
        <v>1147</v>
      </c>
      <c r="B533" s="504" t="s">
        <v>1668</v>
      </c>
      <c r="C533" s="253">
        <v>80000</v>
      </c>
      <c r="D533" s="33">
        <v>45</v>
      </c>
      <c r="E533" s="250"/>
      <c r="F533" s="62">
        <v>0</v>
      </c>
      <c r="G533" s="62">
        <v>0</v>
      </c>
      <c r="H533" s="253">
        <f t="shared" si="39"/>
        <v>0</v>
      </c>
    </row>
    <row r="534" spans="1:8" x14ac:dyDescent="0.2">
      <c r="A534" s="483" t="s">
        <v>1148</v>
      </c>
      <c r="B534" s="504" t="s">
        <v>13529</v>
      </c>
      <c r="C534" s="253">
        <v>50800</v>
      </c>
      <c r="D534" s="33">
        <v>44</v>
      </c>
      <c r="E534" s="250"/>
      <c r="F534" s="62">
        <v>0</v>
      </c>
      <c r="G534" s="62">
        <v>0</v>
      </c>
      <c r="H534" s="253">
        <f t="shared" si="39"/>
        <v>0</v>
      </c>
    </row>
    <row r="535" spans="1:8" ht="15" x14ac:dyDescent="0.25">
      <c r="A535" s="14" t="s">
        <v>750</v>
      </c>
      <c r="B535" s="167" t="s">
        <v>5573</v>
      </c>
      <c r="C535" s="269"/>
      <c r="D535" s="269"/>
      <c r="E535" s="269"/>
      <c r="F535" s="269"/>
      <c r="G535" s="269"/>
      <c r="H535" s="288"/>
    </row>
    <row r="536" spans="1:8" ht="15" x14ac:dyDescent="0.25">
      <c r="A536" s="10" t="s">
        <v>751</v>
      </c>
      <c r="B536" s="56" t="s">
        <v>6047</v>
      </c>
      <c r="C536" s="253"/>
      <c r="D536" s="250"/>
      <c r="E536" s="250"/>
      <c r="F536" s="250"/>
      <c r="G536" s="250"/>
      <c r="H536" s="250"/>
    </row>
    <row r="537" spans="1:8" ht="15" x14ac:dyDescent="0.25">
      <c r="A537" s="10"/>
      <c r="B537" s="36" t="s">
        <v>4680</v>
      </c>
      <c r="C537" s="253"/>
      <c r="D537" s="250"/>
      <c r="E537" s="250"/>
      <c r="F537" s="250"/>
      <c r="G537" s="250"/>
      <c r="H537" s="250"/>
    </row>
    <row r="538" spans="1:8" x14ac:dyDescent="0.2">
      <c r="A538" s="10" t="s">
        <v>5200</v>
      </c>
      <c r="B538" s="6" t="s">
        <v>5868</v>
      </c>
      <c r="C538" s="253">
        <v>36321.49</v>
      </c>
      <c r="D538" s="250">
        <v>42</v>
      </c>
      <c r="E538" s="250"/>
      <c r="F538" s="62">
        <v>0</v>
      </c>
      <c r="G538" s="62">
        <v>0</v>
      </c>
      <c r="H538" s="253">
        <f t="shared" ref="H538:H540" si="40">G538-F538</f>
        <v>0</v>
      </c>
    </row>
    <row r="539" spans="1:8" x14ac:dyDescent="0.2">
      <c r="A539" s="10" t="s">
        <v>5201</v>
      </c>
      <c r="B539" s="6" t="s">
        <v>5869</v>
      </c>
      <c r="C539" s="253">
        <v>36321.49</v>
      </c>
      <c r="D539" s="250">
        <v>43</v>
      </c>
      <c r="E539" s="250"/>
      <c r="F539" s="62">
        <v>0</v>
      </c>
      <c r="G539" s="62">
        <v>0</v>
      </c>
      <c r="H539" s="253">
        <f t="shared" si="40"/>
        <v>0</v>
      </c>
    </row>
    <row r="540" spans="1:8" x14ac:dyDescent="0.2">
      <c r="A540" s="10" t="s">
        <v>5202</v>
      </c>
      <c r="B540" s="6" t="s">
        <v>5870</v>
      </c>
      <c r="C540" s="253">
        <v>40861.67</v>
      </c>
      <c r="D540" s="250">
        <v>44</v>
      </c>
      <c r="E540" s="250"/>
      <c r="F540" s="62">
        <v>0</v>
      </c>
      <c r="G540" s="62">
        <v>0</v>
      </c>
      <c r="H540" s="253">
        <f t="shared" si="40"/>
        <v>0</v>
      </c>
    </row>
    <row r="541" spans="1:8" ht="15" x14ac:dyDescent="0.25">
      <c r="B541" s="36" t="s">
        <v>4681</v>
      </c>
      <c r="C541" s="253"/>
      <c r="D541" s="250"/>
      <c r="E541" s="250"/>
      <c r="F541" s="250"/>
      <c r="G541" s="250"/>
      <c r="H541" s="250"/>
    </row>
    <row r="542" spans="1:8" x14ac:dyDescent="0.2">
      <c r="A542" s="10" t="s">
        <v>5203</v>
      </c>
      <c r="B542" s="6" t="s">
        <v>5868</v>
      </c>
      <c r="C542" s="253">
        <v>36321.49</v>
      </c>
      <c r="D542" s="250">
        <v>42</v>
      </c>
      <c r="E542" s="250"/>
      <c r="F542" s="62">
        <v>0</v>
      </c>
      <c r="G542" s="62">
        <v>0</v>
      </c>
      <c r="H542" s="253">
        <f t="shared" ref="H542:H544" si="41">G542-F542</f>
        <v>0</v>
      </c>
    </row>
    <row r="543" spans="1:8" x14ac:dyDescent="0.2">
      <c r="A543" s="10" t="s">
        <v>5204</v>
      </c>
      <c r="B543" s="6" t="s">
        <v>5869</v>
      </c>
      <c r="C543" s="253">
        <v>36321.49</v>
      </c>
      <c r="D543" s="250">
        <v>43</v>
      </c>
      <c r="E543" s="250"/>
      <c r="F543" s="62">
        <v>0</v>
      </c>
      <c r="G543" s="62">
        <v>0</v>
      </c>
      <c r="H543" s="253">
        <f t="shared" si="41"/>
        <v>0</v>
      </c>
    </row>
    <row r="544" spans="1:8" ht="13.5" customHeight="1" x14ac:dyDescent="0.2">
      <c r="A544" s="10" t="s">
        <v>5205</v>
      </c>
      <c r="B544" s="6" t="s">
        <v>5870</v>
      </c>
      <c r="C544" s="253">
        <v>40861.67</v>
      </c>
      <c r="D544" s="250">
        <v>44</v>
      </c>
      <c r="E544" s="250"/>
      <c r="F544" s="62">
        <v>0</v>
      </c>
      <c r="G544" s="62">
        <v>0</v>
      </c>
      <c r="H544" s="253">
        <f t="shared" si="41"/>
        <v>0</v>
      </c>
    </row>
    <row r="545" spans="1:8" ht="13.5" customHeight="1" x14ac:dyDescent="0.25">
      <c r="B545" s="36" t="s">
        <v>4688</v>
      </c>
      <c r="C545" s="253"/>
      <c r="D545" s="250"/>
      <c r="E545" s="250"/>
      <c r="F545" s="250"/>
      <c r="G545" s="250"/>
      <c r="H545" s="250"/>
    </row>
    <row r="546" spans="1:8" ht="13.5" customHeight="1" x14ac:dyDescent="0.2">
      <c r="A546" s="10" t="s">
        <v>5206</v>
      </c>
      <c r="B546" s="6" t="s">
        <v>5868</v>
      </c>
      <c r="C546" s="253">
        <v>36321.49</v>
      </c>
      <c r="D546" s="250">
        <v>42</v>
      </c>
      <c r="E546" s="250"/>
      <c r="F546" s="62">
        <v>0</v>
      </c>
      <c r="G546" s="62">
        <v>0</v>
      </c>
      <c r="H546" s="253">
        <f t="shared" ref="H546:H548" si="42">G546-F546</f>
        <v>0</v>
      </c>
    </row>
    <row r="547" spans="1:8" ht="13.5" customHeight="1" x14ac:dyDescent="0.2">
      <c r="A547" s="10" t="s">
        <v>5207</v>
      </c>
      <c r="B547" s="6" t="s">
        <v>5869</v>
      </c>
      <c r="C547" s="253">
        <v>36321.49</v>
      </c>
      <c r="D547" s="250">
        <v>43</v>
      </c>
      <c r="E547" s="250"/>
      <c r="F547" s="62">
        <v>0</v>
      </c>
      <c r="G547" s="62">
        <v>0</v>
      </c>
      <c r="H547" s="253">
        <f t="shared" si="42"/>
        <v>0</v>
      </c>
    </row>
    <row r="548" spans="1:8" ht="13.5" customHeight="1" x14ac:dyDescent="0.2">
      <c r="A548" s="10" t="s">
        <v>5208</v>
      </c>
      <c r="B548" s="6" t="s">
        <v>5870</v>
      </c>
      <c r="C548" s="253">
        <v>40861.67</v>
      </c>
      <c r="D548" s="250">
        <v>44</v>
      </c>
      <c r="E548" s="250"/>
      <c r="F548" s="62">
        <v>0</v>
      </c>
      <c r="G548" s="62">
        <v>0</v>
      </c>
      <c r="H548" s="253">
        <f t="shared" si="42"/>
        <v>0</v>
      </c>
    </row>
    <row r="549" spans="1:8" ht="13.5" customHeight="1" x14ac:dyDescent="0.25">
      <c r="B549" s="36" t="s">
        <v>4699</v>
      </c>
      <c r="C549" s="253"/>
      <c r="D549" s="250"/>
      <c r="E549" s="250"/>
      <c r="F549" s="250"/>
      <c r="G549" s="250"/>
      <c r="H549" s="250"/>
    </row>
    <row r="550" spans="1:8" ht="13.5" customHeight="1" x14ac:dyDescent="0.2">
      <c r="A550" s="10" t="s">
        <v>5209</v>
      </c>
      <c r="B550" s="6" t="s">
        <v>5868</v>
      </c>
      <c r="C550" s="253">
        <v>27822.26</v>
      </c>
      <c r="D550" s="250">
        <v>42</v>
      </c>
      <c r="E550" s="250"/>
      <c r="F550" s="62">
        <v>0</v>
      </c>
      <c r="G550" s="62">
        <v>0</v>
      </c>
      <c r="H550" s="253">
        <f t="shared" ref="H550:H552" si="43">G550-F550</f>
        <v>0</v>
      </c>
    </row>
    <row r="551" spans="1:8" ht="13.5" customHeight="1" x14ac:dyDescent="0.2">
      <c r="A551" s="10" t="s">
        <v>5210</v>
      </c>
      <c r="B551" s="6" t="s">
        <v>5869</v>
      </c>
      <c r="C551" s="253">
        <v>27822.26</v>
      </c>
      <c r="D551" s="250">
        <v>43</v>
      </c>
      <c r="E551" s="250"/>
      <c r="F551" s="62">
        <v>0</v>
      </c>
      <c r="G551" s="62">
        <v>0</v>
      </c>
      <c r="H551" s="253">
        <f t="shared" si="43"/>
        <v>0</v>
      </c>
    </row>
    <row r="552" spans="1:8" ht="13.5" customHeight="1" x14ac:dyDescent="0.2">
      <c r="A552" s="10" t="s">
        <v>5211</v>
      </c>
      <c r="B552" s="6" t="s">
        <v>5870</v>
      </c>
      <c r="C552" s="253">
        <v>31300.04</v>
      </c>
      <c r="D552" s="250">
        <v>44</v>
      </c>
      <c r="E552" s="250"/>
      <c r="F552" s="62">
        <v>0</v>
      </c>
      <c r="G552" s="62">
        <v>0</v>
      </c>
      <c r="H552" s="253">
        <f t="shared" si="43"/>
        <v>0</v>
      </c>
    </row>
    <row r="553" spans="1:8" ht="13.5" customHeight="1" x14ac:dyDescent="0.25">
      <c r="A553" s="10" t="s">
        <v>752</v>
      </c>
      <c r="B553" s="56" t="s">
        <v>5575</v>
      </c>
      <c r="C553" s="253"/>
      <c r="D553" s="250"/>
      <c r="E553" s="250"/>
      <c r="F553" s="250"/>
      <c r="G553" s="250"/>
      <c r="H553" s="250"/>
    </row>
    <row r="554" spans="1:8" ht="15" x14ac:dyDescent="0.25">
      <c r="A554" s="10"/>
      <c r="B554" s="36" t="s">
        <v>4680</v>
      </c>
      <c r="C554" s="253"/>
      <c r="D554" s="250"/>
      <c r="E554" s="250"/>
      <c r="F554" s="250"/>
      <c r="G554" s="250"/>
      <c r="H554" s="250"/>
    </row>
    <row r="555" spans="1:8" x14ac:dyDescent="0.2">
      <c r="A555" s="10" t="s">
        <v>5212</v>
      </c>
      <c r="B555" s="6" t="s">
        <v>5868</v>
      </c>
      <c r="C555" s="253">
        <v>36321.49</v>
      </c>
      <c r="D555" s="250">
        <v>42</v>
      </c>
      <c r="E555" s="250"/>
      <c r="F555" s="62">
        <v>0</v>
      </c>
      <c r="G555" s="62">
        <v>0</v>
      </c>
      <c r="H555" s="253">
        <f t="shared" ref="H555:H557" si="44">G555-F555</f>
        <v>0</v>
      </c>
    </row>
    <row r="556" spans="1:8" x14ac:dyDescent="0.2">
      <c r="A556" s="10" t="s">
        <v>5213</v>
      </c>
      <c r="B556" s="6" t="s">
        <v>5869</v>
      </c>
      <c r="C556" s="253">
        <v>36321.49</v>
      </c>
      <c r="D556" s="250">
        <v>43</v>
      </c>
      <c r="E556" s="250"/>
      <c r="F556" s="62">
        <v>0</v>
      </c>
      <c r="G556" s="62">
        <v>0</v>
      </c>
      <c r="H556" s="253">
        <f t="shared" si="44"/>
        <v>0</v>
      </c>
    </row>
    <row r="557" spans="1:8" x14ac:dyDescent="0.2">
      <c r="A557" s="10" t="s">
        <v>5214</v>
      </c>
      <c r="B557" s="6" t="s">
        <v>5870</v>
      </c>
      <c r="C557" s="253">
        <v>40861.67</v>
      </c>
      <c r="D557" s="250">
        <v>44</v>
      </c>
      <c r="E557" s="250"/>
      <c r="F557" s="62">
        <v>0</v>
      </c>
      <c r="G557" s="62">
        <v>0</v>
      </c>
      <c r="H557" s="253">
        <f t="shared" si="44"/>
        <v>0</v>
      </c>
    </row>
    <row r="558" spans="1:8" ht="15" x14ac:dyDescent="0.25">
      <c r="B558" s="36" t="s">
        <v>4681</v>
      </c>
      <c r="C558" s="253"/>
      <c r="D558" s="250"/>
      <c r="E558" s="250"/>
      <c r="F558" s="250"/>
      <c r="G558" s="250"/>
      <c r="H558" s="250"/>
    </row>
    <row r="559" spans="1:8" x14ac:dyDescent="0.2">
      <c r="A559" s="10" t="s">
        <v>5215</v>
      </c>
      <c r="B559" s="6" t="s">
        <v>5868</v>
      </c>
      <c r="C559" s="253">
        <v>36321.49</v>
      </c>
      <c r="D559" s="250">
        <v>42</v>
      </c>
      <c r="E559" s="250"/>
      <c r="F559" s="62">
        <v>0</v>
      </c>
      <c r="G559" s="62">
        <v>0</v>
      </c>
      <c r="H559" s="253">
        <f t="shared" ref="H559:H561" si="45">G559-F559</f>
        <v>0</v>
      </c>
    </row>
    <row r="560" spans="1:8" x14ac:dyDescent="0.2">
      <c r="A560" s="10" t="s">
        <v>5216</v>
      </c>
      <c r="B560" s="6" t="s">
        <v>5869</v>
      </c>
      <c r="C560" s="253">
        <v>36321.49</v>
      </c>
      <c r="D560" s="250">
        <v>43</v>
      </c>
      <c r="E560" s="250"/>
      <c r="F560" s="62">
        <v>0</v>
      </c>
      <c r="G560" s="62">
        <v>0</v>
      </c>
      <c r="H560" s="253">
        <f t="shared" si="45"/>
        <v>0</v>
      </c>
    </row>
    <row r="561" spans="1:8" ht="13.5" customHeight="1" x14ac:dyDescent="0.2">
      <c r="A561" s="10" t="s">
        <v>5217</v>
      </c>
      <c r="B561" s="6" t="s">
        <v>5870</v>
      </c>
      <c r="C561" s="253">
        <v>40861.67</v>
      </c>
      <c r="D561" s="250">
        <v>44</v>
      </c>
      <c r="E561" s="250"/>
      <c r="F561" s="62">
        <v>0</v>
      </c>
      <c r="G561" s="62">
        <v>0</v>
      </c>
      <c r="H561" s="253">
        <f t="shared" si="45"/>
        <v>0</v>
      </c>
    </row>
    <row r="562" spans="1:8" ht="13.5" customHeight="1" x14ac:dyDescent="0.25">
      <c r="B562" s="36" t="s">
        <v>4688</v>
      </c>
      <c r="C562" s="253"/>
      <c r="D562" s="250"/>
      <c r="E562" s="250"/>
      <c r="F562" s="250"/>
      <c r="G562" s="250"/>
      <c r="H562" s="250"/>
    </row>
    <row r="563" spans="1:8" ht="13.5" customHeight="1" x14ac:dyDescent="0.2">
      <c r="A563" s="10" t="s">
        <v>5218</v>
      </c>
      <c r="B563" s="6" t="s">
        <v>5868</v>
      </c>
      <c r="C563" s="253">
        <v>36321.49</v>
      </c>
      <c r="D563" s="250">
        <v>42</v>
      </c>
      <c r="E563" s="250"/>
      <c r="F563" s="62">
        <v>0</v>
      </c>
      <c r="G563" s="62">
        <v>0</v>
      </c>
      <c r="H563" s="253">
        <f t="shared" ref="H563:H565" si="46">G563-F563</f>
        <v>0</v>
      </c>
    </row>
    <row r="564" spans="1:8" ht="13.5" customHeight="1" x14ac:dyDescent="0.2">
      <c r="A564" s="10" t="s">
        <v>5219</v>
      </c>
      <c r="B564" s="6" t="s">
        <v>5869</v>
      </c>
      <c r="C564" s="253">
        <v>36321.49</v>
      </c>
      <c r="D564" s="250">
        <v>43</v>
      </c>
      <c r="E564" s="250"/>
      <c r="F564" s="62">
        <v>0</v>
      </c>
      <c r="G564" s="62">
        <v>0</v>
      </c>
      <c r="H564" s="253">
        <f t="shared" si="46"/>
        <v>0</v>
      </c>
    </row>
    <row r="565" spans="1:8" ht="13.5" customHeight="1" x14ac:dyDescent="0.2">
      <c r="A565" s="10" t="s">
        <v>5220</v>
      </c>
      <c r="B565" s="6" t="s">
        <v>5870</v>
      </c>
      <c r="C565" s="253">
        <v>40861.67</v>
      </c>
      <c r="D565" s="250">
        <v>44</v>
      </c>
      <c r="E565" s="250"/>
      <c r="F565" s="62">
        <v>0</v>
      </c>
      <c r="G565" s="62">
        <v>0</v>
      </c>
      <c r="H565" s="253">
        <f t="shared" si="46"/>
        <v>0</v>
      </c>
    </row>
    <row r="566" spans="1:8" ht="13.5" customHeight="1" x14ac:dyDescent="0.25">
      <c r="B566" s="36" t="s">
        <v>4700</v>
      </c>
      <c r="C566" s="253"/>
      <c r="D566" s="250"/>
      <c r="E566" s="250"/>
      <c r="F566" s="250"/>
      <c r="G566" s="250"/>
      <c r="H566" s="250"/>
    </row>
    <row r="567" spans="1:8" ht="13.5" customHeight="1" x14ac:dyDescent="0.2">
      <c r="A567" s="10" t="s">
        <v>5221</v>
      </c>
      <c r="B567" s="6" t="s">
        <v>5868</v>
      </c>
      <c r="C567" s="253">
        <v>29202.48</v>
      </c>
      <c r="D567" s="250">
        <v>42</v>
      </c>
      <c r="E567" s="250"/>
      <c r="F567" s="62">
        <v>0</v>
      </c>
      <c r="G567" s="62">
        <v>0</v>
      </c>
      <c r="H567" s="253">
        <f t="shared" ref="H567:H569" si="47">G567-F567</f>
        <v>0</v>
      </c>
    </row>
    <row r="568" spans="1:8" ht="13.5" customHeight="1" x14ac:dyDescent="0.2">
      <c r="A568" s="10" t="s">
        <v>5222</v>
      </c>
      <c r="B568" s="6" t="s">
        <v>5869</v>
      </c>
      <c r="C568" s="253">
        <v>29202.48</v>
      </c>
      <c r="D568" s="250">
        <v>43</v>
      </c>
      <c r="E568" s="250"/>
      <c r="F568" s="62">
        <v>0</v>
      </c>
      <c r="G568" s="62">
        <v>0</v>
      </c>
      <c r="H568" s="253">
        <f t="shared" si="47"/>
        <v>0</v>
      </c>
    </row>
    <row r="569" spans="1:8" ht="13.5" customHeight="1" x14ac:dyDescent="0.2">
      <c r="A569" s="10" t="s">
        <v>5223</v>
      </c>
      <c r="B569" s="6" t="s">
        <v>6048</v>
      </c>
      <c r="C569" s="253">
        <v>32852.769999999997</v>
      </c>
      <c r="D569" s="250">
        <v>44</v>
      </c>
      <c r="E569" s="250"/>
      <c r="F569" s="62">
        <v>0</v>
      </c>
      <c r="G569" s="62">
        <v>0</v>
      </c>
      <c r="H569" s="253">
        <f t="shared" si="47"/>
        <v>0</v>
      </c>
    </row>
    <row r="570" spans="1:8" ht="15" x14ac:dyDescent="0.25">
      <c r="A570" s="44" t="s">
        <v>2533</v>
      </c>
      <c r="B570" s="11" t="s">
        <v>5576</v>
      </c>
      <c r="C570" s="269"/>
      <c r="D570" s="269"/>
      <c r="E570" s="269"/>
      <c r="F570" s="269"/>
      <c r="G570" s="269"/>
      <c r="H570" s="288"/>
    </row>
    <row r="571" spans="1:8" ht="28.5" x14ac:dyDescent="0.2">
      <c r="A571" s="50" t="s">
        <v>2534</v>
      </c>
      <c r="B571" s="31" t="s">
        <v>5577</v>
      </c>
      <c r="C571" s="253">
        <v>249149.36</v>
      </c>
      <c r="D571" s="250">
        <v>41</v>
      </c>
      <c r="E571" s="250"/>
      <c r="F571" s="62">
        <v>0</v>
      </c>
      <c r="G571" s="62">
        <v>0</v>
      </c>
      <c r="H571" s="253">
        <f t="shared" ref="H571:H572" si="48">G571-F571</f>
        <v>0</v>
      </c>
    </row>
    <row r="572" spans="1:8" ht="28.5" x14ac:dyDescent="0.2">
      <c r="A572" s="50" t="s">
        <v>2535</v>
      </c>
      <c r="B572" s="31" t="s">
        <v>6032</v>
      </c>
      <c r="C572" s="253">
        <v>86312.550000000032</v>
      </c>
      <c r="D572" s="250">
        <v>42</v>
      </c>
      <c r="E572" s="250"/>
      <c r="F572" s="62">
        <v>0</v>
      </c>
      <c r="G572" s="62">
        <v>0</v>
      </c>
      <c r="H572" s="253">
        <f t="shared" si="48"/>
        <v>0</v>
      </c>
    </row>
    <row r="573" spans="1:8" ht="15" x14ac:dyDescent="0.25">
      <c r="A573" s="44" t="s">
        <v>3173</v>
      </c>
      <c r="B573" s="36" t="s">
        <v>5525</v>
      </c>
      <c r="C573" s="269"/>
      <c r="D573" s="269"/>
      <c r="E573" s="269"/>
      <c r="F573" s="269"/>
      <c r="G573" s="269"/>
      <c r="H573" s="288"/>
    </row>
    <row r="574" spans="1:8" ht="15" x14ac:dyDescent="0.25">
      <c r="A574" s="51" t="s">
        <v>3174</v>
      </c>
      <c r="B574" s="36" t="s">
        <v>5579</v>
      </c>
      <c r="C574" s="253"/>
      <c r="D574" s="250"/>
      <c r="E574" s="250"/>
      <c r="F574" s="250"/>
      <c r="G574" s="250"/>
      <c r="H574" s="250"/>
    </row>
    <row r="575" spans="1:8" x14ac:dyDescent="0.2">
      <c r="A575" s="50" t="s">
        <v>3175</v>
      </c>
      <c r="B575" s="6" t="s">
        <v>5510</v>
      </c>
      <c r="C575" s="253">
        <v>1901682.7</v>
      </c>
      <c r="D575" s="250">
        <v>43</v>
      </c>
      <c r="E575" s="250"/>
      <c r="F575" s="62">
        <v>0</v>
      </c>
      <c r="G575" s="62">
        <v>0</v>
      </c>
      <c r="H575" s="253">
        <f t="shared" ref="H575:H576" si="49">G575-F575</f>
        <v>0</v>
      </c>
    </row>
    <row r="576" spans="1:8" x14ac:dyDescent="0.2">
      <c r="A576" s="50" t="s">
        <v>3176</v>
      </c>
      <c r="B576" s="6" t="s">
        <v>5511</v>
      </c>
      <c r="C576" s="253">
        <v>211298.08</v>
      </c>
      <c r="D576" s="250">
        <v>45</v>
      </c>
      <c r="E576" s="250"/>
      <c r="F576" s="62">
        <v>0</v>
      </c>
      <c r="G576" s="62">
        <v>0</v>
      </c>
      <c r="H576" s="253">
        <f t="shared" si="49"/>
        <v>0</v>
      </c>
    </row>
    <row r="577" spans="1:8" ht="15" x14ac:dyDescent="0.25">
      <c r="A577" s="51" t="s">
        <v>3177</v>
      </c>
      <c r="B577" s="36" t="s">
        <v>5907</v>
      </c>
      <c r="C577" s="253"/>
      <c r="D577" s="250"/>
      <c r="E577" s="250"/>
      <c r="F577" s="250"/>
      <c r="G577" s="250"/>
      <c r="H577" s="250"/>
    </row>
    <row r="578" spans="1:8" x14ac:dyDescent="0.2">
      <c r="A578" s="50" t="s">
        <v>3178</v>
      </c>
      <c r="B578" s="6" t="s">
        <v>5510</v>
      </c>
      <c r="C578" s="253">
        <v>1886359.14</v>
      </c>
      <c r="D578" s="250">
        <v>44</v>
      </c>
      <c r="E578" s="250"/>
      <c r="F578" s="62">
        <v>0</v>
      </c>
      <c r="G578" s="62">
        <v>0</v>
      </c>
      <c r="H578" s="253">
        <f t="shared" ref="H578:H579" si="50">G578-F578</f>
        <v>0</v>
      </c>
    </row>
    <row r="579" spans="1:8" ht="15" thickBot="1" x14ac:dyDescent="0.25">
      <c r="A579" s="50" t="s">
        <v>3179</v>
      </c>
      <c r="B579" s="6" t="s">
        <v>5511</v>
      </c>
      <c r="C579" s="253">
        <v>209595.46</v>
      </c>
      <c r="D579" s="250">
        <v>45</v>
      </c>
      <c r="E579" s="250"/>
      <c r="F579" s="62">
        <v>0</v>
      </c>
      <c r="G579" s="62">
        <v>0</v>
      </c>
      <c r="H579" s="253">
        <f t="shared" si="50"/>
        <v>0</v>
      </c>
    </row>
    <row r="580" spans="1:8" ht="15.75" thickBot="1" x14ac:dyDescent="0.3">
      <c r="A580" s="158"/>
      <c r="B580" s="159" t="s">
        <v>6049</v>
      </c>
      <c r="C580" s="280">
        <f>SUM(C167:C579)</f>
        <v>44539413.670000121</v>
      </c>
      <c r="D580" s="273"/>
      <c r="E580" s="273"/>
      <c r="F580" s="262">
        <f>SUM(F167:F579)</f>
        <v>12514520.388386508</v>
      </c>
      <c r="G580" s="262">
        <f>SUM(G167:G579)</f>
        <v>2333102.7242675996</v>
      </c>
      <c r="H580" s="262">
        <f>SUM(H167:H579)</f>
        <v>14847623.112654092</v>
      </c>
    </row>
    <row r="581" spans="1:8" ht="30.75" thickBot="1" x14ac:dyDescent="0.3">
      <c r="A581" s="158"/>
      <c r="B581" s="189" t="s">
        <v>6050</v>
      </c>
      <c r="C581" s="262">
        <f>C580+C163+C145+C128+C76</f>
        <v>48073117.510000132</v>
      </c>
      <c r="D581" s="281"/>
      <c r="E581" s="282"/>
      <c r="F581" s="262">
        <f>F580+F76</f>
        <v>12514520.388386508</v>
      </c>
      <c r="G581" s="262">
        <f>G580+G76</f>
        <v>2333102.7242675996</v>
      </c>
      <c r="H581" s="262">
        <f>H580+H76</f>
        <v>14847623.112654092</v>
      </c>
    </row>
  </sheetData>
  <mergeCells count="4">
    <mergeCell ref="A8:A9"/>
    <mergeCell ref="B8:B9"/>
    <mergeCell ref="C8:H8"/>
    <mergeCell ref="B6:D6"/>
  </mergeCells>
  <phoneticPr fontId="40" type="noConversion"/>
  <pageMargins left="0.70866141732283472" right="0.70866141732283472" top="0.55118110236220474" bottom="0.55118110236220474" header="0.31496062992125984" footer="0.31496062992125984"/>
  <pageSetup paperSize="9" scale="45" fitToHeight="6" orientation="portrait" r:id="rId1"/>
  <headerFooter>
    <oddFooter>&amp;R&amp;P/&amp;N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2:I28"/>
  <sheetViews>
    <sheetView topLeftCell="A7" zoomScale="90" zoomScaleNormal="90" zoomScalePageLayoutView="90" workbookViewId="0">
      <selection activeCell="D8" sqref="D8"/>
    </sheetView>
  </sheetViews>
  <sheetFormatPr defaultColWidth="8.875" defaultRowHeight="13.5" x14ac:dyDescent="0.15"/>
  <cols>
    <col min="1" max="2" width="5.375" customWidth="1"/>
    <col min="3" max="3" width="42.25" bestFit="1" customWidth="1"/>
    <col min="4" max="4" width="23.75" customWidth="1"/>
    <col min="5" max="6" width="19.25" customWidth="1"/>
    <col min="7" max="7" width="20.125" customWidth="1"/>
    <col min="8" max="8" width="37" customWidth="1"/>
  </cols>
  <sheetData>
    <row r="2" spans="3:9" ht="16.5" x14ac:dyDescent="0.3">
      <c r="C2" s="76"/>
      <c r="D2" s="76"/>
      <c r="E2" s="76"/>
      <c r="F2" s="76"/>
      <c r="G2" s="76"/>
      <c r="H2" s="76"/>
      <c r="I2" s="76"/>
    </row>
    <row r="3" spans="3:9" ht="16.5" x14ac:dyDescent="0.3">
      <c r="C3" s="5" t="s">
        <v>14090</v>
      </c>
      <c r="D3" s="76"/>
      <c r="E3" s="76"/>
      <c r="F3" s="76"/>
      <c r="G3" s="76"/>
      <c r="H3" s="76"/>
      <c r="I3" s="76"/>
    </row>
    <row r="4" spans="3:9" ht="17.25" thickBot="1" x14ac:dyDescent="0.35">
      <c r="C4" s="76"/>
      <c r="D4" s="76"/>
      <c r="E4" s="76"/>
      <c r="F4" s="76"/>
      <c r="G4" s="76"/>
      <c r="H4" s="76"/>
      <c r="I4" s="76"/>
    </row>
    <row r="5" spans="3:9" ht="59.25" thickBot="1" x14ac:dyDescent="0.35">
      <c r="C5" s="86" t="s">
        <v>6273</v>
      </c>
      <c r="D5" s="87" t="s">
        <v>6274</v>
      </c>
      <c r="E5" s="88" t="s">
        <v>6492</v>
      </c>
      <c r="F5" s="88" t="s">
        <v>6541</v>
      </c>
      <c r="G5" s="89" t="s">
        <v>6503</v>
      </c>
      <c r="H5" s="104" t="s">
        <v>6283</v>
      </c>
      <c r="I5" s="76"/>
    </row>
    <row r="6" spans="3:9" ht="16.5" x14ac:dyDescent="0.3">
      <c r="C6" s="91"/>
      <c r="D6" s="92">
        <v>1</v>
      </c>
      <c r="E6" s="93">
        <v>2</v>
      </c>
      <c r="F6" s="93">
        <v>3</v>
      </c>
      <c r="G6" s="92" t="s">
        <v>6502</v>
      </c>
      <c r="H6" s="94" t="s">
        <v>5466</v>
      </c>
      <c r="I6" s="76"/>
    </row>
    <row r="7" spans="3:9" ht="16.5" x14ac:dyDescent="0.3">
      <c r="C7" s="95"/>
      <c r="D7" s="96"/>
      <c r="E7" s="97"/>
      <c r="F7" s="97"/>
      <c r="G7" s="97"/>
      <c r="H7" s="98"/>
      <c r="I7" s="76"/>
    </row>
    <row r="8" spans="3:9" ht="16.5" x14ac:dyDescent="0.3">
      <c r="C8" s="225" t="s">
        <v>6275</v>
      </c>
      <c r="D8" s="22">
        <v>809577356.13999999</v>
      </c>
      <c r="E8" s="99">
        <f>'SUMMARY DESIGN AND CONST'!E142</f>
        <v>145696491.76385555</v>
      </c>
      <c r="F8" s="99">
        <f>'SUMMARY DESIGN AND CONST'!F142</f>
        <v>23330684.640096657</v>
      </c>
      <c r="G8" s="99">
        <f>'SUMMARY DESIGN AND CONST'!G142</f>
        <v>169027176.40395215</v>
      </c>
      <c r="H8" s="74">
        <f>D8-G8</f>
        <v>640550179.73604786</v>
      </c>
      <c r="I8" s="76"/>
    </row>
    <row r="9" spans="3:9" ht="16.5" x14ac:dyDescent="0.3">
      <c r="C9" s="100"/>
      <c r="D9" s="101"/>
      <c r="E9" s="102"/>
      <c r="F9" s="102"/>
      <c r="G9" s="102"/>
      <c r="H9" s="103"/>
      <c r="I9" s="76"/>
    </row>
    <row r="10" spans="3:9" ht="16.5" x14ac:dyDescent="0.3">
      <c r="C10" s="95" t="s">
        <v>6276</v>
      </c>
      <c r="D10" s="22">
        <v>0</v>
      </c>
      <c r="E10" s="99">
        <v>0</v>
      </c>
      <c r="F10" s="99">
        <f>Variations!H19</f>
        <v>0</v>
      </c>
      <c r="G10" s="99">
        <f t="shared" ref="G10:G16" si="0">E10+F10</f>
        <v>0</v>
      </c>
      <c r="H10" s="74">
        <f>D10-F10</f>
        <v>0</v>
      </c>
      <c r="I10" s="76"/>
    </row>
    <row r="11" spans="3:9" ht="16.5" x14ac:dyDescent="0.3">
      <c r="C11" s="100"/>
      <c r="D11" s="101"/>
      <c r="E11" s="102"/>
      <c r="F11" s="102"/>
      <c r="G11" s="102"/>
      <c r="H11" s="103"/>
      <c r="I11" s="76"/>
    </row>
    <row r="12" spans="3:9" ht="16.5" x14ac:dyDescent="0.3">
      <c r="C12" s="95" t="s">
        <v>6494</v>
      </c>
      <c r="D12" s="22">
        <v>0</v>
      </c>
      <c r="E12" s="99">
        <v>0</v>
      </c>
      <c r="F12" s="99">
        <f>'Employer''s Claims Status'!G18</f>
        <v>0</v>
      </c>
      <c r="G12" s="99">
        <f t="shared" si="0"/>
        <v>0</v>
      </c>
      <c r="H12" s="74">
        <f>D12-F12</f>
        <v>0</v>
      </c>
      <c r="I12" s="76"/>
    </row>
    <row r="13" spans="3:9" ht="16.5" x14ac:dyDescent="0.3">
      <c r="C13" s="100"/>
      <c r="D13" s="101"/>
      <c r="E13" s="102"/>
      <c r="F13" s="102"/>
      <c r="G13" s="102"/>
      <c r="H13" s="103"/>
      <c r="I13" s="76"/>
    </row>
    <row r="14" spans="3:9" ht="16.5" x14ac:dyDescent="0.3">
      <c r="C14" s="95" t="s">
        <v>6495</v>
      </c>
      <c r="D14" s="22">
        <v>0</v>
      </c>
      <c r="E14" s="99">
        <v>0</v>
      </c>
      <c r="F14" s="99">
        <v>0</v>
      </c>
      <c r="G14" s="99">
        <f t="shared" si="0"/>
        <v>0</v>
      </c>
      <c r="H14" s="74">
        <f>D14-F14</f>
        <v>0</v>
      </c>
      <c r="I14" s="76"/>
    </row>
    <row r="15" spans="3:9" ht="16.5" x14ac:dyDescent="0.3">
      <c r="C15" s="100"/>
      <c r="D15" s="101"/>
      <c r="E15" s="102"/>
      <c r="F15" s="102"/>
      <c r="G15" s="102"/>
      <c r="H15" s="103"/>
      <c r="I15" s="76"/>
    </row>
    <row r="16" spans="3:9" ht="16.5" x14ac:dyDescent="0.3">
      <c r="C16" s="95" t="s">
        <v>6277</v>
      </c>
      <c r="D16" s="132"/>
      <c r="E16" s="99">
        <f>'NCN Status'!F109</f>
        <v>-1197000</v>
      </c>
      <c r="F16" s="99">
        <f>'NCN Status'!G109</f>
        <v>-30000</v>
      </c>
      <c r="G16" s="99">
        <f t="shared" si="0"/>
        <v>-1227000</v>
      </c>
      <c r="H16" s="74"/>
      <c r="I16" s="76"/>
    </row>
    <row r="17" spans="3:9" ht="17.25" thickBot="1" x14ac:dyDescent="0.35">
      <c r="C17" s="95"/>
      <c r="D17" s="22"/>
      <c r="E17" s="99"/>
      <c r="F17" s="99"/>
      <c r="G17" s="99"/>
      <c r="H17" s="74"/>
      <c r="I17" s="76"/>
    </row>
    <row r="18" spans="3:9" ht="17.25" thickBot="1" x14ac:dyDescent="0.35">
      <c r="C18" s="133" t="s">
        <v>1487</v>
      </c>
      <c r="D18" s="68">
        <f>SUM(D8:D14)</f>
        <v>809577356.13999999</v>
      </c>
      <c r="E18" s="131">
        <f>SUM(E8:E16)</f>
        <v>144499491.76385555</v>
      </c>
      <c r="F18" s="68">
        <f>F8+F10+F12+F14+F16</f>
        <v>23300684.640096657</v>
      </c>
      <c r="G18" s="131">
        <f>SUM(G8:G16)</f>
        <v>167800176.40395215</v>
      </c>
      <c r="H18" s="134">
        <f>SUM(H8:H17)</f>
        <v>640550179.73604786</v>
      </c>
      <c r="I18" s="76"/>
    </row>
    <row r="19" spans="3:9" ht="16.5" x14ac:dyDescent="0.3">
      <c r="C19" s="1"/>
      <c r="D19" s="1"/>
      <c r="E19" s="1"/>
      <c r="F19" s="1"/>
      <c r="G19" s="1"/>
      <c r="H19" s="1"/>
      <c r="I19" s="76"/>
    </row>
    <row r="20" spans="3:9" ht="16.5" x14ac:dyDescent="0.3">
      <c r="C20" s="5" t="s">
        <v>6278</v>
      </c>
      <c r="D20" s="1"/>
      <c r="E20" s="1"/>
      <c r="F20" s="1"/>
      <c r="G20" s="1"/>
      <c r="H20" s="1"/>
      <c r="I20" s="76"/>
    </row>
    <row r="21" spans="3:9" ht="15" thickBot="1" x14ac:dyDescent="0.25">
      <c r="C21" s="1"/>
      <c r="D21" s="1"/>
      <c r="E21" s="1"/>
      <c r="F21" s="1"/>
      <c r="G21" s="1"/>
      <c r="H21" s="1"/>
    </row>
    <row r="22" spans="3:9" ht="125.25" customHeight="1" thickBot="1" x14ac:dyDescent="0.2">
      <c r="C22" s="86" t="s">
        <v>6273</v>
      </c>
      <c r="D22" s="155" t="s">
        <v>6274</v>
      </c>
      <c r="E22" s="88" t="s">
        <v>6542</v>
      </c>
      <c r="F22" s="88" t="s">
        <v>6543</v>
      </c>
      <c r="G22" s="89" t="s">
        <v>6282</v>
      </c>
      <c r="H22" s="90" t="s">
        <v>6281</v>
      </c>
    </row>
    <row r="23" spans="3:9" ht="14.25" x14ac:dyDescent="0.2">
      <c r="C23" s="91"/>
      <c r="D23" s="92">
        <v>1</v>
      </c>
      <c r="E23" s="93">
        <v>2</v>
      </c>
      <c r="F23" s="93">
        <v>3</v>
      </c>
      <c r="G23" s="92">
        <v>4</v>
      </c>
      <c r="H23" s="94" t="s">
        <v>5466</v>
      </c>
    </row>
    <row r="24" spans="3:9" ht="14.25" x14ac:dyDescent="0.2">
      <c r="C24" s="95"/>
      <c r="D24" s="96"/>
      <c r="E24" s="97"/>
      <c r="F24" s="97"/>
      <c r="G24" s="96"/>
      <c r="H24" s="98"/>
    </row>
    <row r="25" spans="3:9" ht="14.25" x14ac:dyDescent="0.2">
      <c r="C25" s="95" t="s">
        <v>6279</v>
      </c>
      <c r="D25" s="22">
        <f>809577356.14*0.2</f>
        <v>161915471.22800002</v>
      </c>
      <c r="E25" s="318">
        <v>0</v>
      </c>
      <c r="F25" s="318">
        <f>(G8-D25)*0.2</f>
        <v>1422341.0351904274</v>
      </c>
      <c r="G25" s="318">
        <f>E25+F25</f>
        <v>1422341.0351904274</v>
      </c>
      <c r="H25" s="74">
        <f>D25-G25</f>
        <v>160493130.19280958</v>
      </c>
    </row>
    <row r="26" spans="3:9" ht="15" thickBot="1" x14ac:dyDescent="0.25">
      <c r="C26" s="95"/>
      <c r="D26" s="22"/>
      <c r="E26" s="99"/>
      <c r="F26" s="99"/>
      <c r="G26" s="22"/>
      <c r="H26" s="74"/>
    </row>
    <row r="27" spans="3:9" ht="15.75" thickBot="1" x14ac:dyDescent="0.3">
      <c r="C27" s="133" t="s">
        <v>6280</v>
      </c>
      <c r="D27" s="68">
        <f>SUM(D25:D25)</f>
        <v>161915471.22800002</v>
      </c>
      <c r="E27" s="131">
        <f>SUM(E25:E25)</f>
        <v>0</v>
      </c>
      <c r="F27" s="68">
        <f>SUM(F25:F25)</f>
        <v>1422341.0351904274</v>
      </c>
      <c r="G27" s="131">
        <f>SUM(G25:G25)</f>
        <v>1422341.0351904274</v>
      </c>
      <c r="H27" s="134">
        <f>SUM(H25:H25)</f>
        <v>160493130.19280958</v>
      </c>
    </row>
    <row r="28" spans="3:9" ht="14.25" x14ac:dyDescent="0.2">
      <c r="C28" s="1"/>
      <c r="D28" s="1"/>
      <c r="E28" s="1"/>
      <c r="F28" s="1"/>
      <c r="G28" s="1"/>
      <c r="H28" s="1"/>
    </row>
  </sheetData>
  <phoneticPr fontId="40" type="noConversion"/>
  <pageMargins left="0" right="0" top="0.74803149606299213" bottom="0.74803149606299213" header="0.31496062992125984" footer="0.31496062992125984"/>
  <pageSetup paperSize="9" scale="58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2:H943"/>
  <sheetViews>
    <sheetView view="pageBreakPreview" topLeftCell="A272" zoomScaleSheetLayoutView="100" workbookViewId="0">
      <selection activeCell="B265" sqref="B265"/>
    </sheetView>
  </sheetViews>
  <sheetFormatPr defaultColWidth="9.125" defaultRowHeight="14.25" x14ac:dyDescent="0.2"/>
  <cols>
    <col min="1" max="1" width="21.125" style="1" customWidth="1"/>
    <col min="2" max="2" width="48" style="1" customWidth="1"/>
    <col min="3" max="3" width="21.75" style="1" customWidth="1"/>
    <col min="4" max="4" width="13.75" style="1" customWidth="1"/>
    <col min="5" max="8" width="16.25" style="1" customWidth="1"/>
    <col min="9" max="16384" width="9.125" style="1"/>
  </cols>
  <sheetData>
    <row r="2" spans="1:8" ht="15" x14ac:dyDescent="0.25">
      <c r="A2" s="45" t="s">
        <v>6451</v>
      </c>
      <c r="B2" s="238"/>
    </row>
    <row r="3" spans="1:8" ht="15" x14ac:dyDescent="0.25">
      <c r="A3" s="45"/>
      <c r="B3" s="238"/>
    </row>
    <row r="4" spans="1:8" ht="15" x14ac:dyDescent="0.25">
      <c r="A4" s="45" t="s">
        <v>6453</v>
      </c>
      <c r="B4" s="238"/>
    </row>
    <row r="5" spans="1:8" ht="15" x14ac:dyDescent="0.25">
      <c r="A5" s="45"/>
      <c r="B5" s="238"/>
    </row>
    <row r="6" spans="1:8" ht="15" x14ac:dyDescent="0.25">
      <c r="A6" s="45"/>
      <c r="B6" s="238" t="s">
        <v>6554</v>
      </c>
    </row>
    <row r="7" spans="1:8" ht="15" thickBot="1" x14ac:dyDescent="0.25"/>
    <row r="8" spans="1:8" ht="32.25" customHeight="1" x14ac:dyDescent="0.2">
      <c r="A8" s="783" t="s">
        <v>6224</v>
      </c>
      <c r="B8" s="798" t="s">
        <v>1474</v>
      </c>
      <c r="C8" s="795" t="s">
        <v>7785</v>
      </c>
      <c r="D8" s="796"/>
      <c r="E8" s="796"/>
      <c r="F8" s="796"/>
      <c r="G8" s="796"/>
      <c r="H8" s="797"/>
    </row>
    <row r="9" spans="1:8" ht="58.5" x14ac:dyDescent="0.2">
      <c r="A9" s="784"/>
      <c r="B9" s="799"/>
      <c r="C9" s="164" t="s">
        <v>5468</v>
      </c>
      <c r="D9" s="164" t="s">
        <v>5469</v>
      </c>
      <c r="E9" s="165" t="s">
        <v>5470</v>
      </c>
      <c r="F9" s="164" t="s">
        <v>5471</v>
      </c>
      <c r="G9" s="165" t="s">
        <v>5472</v>
      </c>
      <c r="H9" s="164" t="s">
        <v>5473</v>
      </c>
    </row>
    <row r="10" spans="1:8" ht="45" x14ac:dyDescent="0.25">
      <c r="A10" s="206" t="s">
        <v>6051</v>
      </c>
      <c r="B10" s="467" t="s">
        <v>10738</v>
      </c>
      <c r="C10" s="23"/>
      <c r="D10" s="23"/>
      <c r="E10" s="23"/>
      <c r="F10" s="23"/>
      <c r="G10" s="23"/>
      <c r="H10" s="24"/>
    </row>
    <row r="11" spans="1:8" ht="15" x14ac:dyDescent="0.25">
      <c r="A11" s="12"/>
      <c r="B11" s="6" t="s">
        <v>8875</v>
      </c>
      <c r="C11" s="583"/>
      <c r="D11" s="583"/>
      <c r="E11" s="584"/>
      <c r="F11" s="250"/>
      <c r="G11" s="250"/>
      <c r="H11" s="250"/>
    </row>
    <row r="12" spans="1:8" ht="15" x14ac:dyDescent="0.25">
      <c r="A12" s="585" t="s">
        <v>10739</v>
      </c>
      <c r="B12" s="12" t="s">
        <v>8758</v>
      </c>
      <c r="C12" s="583"/>
      <c r="D12" s="583"/>
      <c r="E12" s="586"/>
      <c r="F12" s="255"/>
      <c r="G12" s="255"/>
      <c r="H12" s="277"/>
    </row>
    <row r="13" spans="1:8" ht="15" x14ac:dyDescent="0.2">
      <c r="A13" s="585" t="s">
        <v>10740</v>
      </c>
      <c r="B13" s="6" t="s">
        <v>8555</v>
      </c>
      <c r="C13" s="589">
        <v>5969.23</v>
      </c>
      <c r="D13" s="583"/>
      <c r="E13" s="584"/>
      <c r="F13" s="255">
        <v>0</v>
      </c>
      <c r="G13" s="255">
        <v>0</v>
      </c>
      <c r="H13" s="277">
        <v>0</v>
      </c>
    </row>
    <row r="14" spans="1:8" ht="15" x14ac:dyDescent="0.25">
      <c r="A14" s="585" t="s">
        <v>10741</v>
      </c>
      <c r="B14" s="12" t="s">
        <v>10742</v>
      </c>
      <c r="C14" s="589">
        <v>41160.93</v>
      </c>
      <c r="D14" s="583"/>
      <c r="E14" s="584"/>
      <c r="F14" s="255">
        <v>0</v>
      </c>
      <c r="G14" s="255">
        <v>0</v>
      </c>
      <c r="H14" s="277">
        <v>0</v>
      </c>
    </row>
    <row r="15" spans="1:8" ht="15" x14ac:dyDescent="0.2">
      <c r="A15" s="585" t="s">
        <v>5224</v>
      </c>
      <c r="B15" s="6" t="s">
        <v>8559</v>
      </c>
      <c r="C15" s="589">
        <v>28704.240000000002</v>
      </c>
      <c r="D15" s="583"/>
      <c r="E15" s="584"/>
      <c r="F15" s="255">
        <v>0</v>
      </c>
      <c r="G15" s="255">
        <v>0</v>
      </c>
      <c r="H15" s="277">
        <v>0</v>
      </c>
    </row>
    <row r="16" spans="1:8" ht="15" x14ac:dyDescent="0.25">
      <c r="A16" s="585" t="s">
        <v>10743</v>
      </c>
      <c r="B16" s="73" t="s">
        <v>5804</v>
      </c>
      <c r="C16" s="589">
        <v>0</v>
      </c>
      <c r="D16" s="583"/>
      <c r="E16" s="584"/>
      <c r="F16" s="255">
        <v>0</v>
      </c>
      <c r="G16" s="255">
        <v>0</v>
      </c>
      <c r="H16" s="277">
        <v>0</v>
      </c>
    </row>
    <row r="17" spans="1:8" ht="28.5" x14ac:dyDescent="0.2">
      <c r="A17" s="585" t="s">
        <v>10744</v>
      </c>
      <c r="B17" s="182" t="s">
        <v>6099</v>
      </c>
      <c r="C17" s="589">
        <v>8339.73</v>
      </c>
      <c r="D17" s="583"/>
      <c r="E17" s="584"/>
      <c r="F17" s="255">
        <v>0</v>
      </c>
      <c r="G17" s="255">
        <v>0</v>
      </c>
      <c r="H17" s="277">
        <v>0</v>
      </c>
    </row>
    <row r="18" spans="1:8" ht="15.75" thickBot="1" x14ac:dyDescent="0.3">
      <c r="A18" s="585" t="s">
        <v>10745</v>
      </c>
      <c r="B18" s="73" t="s">
        <v>8678</v>
      </c>
      <c r="C18" s="589">
        <v>3669.49</v>
      </c>
      <c r="D18" s="583"/>
      <c r="E18" s="584"/>
      <c r="F18" s="255"/>
      <c r="G18" s="255"/>
      <c r="H18" s="277"/>
    </row>
    <row r="19" spans="1:8" ht="15.75" thickBot="1" x14ac:dyDescent="0.3">
      <c r="A19" s="158"/>
      <c r="B19" s="159" t="s">
        <v>6052</v>
      </c>
      <c r="C19" s="590">
        <f>SUM(C13:C18)</f>
        <v>87843.62000000001</v>
      </c>
      <c r="D19" s="273"/>
      <c r="E19" s="273"/>
      <c r="F19" s="587">
        <f t="shared" ref="F19:H19" si="0">SUM(F13:F18)</f>
        <v>0</v>
      </c>
      <c r="G19" s="587">
        <f t="shared" si="0"/>
        <v>0</v>
      </c>
      <c r="H19" s="587">
        <f t="shared" si="0"/>
        <v>0</v>
      </c>
    </row>
    <row r="20" spans="1:8" ht="45" x14ac:dyDescent="0.25">
      <c r="A20" s="170" t="s">
        <v>6053</v>
      </c>
      <c r="B20" s="467" t="s">
        <v>10746</v>
      </c>
      <c r="C20" s="591"/>
      <c r="D20" s="275"/>
      <c r="E20" s="275"/>
      <c r="F20" s="275"/>
      <c r="G20" s="275"/>
      <c r="H20" s="287"/>
    </row>
    <row r="21" spans="1:8" ht="15" x14ac:dyDescent="0.25">
      <c r="A21" s="476"/>
      <c r="B21" s="31" t="s">
        <v>8917</v>
      </c>
      <c r="C21" s="514"/>
      <c r="D21" s="250"/>
      <c r="E21" s="250"/>
      <c r="F21" s="250"/>
      <c r="G21" s="250"/>
      <c r="H21" s="250"/>
    </row>
    <row r="22" spans="1:8" ht="15" x14ac:dyDescent="0.25">
      <c r="A22" s="476"/>
      <c r="B22" s="588" t="s">
        <v>5555</v>
      </c>
      <c r="C22" s="592"/>
      <c r="D22" s="277"/>
      <c r="E22" s="277"/>
      <c r="F22" s="277"/>
      <c r="G22" s="277"/>
      <c r="H22" s="277"/>
    </row>
    <row r="23" spans="1:8" ht="15" x14ac:dyDescent="0.25">
      <c r="A23" s="476" t="s">
        <v>10747</v>
      </c>
      <c r="B23" s="167" t="s">
        <v>9031</v>
      </c>
      <c r="C23" s="594">
        <v>273242.45</v>
      </c>
      <c r="D23" s="250">
        <v>25</v>
      </c>
      <c r="E23" s="250"/>
      <c r="F23" s="62">
        <v>0</v>
      </c>
      <c r="G23" s="62">
        <v>0</v>
      </c>
      <c r="H23" s="253">
        <f t="shared" ref="H23" si="1">G23-F23</f>
        <v>0</v>
      </c>
    </row>
    <row r="24" spans="1:8" ht="30" x14ac:dyDescent="0.25">
      <c r="A24" s="476" t="s">
        <v>10748</v>
      </c>
      <c r="B24" s="167" t="s">
        <v>9032</v>
      </c>
      <c r="C24" s="594">
        <v>263519.09999999998</v>
      </c>
      <c r="D24" s="250">
        <v>25</v>
      </c>
      <c r="E24" s="250"/>
      <c r="F24" s="62">
        <v>0</v>
      </c>
      <c r="G24" s="62">
        <v>0</v>
      </c>
      <c r="H24" s="253">
        <f t="shared" ref="H24:H27" si="2">G24-F24</f>
        <v>0</v>
      </c>
    </row>
    <row r="25" spans="1:8" ht="15" x14ac:dyDescent="0.25">
      <c r="A25" s="476" t="s">
        <v>753</v>
      </c>
      <c r="B25" s="185" t="s">
        <v>10749</v>
      </c>
      <c r="C25" s="594">
        <v>652634.49</v>
      </c>
      <c r="D25" s="250">
        <v>26</v>
      </c>
      <c r="E25" s="250"/>
      <c r="F25" s="62">
        <v>0</v>
      </c>
      <c r="G25" s="62">
        <v>0</v>
      </c>
      <c r="H25" s="253">
        <f t="shared" si="2"/>
        <v>0</v>
      </c>
    </row>
    <row r="26" spans="1:8" ht="15" x14ac:dyDescent="0.25">
      <c r="A26" s="476" t="s">
        <v>754</v>
      </c>
      <c r="B26" s="167" t="s">
        <v>8871</v>
      </c>
      <c r="C26" s="594">
        <v>148821.69</v>
      </c>
      <c r="D26" s="250">
        <v>27</v>
      </c>
      <c r="E26" s="250"/>
      <c r="F26" s="62">
        <v>0</v>
      </c>
      <c r="G26" s="62">
        <v>0</v>
      </c>
      <c r="H26" s="253">
        <f t="shared" si="2"/>
        <v>0</v>
      </c>
    </row>
    <row r="27" spans="1:8" ht="30" x14ac:dyDescent="0.25">
      <c r="A27" s="476" t="s">
        <v>2919</v>
      </c>
      <c r="B27" s="167" t="s">
        <v>8872</v>
      </c>
      <c r="C27" s="594">
        <v>88878.63</v>
      </c>
      <c r="D27" s="250">
        <v>27</v>
      </c>
      <c r="E27" s="250"/>
      <c r="F27" s="62">
        <v>0</v>
      </c>
      <c r="G27" s="62">
        <v>0</v>
      </c>
      <c r="H27" s="253">
        <f t="shared" si="2"/>
        <v>0</v>
      </c>
    </row>
    <row r="28" spans="1:8" ht="15" x14ac:dyDescent="0.25">
      <c r="A28" s="476"/>
      <c r="B28" s="588" t="s">
        <v>5564</v>
      </c>
      <c r="C28" s="594"/>
      <c r="D28" s="269"/>
      <c r="E28" s="269"/>
      <c r="F28" s="269"/>
      <c r="G28" s="269"/>
      <c r="H28" s="288"/>
    </row>
    <row r="29" spans="1:8" ht="15" x14ac:dyDescent="0.25">
      <c r="A29" s="476" t="s">
        <v>10750</v>
      </c>
      <c r="B29" s="167" t="s">
        <v>9031</v>
      </c>
      <c r="C29" s="594">
        <v>263112.38</v>
      </c>
      <c r="D29" s="250">
        <v>28</v>
      </c>
      <c r="E29" s="250"/>
      <c r="F29" s="62">
        <v>0</v>
      </c>
      <c r="G29" s="62">
        <v>0</v>
      </c>
      <c r="H29" s="253">
        <f t="shared" ref="H29" si="3">G29-F29</f>
        <v>0</v>
      </c>
    </row>
    <row r="30" spans="1:8" ht="30" x14ac:dyDescent="0.25">
      <c r="A30" s="476" t="s">
        <v>2920</v>
      </c>
      <c r="B30" s="167" t="s">
        <v>9032</v>
      </c>
      <c r="C30" s="594">
        <v>302624.57</v>
      </c>
      <c r="D30" s="250">
        <v>30</v>
      </c>
      <c r="E30" s="250"/>
      <c r="F30" s="62">
        <v>0</v>
      </c>
      <c r="G30" s="62">
        <v>0</v>
      </c>
      <c r="H30" s="253">
        <f t="shared" ref="H30:H32" si="4">G30-F30</f>
        <v>0</v>
      </c>
    </row>
    <row r="31" spans="1:8" ht="15" x14ac:dyDescent="0.25">
      <c r="A31" s="476" t="s">
        <v>2921</v>
      </c>
      <c r="B31" s="185" t="s">
        <v>10749</v>
      </c>
      <c r="C31" s="594">
        <v>655772.06000000006</v>
      </c>
      <c r="D31" s="250">
        <v>31</v>
      </c>
      <c r="E31" s="250"/>
      <c r="F31" s="62">
        <v>0</v>
      </c>
      <c r="G31" s="62">
        <v>0</v>
      </c>
      <c r="H31" s="253">
        <f t="shared" si="4"/>
        <v>0</v>
      </c>
    </row>
    <row r="32" spans="1:8" ht="15" x14ac:dyDescent="0.25">
      <c r="A32" s="476" t="s">
        <v>2922</v>
      </c>
      <c r="B32" s="167" t="s">
        <v>8871</v>
      </c>
      <c r="C32" s="594">
        <v>151325.14000000001</v>
      </c>
      <c r="D32" s="250">
        <v>32</v>
      </c>
      <c r="E32" s="250"/>
      <c r="F32" s="62">
        <v>0</v>
      </c>
      <c r="G32" s="62">
        <v>0</v>
      </c>
      <c r="H32" s="253">
        <f t="shared" si="4"/>
        <v>0</v>
      </c>
    </row>
    <row r="33" spans="1:8" ht="30.75" thickBot="1" x14ac:dyDescent="0.3">
      <c r="A33" s="476" t="s">
        <v>2923</v>
      </c>
      <c r="B33" s="167" t="s">
        <v>8872</v>
      </c>
      <c r="C33" s="594">
        <v>98393.600000000006</v>
      </c>
      <c r="D33" s="269"/>
      <c r="E33" s="269"/>
      <c r="F33" s="269"/>
      <c r="G33" s="269"/>
      <c r="H33" s="288"/>
    </row>
    <row r="34" spans="1:8" ht="15.75" thickBot="1" x14ac:dyDescent="0.3">
      <c r="A34" s="158"/>
      <c r="B34" s="159" t="s">
        <v>6054</v>
      </c>
      <c r="C34" s="590">
        <f>SUM(C23:C33)</f>
        <v>2898324.1100000003</v>
      </c>
      <c r="D34" s="273"/>
      <c r="E34" s="273"/>
      <c r="F34" s="262">
        <f>SUM(F24:F33)</f>
        <v>0</v>
      </c>
      <c r="G34" s="262">
        <f>SUM(G24:G33)</f>
        <v>0</v>
      </c>
      <c r="H34" s="262">
        <f>SUM(H24:H33)</f>
        <v>0</v>
      </c>
    </row>
    <row r="35" spans="1:8" ht="30" x14ac:dyDescent="0.2">
      <c r="A35" s="206" t="s">
        <v>6055</v>
      </c>
      <c r="B35" s="501" t="s">
        <v>7805</v>
      </c>
      <c r="C35" s="591"/>
      <c r="D35" s="291"/>
      <c r="E35" s="291"/>
      <c r="F35" s="291"/>
      <c r="G35" s="291"/>
      <c r="H35" s="292"/>
    </row>
    <row r="36" spans="1:8" x14ac:dyDescent="0.2">
      <c r="A36" s="6"/>
      <c r="B36" s="6" t="s">
        <v>5474</v>
      </c>
      <c r="C36" s="514"/>
      <c r="D36" s="250"/>
      <c r="E36" s="250"/>
      <c r="F36" s="250"/>
      <c r="G36" s="250"/>
      <c r="H36" s="250"/>
    </row>
    <row r="37" spans="1:8" ht="15" x14ac:dyDescent="0.25">
      <c r="A37" s="11" t="s">
        <v>755</v>
      </c>
      <c r="B37" s="12" t="s">
        <v>5961</v>
      </c>
      <c r="C37" s="593"/>
      <c r="D37" s="255"/>
      <c r="E37" s="255"/>
      <c r="F37" s="255"/>
      <c r="G37" s="255"/>
      <c r="H37" s="277"/>
    </row>
    <row r="38" spans="1:8" x14ac:dyDescent="0.2">
      <c r="A38" s="595" t="s">
        <v>756</v>
      </c>
      <c r="B38" s="6" t="s">
        <v>5476</v>
      </c>
      <c r="C38" s="597">
        <v>84183.66</v>
      </c>
      <c r="D38" s="250">
        <v>23</v>
      </c>
      <c r="E38" s="250"/>
      <c r="F38" s="62">
        <v>0</v>
      </c>
      <c r="G38" s="62">
        <v>0</v>
      </c>
      <c r="H38" s="253">
        <f t="shared" ref="H38" si="5">G38-F38</f>
        <v>0</v>
      </c>
    </row>
    <row r="39" spans="1:8" x14ac:dyDescent="0.2">
      <c r="A39" s="595" t="s">
        <v>757</v>
      </c>
      <c r="B39" s="6" t="s">
        <v>5543</v>
      </c>
      <c r="C39" s="597"/>
      <c r="D39" s="250"/>
      <c r="E39" s="250"/>
      <c r="F39" s="250"/>
      <c r="G39" s="250"/>
      <c r="H39" s="250"/>
    </row>
    <row r="40" spans="1:8" ht="28.5" x14ac:dyDescent="0.2">
      <c r="A40" s="595"/>
      <c r="B40" s="173" t="s">
        <v>5517</v>
      </c>
      <c r="C40" s="597">
        <v>1959154.4</v>
      </c>
      <c r="D40" s="250">
        <v>37</v>
      </c>
      <c r="E40" s="250"/>
      <c r="F40" s="62">
        <v>0</v>
      </c>
      <c r="G40" s="62">
        <v>0</v>
      </c>
      <c r="H40" s="253">
        <f t="shared" ref="H40:H41" si="6">G40-F40</f>
        <v>0</v>
      </c>
    </row>
    <row r="41" spans="1:8" x14ac:dyDescent="0.2">
      <c r="A41" s="595" t="s">
        <v>1387</v>
      </c>
      <c r="B41" s="6" t="s">
        <v>5567</v>
      </c>
      <c r="C41" s="597">
        <v>404814.21</v>
      </c>
      <c r="D41" s="250">
        <v>38</v>
      </c>
      <c r="E41" s="250"/>
      <c r="F41" s="62">
        <v>0</v>
      </c>
      <c r="G41" s="62">
        <v>0</v>
      </c>
      <c r="H41" s="253">
        <f t="shared" si="6"/>
        <v>0</v>
      </c>
    </row>
    <row r="42" spans="1:8" ht="15" x14ac:dyDescent="0.25">
      <c r="A42" s="15" t="s">
        <v>758</v>
      </c>
      <c r="B42" s="12" t="s">
        <v>5877</v>
      </c>
      <c r="C42" s="593"/>
      <c r="D42" s="255"/>
      <c r="E42" s="255"/>
      <c r="F42" s="255"/>
      <c r="G42" s="255"/>
      <c r="H42" s="277"/>
    </row>
    <row r="43" spans="1:8" ht="15" x14ac:dyDescent="0.25">
      <c r="A43" s="477" t="s">
        <v>10761</v>
      </c>
      <c r="B43" s="73" t="s">
        <v>10762</v>
      </c>
      <c r="C43" s="589">
        <v>1418342.03</v>
      </c>
      <c r="D43" s="278"/>
      <c r="E43" s="584"/>
      <c r="F43" s="62">
        <v>0</v>
      </c>
      <c r="G43" s="62">
        <v>0</v>
      </c>
      <c r="H43" s="253">
        <f t="shared" ref="H43" si="7">G43-F43</f>
        <v>0</v>
      </c>
    </row>
    <row r="44" spans="1:8" ht="28.5" x14ac:dyDescent="0.2">
      <c r="A44" s="595" t="s">
        <v>10763</v>
      </c>
      <c r="B44" s="520" t="s">
        <v>10760</v>
      </c>
      <c r="C44" s="597">
        <v>547235.86</v>
      </c>
      <c r="D44" s="250">
        <v>33</v>
      </c>
      <c r="E44" s="250"/>
      <c r="F44" s="62">
        <v>0</v>
      </c>
      <c r="G44" s="62">
        <v>0</v>
      </c>
      <c r="H44" s="253">
        <f t="shared" ref="H44" si="8">G44-F44</f>
        <v>0</v>
      </c>
    </row>
    <row r="45" spans="1:8" ht="15" x14ac:dyDescent="0.25">
      <c r="A45" s="477" t="s">
        <v>10764</v>
      </c>
      <c r="B45" s="73" t="s">
        <v>8101</v>
      </c>
      <c r="C45" s="598">
        <v>0</v>
      </c>
      <c r="D45" s="255"/>
      <c r="E45" s="255"/>
      <c r="F45" s="62">
        <v>0</v>
      </c>
      <c r="G45" s="62">
        <v>0</v>
      </c>
      <c r="H45" s="253">
        <f t="shared" ref="H45" si="9">G45-F45</f>
        <v>0</v>
      </c>
    </row>
    <row r="46" spans="1:8" ht="15" x14ac:dyDescent="0.25">
      <c r="A46" s="15" t="s">
        <v>759</v>
      </c>
      <c r="B46" s="12" t="s">
        <v>5544</v>
      </c>
      <c r="C46" s="593"/>
      <c r="D46" s="255"/>
      <c r="E46" s="255"/>
      <c r="F46" s="255"/>
      <c r="G46" s="255"/>
      <c r="H46" s="277"/>
    </row>
    <row r="47" spans="1:8" ht="28.5" x14ac:dyDescent="0.2">
      <c r="A47" s="10" t="s">
        <v>760</v>
      </c>
      <c r="B47" s="173" t="s">
        <v>6056</v>
      </c>
      <c r="C47" s="597">
        <v>117614.74</v>
      </c>
      <c r="D47" s="250">
        <v>38</v>
      </c>
      <c r="E47" s="250"/>
      <c r="F47" s="62">
        <v>0</v>
      </c>
      <c r="G47" s="62">
        <v>0</v>
      </c>
      <c r="H47" s="253">
        <f t="shared" ref="H47" si="10">G47-F47</f>
        <v>0</v>
      </c>
    </row>
    <row r="48" spans="1:8" ht="15.75" thickBot="1" x14ac:dyDescent="0.3">
      <c r="A48" s="15" t="s">
        <v>761</v>
      </c>
      <c r="B48" s="12" t="s">
        <v>5546</v>
      </c>
      <c r="C48" s="597">
        <v>51750.6</v>
      </c>
      <c r="D48" s="250">
        <v>38</v>
      </c>
      <c r="E48" s="250"/>
      <c r="F48" s="62">
        <v>0</v>
      </c>
      <c r="G48" s="62">
        <v>0</v>
      </c>
      <c r="H48" s="253">
        <f t="shared" ref="H48" si="11">G48-F48</f>
        <v>0</v>
      </c>
    </row>
    <row r="49" spans="1:8" ht="15.75" thickBot="1" x14ac:dyDescent="0.3">
      <c r="A49" s="158"/>
      <c r="B49" s="159" t="s">
        <v>6057</v>
      </c>
      <c r="C49" s="590">
        <f>SUM(C38:C48)</f>
        <v>4583095.5</v>
      </c>
      <c r="D49" s="273"/>
      <c r="E49" s="273"/>
      <c r="F49" s="262">
        <f>SUM(F39:F48)</f>
        <v>0</v>
      </c>
      <c r="G49" s="262">
        <f>SUM(G39:G48)</f>
        <v>0</v>
      </c>
      <c r="H49" s="262">
        <f>SUM(H39:H48)</f>
        <v>0</v>
      </c>
    </row>
    <row r="50" spans="1:8" ht="45" x14ac:dyDescent="0.25">
      <c r="A50" s="170" t="s">
        <v>10765</v>
      </c>
      <c r="B50" s="501" t="s">
        <v>7804</v>
      </c>
      <c r="C50" s="591"/>
      <c r="D50" s="275"/>
      <c r="E50" s="275"/>
      <c r="F50" s="275"/>
      <c r="G50" s="275"/>
      <c r="H50" s="287"/>
    </row>
    <row r="51" spans="1:8" ht="15" x14ac:dyDescent="0.25">
      <c r="A51" s="476"/>
      <c r="B51" s="182" t="s">
        <v>8917</v>
      </c>
      <c r="C51" s="514"/>
      <c r="D51" s="277"/>
      <c r="E51" s="277"/>
      <c r="F51" s="277"/>
      <c r="G51" s="277"/>
      <c r="H51" s="277"/>
    </row>
    <row r="52" spans="1:8" ht="15" x14ac:dyDescent="0.25">
      <c r="A52" s="476"/>
      <c r="B52" s="588" t="s">
        <v>5555</v>
      </c>
      <c r="C52" s="514"/>
      <c r="D52" s="277"/>
      <c r="E52" s="277"/>
      <c r="F52" s="277"/>
      <c r="G52" s="277"/>
      <c r="H52" s="277"/>
    </row>
    <row r="53" spans="1:8" ht="15" x14ac:dyDescent="0.25">
      <c r="A53" s="476" t="s">
        <v>10766</v>
      </c>
      <c r="B53" s="12" t="s">
        <v>6142</v>
      </c>
      <c r="C53" s="514"/>
      <c r="D53" s="277"/>
      <c r="E53" s="277"/>
      <c r="F53" s="277"/>
      <c r="G53" s="277"/>
      <c r="H53" s="277"/>
    </row>
    <row r="54" spans="1:8" x14ac:dyDescent="0.2">
      <c r="A54" s="469" t="s">
        <v>762</v>
      </c>
      <c r="B54" s="596" t="s">
        <v>10767</v>
      </c>
      <c r="C54" s="594">
        <v>105090.04</v>
      </c>
      <c r="D54" s="277"/>
      <c r="E54" s="277"/>
      <c r="F54" s="62">
        <v>0</v>
      </c>
      <c r="G54" s="62">
        <v>0</v>
      </c>
      <c r="H54" s="253">
        <f t="shared" ref="H54" si="12">G54-F54</f>
        <v>0</v>
      </c>
    </row>
    <row r="55" spans="1:8" ht="15" x14ac:dyDescent="0.25">
      <c r="A55" s="476" t="s">
        <v>763</v>
      </c>
      <c r="B55" s="167" t="s">
        <v>9031</v>
      </c>
      <c r="C55" s="594"/>
      <c r="D55" s="277"/>
      <c r="E55" s="277"/>
      <c r="F55" s="277"/>
      <c r="G55" s="277"/>
      <c r="H55" s="277"/>
    </row>
    <row r="56" spans="1:8" x14ac:dyDescent="0.2">
      <c r="A56" s="469" t="s">
        <v>764</v>
      </c>
      <c r="B56" s="182" t="s">
        <v>10768</v>
      </c>
      <c r="C56" s="594">
        <v>52074.204545454544</v>
      </c>
      <c r="D56" s="277">
        <v>27</v>
      </c>
      <c r="E56" s="277"/>
      <c r="F56" s="62">
        <v>0</v>
      </c>
      <c r="G56" s="62">
        <v>0</v>
      </c>
      <c r="H56" s="253">
        <f t="shared" ref="H56:H66" si="13">G56-F56</f>
        <v>0</v>
      </c>
    </row>
    <row r="57" spans="1:8" x14ac:dyDescent="0.2">
      <c r="A57" s="469" t="s">
        <v>10769</v>
      </c>
      <c r="B57" s="182" t="s">
        <v>2566</v>
      </c>
      <c r="C57" s="594">
        <v>52074.204545454544</v>
      </c>
      <c r="D57" s="277">
        <v>28</v>
      </c>
      <c r="E57" s="277"/>
      <c r="F57" s="62">
        <v>0</v>
      </c>
      <c r="G57" s="62">
        <v>0</v>
      </c>
      <c r="H57" s="253">
        <f t="shared" si="13"/>
        <v>0</v>
      </c>
    </row>
    <row r="58" spans="1:8" x14ac:dyDescent="0.2">
      <c r="A58" s="469" t="s">
        <v>10770</v>
      </c>
      <c r="B58" s="182" t="s">
        <v>2567</v>
      </c>
      <c r="C58" s="594">
        <v>52074.2045454545</v>
      </c>
      <c r="D58" s="277"/>
      <c r="E58" s="277">
        <v>28</v>
      </c>
      <c r="F58" s="62">
        <v>52074.2</v>
      </c>
      <c r="G58" s="62">
        <v>0</v>
      </c>
      <c r="H58" s="253">
        <f>G58+F58</f>
        <v>52074.2</v>
      </c>
    </row>
    <row r="59" spans="1:8" x14ac:dyDescent="0.2">
      <c r="A59" s="469" t="s">
        <v>10771</v>
      </c>
      <c r="B59" s="182" t="s">
        <v>2568</v>
      </c>
      <c r="C59" s="594">
        <v>52074.2045454545</v>
      </c>
      <c r="D59" s="277"/>
      <c r="E59" s="277"/>
      <c r="F59" s="62">
        <v>0</v>
      </c>
      <c r="G59" s="62">
        <v>0</v>
      </c>
      <c r="H59" s="253">
        <f t="shared" si="13"/>
        <v>0</v>
      </c>
    </row>
    <row r="60" spans="1:8" x14ac:dyDescent="0.2">
      <c r="A60" s="469" t="s">
        <v>10772</v>
      </c>
      <c r="B60" s="182" t="s">
        <v>2569</v>
      </c>
      <c r="C60" s="594">
        <v>52074.2045454545</v>
      </c>
      <c r="D60" s="277"/>
      <c r="E60" s="277"/>
      <c r="F60" s="62">
        <v>0</v>
      </c>
      <c r="G60" s="62">
        <v>0</v>
      </c>
      <c r="H60" s="253">
        <f t="shared" si="13"/>
        <v>0</v>
      </c>
    </row>
    <row r="61" spans="1:8" x14ac:dyDescent="0.2">
      <c r="A61" s="469" t="s">
        <v>10773</v>
      </c>
      <c r="B61" s="182" t="s">
        <v>2570</v>
      </c>
      <c r="C61" s="594">
        <v>52074.2045454545</v>
      </c>
      <c r="D61" s="277"/>
      <c r="E61" s="277">
        <v>28</v>
      </c>
      <c r="F61" s="62">
        <v>52074.2</v>
      </c>
      <c r="G61" s="62">
        <v>0</v>
      </c>
      <c r="H61" s="253">
        <f>G61+F61</f>
        <v>52074.2</v>
      </c>
    </row>
    <row r="62" spans="1:8" x14ac:dyDescent="0.2">
      <c r="A62" s="469" t="s">
        <v>10774</v>
      </c>
      <c r="B62" s="182" t="s">
        <v>2571</v>
      </c>
      <c r="C62" s="594">
        <v>52074.2045454545</v>
      </c>
      <c r="D62" s="277"/>
      <c r="E62" s="277"/>
      <c r="F62" s="62">
        <v>0</v>
      </c>
      <c r="G62" s="62">
        <v>0</v>
      </c>
      <c r="H62" s="253">
        <f t="shared" si="13"/>
        <v>0</v>
      </c>
    </row>
    <row r="63" spans="1:8" x14ac:dyDescent="0.2">
      <c r="A63" s="469" t="s">
        <v>10775</v>
      </c>
      <c r="B63" s="182" t="s">
        <v>2572</v>
      </c>
      <c r="C63" s="594">
        <v>52074.2045454545</v>
      </c>
      <c r="D63" s="277"/>
      <c r="E63" s="277"/>
      <c r="F63" s="62">
        <v>0</v>
      </c>
      <c r="G63" s="62">
        <v>0</v>
      </c>
      <c r="H63" s="253">
        <f t="shared" si="13"/>
        <v>0</v>
      </c>
    </row>
    <row r="64" spans="1:8" x14ac:dyDescent="0.2">
      <c r="A64" s="469" t="s">
        <v>10776</v>
      </c>
      <c r="B64" s="182" t="s">
        <v>2573</v>
      </c>
      <c r="C64" s="594">
        <v>52074.2045454545</v>
      </c>
      <c r="D64" s="277"/>
      <c r="E64" s="277"/>
      <c r="F64" s="62">
        <v>0</v>
      </c>
      <c r="G64" s="62">
        <v>0</v>
      </c>
      <c r="H64" s="253">
        <f t="shared" si="13"/>
        <v>0</v>
      </c>
    </row>
    <row r="65" spans="1:8" x14ac:dyDescent="0.2">
      <c r="A65" s="469" t="s">
        <v>10777</v>
      </c>
      <c r="B65" s="182" t="s">
        <v>2574</v>
      </c>
      <c r="C65" s="594">
        <v>52074.2045454545</v>
      </c>
      <c r="D65" s="277"/>
      <c r="E65" s="277"/>
      <c r="F65" s="62">
        <v>0</v>
      </c>
      <c r="G65" s="62">
        <v>0</v>
      </c>
      <c r="H65" s="253">
        <f t="shared" si="13"/>
        <v>0</v>
      </c>
    </row>
    <row r="66" spans="1:8" x14ac:dyDescent="0.2">
      <c r="A66" s="469" t="s">
        <v>10778</v>
      </c>
      <c r="B66" s="182" t="s">
        <v>2576</v>
      </c>
      <c r="C66" s="594">
        <v>52074.2045454545</v>
      </c>
      <c r="D66" s="277">
        <v>29</v>
      </c>
      <c r="E66" s="277"/>
      <c r="F66" s="62">
        <v>0</v>
      </c>
      <c r="G66" s="62">
        <v>0</v>
      </c>
      <c r="H66" s="253">
        <f t="shared" si="13"/>
        <v>0</v>
      </c>
    </row>
    <row r="67" spans="1:8" ht="30" x14ac:dyDescent="0.25">
      <c r="A67" s="610" t="s">
        <v>5225</v>
      </c>
      <c r="B67" s="167" t="s">
        <v>9032</v>
      </c>
      <c r="C67" s="594"/>
      <c r="D67" s="277"/>
      <c r="E67" s="277"/>
      <c r="F67" s="277"/>
      <c r="G67" s="277"/>
      <c r="H67" s="277"/>
    </row>
    <row r="68" spans="1:8" x14ac:dyDescent="0.2">
      <c r="A68" s="469" t="s">
        <v>765</v>
      </c>
      <c r="B68" s="182" t="s">
        <v>2565</v>
      </c>
      <c r="C68" s="594">
        <v>92982.54</v>
      </c>
      <c r="D68" s="277">
        <v>28</v>
      </c>
      <c r="E68" s="277"/>
      <c r="F68" s="62">
        <v>0</v>
      </c>
      <c r="G68" s="62">
        <v>0</v>
      </c>
      <c r="H68" s="253">
        <f t="shared" ref="H68:H116" si="14">G68-F68</f>
        <v>0</v>
      </c>
    </row>
    <row r="69" spans="1:8" x14ac:dyDescent="0.2">
      <c r="A69" s="469" t="s">
        <v>10779</v>
      </c>
      <c r="B69" s="182" t="s">
        <v>10591</v>
      </c>
      <c r="C69" s="594">
        <v>9010.7988589048709</v>
      </c>
      <c r="D69" s="277"/>
      <c r="E69" s="277"/>
      <c r="F69" s="62">
        <v>0</v>
      </c>
      <c r="G69" s="62">
        <v>0</v>
      </c>
      <c r="H69" s="253">
        <f t="shared" si="14"/>
        <v>0</v>
      </c>
    </row>
    <row r="70" spans="1:8" x14ac:dyDescent="0.2">
      <c r="A70" s="469" t="s">
        <v>10780</v>
      </c>
      <c r="B70" s="182" t="s">
        <v>10655</v>
      </c>
      <c r="C70" s="594">
        <v>9010.7988589048709</v>
      </c>
      <c r="D70" s="277"/>
      <c r="E70" s="277"/>
      <c r="F70" s="62">
        <v>0</v>
      </c>
      <c r="G70" s="62">
        <v>0</v>
      </c>
      <c r="H70" s="253">
        <f t="shared" si="14"/>
        <v>0</v>
      </c>
    </row>
    <row r="71" spans="1:8" x14ac:dyDescent="0.2">
      <c r="A71" s="469" t="s">
        <v>10781</v>
      </c>
      <c r="B71" s="182" t="s">
        <v>10494</v>
      </c>
      <c r="C71" s="594">
        <v>9010.7988589048709</v>
      </c>
      <c r="D71" s="277"/>
      <c r="E71" s="277"/>
      <c r="F71" s="62">
        <v>0</v>
      </c>
      <c r="G71" s="62">
        <v>0</v>
      </c>
      <c r="H71" s="253">
        <f t="shared" si="14"/>
        <v>0</v>
      </c>
    </row>
    <row r="72" spans="1:8" x14ac:dyDescent="0.2">
      <c r="A72" s="469" t="s">
        <v>10782</v>
      </c>
      <c r="B72" s="182" t="s">
        <v>10495</v>
      </c>
      <c r="C72" s="594">
        <v>9010.7988589048709</v>
      </c>
      <c r="D72" s="277"/>
      <c r="E72" s="277"/>
      <c r="F72" s="62">
        <v>0</v>
      </c>
      <c r="G72" s="62">
        <v>0</v>
      </c>
      <c r="H72" s="253">
        <f t="shared" si="14"/>
        <v>0</v>
      </c>
    </row>
    <row r="73" spans="1:8" x14ac:dyDescent="0.2">
      <c r="A73" s="469" t="s">
        <v>10783</v>
      </c>
      <c r="B73" s="182" t="s">
        <v>10784</v>
      </c>
      <c r="C73" s="594">
        <v>4692.8240457176571</v>
      </c>
      <c r="D73" s="277"/>
      <c r="E73" s="277"/>
      <c r="F73" s="62">
        <v>0</v>
      </c>
      <c r="G73" s="62">
        <v>0</v>
      </c>
      <c r="H73" s="253">
        <f t="shared" si="14"/>
        <v>0</v>
      </c>
    </row>
    <row r="74" spans="1:8" x14ac:dyDescent="0.2">
      <c r="A74" s="469" t="s">
        <v>10785</v>
      </c>
      <c r="B74" s="182" t="s">
        <v>10786</v>
      </c>
      <c r="C74" s="594">
        <v>4505.3994294524355</v>
      </c>
      <c r="D74" s="277"/>
      <c r="E74" s="277">
        <v>29</v>
      </c>
      <c r="F74" s="62">
        <f>C74</f>
        <v>4505.3994294524355</v>
      </c>
      <c r="G74" s="594">
        <v>0</v>
      </c>
      <c r="H74" s="253">
        <f>G74+F74</f>
        <v>4505.3994294524355</v>
      </c>
    </row>
    <row r="75" spans="1:8" x14ac:dyDescent="0.2">
      <c r="A75" s="469" t="s">
        <v>10787</v>
      </c>
      <c r="B75" s="182" t="s">
        <v>10594</v>
      </c>
      <c r="C75" s="594">
        <v>9010.7988589048709</v>
      </c>
      <c r="D75" s="277"/>
      <c r="E75" s="277">
        <v>29</v>
      </c>
      <c r="F75" s="62">
        <f>C75</f>
        <v>9010.7988589048709</v>
      </c>
      <c r="G75" s="594">
        <v>0</v>
      </c>
      <c r="H75" s="253">
        <f t="shared" ref="H75:H76" si="15">G75+F75</f>
        <v>9010.7988589048709</v>
      </c>
    </row>
    <row r="76" spans="1:8" x14ac:dyDescent="0.2">
      <c r="A76" s="469" t="s">
        <v>10788</v>
      </c>
      <c r="B76" s="182" t="s">
        <v>10410</v>
      </c>
      <c r="C76" s="594">
        <v>9010.7988589048709</v>
      </c>
      <c r="D76" s="277"/>
      <c r="E76" s="277">
        <v>29</v>
      </c>
      <c r="F76" s="62">
        <f>C76</f>
        <v>9010.7988589048709</v>
      </c>
      <c r="G76" s="594">
        <v>0</v>
      </c>
      <c r="H76" s="253">
        <f t="shared" si="15"/>
        <v>9010.7988589048709</v>
      </c>
    </row>
    <row r="77" spans="1:8" x14ac:dyDescent="0.2">
      <c r="A77" s="469" t="s">
        <v>10789</v>
      </c>
      <c r="B77" s="182" t="s">
        <v>10501</v>
      </c>
      <c r="C77" s="594">
        <v>9010.7988589048709</v>
      </c>
      <c r="D77" s="277"/>
      <c r="E77" s="277"/>
      <c r="F77" s="62">
        <v>0</v>
      </c>
      <c r="G77" s="62">
        <v>0</v>
      </c>
      <c r="H77" s="253">
        <f t="shared" si="14"/>
        <v>0</v>
      </c>
    </row>
    <row r="78" spans="1:8" x14ac:dyDescent="0.2">
      <c r="A78" s="469" t="s">
        <v>10790</v>
      </c>
      <c r="B78" s="182" t="s">
        <v>10502</v>
      </c>
      <c r="C78" s="594">
        <v>9010.7988589048709</v>
      </c>
      <c r="D78" s="277"/>
      <c r="E78" s="277"/>
      <c r="F78" s="62">
        <v>0</v>
      </c>
      <c r="G78" s="62">
        <v>0</v>
      </c>
      <c r="H78" s="253">
        <f t="shared" si="14"/>
        <v>0</v>
      </c>
    </row>
    <row r="79" spans="1:8" x14ac:dyDescent="0.2">
      <c r="A79" s="469" t="s">
        <v>10791</v>
      </c>
      <c r="B79" s="182" t="s">
        <v>10792</v>
      </c>
      <c r="C79" s="594">
        <v>3251.0962282928772</v>
      </c>
      <c r="D79" s="277"/>
      <c r="E79" s="277"/>
      <c r="F79" s="62">
        <v>0</v>
      </c>
      <c r="G79" s="62">
        <v>0</v>
      </c>
      <c r="H79" s="253">
        <f t="shared" si="14"/>
        <v>0</v>
      </c>
    </row>
    <row r="80" spans="1:8" x14ac:dyDescent="0.2">
      <c r="A80" s="469" t="s">
        <v>10793</v>
      </c>
      <c r="B80" s="182" t="s">
        <v>10596</v>
      </c>
      <c r="C80" s="594">
        <v>9010.7988589048709</v>
      </c>
      <c r="D80" s="277"/>
      <c r="E80" s="277"/>
      <c r="F80" s="62">
        <v>0</v>
      </c>
      <c r="G80" s="62">
        <v>0</v>
      </c>
      <c r="H80" s="253">
        <f t="shared" si="14"/>
        <v>0</v>
      </c>
    </row>
    <row r="81" spans="1:8" x14ac:dyDescent="0.2">
      <c r="A81" s="469" t="s">
        <v>10794</v>
      </c>
      <c r="B81" s="182" t="s">
        <v>10597</v>
      </c>
      <c r="C81" s="594">
        <v>9010.7988589048709</v>
      </c>
      <c r="D81" s="277"/>
      <c r="E81" s="277"/>
      <c r="F81" s="62">
        <v>0</v>
      </c>
      <c r="G81" s="62">
        <v>0</v>
      </c>
      <c r="H81" s="253">
        <f t="shared" si="14"/>
        <v>0</v>
      </c>
    </row>
    <row r="82" spans="1:8" x14ac:dyDescent="0.2">
      <c r="A82" s="469" t="s">
        <v>10795</v>
      </c>
      <c r="B82" s="182" t="s">
        <v>10415</v>
      </c>
      <c r="C82" s="594">
        <v>9010.7988589048709</v>
      </c>
      <c r="D82" s="277"/>
      <c r="E82" s="277"/>
      <c r="F82" s="62">
        <v>0</v>
      </c>
      <c r="G82" s="62">
        <v>0</v>
      </c>
      <c r="H82" s="253">
        <f t="shared" si="14"/>
        <v>0</v>
      </c>
    </row>
    <row r="83" spans="1:8" x14ac:dyDescent="0.2">
      <c r="A83" s="469" t="s">
        <v>10796</v>
      </c>
      <c r="B83" s="182" t="s">
        <v>10508</v>
      </c>
      <c r="C83" s="594">
        <v>9010.7988589048709</v>
      </c>
      <c r="D83" s="277"/>
      <c r="E83" s="277"/>
      <c r="F83" s="62">
        <v>0</v>
      </c>
      <c r="G83" s="62">
        <v>0</v>
      </c>
      <c r="H83" s="253">
        <f t="shared" si="14"/>
        <v>0</v>
      </c>
    </row>
    <row r="84" spans="1:8" x14ac:dyDescent="0.2">
      <c r="A84" s="469" t="s">
        <v>10797</v>
      </c>
      <c r="B84" s="182" t="s">
        <v>10509</v>
      </c>
      <c r="C84" s="594">
        <v>9010.7988589048709</v>
      </c>
      <c r="D84" s="277"/>
      <c r="E84" s="277"/>
      <c r="F84" s="62">
        <v>0</v>
      </c>
      <c r="G84" s="62">
        <v>0</v>
      </c>
      <c r="H84" s="253">
        <f t="shared" si="14"/>
        <v>0</v>
      </c>
    </row>
    <row r="85" spans="1:8" x14ac:dyDescent="0.2">
      <c r="A85" s="469" t="s">
        <v>10798</v>
      </c>
      <c r="B85" s="182" t="s">
        <v>10510</v>
      </c>
      <c r="C85" s="594">
        <v>9010.7988589048709</v>
      </c>
      <c r="D85" s="277"/>
      <c r="E85" s="277"/>
      <c r="F85" s="62">
        <v>0</v>
      </c>
      <c r="G85" s="62">
        <v>0</v>
      </c>
      <c r="H85" s="253">
        <f t="shared" si="14"/>
        <v>0</v>
      </c>
    </row>
    <row r="86" spans="1:8" x14ac:dyDescent="0.2">
      <c r="A86" s="469" t="s">
        <v>10799</v>
      </c>
      <c r="B86" s="182" t="s">
        <v>10800</v>
      </c>
      <c r="C86" s="594">
        <v>7761.9021370606561</v>
      </c>
      <c r="D86" s="277"/>
      <c r="E86" s="277"/>
      <c r="F86" s="62">
        <v>0</v>
      </c>
      <c r="G86" s="62">
        <v>0</v>
      </c>
      <c r="H86" s="253">
        <f t="shared" si="14"/>
        <v>0</v>
      </c>
    </row>
    <row r="87" spans="1:8" x14ac:dyDescent="0.2">
      <c r="A87" s="469" t="s">
        <v>10801</v>
      </c>
      <c r="B87" s="182" t="s">
        <v>10599</v>
      </c>
      <c r="C87" s="594">
        <v>9010.7988589048709</v>
      </c>
      <c r="D87" s="277"/>
      <c r="E87" s="277"/>
      <c r="F87" s="62">
        <v>0</v>
      </c>
      <c r="G87" s="62">
        <v>0</v>
      </c>
      <c r="H87" s="253">
        <f t="shared" si="14"/>
        <v>0</v>
      </c>
    </row>
    <row r="88" spans="1:8" x14ac:dyDescent="0.2">
      <c r="A88" s="469" t="s">
        <v>10802</v>
      </c>
      <c r="B88" s="182" t="s">
        <v>10600</v>
      </c>
      <c r="C88" s="594">
        <v>9010.7988589048709</v>
      </c>
      <c r="D88" s="277"/>
      <c r="E88" s="277"/>
      <c r="F88" s="62">
        <v>0</v>
      </c>
      <c r="G88" s="62">
        <v>0</v>
      </c>
      <c r="H88" s="253">
        <f t="shared" si="14"/>
        <v>0</v>
      </c>
    </row>
    <row r="89" spans="1:8" x14ac:dyDescent="0.2">
      <c r="A89" s="469" t="s">
        <v>10803</v>
      </c>
      <c r="B89" s="182" t="s">
        <v>10424</v>
      </c>
      <c r="C89" s="594">
        <v>9010.7988589048709</v>
      </c>
      <c r="D89" s="277"/>
      <c r="E89" s="277"/>
      <c r="F89" s="62">
        <v>0</v>
      </c>
      <c r="G89" s="62">
        <v>0</v>
      </c>
      <c r="H89" s="253">
        <f t="shared" si="14"/>
        <v>0</v>
      </c>
    </row>
    <row r="90" spans="1:8" x14ac:dyDescent="0.2">
      <c r="A90" s="469" t="s">
        <v>10804</v>
      </c>
      <c r="B90" s="182" t="s">
        <v>10426</v>
      </c>
      <c r="C90" s="594">
        <v>9010.7988589048709</v>
      </c>
      <c r="D90" s="277"/>
      <c r="E90" s="277"/>
      <c r="F90" s="62">
        <v>0</v>
      </c>
      <c r="G90" s="62">
        <v>0</v>
      </c>
      <c r="H90" s="253">
        <f t="shared" si="14"/>
        <v>0</v>
      </c>
    </row>
    <row r="91" spans="1:8" x14ac:dyDescent="0.2">
      <c r="A91" s="469" t="s">
        <v>10805</v>
      </c>
      <c r="B91" s="182" t="s">
        <v>10522</v>
      </c>
      <c r="C91" s="594">
        <v>9010.7988589048709</v>
      </c>
      <c r="D91" s="277"/>
      <c r="E91" s="277"/>
      <c r="F91" s="62">
        <v>0</v>
      </c>
      <c r="G91" s="62">
        <v>0</v>
      </c>
      <c r="H91" s="253">
        <f t="shared" si="14"/>
        <v>0</v>
      </c>
    </row>
    <row r="92" spans="1:8" x14ac:dyDescent="0.2">
      <c r="A92" s="469" t="s">
        <v>10806</v>
      </c>
      <c r="B92" s="182" t="s">
        <v>10807</v>
      </c>
      <c r="C92" s="594">
        <v>7215.8477262110191</v>
      </c>
      <c r="D92" s="277"/>
      <c r="E92" s="277"/>
      <c r="F92" s="62">
        <v>0</v>
      </c>
      <c r="G92" s="62">
        <v>0</v>
      </c>
      <c r="H92" s="253">
        <f t="shared" si="14"/>
        <v>0</v>
      </c>
    </row>
    <row r="93" spans="1:8" x14ac:dyDescent="0.2">
      <c r="A93" s="469" t="s">
        <v>10808</v>
      </c>
      <c r="B93" s="182" t="s">
        <v>10602</v>
      </c>
      <c r="C93" s="594">
        <v>9010.7988589048709</v>
      </c>
      <c r="D93" s="277"/>
      <c r="E93" s="277"/>
      <c r="F93" s="62">
        <v>0</v>
      </c>
      <c r="G93" s="62">
        <v>0</v>
      </c>
      <c r="H93" s="253">
        <f t="shared" si="14"/>
        <v>0</v>
      </c>
    </row>
    <row r="94" spans="1:8" x14ac:dyDescent="0.2">
      <c r="A94" s="469" t="s">
        <v>10809</v>
      </c>
      <c r="B94" s="182" t="s">
        <v>10603</v>
      </c>
      <c r="C94" s="594">
        <v>9010.7988589048709</v>
      </c>
      <c r="D94" s="277"/>
      <c r="E94" s="277"/>
      <c r="F94" s="62">
        <v>0</v>
      </c>
      <c r="G94" s="62">
        <v>0</v>
      </c>
      <c r="H94" s="253">
        <f t="shared" si="14"/>
        <v>0</v>
      </c>
    </row>
    <row r="95" spans="1:8" x14ac:dyDescent="0.2">
      <c r="A95" s="469" t="s">
        <v>10810</v>
      </c>
      <c r="B95" s="182" t="s">
        <v>10811</v>
      </c>
      <c r="C95" s="594">
        <v>3063.671612027656</v>
      </c>
      <c r="D95" s="277"/>
      <c r="E95" s="277"/>
      <c r="F95" s="62">
        <v>0</v>
      </c>
      <c r="G95" s="62">
        <v>0</v>
      </c>
      <c r="H95" s="253">
        <f t="shared" si="14"/>
        <v>0</v>
      </c>
    </row>
    <row r="96" spans="1:8" x14ac:dyDescent="0.2">
      <c r="A96" s="469" t="s">
        <v>10812</v>
      </c>
      <c r="B96" s="182" t="s">
        <v>10606</v>
      </c>
      <c r="C96" s="594">
        <v>9010.7988589048709</v>
      </c>
      <c r="D96" s="277"/>
      <c r="E96" s="277"/>
      <c r="F96" s="62">
        <v>0</v>
      </c>
      <c r="G96" s="62">
        <v>0</v>
      </c>
      <c r="H96" s="253">
        <f t="shared" si="14"/>
        <v>0</v>
      </c>
    </row>
    <row r="97" spans="1:8" x14ac:dyDescent="0.2">
      <c r="A97" s="469" t="s">
        <v>10813</v>
      </c>
      <c r="B97" s="182" t="s">
        <v>10639</v>
      </c>
      <c r="C97" s="594">
        <v>9010.7988589048709</v>
      </c>
      <c r="D97" s="277"/>
      <c r="E97" s="277"/>
      <c r="F97" s="62">
        <v>0</v>
      </c>
      <c r="G97" s="62">
        <v>0</v>
      </c>
      <c r="H97" s="253">
        <f t="shared" si="14"/>
        <v>0</v>
      </c>
    </row>
    <row r="98" spans="1:8" x14ac:dyDescent="0.2">
      <c r="A98" s="469" t="s">
        <v>10814</v>
      </c>
      <c r="B98" s="182" t="s">
        <v>10815</v>
      </c>
      <c r="C98" s="594">
        <v>3243.8875892057536</v>
      </c>
      <c r="D98" s="277"/>
      <c r="E98" s="277"/>
      <c r="F98" s="62">
        <v>0</v>
      </c>
      <c r="G98" s="62">
        <v>0</v>
      </c>
      <c r="H98" s="253">
        <f t="shared" si="14"/>
        <v>0</v>
      </c>
    </row>
    <row r="99" spans="1:8" x14ac:dyDescent="0.2">
      <c r="A99" s="469" t="s">
        <v>10816</v>
      </c>
      <c r="B99" s="182" t="s">
        <v>10610</v>
      </c>
      <c r="C99" s="594">
        <v>9010.7988589048709</v>
      </c>
      <c r="D99" s="277"/>
      <c r="E99" s="277"/>
      <c r="F99" s="62">
        <v>0</v>
      </c>
      <c r="G99" s="62">
        <v>0</v>
      </c>
      <c r="H99" s="253">
        <f t="shared" si="14"/>
        <v>0</v>
      </c>
    </row>
    <row r="100" spans="1:8" x14ac:dyDescent="0.2">
      <c r="A100" s="469" t="s">
        <v>10817</v>
      </c>
      <c r="B100" s="182" t="s">
        <v>10644</v>
      </c>
      <c r="C100" s="594">
        <v>9010.7988589048709</v>
      </c>
      <c r="D100" s="277"/>
      <c r="E100" s="277"/>
      <c r="F100" s="62">
        <v>0</v>
      </c>
      <c r="G100" s="62">
        <v>0</v>
      </c>
      <c r="H100" s="253">
        <f t="shared" si="14"/>
        <v>0</v>
      </c>
    </row>
    <row r="101" spans="1:8" x14ac:dyDescent="0.2">
      <c r="A101" s="469" t="s">
        <v>10818</v>
      </c>
      <c r="B101" s="182" t="s">
        <v>10480</v>
      </c>
      <c r="C101" s="594">
        <v>9010.7988589048709</v>
      </c>
      <c r="D101" s="277"/>
      <c r="E101" s="277"/>
      <c r="F101" s="62">
        <v>0</v>
      </c>
      <c r="G101" s="62">
        <v>0</v>
      </c>
      <c r="H101" s="253">
        <f t="shared" si="14"/>
        <v>0</v>
      </c>
    </row>
    <row r="102" spans="1:8" x14ac:dyDescent="0.2">
      <c r="A102" s="469" t="s">
        <v>10819</v>
      </c>
      <c r="B102" s="182" t="s">
        <v>10820</v>
      </c>
      <c r="C102" s="594">
        <v>9010.7988589048709</v>
      </c>
      <c r="D102" s="277"/>
      <c r="E102" s="277"/>
      <c r="F102" s="62">
        <v>0</v>
      </c>
      <c r="G102" s="62">
        <v>0</v>
      </c>
      <c r="H102" s="253">
        <f t="shared" si="14"/>
        <v>0</v>
      </c>
    </row>
    <row r="103" spans="1:8" x14ac:dyDescent="0.2">
      <c r="A103" s="469" t="s">
        <v>10821</v>
      </c>
      <c r="B103" s="182" t="s">
        <v>10822</v>
      </c>
      <c r="C103" s="594">
        <v>9010.7988589048709</v>
      </c>
      <c r="D103" s="277"/>
      <c r="E103" s="277"/>
      <c r="F103" s="62">
        <v>0</v>
      </c>
      <c r="G103" s="62">
        <v>0</v>
      </c>
      <c r="H103" s="253">
        <f t="shared" si="14"/>
        <v>0</v>
      </c>
    </row>
    <row r="104" spans="1:8" x14ac:dyDescent="0.2">
      <c r="A104" s="469" t="s">
        <v>10823</v>
      </c>
      <c r="B104" s="182" t="s">
        <v>10824</v>
      </c>
      <c r="C104" s="594">
        <v>9010.7988589048709</v>
      </c>
      <c r="D104" s="277"/>
      <c r="E104" s="277"/>
      <c r="F104" s="62">
        <v>0</v>
      </c>
      <c r="G104" s="62">
        <v>0</v>
      </c>
      <c r="H104" s="253">
        <f t="shared" si="14"/>
        <v>0</v>
      </c>
    </row>
    <row r="105" spans="1:8" x14ac:dyDescent="0.2">
      <c r="A105" s="469" t="s">
        <v>10825</v>
      </c>
      <c r="B105" s="182" t="s">
        <v>10826</v>
      </c>
      <c r="C105" s="594">
        <v>6320.1743196358766</v>
      </c>
      <c r="D105" s="277"/>
      <c r="E105" s="277"/>
      <c r="F105" s="62">
        <v>0</v>
      </c>
      <c r="G105" s="62">
        <v>0</v>
      </c>
      <c r="H105" s="253">
        <f t="shared" si="14"/>
        <v>0</v>
      </c>
    </row>
    <row r="106" spans="1:8" x14ac:dyDescent="0.2">
      <c r="A106" s="469" t="s">
        <v>10827</v>
      </c>
      <c r="B106" s="182" t="s">
        <v>10649</v>
      </c>
      <c r="C106" s="594">
        <v>9010.7988589048709</v>
      </c>
      <c r="D106" s="277"/>
      <c r="E106" s="277"/>
      <c r="F106" s="62">
        <v>0</v>
      </c>
      <c r="G106" s="62">
        <v>0</v>
      </c>
      <c r="H106" s="253">
        <f t="shared" si="14"/>
        <v>0</v>
      </c>
    </row>
    <row r="107" spans="1:8" x14ac:dyDescent="0.2">
      <c r="A107" s="469" t="s">
        <v>10828</v>
      </c>
      <c r="B107" s="182" t="s">
        <v>10651</v>
      </c>
      <c r="C107" s="594">
        <v>9010.7988589048709</v>
      </c>
      <c r="D107" s="277"/>
      <c r="E107" s="277"/>
      <c r="F107" s="62">
        <v>0</v>
      </c>
      <c r="G107" s="62">
        <v>0</v>
      </c>
      <c r="H107" s="253">
        <f t="shared" si="14"/>
        <v>0</v>
      </c>
    </row>
    <row r="108" spans="1:8" x14ac:dyDescent="0.2">
      <c r="A108" s="469" t="s">
        <v>10829</v>
      </c>
      <c r="B108" s="182" t="s">
        <v>10830</v>
      </c>
      <c r="C108" s="594">
        <v>9010.7988589048709</v>
      </c>
      <c r="D108" s="277"/>
      <c r="E108" s="277"/>
      <c r="F108" s="62">
        <v>0</v>
      </c>
      <c r="G108" s="62">
        <v>0</v>
      </c>
      <c r="H108" s="253">
        <f t="shared" si="14"/>
        <v>0</v>
      </c>
    </row>
    <row r="109" spans="1:8" x14ac:dyDescent="0.2">
      <c r="A109" s="469" t="s">
        <v>10831</v>
      </c>
      <c r="B109" s="182" t="s">
        <v>10832</v>
      </c>
      <c r="C109" s="594">
        <v>9010.7988589048709</v>
      </c>
      <c r="D109" s="277"/>
      <c r="E109" s="277"/>
      <c r="F109" s="62">
        <v>0</v>
      </c>
      <c r="G109" s="62">
        <v>0</v>
      </c>
      <c r="H109" s="253">
        <f t="shared" si="14"/>
        <v>0</v>
      </c>
    </row>
    <row r="110" spans="1:8" x14ac:dyDescent="0.2">
      <c r="A110" s="469" t="s">
        <v>10833</v>
      </c>
      <c r="B110" s="182" t="s">
        <v>10834</v>
      </c>
      <c r="C110" s="594">
        <v>9010.7988589048709</v>
      </c>
      <c r="D110" s="277"/>
      <c r="E110" s="277"/>
      <c r="F110" s="62">
        <v>0</v>
      </c>
      <c r="G110" s="62">
        <v>0</v>
      </c>
      <c r="H110" s="253">
        <f t="shared" si="14"/>
        <v>0</v>
      </c>
    </row>
    <row r="111" spans="1:8" x14ac:dyDescent="0.2">
      <c r="A111" s="469" t="s">
        <v>10835</v>
      </c>
      <c r="B111" s="182" t="s">
        <v>10836</v>
      </c>
      <c r="C111" s="594">
        <v>7576.2796805672142</v>
      </c>
      <c r="D111" s="277"/>
      <c r="E111" s="277"/>
      <c r="F111" s="62">
        <v>0</v>
      </c>
      <c r="G111" s="62">
        <v>0</v>
      </c>
      <c r="H111" s="253">
        <f t="shared" si="14"/>
        <v>0</v>
      </c>
    </row>
    <row r="112" spans="1:8" x14ac:dyDescent="0.2">
      <c r="A112" s="469" t="s">
        <v>10837</v>
      </c>
      <c r="B112" s="182" t="s">
        <v>10838</v>
      </c>
      <c r="C112" s="594">
        <v>9010.7988589048709</v>
      </c>
      <c r="D112" s="277"/>
      <c r="E112" s="277"/>
      <c r="F112" s="62">
        <v>0</v>
      </c>
      <c r="G112" s="62">
        <v>0</v>
      </c>
      <c r="H112" s="253">
        <f t="shared" si="14"/>
        <v>0</v>
      </c>
    </row>
    <row r="113" spans="1:8" x14ac:dyDescent="0.2">
      <c r="A113" s="469" t="s">
        <v>10839</v>
      </c>
      <c r="B113" s="182" t="s">
        <v>10840</v>
      </c>
      <c r="C113" s="594">
        <v>9010.7988589048709</v>
      </c>
      <c r="D113" s="277"/>
      <c r="E113" s="277"/>
      <c r="F113" s="62">
        <v>0</v>
      </c>
      <c r="G113" s="62">
        <v>0</v>
      </c>
      <c r="H113" s="253">
        <f t="shared" si="14"/>
        <v>0</v>
      </c>
    </row>
    <row r="114" spans="1:8" x14ac:dyDescent="0.2">
      <c r="A114" s="469" t="s">
        <v>10841</v>
      </c>
      <c r="B114" s="182" t="s">
        <v>10842</v>
      </c>
      <c r="C114" s="594">
        <v>9010.7988589048709</v>
      </c>
      <c r="D114" s="277"/>
      <c r="E114" s="277"/>
      <c r="F114" s="62">
        <v>0</v>
      </c>
      <c r="G114" s="62">
        <v>0</v>
      </c>
      <c r="H114" s="253">
        <f t="shared" si="14"/>
        <v>0</v>
      </c>
    </row>
    <row r="115" spans="1:8" x14ac:dyDescent="0.2">
      <c r="A115" s="469" t="s">
        <v>10843</v>
      </c>
      <c r="B115" s="182" t="s">
        <v>10844</v>
      </c>
      <c r="C115" s="594">
        <v>9378.4394523481878</v>
      </c>
      <c r="D115" s="277"/>
      <c r="E115" s="277"/>
      <c r="F115" s="62">
        <v>0</v>
      </c>
      <c r="G115" s="62">
        <v>0</v>
      </c>
      <c r="H115" s="253">
        <f t="shared" si="14"/>
        <v>0</v>
      </c>
    </row>
    <row r="116" spans="1:8" x14ac:dyDescent="0.2">
      <c r="A116" s="469" t="s">
        <v>10845</v>
      </c>
      <c r="B116" s="182" t="s">
        <v>2576</v>
      </c>
      <c r="C116" s="594">
        <v>92982.54</v>
      </c>
      <c r="D116" s="277">
        <v>30</v>
      </c>
      <c r="E116" s="277"/>
      <c r="F116" s="62">
        <v>0</v>
      </c>
      <c r="G116" s="62">
        <v>0</v>
      </c>
      <c r="H116" s="253">
        <f t="shared" si="14"/>
        <v>0</v>
      </c>
    </row>
    <row r="117" spans="1:8" ht="15" x14ac:dyDescent="0.25">
      <c r="A117" s="610" t="s">
        <v>5226</v>
      </c>
      <c r="B117" s="12" t="s">
        <v>6111</v>
      </c>
      <c r="C117" s="599"/>
      <c r="D117" s="277"/>
      <c r="E117" s="277"/>
      <c r="F117" s="277"/>
      <c r="G117" s="277"/>
      <c r="H117" s="277"/>
    </row>
    <row r="118" spans="1:8" ht="15" x14ac:dyDescent="0.25">
      <c r="A118" s="476" t="s">
        <v>5227</v>
      </c>
      <c r="B118" s="12" t="s">
        <v>2585</v>
      </c>
      <c r="C118" s="594"/>
      <c r="D118" s="277"/>
      <c r="E118" s="277"/>
      <c r="F118" s="277"/>
      <c r="G118" s="277"/>
      <c r="H118" s="277"/>
    </row>
    <row r="119" spans="1:8" x14ac:dyDescent="0.2">
      <c r="A119" s="469" t="s">
        <v>10846</v>
      </c>
      <c r="B119" s="596" t="s">
        <v>10847</v>
      </c>
      <c r="C119" s="594">
        <v>59889.578399999999</v>
      </c>
      <c r="D119" s="277"/>
      <c r="E119" s="277"/>
      <c r="F119" s="62">
        <v>0</v>
      </c>
      <c r="G119" s="62">
        <v>0</v>
      </c>
      <c r="H119" s="253">
        <f t="shared" ref="H119:H120" si="16">G119-F119</f>
        <v>0</v>
      </c>
    </row>
    <row r="120" spans="1:8" x14ac:dyDescent="0.2">
      <c r="A120" s="469" t="s">
        <v>10848</v>
      </c>
      <c r="B120" s="596" t="s">
        <v>10849</v>
      </c>
      <c r="C120" s="594">
        <v>6654.3976000000002</v>
      </c>
      <c r="D120" s="277"/>
      <c r="E120" s="277"/>
      <c r="F120" s="62">
        <v>0</v>
      </c>
      <c r="G120" s="62">
        <v>0</v>
      </c>
      <c r="H120" s="253">
        <f t="shared" si="16"/>
        <v>0</v>
      </c>
    </row>
    <row r="121" spans="1:8" ht="15" x14ac:dyDescent="0.25">
      <c r="A121" s="476" t="s">
        <v>5228</v>
      </c>
      <c r="B121" s="12" t="s">
        <v>2586</v>
      </c>
      <c r="C121" s="594"/>
      <c r="D121" s="277"/>
      <c r="E121" s="277"/>
      <c r="F121" s="277"/>
      <c r="G121" s="277"/>
      <c r="H121" s="277"/>
    </row>
    <row r="122" spans="1:8" x14ac:dyDescent="0.2">
      <c r="A122" s="469" t="s">
        <v>10850</v>
      </c>
      <c r="B122" s="596" t="s">
        <v>10847</v>
      </c>
      <c r="C122" s="594">
        <v>59889.578399999999</v>
      </c>
      <c r="D122" s="277"/>
      <c r="E122" s="277"/>
      <c r="F122" s="62">
        <v>0</v>
      </c>
      <c r="G122" s="62">
        <v>0</v>
      </c>
      <c r="H122" s="253">
        <f t="shared" ref="H122:H123" si="17">G122-F122</f>
        <v>0</v>
      </c>
    </row>
    <row r="123" spans="1:8" x14ac:dyDescent="0.2">
      <c r="A123" s="469" t="s">
        <v>10851</v>
      </c>
      <c r="B123" s="596" t="s">
        <v>10849</v>
      </c>
      <c r="C123" s="594">
        <v>6654.3976000000002</v>
      </c>
      <c r="D123" s="277"/>
      <c r="E123" s="277"/>
      <c r="F123" s="62">
        <v>0</v>
      </c>
      <c r="G123" s="62">
        <v>0</v>
      </c>
      <c r="H123" s="253">
        <f t="shared" si="17"/>
        <v>0</v>
      </c>
    </row>
    <row r="124" spans="1:8" ht="15" x14ac:dyDescent="0.25">
      <c r="A124" s="476" t="s">
        <v>5229</v>
      </c>
      <c r="B124" s="12" t="s">
        <v>2587</v>
      </c>
      <c r="C124" s="594"/>
      <c r="D124" s="277"/>
      <c r="E124" s="277"/>
      <c r="F124" s="277"/>
      <c r="G124" s="277"/>
      <c r="H124" s="277"/>
    </row>
    <row r="125" spans="1:8" x14ac:dyDescent="0.2">
      <c r="A125" s="469" t="s">
        <v>10852</v>
      </c>
      <c r="B125" s="596" t="s">
        <v>10847</v>
      </c>
      <c r="C125" s="594">
        <v>59889.578399999999</v>
      </c>
      <c r="D125" s="277"/>
      <c r="E125" s="277"/>
      <c r="F125" s="62">
        <v>0</v>
      </c>
      <c r="G125" s="62">
        <v>0</v>
      </c>
      <c r="H125" s="253">
        <f t="shared" ref="H125:H126" si="18">G125-F125</f>
        <v>0</v>
      </c>
    </row>
    <row r="126" spans="1:8" x14ac:dyDescent="0.2">
      <c r="A126" s="469" t="s">
        <v>10853</v>
      </c>
      <c r="B126" s="596" t="s">
        <v>10849</v>
      </c>
      <c r="C126" s="594">
        <v>6654.3976000000002</v>
      </c>
      <c r="D126" s="277"/>
      <c r="E126" s="277"/>
      <c r="F126" s="62">
        <v>0</v>
      </c>
      <c r="G126" s="62">
        <v>0</v>
      </c>
      <c r="H126" s="253">
        <f t="shared" si="18"/>
        <v>0</v>
      </c>
    </row>
    <row r="127" spans="1:8" ht="15" x14ac:dyDescent="0.25">
      <c r="A127" s="476" t="s">
        <v>10854</v>
      </c>
      <c r="B127" s="12" t="s">
        <v>2588</v>
      </c>
      <c r="C127" s="594"/>
      <c r="D127" s="277"/>
      <c r="E127" s="277"/>
      <c r="F127" s="277"/>
      <c r="G127" s="277"/>
      <c r="H127" s="277"/>
    </row>
    <row r="128" spans="1:8" x14ac:dyDescent="0.2">
      <c r="A128" s="469" t="s">
        <v>10855</v>
      </c>
      <c r="B128" s="596" t="s">
        <v>10847</v>
      </c>
      <c r="C128" s="594">
        <v>59889.578399999999</v>
      </c>
      <c r="D128" s="277"/>
      <c r="E128" s="277"/>
      <c r="F128" s="62">
        <v>0</v>
      </c>
      <c r="G128" s="62">
        <v>0</v>
      </c>
      <c r="H128" s="253">
        <f t="shared" ref="H128:H129" si="19">G128-F128</f>
        <v>0</v>
      </c>
    </row>
    <row r="129" spans="1:8" x14ac:dyDescent="0.2">
      <c r="A129" s="469" t="s">
        <v>10856</v>
      </c>
      <c r="B129" s="596" t="s">
        <v>10849</v>
      </c>
      <c r="C129" s="594">
        <v>6654.3976000000002</v>
      </c>
      <c r="D129" s="277"/>
      <c r="E129" s="277"/>
      <c r="F129" s="62">
        <v>0</v>
      </c>
      <c r="G129" s="62">
        <v>0</v>
      </c>
      <c r="H129" s="253">
        <f t="shared" si="19"/>
        <v>0</v>
      </c>
    </row>
    <row r="130" spans="1:8" ht="15" x14ac:dyDescent="0.25">
      <c r="A130" s="476" t="s">
        <v>10857</v>
      </c>
      <c r="B130" s="12" t="s">
        <v>2589</v>
      </c>
      <c r="C130" s="594"/>
      <c r="D130" s="277"/>
      <c r="E130" s="277"/>
      <c r="F130" s="277"/>
      <c r="G130" s="277"/>
      <c r="H130" s="277"/>
    </row>
    <row r="131" spans="1:8" x14ac:dyDescent="0.2">
      <c r="A131" s="469" t="s">
        <v>10858</v>
      </c>
      <c r="B131" s="596" t="s">
        <v>10847</v>
      </c>
      <c r="C131" s="594">
        <v>59889.578399999999</v>
      </c>
      <c r="D131" s="277"/>
      <c r="E131" s="277"/>
      <c r="F131" s="62">
        <v>0</v>
      </c>
      <c r="G131" s="62">
        <v>0</v>
      </c>
      <c r="H131" s="253">
        <f t="shared" ref="H131:H132" si="20">G131-F131</f>
        <v>0</v>
      </c>
    </row>
    <row r="132" spans="1:8" x14ac:dyDescent="0.2">
      <c r="A132" s="469" t="s">
        <v>10859</v>
      </c>
      <c r="B132" s="596" t="s">
        <v>10849</v>
      </c>
      <c r="C132" s="594">
        <v>6654.3976000000002</v>
      </c>
      <c r="D132" s="277"/>
      <c r="E132" s="277"/>
      <c r="F132" s="62">
        <v>0</v>
      </c>
      <c r="G132" s="62">
        <v>0</v>
      </c>
      <c r="H132" s="253">
        <f t="shared" si="20"/>
        <v>0</v>
      </c>
    </row>
    <row r="133" spans="1:8" ht="15" x14ac:dyDescent="0.25">
      <c r="A133" s="476" t="s">
        <v>10860</v>
      </c>
      <c r="B133" s="12" t="s">
        <v>2590</v>
      </c>
      <c r="C133" s="594"/>
      <c r="D133" s="277"/>
      <c r="E133" s="277"/>
      <c r="F133" s="277"/>
      <c r="G133" s="277"/>
      <c r="H133" s="277"/>
    </row>
    <row r="134" spans="1:8" x14ac:dyDescent="0.2">
      <c r="A134" s="469" t="s">
        <v>10861</v>
      </c>
      <c r="B134" s="596" t="s">
        <v>10847</v>
      </c>
      <c r="C134" s="594">
        <v>59889.578399999999</v>
      </c>
      <c r="D134" s="277"/>
      <c r="E134" s="277"/>
      <c r="F134" s="62">
        <v>0</v>
      </c>
      <c r="G134" s="62">
        <v>0</v>
      </c>
      <c r="H134" s="253">
        <f t="shared" ref="H134:H135" si="21">G134-F134</f>
        <v>0</v>
      </c>
    </row>
    <row r="135" spans="1:8" x14ac:dyDescent="0.2">
      <c r="A135" s="469" t="s">
        <v>10862</v>
      </c>
      <c r="B135" s="596" t="s">
        <v>10849</v>
      </c>
      <c r="C135" s="594">
        <v>6654.3976000000002</v>
      </c>
      <c r="D135" s="277"/>
      <c r="E135" s="277"/>
      <c r="F135" s="62">
        <v>0</v>
      </c>
      <c r="G135" s="62">
        <v>0</v>
      </c>
      <c r="H135" s="253">
        <f t="shared" si="21"/>
        <v>0</v>
      </c>
    </row>
    <row r="136" spans="1:8" ht="15" x14ac:dyDescent="0.25">
      <c r="A136" s="476" t="s">
        <v>10863</v>
      </c>
      <c r="B136" s="12" t="s">
        <v>2591</v>
      </c>
      <c r="C136" s="594"/>
      <c r="D136" s="277"/>
      <c r="E136" s="277"/>
      <c r="F136" s="277"/>
      <c r="G136" s="277"/>
      <c r="H136" s="277"/>
    </row>
    <row r="137" spans="1:8" x14ac:dyDescent="0.2">
      <c r="A137" s="469" t="s">
        <v>10864</v>
      </c>
      <c r="B137" s="596" t="s">
        <v>10847</v>
      </c>
      <c r="C137" s="594">
        <v>59889.578399999999</v>
      </c>
      <c r="D137" s="277"/>
      <c r="E137" s="277"/>
      <c r="F137" s="62">
        <v>0</v>
      </c>
      <c r="G137" s="62">
        <v>0</v>
      </c>
      <c r="H137" s="253">
        <f t="shared" ref="H137:H138" si="22">G137-F137</f>
        <v>0</v>
      </c>
    </row>
    <row r="138" spans="1:8" x14ac:dyDescent="0.2">
      <c r="A138" s="469" t="s">
        <v>10865</v>
      </c>
      <c r="B138" s="596" t="s">
        <v>10849</v>
      </c>
      <c r="C138" s="594">
        <v>6654.3976000000002</v>
      </c>
      <c r="D138" s="277"/>
      <c r="E138" s="277"/>
      <c r="F138" s="62">
        <v>0</v>
      </c>
      <c r="G138" s="62">
        <v>0</v>
      </c>
      <c r="H138" s="253">
        <f t="shared" si="22"/>
        <v>0</v>
      </c>
    </row>
    <row r="139" spans="1:8" ht="15" x14ac:dyDescent="0.25">
      <c r="A139" s="476" t="s">
        <v>10866</v>
      </c>
      <c r="B139" s="12" t="s">
        <v>2592</v>
      </c>
      <c r="C139" s="594"/>
      <c r="D139" s="277"/>
      <c r="E139" s="277"/>
      <c r="F139" s="277"/>
      <c r="G139" s="277"/>
      <c r="H139" s="277"/>
    </row>
    <row r="140" spans="1:8" x14ac:dyDescent="0.2">
      <c r="A140" s="469" t="s">
        <v>10867</v>
      </c>
      <c r="B140" s="596" t="s">
        <v>10847</v>
      </c>
      <c r="C140" s="594">
        <v>59889.578399999999</v>
      </c>
      <c r="D140" s="277"/>
      <c r="E140" s="277"/>
      <c r="F140" s="62">
        <v>0</v>
      </c>
      <c r="G140" s="62">
        <v>0</v>
      </c>
      <c r="H140" s="253">
        <f t="shared" ref="H140:H141" si="23">G140-F140</f>
        <v>0</v>
      </c>
    </row>
    <row r="141" spans="1:8" x14ac:dyDescent="0.2">
      <c r="A141" s="469" t="s">
        <v>10868</v>
      </c>
      <c r="B141" s="596" t="s">
        <v>10849</v>
      </c>
      <c r="C141" s="594">
        <v>6654.3976000000002</v>
      </c>
      <c r="D141" s="277"/>
      <c r="E141" s="277"/>
      <c r="F141" s="62">
        <v>0</v>
      </c>
      <c r="G141" s="62">
        <v>0</v>
      </c>
      <c r="H141" s="253">
        <f t="shared" si="23"/>
        <v>0</v>
      </c>
    </row>
    <row r="142" spans="1:8" ht="15" x14ac:dyDescent="0.25">
      <c r="A142" s="476" t="s">
        <v>10869</v>
      </c>
      <c r="B142" s="12" t="s">
        <v>2593</v>
      </c>
      <c r="C142" s="594"/>
      <c r="D142" s="277"/>
      <c r="E142" s="277"/>
      <c r="F142" s="277"/>
      <c r="G142" s="277"/>
      <c r="H142" s="277"/>
    </row>
    <row r="143" spans="1:8" x14ac:dyDescent="0.2">
      <c r="A143" s="469" t="s">
        <v>10870</v>
      </c>
      <c r="B143" s="596" t="s">
        <v>10847</v>
      </c>
      <c r="C143" s="594">
        <v>59889.578399999999</v>
      </c>
      <c r="D143" s="277"/>
      <c r="E143" s="277"/>
      <c r="F143" s="62">
        <v>0</v>
      </c>
      <c r="G143" s="62">
        <v>0</v>
      </c>
      <c r="H143" s="253">
        <f t="shared" ref="H143:H144" si="24">G143-F143</f>
        <v>0</v>
      </c>
    </row>
    <row r="144" spans="1:8" x14ac:dyDescent="0.2">
      <c r="A144" s="469" t="s">
        <v>10871</v>
      </c>
      <c r="B144" s="596" t="s">
        <v>10849</v>
      </c>
      <c r="C144" s="594">
        <v>6654.3976000000002</v>
      </c>
      <c r="D144" s="277"/>
      <c r="E144" s="277"/>
      <c r="F144" s="62">
        <v>0</v>
      </c>
      <c r="G144" s="62">
        <v>0</v>
      </c>
      <c r="H144" s="253">
        <f t="shared" si="24"/>
        <v>0</v>
      </c>
    </row>
    <row r="145" spans="1:8" ht="15" x14ac:dyDescent="0.25">
      <c r="A145" s="476" t="s">
        <v>10872</v>
      </c>
      <c r="B145" s="12" t="s">
        <v>10873</v>
      </c>
      <c r="C145" s="594"/>
      <c r="D145" s="277"/>
      <c r="E145" s="277"/>
      <c r="F145" s="277"/>
      <c r="G145" s="277"/>
      <c r="H145" s="277"/>
    </row>
    <row r="146" spans="1:8" x14ac:dyDescent="0.2">
      <c r="A146" s="469" t="s">
        <v>10874</v>
      </c>
      <c r="B146" s="596" t="s">
        <v>10847</v>
      </c>
      <c r="C146" s="594">
        <v>59889.578399999999</v>
      </c>
      <c r="D146" s="277"/>
      <c r="E146" s="277"/>
      <c r="F146" s="62">
        <v>0</v>
      </c>
      <c r="G146" s="62">
        <v>0</v>
      </c>
      <c r="H146" s="253">
        <f t="shared" ref="H146:H149" si="25">G146-F146</f>
        <v>0</v>
      </c>
    </row>
    <row r="147" spans="1:8" x14ac:dyDescent="0.2">
      <c r="A147" s="469" t="s">
        <v>10875</v>
      </c>
      <c r="B147" s="596" t="s">
        <v>10849</v>
      </c>
      <c r="C147" s="594">
        <v>6654.3976000000002</v>
      </c>
      <c r="D147" s="277"/>
      <c r="E147" s="277"/>
      <c r="F147" s="62">
        <v>0</v>
      </c>
      <c r="G147" s="62">
        <v>0</v>
      </c>
      <c r="H147" s="253">
        <f t="shared" si="25"/>
        <v>0</v>
      </c>
    </row>
    <row r="148" spans="1:8" ht="15" x14ac:dyDescent="0.25">
      <c r="A148" s="476" t="s">
        <v>10876</v>
      </c>
      <c r="B148" s="167" t="s">
        <v>8871</v>
      </c>
      <c r="C148" s="594">
        <v>45355.98</v>
      </c>
      <c r="D148" s="277"/>
      <c r="E148" s="277"/>
      <c r="F148" s="62">
        <v>0</v>
      </c>
      <c r="G148" s="62">
        <v>0</v>
      </c>
      <c r="H148" s="253">
        <f t="shared" si="25"/>
        <v>0</v>
      </c>
    </row>
    <row r="149" spans="1:8" ht="30" x14ac:dyDescent="0.25">
      <c r="A149" s="476" t="s">
        <v>10877</v>
      </c>
      <c r="B149" s="167" t="s">
        <v>8872</v>
      </c>
      <c r="C149" s="594">
        <v>120303.03</v>
      </c>
      <c r="D149" s="277"/>
      <c r="E149" s="277"/>
      <c r="F149" s="62">
        <v>0</v>
      </c>
      <c r="G149" s="62">
        <v>0</v>
      </c>
      <c r="H149" s="253">
        <f t="shared" si="25"/>
        <v>0</v>
      </c>
    </row>
    <row r="150" spans="1:8" ht="15" x14ac:dyDescent="0.25">
      <c r="A150" s="476"/>
      <c r="B150" s="588" t="s">
        <v>5564</v>
      </c>
      <c r="C150" s="594"/>
      <c r="D150" s="277"/>
      <c r="E150" s="277"/>
      <c r="F150" s="277"/>
      <c r="G150" s="277"/>
      <c r="H150" s="277"/>
    </row>
    <row r="151" spans="1:8" ht="15" x14ac:dyDescent="0.25">
      <c r="A151" s="476" t="s">
        <v>10878</v>
      </c>
      <c r="B151" s="27" t="s">
        <v>6142</v>
      </c>
      <c r="C151" s="594"/>
      <c r="D151" s="277"/>
      <c r="E151" s="277"/>
      <c r="F151" s="277"/>
      <c r="G151" s="277"/>
      <c r="H151" s="277"/>
    </row>
    <row r="152" spans="1:8" x14ac:dyDescent="0.2">
      <c r="A152" s="469" t="s">
        <v>10879</v>
      </c>
      <c r="B152" s="596" t="s">
        <v>2565</v>
      </c>
      <c r="C152" s="594">
        <v>147006.29500000001</v>
      </c>
      <c r="D152" s="277"/>
      <c r="E152" s="277"/>
      <c r="F152" s="62">
        <v>0</v>
      </c>
      <c r="G152" s="62">
        <v>0</v>
      </c>
      <c r="H152" s="253">
        <f t="shared" ref="H152:H153" si="26">G152-F152</f>
        <v>0</v>
      </c>
    </row>
    <row r="153" spans="1:8" x14ac:dyDescent="0.2">
      <c r="A153" s="469" t="s">
        <v>10880</v>
      </c>
      <c r="B153" s="596" t="s">
        <v>2576</v>
      </c>
      <c r="C153" s="594">
        <v>147006.29500000001</v>
      </c>
      <c r="D153" s="277"/>
      <c r="E153" s="277"/>
      <c r="F153" s="62">
        <v>0</v>
      </c>
      <c r="G153" s="62">
        <v>0</v>
      </c>
      <c r="H153" s="253">
        <f t="shared" si="26"/>
        <v>0</v>
      </c>
    </row>
    <row r="154" spans="1:8" ht="15" x14ac:dyDescent="0.25">
      <c r="A154" s="476" t="s">
        <v>10881</v>
      </c>
      <c r="B154" s="167" t="s">
        <v>9031</v>
      </c>
      <c r="C154" s="594"/>
      <c r="D154" s="277"/>
      <c r="E154" s="277"/>
      <c r="F154" s="277"/>
      <c r="G154" s="277"/>
      <c r="H154" s="277"/>
    </row>
    <row r="155" spans="1:8" x14ac:dyDescent="0.2">
      <c r="A155" s="469" t="s">
        <v>10882</v>
      </c>
      <c r="B155" s="182" t="s">
        <v>2565</v>
      </c>
      <c r="C155" s="594">
        <v>81240.09</v>
      </c>
      <c r="D155" s="277">
        <v>25</v>
      </c>
      <c r="E155" s="277"/>
      <c r="F155" s="62">
        <v>0</v>
      </c>
      <c r="G155" s="62">
        <v>0</v>
      </c>
      <c r="H155" s="253">
        <f t="shared" ref="H155:H167" si="27">G155-F155</f>
        <v>0</v>
      </c>
    </row>
    <row r="156" spans="1:8" x14ac:dyDescent="0.2">
      <c r="A156" s="469" t="s">
        <v>10883</v>
      </c>
      <c r="B156" s="182" t="s">
        <v>2566</v>
      </c>
      <c r="C156" s="594">
        <v>54160.06</v>
      </c>
      <c r="D156" s="277">
        <v>26</v>
      </c>
      <c r="E156" s="277"/>
      <c r="F156" s="62">
        <v>0</v>
      </c>
      <c r="G156" s="62">
        <v>0</v>
      </c>
      <c r="H156" s="253">
        <f t="shared" si="27"/>
        <v>0</v>
      </c>
    </row>
    <row r="157" spans="1:8" x14ac:dyDescent="0.2">
      <c r="A157" s="469" t="s">
        <v>10884</v>
      </c>
      <c r="B157" s="182" t="s">
        <v>2567</v>
      </c>
      <c r="C157" s="594">
        <v>54160.06</v>
      </c>
      <c r="D157" s="277">
        <v>27</v>
      </c>
      <c r="E157" s="277"/>
      <c r="F157" s="62">
        <v>0</v>
      </c>
      <c r="G157" s="62">
        <v>0</v>
      </c>
      <c r="H157" s="253">
        <f t="shared" si="27"/>
        <v>0</v>
      </c>
    </row>
    <row r="158" spans="1:8" x14ac:dyDescent="0.2">
      <c r="A158" s="469" t="s">
        <v>10885</v>
      </c>
      <c r="B158" s="182" t="s">
        <v>2568</v>
      </c>
      <c r="C158" s="594">
        <v>54160.06</v>
      </c>
      <c r="D158" s="277">
        <v>28</v>
      </c>
      <c r="E158" s="277">
        <v>29</v>
      </c>
      <c r="F158" s="62">
        <f>C158</f>
        <v>54160.06</v>
      </c>
      <c r="G158" s="594">
        <v>0</v>
      </c>
      <c r="H158" s="253">
        <f>G158+F158</f>
        <v>54160.06</v>
      </c>
    </row>
    <row r="159" spans="1:8" x14ac:dyDescent="0.2">
      <c r="A159" s="469" t="s">
        <v>10886</v>
      </c>
      <c r="B159" s="182" t="s">
        <v>2569</v>
      </c>
      <c r="C159" s="594">
        <v>54160.06</v>
      </c>
      <c r="D159" s="277"/>
      <c r="E159" s="277">
        <v>29</v>
      </c>
      <c r="F159" s="62">
        <f>C159</f>
        <v>54160.06</v>
      </c>
      <c r="G159" s="594">
        <v>0</v>
      </c>
      <c r="H159" s="253">
        <f>G159+F159</f>
        <v>54160.06</v>
      </c>
    </row>
    <row r="160" spans="1:8" x14ac:dyDescent="0.2">
      <c r="A160" s="469" t="s">
        <v>10887</v>
      </c>
      <c r="B160" s="182" t="s">
        <v>2570</v>
      </c>
      <c r="C160" s="594">
        <v>54160.06</v>
      </c>
      <c r="D160" s="277"/>
      <c r="E160" s="277"/>
      <c r="F160" s="62">
        <v>0</v>
      </c>
      <c r="G160" s="62">
        <v>0</v>
      </c>
      <c r="H160" s="253">
        <f t="shared" si="27"/>
        <v>0</v>
      </c>
    </row>
    <row r="161" spans="1:8" x14ac:dyDescent="0.2">
      <c r="A161" s="469" t="s">
        <v>10888</v>
      </c>
      <c r="B161" s="182" t="s">
        <v>2571</v>
      </c>
      <c r="C161" s="594">
        <v>54160.06</v>
      </c>
      <c r="D161" s="277"/>
      <c r="E161" s="277">
        <v>28</v>
      </c>
      <c r="F161" s="62">
        <v>54160.06</v>
      </c>
      <c r="G161" s="62">
        <v>0</v>
      </c>
      <c r="H161" s="253">
        <f>G161+F161</f>
        <v>54160.06</v>
      </c>
    </row>
    <row r="162" spans="1:8" x14ac:dyDescent="0.2">
      <c r="A162" s="469" t="s">
        <v>10889</v>
      </c>
      <c r="B162" s="182" t="s">
        <v>2572</v>
      </c>
      <c r="C162" s="594">
        <v>54160.06</v>
      </c>
      <c r="D162" s="277"/>
      <c r="E162" s="277"/>
      <c r="F162" s="62">
        <v>0</v>
      </c>
      <c r="G162" s="62">
        <v>0</v>
      </c>
      <c r="H162" s="253">
        <f t="shared" si="27"/>
        <v>0</v>
      </c>
    </row>
    <row r="163" spans="1:8" x14ac:dyDescent="0.2">
      <c r="A163" s="469" t="s">
        <v>10890</v>
      </c>
      <c r="B163" s="182" t="s">
        <v>2573</v>
      </c>
      <c r="C163" s="594">
        <v>54160.06</v>
      </c>
      <c r="D163" s="277"/>
      <c r="E163" s="277"/>
      <c r="F163" s="62">
        <v>0</v>
      </c>
      <c r="G163" s="62">
        <v>0</v>
      </c>
      <c r="H163" s="253">
        <f t="shared" si="27"/>
        <v>0</v>
      </c>
    </row>
    <row r="164" spans="1:8" x14ac:dyDescent="0.2">
      <c r="A164" s="469" t="s">
        <v>10891</v>
      </c>
      <c r="B164" s="182" t="s">
        <v>2574</v>
      </c>
      <c r="C164" s="594">
        <v>54160.06</v>
      </c>
      <c r="D164" s="277"/>
      <c r="E164" s="277"/>
      <c r="F164" s="62">
        <v>0</v>
      </c>
      <c r="G164" s="62">
        <v>0</v>
      </c>
      <c r="H164" s="253">
        <f t="shared" si="27"/>
        <v>0</v>
      </c>
    </row>
    <row r="165" spans="1:8" x14ac:dyDescent="0.2">
      <c r="A165" s="469" t="s">
        <v>10892</v>
      </c>
      <c r="B165" s="182" t="s">
        <v>2575</v>
      </c>
      <c r="C165" s="594">
        <v>54160.06</v>
      </c>
      <c r="D165" s="277"/>
      <c r="E165" s="277"/>
      <c r="F165" s="62">
        <v>0</v>
      </c>
      <c r="G165" s="62">
        <v>0</v>
      </c>
      <c r="H165" s="253">
        <f t="shared" si="27"/>
        <v>0</v>
      </c>
    </row>
    <row r="166" spans="1:8" x14ac:dyDescent="0.2">
      <c r="A166" s="469" t="s">
        <v>10893</v>
      </c>
      <c r="B166" s="182" t="s">
        <v>2662</v>
      </c>
      <c r="C166" s="594">
        <v>54160.06</v>
      </c>
      <c r="D166" s="277"/>
      <c r="E166" s="277"/>
      <c r="F166" s="62">
        <v>0</v>
      </c>
      <c r="G166" s="62">
        <v>0</v>
      </c>
      <c r="H166" s="253">
        <f t="shared" si="27"/>
        <v>0</v>
      </c>
    </row>
    <row r="167" spans="1:8" x14ac:dyDescent="0.2">
      <c r="A167" s="469" t="s">
        <v>10894</v>
      </c>
      <c r="B167" s="182" t="s">
        <v>2576</v>
      </c>
      <c r="C167" s="594">
        <v>81240.09</v>
      </c>
      <c r="D167" s="277">
        <v>30</v>
      </c>
      <c r="E167" s="277"/>
      <c r="F167" s="62">
        <v>0</v>
      </c>
      <c r="G167" s="62">
        <v>0</v>
      </c>
      <c r="H167" s="253">
        <f t="shared" si="27"/>
        <v>0</v>
      </c>
    </row>
    <row r="168" spans="1:8" ht="30" x14ac:dyDescent="0.25">
      <c r="A168" s="610" t="s">
        <v>10895</v>
      </c>
      <c r="B168" s="167" t="s">
        <v>9032</v>
      </c>
      <c r="C168" s="594"/>
      <c r="D168" s="277"/>
      <c r="E168" s="277"/>
      <c r="F168" s="277"/>
      <c r="G168" s="277"/>
      <c r="H168" s="277"/>
    </row>
    <row r="169" spans="1:8" x14ac:dyDescent="0.2">
      <c r="A169" s="469" t="s">
        <v>10896</v>
      </c>
      <c r="B169" s="182" t="s">
        <v>2565</v>
      </c>
      <c r="C169" s="594">
        <v>92982.54</v>
      </c>
      <c r="D169" s="277">
        <v>26</v>
      </c>
      <c r="E169" s="277"/>
      <c r="F169" s="62">
        <v>0</v>
      </c>
      <c r="G169" s="62">
        <v>0</v>
      </c>
      <c r="H169" s="253">
        <f t="shared" ref="H169:H221" si="28">G169-F169</f>
        <v>0</v>
      </c>
    </row>
    <row r="170" spans="1:8" x14ac:dyDescent="0.2">
      <c r="A170" s="469" t="s">
        <v>10897</v>
      </c>
      <c r="B170" s="182" t="s">
        <v>10591</v>
      </c>
      <c r="C170" s="594">
        <v>9326.7457881483115</v>
      </c>
      <c r="D170" s="277">
        <v>26</v>
      </c>
      <c r="E170" s="277"/>
      <c r="F170" s="62">
        <v>0</v>
      </c>
      <c r="G170" s="62">
        <v>0</v>
      </c>
      <c r="H170" s="253">
        <f t="shared" si="28"/>
        <v>0</v>
      </c>
    </row>
    <row r="171" spans="1:8" x14ac:dyDescent="0.2">
      <c r="A171" s="469" t="s">
        <v>10898</v>
      </c>
      <c r="B171" s="182" t="s">
        <v>10655</v>
      </c>
      <c r="C171" s="594">
        <v>9326.7457881483115</v>
      </c>
      <c r="D171" s="277">
        <v>26</v>
      </c>
      <c r="E171" s="277"/>
      <c r="F171" s="62">
        <v>0</v>
      </c>
      <c r="G171" s="62">
        <v>0</v>
      </c>
      <c r="H171" s="253">
        <f t="shared" si="28"/>
        <v>0</v>
      </c>
    </row>
    <row r="172" spans="1:8" x14ac:dyDescent="0.2">
      <c r="A172" s="469" t="s">
        <v>10899</v>
      </c>
      <c r="B172" s="182" t="s">
        <v>10900</v>
      </c>
      <c r="C172" s="594">
        <v>3917.233231022291</v>
      </c>
      <c r="D172" s="277">
        <v>27</v>
      </c>
      <c r="E172" s="277"/>
      <c r="F172" s="62">
        <v>0</v>
      </c>
      <c r="G172" s="62">
        <v>0</v>
      </c>
      <c r="H172" s="253">
        <f t="shared" si="28"/>
        <v>0</v>
      </c>
    </row>
    <row r="173" spans="1:8" x14ac:dyDescent="0.2">
      <c r="A173" s="469" t="s">
        <v>10901</v>
      </c>
      <c r="B173" s="182" t="s">
        <v>10593</v>
      </c>
      <c r="C173" s="594">
        <v>9326.7457881483115</v>
      </c>
      <c r="D173" s="277">
        <v>27</v>
      </c>
      <c r="E173" s="277"/>
      <c r="F173" s="62">
        <v>0</v>
      </c>
      <c r="G173" s="62">
        <v>0</v>
      </c>
      <c r="H173" s="253">
        <f t="shared" si="28"/>
        <v>0</v>
      </c>
    </row>
    <row r="174" spans="1:8" x14ac:dyDescent="0.2">
      <c r="A174" s="469" t="s">
        <v>10902</v>
      </c>
      <c r="B174" s="182" t="s">
        <v>10594</v>
      </c>
      <c r="C174" s="594">
        <v>9326.7457881483115</v>
      </c>
      <c r="D174" s="277">
        <v>27</v>
      </c>
      <c r="E174" s="277"/>
      <c r="F174" s="62">
        <v>0</v>
      </c>
      <c r="G174" s="62">
        <v>0</v>
      </c>
      <c r="H174" s="253">
        <f t="shared" si="28"/>
        <v>0</v>
      </c>
    </row>
    <row r="175" spans="1:8" x14ac:dyDescent="0.2">
      <c r="A175" s="469" t="s">
        <v>10903</v>
      </c>
      <c r="B175" s="182" t="s">
        <v>10410</v>
      </c>
      <c r="C175" s="594">
        <v>9326.7457881483115</v>
      </c>
      <c r="D175" s="277">
        <v>28</v>
      </c>
      <c r="E175" s="277"/>
      <c r="F175" s="62">
        <v>0</v>
      </c>
      <c r="G175" s="62">
        <v>0</v>
      </c>
      <c r="H175" s="253">
        <f t="shared" si="28"/>
        <v>0</v>
      </c>
    </row>
    <row r="176" spans="1:8" x14ac:dyDescent="0.2">
      <c r="A176" s="469" t="s">
        <v>10904</v>
      </c>
      <c r="B176" s="182" t="s">
        <v>10905</v>
      </c>
      <c r="C176" s="594">
        <v>5222.9776413630543</v>
      </c>
      <c r="D176" s="277">
        <v>28</v>
      </c>
      <c r="E176" s="277"/>
      <c r="F176" s="62">
        <v>0</v>
      </c>
      <c r="G176" s="62">
        <v>0</v>
      </c>
      <c r="H176" s="253">
        <f t="shared" si="28"/>
        <v>0</v>
      </c>
    </row>
    <row r="177" spans="1:8" x14ac:dyDescent="0.2">
      <c r="A177" s="469" t="s">
        <v>10906</v>
      </c>
      <c r="B177" s="182" t="s">
        <v>10596</v>
      </c>
      <c r="C177" s="594">
        <v>9326.7457881483115</v>
      </c>
      <c r="D177" s="277">
        <v>28</v>
      </c>
      <c r="E177" s="277"/>
      <c r="F177" s="62">
        <v>0</v>
      </c>
      <c r="G177" s="62">
        <v>0</v>
      </c>
      <c r="H177" s="253">
        <f t="shared" si="28"/>
        <v>0</v>
      </c>
    </row>
    <row r="178" spans="1:8" x14ac:dyDescent="0.2">
      <c r="A178" s="469" t="s">
        <v>10907</v>
      </c>
      <c r="B178" s="182" t="s">
        <v>10597</v>
      </c>
      <c r="C178" s="594">
        <v>9326.7457881483115</v>
      </c>
      <c r="D178" s="277">
        <v>28</v>
      </c>
      <c r="E178" s="277"/>
      <c r="F178" s="62">
        <v>0</v>
      </c>
      <c r="G178" s="62">
        <v>0</v>
      </c>
      <c r="H178" s="253">
        <f t="shared" si="28"/>
        <v>0</v>
      </c>
    </row>
    <row r="179" spans="1:8" x14ac:dyDescent="0.2">
      <c r="A179" s="469" t="s">
        <v>10908</v>
      </c>
      <c r="B179" s="182" t="s">
        <v>10415</v>
      </c>
      <c r="C179" s="594">
        <v>9326.7457881483115</v>
      </c>
      <c r="D179" s="277">
        <v>28</v>
      </c>
      <c r="E179" s="277"/>
      <c r="F179" s="62">
        <v>0</v>
      </c>
      <c r="G179" s="62">
        <v>0</v>
      </c>
      <c r="H179" s="253">
        <f t="shared" si="28"/>
        <v>0</v>
      </c>
    </row>
    <row r="180" spans="1:8" x14ac:dyDescent="0.2">
      <c r="A180" s="469" t="s">
        <v>10909</v>
      </c>
      <c r="B180" s="182" t="s">
        <v>10508</v>
      </c>
      <c r="C180" s="594">
        <v>9326.7457881483115</v>
      </c>
      <c r="D180" s="277">
        <v>29</v>
      </c>
      <c r="E180" s="277"/>
      <c r="F180" s="62">
        <v>0</v>
      </c>
      <c r="G180" s="62">
        <v>0</v>
      </c>
      <c r="H180" s="253">
        <f t="shared" si="28"/>
        <v>0</v>
      </c>
    </row>
    <row r="181" spans="1:8" x14ac:dyDescent="0.2">
      <c r="A181" s="469" t="s">
        <v>10910</v>
      </c>
      <c r="B181" s="182" t="s">
        <v>10509</v>
      </c>
      <c r="C181" s="594">
        <v>9326.7457881483115</v>
      </c>
      <c r="D181" s="277">
        <v>29</v>
      </c>
      <c r="E181" s="277"/>
      <c r="F181" s="62">
        <v>0</v>
      </c>
      <c r="G181" s="62">
        <v>0</v>
      </c>
      <c r="H181" s="253">
        <f t="shared" si="28"/>
        <v>0</v>
      </c>
    </row>
    <row r="182" spans="1:8" x14ac:dyDescent="0.2">
      <c r="A182" s="469" t="s">
        <v>10911</v>
      </c>
      <c r="B182" s="182" t="s">
        <v>10912</v>
      </c>
      <c r="C182" s="594">
        <v>3911.6371835494019</v>
      </c>
      <c r="D182" s="277">
        <v>29</v>
      </c>
      <c r="E182" s="277"/>
      <c r="F182" s="62">
        <v>0</v>
      </c>
      <c r="G182" s="62">
        <v>0</v>
      </c>
      <c r="H182" s="253">
        <f t="shared" si="28"/>
        <v>0</v>
      </c>
    </row>
    <row r="183" spans="1:8" x14ac:dyDescent="0.2">
      <c r="A183" s="469" t="s">
        <v>10913</v>
      </c>
      <c r="B183" s="182" t="s">
        <v>10599</v>
      </c>
      <c r="C183" s="594">
        <v>9326.7457881483115</v>
      </c>
      <c r="D183" s="277"/>
      <c r="E183" s="277"/>
      <c r="F183" s="62">
        <v>0</v>
      </c>
      <c r="G183" s="62">
        <v>0</v>
      </c>
      <c r="H183" s="253">
        <f t="shared" si="28"/>
        <v>0</v>
      </c>
    </row>
    <row r="184" spans="1:8" x14ac:dyDescent="0.2">
      <c r="A184" s="469" t="s">
        <v>10914</v>
      </c>
      <c r="B184" s="182" t="s">
        <v>10600</v>
      </c>
      <c r="C184" s="594">
        <v>9326.7457881483115</v>
      </c>
      <c r="D184" s="277"/>
      <c r="E184" s="277"/>
      <c r="F184" s="62">
        <v>0</v>
      </c>
      <c r="G184" s="62">
        <v>0</v>
      </c>
      <c r="H184" s="253">
        <f t="shared" si="28"/>
        <v>0</v>
      </c>
    </row>
    <row r="185" spans="1:8" x14ac:dyDescent="0.2">
      <c r="A185" s="469" t="s">
        <v>10915</v>
      </c>
      <c r="B185" s="182" t="s">
        <v>10424</v>
      </c>
      <c r="C185" s="594">
        <v>9326.7457881483115</v>
      </c>
      <c r="D185" s="277"/>
      <c r="E185" s="277"/>
      <c r="F185" s="62">
        <v>0</v>
      </c>
      <c r="G185" s="62">
        <v>0</v>
      </c>
      <c r="H185" s="253">
        <f t="shared" si="28"/>
        <v>0</v>
      </c>
    </row>
    <row r="186" spans="1:8" x14ac:dyDescent="0.2">
      <c r="A186" s="469" t="s">
        <v>10916</v>
      </c>
      <c r="B186" s="182" t="s">
        <v>10426</v>
      </c>
      <c r="C186" s="594">
        <v>9326.7457881483115</v>
      </c>
      <c r="D186" s="277"/>
      <c r="E186" s="277"/>
      <c r="F186" s="62">
        <v>0</v>
      </c>
      <c r="G186" s="62">
        <v>0</v>
      </c>
      <c r="H186" s="253">
        <f t="shared" si="28"/>
        <v>0</v>
      </c>
    </row>
    <row r="187" spans="1:8" x14ac:dyDescent="0.2">
      <c r="A187" s="469" t="s">
        <v>10917</v>
      </c>
      <c r="B187" s="182" t="s">
        <v>10522</v>
      </c>
      <c r="C187" s="594">
        <v>9326.7457881483115</v>
      </c>
      <c r="D187" s="277"/>
      <c r="E187" s="277"/>
      <c r="F187" s="62">
        <v>0</v>
      </c>
      <c r="G187" s="62">
        <v>0</v>
      </c>
      <c r="H187" s="253">
        <f t="shared" si="28"/>
        <v>0</v>
      </c>
    </row>
    <row r="188" spans="1:8" x14ac:dyDescent="0.2">
      <c r="A188" s="469" t="s">
        <v>10918</v>
      </c>
      <c r="B188" s="182" t="s">
        <v>10919</v>
      </c>
      <c r="C188" s="594">
        <v>11373.033814068052</v>
      </c>
      <c r="D188" s="277"/>
      <c r="E188" s="277"/>
      <c r="F188" s="62">
        <v>0</v>
      </c>
      <c r="G188" s="62">
        <v>0</v>
      </c>
      <c r="H188" s="253">
        <f t="shared" si="28"/>
        <v>0</v>
      </c>
    </row>
    <row r="189" spans="1:8" x14ac:dyDescent="0.2">
      <c r="A189" s="469" t="s">
        <v>10920</v>
      </c>
      <c r="B189" s="182" t="s">
        <v>10602</v>
      </c>
      <c r="C189" s="594">
        <v>9326.7457881483115</v>
      </c>
      <c r="D189" s="277"/>
      <c r="E189" s="277"/>
      <c r="F189" s="62">
        <v>0</v>
      </c>
      <c r="G189" s="62">
        <v>0</v>
      </c>
      <c r="H189" s="253">
        <f t="shared" si="28"/>
        <v>0</v>
      </c>
    </row>
    <row r="190" spans="1:8" x14ac:dyDescent="0.2">
      <c r="A190" s="469" t="s">
        <v>10921</v>
      </c>
      <c r="B190" s="182" t="s">
        <v>10603</v>
      </c>
      <c r="C190" s="594">
        <v>9326.7457881483115</v>
      </c>
      <c r="D190" s="277"/>
      <c r="E190" s="277"/>
      <c r="F190" s="62">
        <v>0</v>
      </c>
      <c r="G190" s="62">
        <v>0</v>
      </c>
      <c r="H190" s="253">
        <f t="shared" si="28"/>
        <v>0</v>
      </c>
    </row>
    <row r="191" spans="1:8" x14ac:dyDescent="0.2">
      <c r="A191" s="469" t="s">
        <v>10922</v>
      </c>
      <c r="B191" s="182" t="s">
        <v>10436</v>
      </c>
      <c r="C191" s="594">
        <v>9326.7457881483115</v>
      </c>
      <c r="D191" s="277"/>
      <c r="E191" s="277"/>
      <c r="F191" s="62">
        <v>0</v>
      </c>
      <c r="G191" s="62">
        <v>0</v>
      </c>
      <c r="H191" s="253">
        <f t="shared" si="28"/>
        <v>0</v>
      </c>
    </row>
    <row r="192" spans="1:8" x14ac:dyDescent="0.2">
      <c r="A192" s="469" t="s">
        <v>10923</v>
      </c>
      <c r="B192" s="182" t="s">
        <v>10464</v>
      </c>
      <c r="C192" s="594">
        <v>9326.7457881483115</v>
      </c>
      <c r="D192" s="277"/>
      <c r="E192" s="277"/>
      <c r="F192" s="62">
        <v>0</v>
      </c>
      <c r="G192" s="62">
        <v>0</v>
      </c>
      <c r="H192" s="253">
        <f t="shared" si="28"/>
        <v>0</v>
      </c>
    </row>
    <row r="193" spans="1:8" x14ac:dyDescent="0.2">
      <c r="A193" s="469" t="s">
        <v>10924</v>
      </c>
      <c r="B193" s="182" t="s">
        <v>10925</v>
      </c>
      <c r="C193" s="594">
        <v>9326.7457881483115</v>
      </c>
      <c r="D193" s="277"/>
      <c r="E193" s="277"/>
      <c r="F193" s="62">
        <v>0</v>
      </c>
      <c r="G193" s="62">
        <v>0</v>
      </c>
      <c r="H193" s="253">
        <f t="shared" si="28"/>
        <v>0</v>
      </c>
    </row>
    <row r="194" spans="1:8" x14ac:dyDescent="0.2">
      <c r="A194" s="469" t="s">
        <v>10926</v>
      </c>
      <c r="B194" s="182" t="s">
        <v>10927</v>
      </c>
      <c r="C194" s="594">
        <v>9326.7457881483115</v>
      </c>
      <c r="D194" s="277"/>
      <c r="E194" s="277"/>
      <c r="F194" s="62">
        <v>0</v>
      </c>
      <c r="G194" s="62">
        <v>0</v>
      </c>
      <c r="H194" s="253">
        <f t="shared" si="28"/>
        <v>0</v>
      </c>
    </row>
    <row r="195" spans="1:8" x14ac:dyDescent="0.2">
      <c r="A195" s="469" t="s">
        <v>10928</v>
      </c>
      <c r="B195" s="182" t="s">
        <v>10929</v>
      </c>
      <c r="C195" s="594">
        <v>3911.6371835494019</v>
      </c>
      <c r="D195" s="277"/>
      <c r="E195" s="277"/>
      <c r="F195" s="62">
        <v>0</v>
      </c>
      <c r="G195" s="62">
        <v>0</v>
      </c>
      <c r="H195" s="253">
        <f t="shared" si="28"/>
        <v>0</v>
      </c>
    </row>
    <row r="196" spans="1:8" x14ac:dyDescent="0.2">
      <c r="A196" s="469" t="s">
        <v>10930</v>
      </c>
      <c r="B196" s="182" t="s">
        <v>10606</v>
      </c>
      <c r="C196" s="594">
        <v>9326.7457881483115</v>
      </c>
      <c r="D196" s="277"/>
      <c r="E196" s="277">
        <v>29</v>
      </c>
      <c r="F196" s="62">
        <f>C196</f>
        <v>9326.7457881483115</v>
      </c>
      <c r="G196" s="594">
        <v>0</v>
      </c>
      <c r="H196" s="253">
        <f>G196+F196</f>
        <v>9326.7457881483115</v>
      </c>
    </row>
    <row r="197" spans="1:8" x14ac:dyDescent="0.2">
      <c r="A197" s="469" t="s">
        <v>10931</v>
      </c>
      <c r="B197" s="182" t="s">
        <v>10639</v>
      </c>
      <c r="C197" s="594">
        <v>9326.7457881483115</v>
      </c>
      <c r="D197" s="277"/>
      <c r="E197" s="277">
        <v>29</v>
      </c>
      <c r="F197" s="62">
        <f>C197</f>
        <v>9326.7457881483115</v>
      </c>
      <c r="G197" s="594">
        <v>0</v>
      </c>
      <c r="H197" s="253">
        <f>G197+F197</f>
        <v>9326.7457881483115</v>
      </c>
    </row>
    <row r="198" spans="1:8" x14ac:dyDescent="0.2">
      <c r="A198" s="469" t="s">
        <v>10932</v>
      </c>
      <c r="B198" s="182" t="s">
        <v>10446</v>
      </c>
      <c r="C198" s="594">
        <v>9326.7457881483115</v>
      </c>
      <c r="D198" s="277"/>
      <c r="E198" s="277"/>
      <c r="F198" s="62">
        <v>0</v>
      </c>
      <c r="G198" s="62">
        <v>0</v>
      </c>
      <c r="H198" s="253">
        <f t="shared" si="28"/>
        <v>0</v>
      </c>
    </row>
    <row r="199" spans="1:8" x14ac:dyDescent="0.2">
      <c r="A199" s="469" t="s">
        <v>10933</v>
      </c>
      <c r="B199" s="182" t="s">
        <v>10610</v>
      </c>
      <c r="C199" s="594">
        <v>9326.7457881483115</v>
      </c>
      <c r="D199" s="277"/>
      <c r="E199" s="277"/>
      <c r="F199" s="62">
        <v>0</v>
      </c>
      <c r="G199" s="62">
        <v>0</v>
      </c>
      <c r="H199" s="253">
        <f t="shared" si="28"/>
        <v>0</v>
      </c>
    </row>
    <row r="200" spans="1:8" x14ac:dyDescent="0.2">
      <c r="A200" s="469" t="s">
        <v>10934</v>
      </c>
      <c r="B200" s="182" t="s">
        <v>10644</v>
      </c>
      <c r="C200" s="594">
        <v>9326.7457881483115</v>
      </c>
      <c r="D200" s="277"/>
      <c r="E200" s="277"/>
      <c r="F200" s="62">
        <v>0</v>
      </c>
      <c r="G200" s="62">
        <v>0</v>
      </c>
      <c r="H200" s="253">
        <f t="shared" si="28"/>
        <v>0</v>
      </c>
    </row>
    <row r="201" spans="1:8" x14ac:dyDescent="0.2">
      <c r="A201" s="469" t="s">
        <v>10935</v>
      </c>
      <c r="B201" s="182" t="s">
        <v>10936</v>
      </c>
      <c r="C201" s="594">
        <v>3917.233231022291</v>
      </c>
      <c r="D201" s="277"/>
      <c r="E201" s="277"/>
      <c r="F201" s="62">
        <v>0</v>
      </c>
      <c r="G201" s="62">
        <v>0</v>
      </c>
      <c r="H201" s="253">
        <f t="shared" si="28"/>
        <v>0</v>
      </c>
    </row>
    <row r="202" spans="1:8" x14ac:dyDescent="0.2">
      <c r="A202" s="469" t="s">
        <v>10937</v>
      </c>
      <c r="B202" s="182" t="s">
        <v>10649</v>
      </c>
      <c r="C202" s="594">
        <v>9326.7457881483115</v>
      </c>
      <c r="D202" s="277"/>
      <c r="E202" s="277"/>
      <c r="F202" s="62">
        <v>0</v>
      </c>
      <c r="G202" s="62">
        <v>0</v>
      </c>
      <c r="H202" s="253">
        <f t="shared" si="28"/>
        <v>0</v>
      </c>
    </row>
    <row r="203" spans="1:8" x14ac:dyDescent="0.2">
      <c r="A203" s="469" t="s">
        <v>10938</v>
      </c>
      <c r="B203" s="182" t="s">
        <v>10651</v>
      </c>
      <c r="C203" s="594">
        <v>9326.7457881483115</v>
      </c>
      <c r="D203" s="277"/>
      <c r="E203" s="277"/>
      <c r="F203" s="62">
        <v>0</v>
      </c>
      <c r="G203" s="62">
        <v>0</v>
      </c>
      <c r="H203" s="253">
        <f t="shared" si="28"/>
        <v>0</v>
      </c>
    </row>
    <row r="204" spans="1:8" x14ac:dyDescent="0.2">
      <c r="A204" s="469" t="s">
        <v>10939</v>
      </c>
      <c r="B204" s="182" t="s">
        <v>10830</v>
      </c>
      <c r="C204" s="594">
        <v>9326.7457881483115</v>
      </c>
      <c r="D204" s="277"/>
      <c r="E204" s="277"/>
      <c r="F204" s="62">
        <v>0</v>
      </c>
      <c r="G204" s="62">
        <v>0</v>
      </c>
      <c r="H204" s="253">
        <f t="shared" si="28"/>
        <v>0</v>
      </c>
    </row>
    <row r="205" spans="1:8" x14ac:dyDescent="0.2">
      <c r="A205" s="469" t="s">
        <v>10940</v>
      </c>
      <c r="B205" s="182" t="s">
        <v>10941</v>
      </c>
      <c r="C205" s="594">
        <v>8575.0100776235595</v>
      </c>
      <c r="D205" s="277"/>
      <c r="E205" s="277"/>
      <c r="F205" s="62">
        <v>0</v>
      </c>
      <c r="G205" s="62">
        <v>0</v>
      </c>
      <c r="H205" s="253">
        <f t="shared" si="28"/>
        <v>0</v>
      </c>
    </row>
    <row r="206" spans="1:8" x14ac:dyDescent="0.2">
      <c r="A206" s="469" t="s">
        <v>10942</v>
      </c>
      <c r="B206" s="182" t="s">
        <v>10838</v>
      </c>
      <c r="C206" s="594">
        <v>9326.7457881483115</v>
      </c>
      <c r="D206" s="277"/>
      <c r="E206" s="277"/>
      <c r="F206" s="62">
        <v>0</v>
      </c>
      <c r="G206" s="62">
        <v>0</v>
      </c>
      <c r="H206" s="253">
        <f t="shared" si="28"/>
        <v>0</v>
      </c>
    </row>
    <row r="207" spans="1:8" x14ac:dyDescent="0.2">
      <c r="A207" s="469" t="s">
        <v>10943</v>
      </c>
      <c r="B207" s="182" t="s">
        <v>10840</v>
      </c>
      <c r="C207" s="594">
        <v>9326.7457881483115</v>
      </c>
      <c r="D207" s="277"/>
      <c r="E207" s="277"/>
      <c r="F207" s="62">
        <v>0</v>
      </c>
      <c r="G207" s="62">
        <v>0</v>
      </c>
      <c r="H207" s="253">
        <f t="shared" si="28"/>
        <v>0</v>
      </c>
    </row>
    <row r="208" spans="1:8" x14ac:dyDescent="0.2">
      <c r="A208" s="469" t="s">
        <v>10944</v>
      </c>
      <c r="B208" s="182" t="s">
        <v>10842</v>
      </c>
      <c r="C208" s="594">
        <v>9326.7457881483115</v>
      </c>
      <c r="D208" s="277"/>
      <c r="E208" s="277"/>
      <c r="F208" s="62">
        <v>0</v>
      </c>
      <c r="G208" s="62">
        <v>0</v>
      </c>
      <c r="H208" s="253">
        <f t="shared" si="28"/>
        <v>0</v>
      </c>
    </row>
    <row r="209" spans="1:8" x14ac:dyDescent="0.2">
      <c r="A209" s="469" t="s">
        <v>10945</v>
      </c>
      <c r="B209" s="182" t="s">
        <v>10946</v>
      </c>
      <c r="C209" s="594">
        <v>9326.7457881483115</v>
      </c>
      <c r="D209" s="277"/>
      <c r="E209" s="277"/>
      <c r="F209" s="62">
        <v>0</v>
      </c>
      <c r="G209" s="62">
        <v>0</v>
      </c>
      <c r="H209" s="253">
        <f t="shared" si="28"/>
        <v>0</v>
      </c>
    </row>
    <row r="210" spans="1:8" x14ac:dyDescent="0.2">
      <c r="A210" s="469" t="s">
        <v>10947</v>
      </c>
      <c r="B210" s="182" t="s">
        <v>10948</v>
      </c>
      <c r="C210" s="594">
        <v>9326.7457881483115</v>
      </c>
      <c r="D210" s="277"/>
      <c r="E210" s="277"/>
      <c r="F210" s="62">
        <v>0</v>
      </c>
      <c r="G210" s="62">
        <v>0</v>
      </c>
      <c r="H210" s="253">
        <f t="shared" si="28"/>
        <v>0</v>
      </c>
    </row>
    <row r="211" spans="1:8" x14ac:dyDescent="0.2">
      <c r="A211" s="469" t="s">
        <v>10949</v>
      </c>
      <c r="B211" s="182" t="s">
        <v>10950</v>
      </c>
      <c r="C211" s="594">
        <v>10440.359235253221</v>
      </c>
      <c r="D211" s="277"/>
      <c r="E211" s="277"/>
      <c r="F211" s="62">
        <v>0</v>
      </c>
      <c r="G211" s="62">
        <v>0</v>
      </c>
      <c r="H211" s="253">
        <f t="shared" si="28"/>
        <v>0</v>
      </c>
    </row>
    <row r="212" spans="1:8" x14ac:dyDescent="0.2">
      <c r="A212" s="469" t="s">
        <v>10951</v>
      </c>
      <c r="B212" s="182" t="s">
        <v>10952</v>
      </c>
      <c r="C212" s="594">
        <v>9326.7457881483115</v>
      </c>
      <c r="D212" s="277"/>
      <c r="E212" s="277"/>
      <c r="F212" s="62">
        <v>0</v>
      </c>
      <c r="G212" s="62">
        <v>0</v>
      </c>
      <c r="H212" s="253">
        <f t="shared" si="28"/>
        <v>0</v>
      </c>
    </row>
    <row r="213" spans="1:8" x14ac:dyDescent="0.2">
      <c r="A213" s="469" t="s">
        <v>10953</v>
      </c>
      <c r="B213" s="182" t="s">
        <v>10954</v>
      </c>
      <c r="C213" s="594">
        <v>9326.7457881483115</v>
      </c>
      <c r="D213" s="277"/>
      <c r="E213" s="277"/>
      <c r="F213" s="62">
        <v>0</v>
      </c>
      <c r="G213" s="62">
        <v>0</v>
      </c>
      <c r="H213" s="253">
        <f t="shared" si="28"/>
        <v>0</v>
      </c>
    </row>
    <row r="214" spans="1:8" x14ac:dyDescent="0.2">
      <c r="A214" s="469" t="s">
        <v>10955</v>
      </c>
      <c r="B214" s="182" t="s">
        <v>10956</v>
      </c>
      <c r="C214" s="594">
        <v>9326.7457881483115</v>
      </c>
      <c r="D214" s="277"/>
      <c r="E214" s="277"/>
      <c r="F214" s="62">
        <v>0</v>
      </c>
      <c r="G214" s="62">
        <v>0</v>
      </c>
      <c r="H214" s="253">
        <f t="shared" si="28"/>
        <v>0</v>
      </c>
    </row>
    <row r="215" spans="1:8" x14ac:dyDescent="0.2">
      <c r="A215" s="469" t="s">
        <v>10957</v>
      </c>
      <c r="B215" s="182" t="s">
        <v>10958</v>
      </c>
      <c r="C215" s="594">
        <v>9326.7457881483115</v>
      </c>
      <c r="D215" s="277"/>
      <c r="E215" s="277"/>
      <c r="F215" s="62">
        <v>0</v>
      </c>
      <c r="G215" s="62">
        <v>0</v>
      </c>
      <c r="H215" s="253">
        <f t="shared" si="28"/>
        <v>0</v>
      </c>
    </row>
    <row r="216" spans="1:8" x14ac:dyDescent="0.2">
      <c r="A216" s="469" t="s">
        <v>10959</v>
      </c>
      <c r="B216" s="182" t="s">
        <v>10960</v>
      </c>
      <c r="C216" s="594">
        <v>9326.7457881483115</v>
      </c>
      <c r="D216" s="277"/>
      <c r="E216" s="277"/>
      <c r="F216" s="62">
        <v>0</v>
      </c>
      <c r="G216" s="62">
        <v>0</v>
      </c>
      <c r="H216" s="253">
        <f t="shared" si="28"/>
        <v>0</v>
      </c>
    </row>
    <row r="217" spans="1:8" x14ac:dyDescent="0.2">
      <c r="A217" s="469" t="s">
        <v>10961</v>
      </c>
      <c r="B217" s="182" t="s">
        <v>10962</v>
      </c>
      <c r="C217" s="594">
        <v>2419.3578574456719</v>
      </c>
      <c r="D217" s="277"/>
      <c r="E217" s="277"/>
      <c r="F217" s="62">
        <v>0</v>
      </c>
      <c r="G217" s="62">
        <v>0</v>
      </c>
      <c r="H217" s="253">
        <f t="shared" si="28"/>
        <v>0</v>
      </c>
    </row>
    <row r="218" spans="1:8" x14ac:dyDescent="0.2">
      <c r="A218" s="469" t="s">
        <v>10963</v>
      </c>
      <c r="B218" s="182" t="s">
        <v>10964</v>
      </c>
      <c r="C218" s="594">
        <v>9326.7457881483115</v>
      </c>
      <c r="D218" s="277"/>
      <c r="E218" s="277"/>
      <c r="F218" s="62">
        <v>0</v>
      </c>
      <c r="G218" s="62">
        <v>0</v>
      </c>
      <c r="H218" s="253">
        <f t="shared" si="28"/>
        <v>0</v>
      </c>
    </row>
    <row r="219" spans="1:8" x14ac:dyDescent="0.2">
      <c r="A219" s="469" t="s">
        <v>10965</v>
      </c>
      <c r="B219" s="182" t="s">
        <v>10966</v>
      </c>
      <c r="C219" s="594">
        <v>9326.7457881483115</v>
      </c>
      <c r="D219" s="277"/>
      <c r="E219" s="277"/>
      <c r="F219" s="62">
        <v>0</v>
      </c>
      <c r="G219" s="62">
        <v>0</v>
      </c>
      <c r="H219" s="253">
        <f t="shared" si="28"/>
        <v>0</v>
      </c>
    </row>
    <row r="220" spans="1:8" x14ac:dyDescent="0.2">
      <c r="A220" s="469" t="s">
        <v>10967</v>
      </c>
      <c r="B220" s="182" t="s">
        <v>10968</v>
      </c>
      <c r="C220" s="594">
        <v>3917.233231022291</v>
      </c>
      <c r="D220" s="277"/>
      <c r="E220" s="277"/>
      <c r="F220" s="62">
        <v>0</v>
      </c>
      <c r="G220" s="62">
        <v>0</v>
      </c>
      <c r="H220" s="253">
        <f t="shared" si="28"/>
        <v>0</v>
      </c>
    </row>
    <row r="221" spans="1:8" x14ac:dyDescent="0.2">
      <c r="A221" s="469" t="s">
        <v>10969</v>
      </c>
      <c r="B221" s="182" t="s">
        <v>2576</v>
      </c>
      <c r="C221" s="594">
        <v>92982.54</v>
      </c>
      <c r="D221" s="277">
        <v>30</v>
      </c>
      <c r="E221" s="277"/>
      <c r="F221" s="62">
        <v>0</v>
      </c>
      <c r="G221" s="62">
        <v>0</v>
      </c>
      <c r="H221" s="253">
        <f t="shared" si="28"/>
        <v>0</v>
      </c>
    </row>
    <row r="222" spans="1:8" ht="15" x14ac:dyDescent="0.25">
      <c r="A222" s="605" t="s">
        <v>10970</v>
      </c>
      <c r="B222" s="12" t="s">
        <v>6111</v>
      </c>
      <c r="C222" s="594"/>
      <c r="D222" s="277"/>
      <c r="E222" s="277"/>
      <c r="F222" s="277"/>
      <c r="G222" s="277"/>
      <c r="H222" s="277"/>
    </row>
    <row r="223" spans="1:8" ht="15" x14ac:dyDescent="0.25">
      <c r="A223" s="476" t="s">
        <v>10971</v>
      </c>
      <c r="B223" s="12" t="s">
        <v>2585</v>
      </c>
      <c r="C223" s="594"/>
      <c r="D223" s="277"/>
      <c r="E223" s="277"/>
      <c r="F223" s="277"/>
      <c r="G223" s="277"/>
      <c r="H223" s="277"/>
    </row>
    <row r="224" spans="1:8" x14ac:dyDescent="0.2">
      <c r="A224" s="469" t="s">
        <v>10972</v>
      </c>
      <c r="B224" s="596" t="s">
        <v>10847</v>
      </c>
      <c r="C224" s="594">
        <v>60479.757000000012</v>
      </c>
      <c r="D224" s="277"/>
      <c r="E224" s="277"/>
      <c r="F224" s="62">
        <v>0</v>
      </c>
      <c r="G224" s="62">
        <v>0</v>
      </c>
      <c r="H224" s="253">
        <f t="shared" ref="H224:H225" si="29">G224-F224</f>
        <v>0</v>
      </c>
    </row>
    <row r="225" spans="1:8" x14ac:dyDescent="0.2">
      <c r="A225" s="469" t="s">
        <v>10973</v>
      </c>
      <c r="B225" s="596" t="s">
        <v>10849</v>
      </c>
      <c r="C225" s="594">
        <v>6719.9730000000018</v>
      </c>
      <c r="D225" s="277"/>
      <c r="E225" s="277"/>
      <c r="F225" s="62">
        <v>0</v>
      </c>
      <c r="G225" s="62">
        <v>0</v>
      </c>
      <c r="H225" s="253">
        <f t="shared" si="29"/>
        <v>0</v>
      </c>
    </row>
    <row r="226" spans="1:8" ht="15" x14ac:dyDescent="0.25">
      <c r="A226" s="476" t="s">
        <v>10974</v>
      </c>
      <c r="B226" s="12" t="s">
        <v>2586</v>
      </c>
      <c r="C226" s="594"/>
      <c r="D226" s="277"/>
      <c r="E226" s="277"/>
      <c r="F226" s="277"/>
      <c r="G226" s="277"/>
      <c r="H226" s="277"/>
    </row>
    <row r="227" spans="1:8" x14ac:dyDescent="0.2">
      <c r="A227" s="469" t="s">
        <v>10975</v>
      </c>
      <c r="B227" s="596" t="s">
        <v>10847</v>
      </c>
      <c r="C227" s="594">
        <v>60479.757000000012</v>
      </c>
      <c r="D227" s="277"/>
      <c r="E227" s="277"/>
      <c r="F227" s="62">
        <v>0</v>
      </c>
      <c r="G227" s="62">
        <v>0</v>
      </c>
      <c r="H227" s="253">
        <f t="shared" ref="H227:H228" si="30">G227-F227</f>
        <v>0</v>
      </c>
    </row>
    <row r="228" spans="1:8" x14ac:dyDescent="0.2">
      <c r="A228" s="469" t="s">
        <v>10976</v>
      </c>
      <c r="B228" s="596" t="s">
        <v>10849</v>
      </c>
      <c r="C228" s="594">
        <v>6719.9730000000018</v>
      </c>
      <c r="D228" s="277"/>
      <c r="E228" s="277"/>
      <c r="F228" s="62">
        <v>0</v>
      </c>
      <c r="G228" s="62">
        <v>0</v>
      </c>
      <c r="H228" s="253">
        <f t="shared" si="30"/>
        <v>0</v>
      </c>
    </row>
    <row r="229" spans="1:8" ht="15" x14ac:dyDescent="0.25">
      <c r="A229" s="476" t="s">
        <v>10977</v>
      </c>
      <c r="B229" s="12" t="s">
        <v>2587</v>
      </c>
      <c r="C229" s="594"/>
      <c r="D229" s="277"/>
      <c r="E229" s="277"/>
      <c r="F229" s="277"/>
      <c r="G229" s="277"/>
      <c r="H229" s="277"/>
    </row>
    <row r="230" spans="1:8" x14ac:dyDescent="0.2">
      <c r="A230" s="469" t="s">
        <v>10978</v>
      </c>
      <c r="B230" s="596" t="s">
        <v>10847</v>
      </c>
      <c r="C230" s="594">
        <v>60479.757000000012</v>
      </c>
      <c r="D230" s="277"/>
      <c r="E230" s="277"/>
      <c r="F230" s="62">
        <v>0</v>
      </c>
      <c r="G230" s="62">
        <v>0</v>
      </c>
      <c r="H230" s="253">
        <f t="shared" ref="H230:H231" si="31">G230-F230</f>
        <v>0</v>
      </c>
    </row>
    <row r="231" spans="1:8" x14ac:dyDescent="0.2">
      <c r="A231" s="469" t="s">
        <v>10979</v>
      </c>
      <c r="B231" s="596" t="s">
        <v>10849</v>
      </c>
      <c r="C231" s="594">
        <v>6719.9730000000018</v>
      </c>
      <c r="D231" s="277"/>
      <c r="E231" s="277"/>
      <c r="F231" s="62">
        <v>0</v>
      </c>
      <c r="G231" s="62">
        <v>0</v>
      </c>
      <c r="H231" s="253">
        <f t="shared" si="31"/>
        <v>0</v>
      </c>
    </row>
    <row r="232" spans="1:8" ht="15" x14ac:dyDescent="0.25">
      <c r="A232" s="476" t="s">
        <v>10980</v>
      </c>
      <c r="B232" s="12" t="s">
        <v>2588</v>
      </c>
      <c r="C232" s="594"/>
      <c r="D232" s="277"/>
      <c r="E232" s="277"/>
      <c r="F232" s="277"/>
      <c r="G232" s="277"/>
      <c r="H232" s="277"/>
    </row>
    <row r="233" spans="1:8" x14ac:dyDescent="0.2">
      <c r="A233" s="469" t="s">
        <v>10981</v>
      </c>
      <c r="B233" s="596" t="s">
        <v>10847</v>
      </c>
      <c r="C233" s="594">
        <v>60479.757000000012</v>
      </c>
      <c r="D233" s="277"/>
      <c r="E233" s="277"/>
      <c r="F233" s="62">
        <v>0</v>
      </c>
      <c r="G233" s="62">
        <v>0</v>
      </c>
      <c r="H233" s="253">
        <f t="shared" ref="H233:H234" si="32">G233-F233</f>
        <v>0</v>
      </c>
    </row>
    <row r="234" spans="1:8" x14ac:dyDescent="0.2">
      <c r="A234" s="469" t="s">
        <v>10982</v>
      </c>
      <c r="B234" s="596" t="s">
        <v>10849</v>
      </c>
      <c r="C234" s="594">
        <v>6719.9730000000018</v>
      </c>
      <c r="D234" s="277"/>
      <c r="E234" s="277"/>
      <c r="F234" s="62">
        <v>0</v>
      </c>
      <c r="G234" s="62">
        <v>0</v>
      </c>
      <c r="H234" s="253">
        <f t="shared" si="32"/>
        <v>0</v>
      </c>
    </row>
    <row r="235" spans="1:8" ht="15" x14ac:dyDescent="0.25">
      <c r="A235" s="476" t="s">
        <v>10983</v>
      </c>
      <c r="B235" s="12" t="s">
        <v>2589</v>
      </c>
      <c r="C235" s="594"/>
      <c r="D235" s="277"/>
      <c r="E235" s="277"/>
      <c r="F235" s="277"/>
      <c r="G235" s="277"/>
      <c r="H235" s="277"/>
    </row>
    <row r="236" spans="1:8" x14ac:dyDescent="0.2">
      <c r="A236" s="469" t="s">
        <v>10984</v>
      </c>
      <c r="B236" s="596" t="s">
        <v>10847</v>
      </c>
      <c r="C236" s="594">
        <v>60479.757000000012</v>
      </c>
      <c r="D236" s="277"/>
      <c r="E236" s="277"/>
      <c r="F236" s="62">
        <v>0</v>
      </c>
      <c r="G236" s="62">
        <v>0</v>
      </c>
      <c r="H236" s="253">
        <f t="shared" ref="H236:H237" si="33">G236-F236</f>
        <v>0</v>
      </c>
    </row>
    <row r="237" spans="1:8" x14ac:dyDescent="0.2">
      <c r="A237" s="469" t="s">
        <v>10985</v>
      </c>
      <c r="B237" s="596" t="s">
        <v>10849</v>
      </c>
      <c r="C237" s="594">
        <v>6719.9730000000018</v>
      </c>
      <c r="D237" s="277"/>
      <c r="E237" s="277"/>
      <c r="F237" s="62">
        <v>0</v>
      </c>
      <c r="G237" s="62">
        <v>0</v>
      </c>
      <c r="H237" s="253">
        <f t="shared" si="33"/>
        <v>0</v>
      </c>
    </row>
    <row r="238" spans="1:8" ht="15" x14ac:dyDescent="0.25">
      <c r="A238" s="476" t="s">
        <v>10986</v>
      </c>
      <c r="B238" s="12" t="s">
        <v>2590</v>
      </c>
      <c r="C238" s="594"/>
      <c r="D238" s="277"/>
      <c r="E238" s="277"/>
      <c r="F238" s="277"/>
      <c r="G238" s="277"/>
      <c r="H238" s="277"/>
    </row>
    <row r="239" spans="1:8" x14ac:dyDescent="0.2">
      <c r="A239" s="469" t="s">
        <v>10987</v>
      </c>
      <c r="B239" s="596" t="s">
        <v>10847</v>
      </c>
      <c r="C239" s="594">
        <v>60479.757000000012</v>
      </c>
      <c r="D239" s="277"/>
      <c r="E239" s="277"/>
      <c r="F239" s="62">
        <v>0</v>
      </c>
      <c r="G239" s="62">
        <v>0</v>
      </c>
      <c r="H239" s="253">
        <f t="shared" ref="H239:H240" si="34">G239-F239</f>
        <v>0</v>
      </c>
    </row>
    <row r="240" spans="1:8" x14ac:dyDescent="0.2">
      <c r="A240" s="469" t="s">
        <v>10988</v>
      </c>
      <c r="B240" s="596" t="s">
        <v>10849</v>
      </c>
      <c r="C240" s="594">
        <v>6719.9730000000018</v>
      </c>
      <c r="D240" s="277"/>
      <c r="E240" s="277"/>
      <c r="F240" s="62">
        <v>0</v>
      </c>
      <c r="G240" s="62">
        <v>0</v>
      </c>
      <c r="H240" s="253">
        <f t="shared" si="34"/>
        <v>0</v>
      </c>
    </row>
    <row r="241" spans="1:8" ht="15" x14ac:dyDescent="0.25">
      <c r="A241" s="476" t="s">
        <v>10989</v>
      </c>
      <c r="B241" s="12" t="s">
        <v>2591</v>
      </c>
      <c r="C241" s="594"/>
      <c r="D241" s="277"/>
      <c r="E241" s="277"/>
      <c r="F241" s="277"/>
      <c r="G241" s="277"/>
      <c r="H241" s="277"/>
    </row>
    <row r="242" spans="1:8" x14ac:dyDescent="0.2">
      <c r="A242" s="469" t="s">
        <v>10990</v>
      </c>
      <c r="B242" s="596" t="s">
        <v>10847</v>
      </c>
      <c r="C242" s="594">
        <v>60479.757000000012</v>
      </c>
      <c r="D242" s="277"/>
      <c r="E242" s="277"/>
      <c r="F242" s="62">
        <v>0</v>
      </c>
      <c r="G242" s="62">
        <v>0</v>
      </c>
      <c r="H242" s="253">
        <f t="shared" ref="H242:H243" si="35">G242-F242</f>
        <v>0</v>
      </c>
    </row>
    <row r="243" spans="1:8" x14ac:dyDescent="0.2">
      <c r="A243" s="469" t="s">
        <v>10991</v>
      </c>
      <c r="B243" s="596" t="s">
        <v>10849</v>
      </c>
      <c r="C243" s="594">
        <v>6719.9730000000018</v>
      </c>
      <c r="D243" s="277"/>
      <c r="E243" s="277"/>
      <c r="F243" s="62">
        <v>0</v>
      </c>
      <c r="G243" s="62">
        <v>0</v>
      </c>
      <c r="H243" s="253">
        <f t="shared" si="35"/>
        <v>0</v>
      </c>
    </row>
    <row r="244" spans="1:8" ht="15" x14ac:dyDescent="0.25">
      <c r="A244" s="476" t="s">
        <v>10992</v>
      </c>
      <c r="B244" s="12" t="s">
        <v>2592</v>
      </c>
      <c r="C244" s="594"/>
      <c r="D244" s="277"/>
      <c r="E244" s="277"/>
      <c r="F244" s="277"/>
      <c r="G244" s="277"/>
      <c r="H244" s="277"/>
    </row>
    <row r="245" spans="1:8" x14ac:dyDescent="0.2">
      <c r="A245" s="469" t="s">
        <v>10993</v>
      </c>
      <c r="B245" s="596" t="s">
        <v>10847</v>
      </c>
      <c r="C245" s="594">
        <v>60479.757000000012</v>
      </c>
      <c r="D245" s="277"/>
      <c r="E245" s="277"/>
      <c r="F245" s="62">
        <v>0</v>
      </c>
      <c r="G245" s="62">
        <v>0</v>
      </c>
      <c r="H245" s="253">
        <f t="shared" ref="H245:H246" si="36">G245-F245</f>
        <v>0</v>
      </c>
    </row>
    <row r="246" spans="1:8" x14ac:dyDescent="0.2">
      <c r="A246" s="469" t="s">
        <v>10994</v>
      </c>
      <c r="B246" s="596" t="s">
        <v>10849</v>
      </c>
      <c r="C246" s="594">
        <v>6719.9730000000018</v>
      </c>
      <c r="D246" s="277"/>
      <c r="E246" s="277"/>
      <c r="F246" s="62">
        <v>0</v>
      </c>
      <c r="G246" s="62">
        <v>0</v>
      </c>
      <c r="H246" s="253">
        <f t="shared" si="36"/>
        <v>0</v>
      </c>
    </row>
    <row r="247" spans="1:8" ht="15" x14ac:dyDescent="0.25">
      <c r="A247" s="476" t="s">
        <v>10995</v>
      </c>
      <c r="B247" s="12" t="s">
        <v>2593</v>
      </c>
      <c r="C247" s="594"/>
      <c r="D247" s="277"/>
      <c r="E247" s="277"/>
      <c r="F247" s="277"/>
      <c r="G247" s="277"/>
      <c r="H247" s="277"/>
    </row>
    <row r="248" spans="1:8" x14ac:dyDescent="0.2">
      <c r="A248" s="469" t="s">
        <v>10996</v>
      </c>
      <c r="B248" s="596" t="s">
        <v>10847</v>
      </c>
      <c r="C248" s="594">
        <v>60479.757000000012</v>
      </c>
      <c r="D248" s="277"/>
      <c r="E248" s="277"/>
      <c r="F248" s="62">
        <v>0</v>
      </c>
      <c r="G248" s="62">
        <v>0</v>
      </c>
      <c r="H248" s="253">
        <f t="shared" ref="H248:H249" si="37">G248-F248</f>
        <v>0</v>
      </c>
    </row>
    <row r="249" spans="1:8" x14ac:dyDescent="0.2">
      <c r="A249" s="469" t="s">
        <v>10997</v>
      </c>
      <c r="B249" s="596" t="s">
        <v>10849</v>
      </c>
      <c r="C249" s="594">
        <v>6719.9730000000018</v>
      </c>
      <c r="D249" s="277"/>
      <c r="E249" s="277"/>
      <c r="F249" s="62">
        <v>0</v>
      </c>
      <c r="G249" s="62">
        <v>0</v>
      </c>
      <c r="H249" s="253">
        <f t="shared" si="37"/>
        <v>0</v>
      </c>
    </row>
    <row r="250" spans="1:8" ht="15" x14ac:dyDescent="0.25">
      <c r="A250" s="476" t="s">
        <v>10998</v>
      </c>
      <c r="B250" s="12" t="s">
        <v>2594</v>
      </c>
      <c r="C250" s="594"/>
      <c r="D250" s="277"/>
      <c r="E250" s="277"/>
      <c r="F250" s="277"/>
      <c r="G250" s="277"/>
      <c r="H250" s="277"/>
    </row>
    <row r="251" spans="1:8" x14ac:dyDescent="0.2">
      <c r="A251" s="469" t="s">
        <v>10999</v>
      </c>
      <c r="B251" s="596" t="s">
        <v>10847</v>
      </c>
      <c r="C251" s="594">
        <v>60479.757000000012</v>
      </c>
      <c r="D251" s="277"/>
      <c r="E251" s="277"/>
      <c r="F251" s="62">
        <v>0</v>
      </c>
      <c r="G251" s="62">
        <v>0</v>
      </c>
      <c r="H251" s="253">
        <f t="shared" ref="H251:H252" si="38">G251-F251</f>
        <v>0</v>
      </c>
    </row>
    <row r="252" spans="1:8" x14ac:dyDescent="0.2">
      <c r="A252" s="469" t="s">
        <v>11000</v>
      </c>
      <c r="B252" s="596" t="s">
        <v>10849</v>
      </c>
      <c r="C252" s="594">
        <v>6719.9730000000018</v>
      </c>
      <c r="D252" s="277"/>
      <c r="E252" s="277"/>
      <c r="F252" s="62">
        <v>0</v>
      </c>
      <c r="G252" s="62">
        <v>0</v>
      </c>
      <c r="H252" s="253">
        <f t="shared" si="38"/>
        <v>0</v>
      </c>
    </row>
    <row r="253" spans="1:8" ht="15" x14ac:dyDescent="0.25">
      <c r="A253" s="476" t="s">
        <v>11001</v>
      </c>
      <c r="B253" s="12" t="s">
        <v>2664</v>
      </c>
      <c r="C253" s="594"/>
      <c r="D253" s="277"/>
      <c r="E253" s="277"/>
      <c r="F253" s="277"/>
      <c r="G253" s="277"/>
      <c r="H253" s="277"/>
    </row>
    <row r="254" spans="1:8" x14ac:dyDescent="0.2">
      <c r="A254" s="469" t="s">
        <v>11002</v>
      </c>
      <c r="B254" s="596" t="s">
        <v>10847</v>
      </c>
      <c r="C254" s="594">
        <v>60479.757000000012</v>
      </c>
      <c r="D254" s="277"/>
      <c r="E254" s="277"/>
      <c r="F254" s="62">
        <v>0</v>
      </c>
      <c r="G254" s="62">
        <v>0</v>
      </c>
      <c r="H254" s="253">
        <f t="shared" ref="H254:H255" si="39">G254-F254</f>
        <v>0</v>
      </c>
    </row>
    <row r="255" spans="1:8" x14ac:dyDescent="0.2">
      <c r="A255" s="469" t="s">
        <v>11003</v>
      </c>
      <c r="B255" s="596" t="s">
        <v>10849</v>
      </c>
      <c r="C255" s="594">
        <v>6719.9730000000018</v>
      </c>
      <c r="D255" s="277"/>
      <c r="E255" s="277"/>
      <c r="F255" s="62">
        <v>0</v>
      </c>
      <c r="G255" s="62">
        <v>0</v>
      </c>
      <c r="H255" s="253">
        <f t="shared" si="39"/>
        <v>0</v>
      </c>
    </row>
    <row r="256" spans="1:8" ht="15" x14ac:dyDescent="0.25">
      <c r="A256" s="476" t="s">
        <v>11004</v>
      </c>
      <c r="B256" s="12" t="s">
        <v>2666</v>
      </c>
      <c r="C256" s="594"/>
      <c r="D256" s="277"/>
      <c r="E256" s="277"/>
      <c r="F256" s="277"/>
      <c r="G256" s="277"/>
      <c r="H256" s="277"/>
    </row>
    <row r="257" spans="1:8" x14ac:dyDescent="0.2">
      <c r="A257" s="469" t="s">
        <v>11005</v>
      </c>
      <c r="B257" s="596" t="s">
        <v>10847</v>
      </c>
      <c r="C257" s="594">
        <v>60479.757000000012</v>
      </c>
      <c r="D257" s="277"/>
      <c r="E257" s="277"/>
      <c r="F257" s="62">
        <v>0</v>
      </c>
      <c r="G257" s="62">
        <v>0</v>
      </c>
      <c r="H257" s="253">
        <f t="shared" ref="H257:H260" si="40">G257-F257</f>
        <v>0</v>
      </c>
    </row>
    <row r="258" spans="1:8" x14ac:dyDescent="0.2">
      <c r="A258" s="469" t="s">
        <v>11006</v>
      </c>
      <c r="B258" s="596" t="s">
        <v>10849</v>
      </c>
      <c r="C258" s="594">
        <v>6719.9730000000018</v>
      </c>
      <c r="D258" s="277"/>
      <c r="E258" s="277"/>
      <c r="F258" s="62">
        <v>0</v>
      </c>
      <c r="G258" s="62">
        <v>0</v>
      </c>
      <c r="H258" s="253">
        <f t="shared" si="40"/>
        <v>0</v>
      </c>
    </row>
    <row r="259" spans="1:8" ht="15" x14ac:dyDescent="0.25">
      <c r="A259" s="476" t="s">
        <v>11007</v>
      </c>
      <c r="B259" s="167" t="s">
        <v>8871</v>
      </c>
      <c r="C259" s="594">
        <v>51641.72</v>
      </c>
      <c r="D259" s="277"/>
      <c r="E259" s="277"/>
      <c r="F259" s="62">
        <v>0</v>
      </c>
      <c r="G259" s="62">
        <v>0</v>
      </c>
      <c r="H259" s="253">
        <f t="shared" si="40"/>
        <v>0</v>
      </c>
    </row>
    <row r="260" spans="1:8" ht="30.75" thickBot="1" x14ac:dyDescent="0.3">
      <c r="A260" s="476" t="s">
        <v>11008</v>
      </c>
      <c r="B260" s="167" t="s">
        <v>8872</v>
      </c>
      <c r="C260" s="594">
        <v>144767.31</v>
      </c>
      <c r="D260" s="277"/>
      <c r="E260" s="277"/>
      <c r="F260" s="62">
        <v>0</v>
      </c>
      <c r="G260" s="62">
        <v>0</v>
      </c>
      <c r="H260" s="253">
        <f t="shared" si="40"/>
        <v>0</v>
      </c>
    </row>
    <row r="261" spans="1:8" ht="15.75" thickBot="1" x14ac:dyDescent="0.3">
      <c r="A261" s="158"/>
      <c r="B261" s="159" t="s">
        <v>6058</v>
      </c>
      <c r="C261" s="590">
        <f>SUM(C54:C260)</f>
        <v>4766405.8099999987</v>
      </c>
      <c r="D261" s="273"/>
      <c r="E261" s="273"/>
      <c r="F261" s="590">
        <f t="shared" ref="F261:H261" si="41">SUM(F54:F260)</f>
        <v>307809.0687235588</v>
      </c>
      <c r="G261" s="590">
        <f t="shared" si="41"/>
        <v>0</v>
      </c>
      <c r="H261" s="590">
        <f t="shared" si="41"/>
        <v>307809.0687235588</v>
      </c>
    </row>
    <row r="262" spans="1:8" ht="30" x14ac:dyDescent="0.2">
      <c r="A262" s="206" t="s">
        <v>11009</v>
      </c>
      <c r="B262" s="501" t="s">
        <v>7806</v>
      </c>
      <c r="C262" s="290"/>
      <c r="D262" s="291"/>
      <c r="E262" s="291"/>
      <c r="F262" s="291"/>
      <c r="G262" s="291"/>
      <c r="H262" s="292"/>
    </row>
    <row r="263" spans="1:8" ht="15" x14ac:dyDescent="0.2">
      <c r="A263" s="6"/>
      <c r="B263" s="6" t="s">
        <v>5474</v>
      </c>
      <c r="C263" s="250"/>
      <c r="D263" s="300"/>
      <c r="E263" s="300"/>
      <c r="F263" s="300"/>
      <c r="G263" s="300"/>
      <c r="H263" s="300"/>
    </row>
    <row r="264" spans="1:8" ht="15" x14ac:dyDescent="0.25">
      <c r="A264" s="11" t="s">
        <v>11010</v>
      </c>
      <c r="B264" s="12" t="s">
        <v>5961</v>
      </c>
      <c r="C264" s="269"/>
      <c r="D264" s="269"/>
      <c r="E264" s="269"/>
      <c r="F264" s="269"/>
      <c r="G264" s="269"/>
      <c r="H264" s="288"/>
    </row>
    <row r="265" spans="1:8" x14ac:dyDescent="0.2">
      <c r="A265" s="10" t="s">
        <v>11011</v>
      </c>
      <c r="B265" s="6" t="s">
        <v>5476</v>
      </c>
      <c r="C265" s="253">
        <v>21594.560000000001</v>
      </c>
      <c r="D265" s="293">
        <v>18</v>
      </c>
      <c r="E265" s="293"/>
      <c r="F265" s="62">
        <v>0</v>
      </c>
      <c r="G265" s="62">
        <v>0</v>
      </c>
      <c r="H265" s="253">
        <f t="shared" ref="H265" si="42">G265-F265</f>
        <v>0</v>
      </c>
    </row>
    <row r="266" spans="1:8" x14ac:dyDescent="0.2">
      <c r="A266" s="10" t="s">
        <v>11012</v>
      </c>
      <c r="B266" s="6" t="s">
        <v>5543</v>
      </c>
      <c r="C266" s="253">
        <v>93066.08</v>
      </c>
      <c r="D266" s="293">
        <v>18</v>
      </c>
      <c r="E266" s="293"/>
      <c r="F266" s="62">
        <v>0</v>
      </c>
      <c r="G266" s="62">
        <v>0</v>
      </c>
      <c r="H266" s="253">
        <f t="shared" ref="H266:H269" si="43">G266-F266</f>
        <v>0</v>
      </c>
    </row>
    <row r="267" spans="1:8" x14ac:dyDescent="0.2">
      <c r="A267" s="10" t="s">
        <v>11013</v>
      </c>
      <c r="B267" s="6" t="s">
        <v>5567</v>
      </c>
      <c r="C267" s="253">
        <v>103841.81</v>
      </c>
      <c r="D267" s="293">
        <v>35</v>
      </c>
      <c r="E267" s="293"/>
      <c r="F267" s="62">
        <v>0</v>
      </c>
      <c r="G267" s="62">
        <v>0</v>
      </c>
      <c r="H267" s="253">
        <f t="shared" si="43"/>
        <v>0</v>
      </c>
    </row>
    <row r="268" spans="1:8" ht="15" x14ac:dyDescent="0.25">
      <c r="A268" s="476" t="s">
        <v>11015</v>
      </c>
      <c r="B268" s="73" t="s">
        <v>5802</v>
      </c>
      <c r="C268" s="520">
        <v>0</v>
      </c>
      <c r="D268" s="519"/>
      <c r="E268" s="584"/>
      <c r="F268" s="62">
        <v>0</v>
      </c>
      <c r="G268" s="62">
        <v>0</v>
      </c>
      <c r="H268" s="253">
        <f t="shared" si="43"/>
        <v>0</v>
      </c>
    </row>
    <row r="269" spans="1:8" ht="15" x14ac:dyDescent="0.25">
      <c r="A269" s="477" t="s">
        <v>11016</v>
      </c>
      <c r="B269" s="73" t="s">
        <v>10762</v>
      </c>
      <c r="C269" s="600">
        <v>1154123.07</v>
      </c>
      <c r="D269" s="278"/>
      <c r="E269" s="584"/>
      <c r="F269" s="62">
        <v>0</v>
      </c>
      <c r="G269" s="62">
        <v>0</v>
      </c>
      <c r="H269" s="253">
        <f t="shared" si="43"/>
        <v>0</v>
      </c>
    </row>
    <row r="270" spans="1:8" ht="15" x14ac:dyDescent="0.25">
      <c r="A270" s="15" t="s">
        <v>11014</v>
      </c>
      <c r="B270" s="12" t="s">
        <v>5544</v>
      </c>
      <c r="C270" s="269"/>
      <c r="D270" s="269"/>
      <c r="E270" s="269"/>
      <c r="F270" s="269"/>
      <c r="G270" s="269"/>
      <c r="H270" s="288"/>
    </row>
    <row r="271" spans="1:8" ht="28.5" x14ac:dyDescent="0.2">
      <c r="A271" s="10" t="s">
        <v>11017</v>
      </c>
      <c r="B271" s="173" t="s">
        <v>5545</v>
      </c>
      <c r="C271" s="253">
        <v>30170.21</v>
      </c>
      <c r="D271" s="293">
        <v>39</v>
      </c>
      <c r="E271" s="293"/>
      <c r="F271" s="62">
        <v>0</v>
      </c>
      <c r="G271" s="62">
        <v>0</v>
      </c>
      <c r="H271" s="253">
        <f t="shared" ref="H271" si="44">G271-F271</f>
        <v>0</v>
      </c>
    </row>
    <row r="272" spans="1:8" ht="15.75" thickBot="1" x14ac:dyDescent="0.3">
      <c r="A272" s="15" t="s">
        <v>11018</v>
      </c>
      <c r="B272" s="12" t="s">
        <v>5546</v>
      </c>
      <c r="C272" s="255">
        <v>13274.92</v>
      </c>
      <c r="D272" s="293">
        <v>41</v>
      </c>
      <c r="E272" s="293"/>
      <c r="F272" s="62">
        <v>0</v>
      </c>
      <c r="G272" s="62">
        <v>0</v>
      </c>
      <c r="H272" s="253">
        <f t="shared" ref="H272" si="45">G272-F272</f>
        <v>0</v>
      </c>
    </row>
    <row r="273" spans="1:8" ht="15.75" thickBot="1" x14ac:dyDescent="0.3">
      <c r="A273" s="158"/>
      <c r="B273" s="159" t="s">
        <v>11718</v>
      </c>
      <c r="C273" s="280">
        <f>SUM(C265:C272)</f>
        <v>1416070.65</v>
      </c>
      <c r="D273" s="273"/>
      <c r="E273" s="273"/>
      <c r="F273" s="262">
        <f>SUM(F265:F272)</f>
        <v>0</v>
      </c>
      <c r="G273" s="262">
        <f>SUM(G265:G272)</f>
        <v>0</v>
      </c>
      <c r="H273" s="262">
        <f>SUM(H265:H272)</f>
        <v>0</v>
      </c>
    </row>
    <row r="274" spans="1:8" ht="45" x14ac:dyDescent="0.25">
      <c r="A274" s="170" t="s">
        <v>11019</v>
      </c>
      <c r="B274" s="501" t="s">
        <v>7807</v>
      </c>
      <c r="C274" s="286"/>
      <c r="D274" s="275"/>
      <c r="E274" s="275"/>
      <c r="F274" s="275"/>
      <c r="G274" s="275"/>
      <c r="H274" s="287"/>
    </row>
    <row r="275" spans="1:8" x14ac:dyDescent="0.2">
      <c r="A275" s="6"/>
      <c r="B275" s="6" t="s">
        <v>6029</v>
      </c>
      <c r="C275" s="250"/>
      <c r="D275" s="552"/>
      <c r="E275" s="250"/>
      <c r="F275" s="250"/>
      <c r="G275" s="250"/>
      <c r="H275" s="250"/>
    </row>
    <row r="276" spans="1:8" ht="15" x14ac:dyDescent="0.25">
      <c r="A276" s="6"/>
      <c r="B276" s="41" t="s">
        <v>5950</v>
      </c>
      <c r="C276" s="255"/>
      <c r="D276" s="255"/>
      <c r="E276" s="250"/>
      <c r="F276" s="277"/>
      <c r="G276" s="277"/>
      <c r="H276" s="277"/>
    </row>
    <row r="277" spans="1:8" ht="15" x14ac:dyDescent="0.25">
      <c r="A277" s="11" t="s">
        <v>766</v>
      </c>
      <c r="B277" s="12" t="s">
        <v>11021</v>
      </c>
      <c r="C277" s="594">
        <v>398696.27</v>
      </c>
      <c r="D277" s="255"/>
      <c r="E277" s="552"/>
      <c r="F277" s="62">
        <v>0</v>
      </c>
      <c r="G277" s="62">
        <v>0</v>
      </c>
      <c r="H277" s="253">
        <f t="shared" ref="H277:H291" si="46">G277-F277</f>
        <v>0</v>
      </c>
    </row>
    <row r="278" spans="1:8" ht="15" x14ac:dyDescent="0.25">
      <c r="A278" s="11" t="s">
        <v>11020</v>
      </c>
      <c r="B278" s="12" t="s">
        <v>5556</v>
      </c>
      <c r="C278" s="594">
        <v>280939.55</v>
      </c>
      <c r="D278" s="269"/>
      <c r="E278" s="299"/>
      <c r="F278" s="62">
        <v>0</v>
      </c>
      <c r="G278" s="62">
        <v>0</v>
      </c>
      <c r="H278" s="253">
        <f t="shared" si="46"/>
        <v>0</v>
      </c>
    </row>
    <row r="279" spans="1:8" ht="30" x14ac:dyDescent="0.25">
      <c r="A279" s="11" t="s">
        <v>767</v>
      </c>
      <c r="B279" s="167" t="s">
        <v>5557</v>
      </c>
      <c r="C279" s="594">
        <v>395293.91</v>
      </c>
      <c r="D279" s="269"/>
      <c r="E279" s="299"/>
      <c r="F279" s="62">
        <v>0</v>
      </c>
      <c r="G279" s="62">
        <v>0</v>
      </c>
      <c r="H279" s="253">
        <f t="shared" si="46"/>
        <v>0</v>
      </c>
    </row>
    <row r="280" spans="1:8" ht="15" x14ac:dyDescent="0.25">
      <c r="A280" s="11" t="s">
        <v>6060</v>
      </c>
      <c r="B280" s="12" t="s">
        <v>6059</v>
      </c>
      <c r="C280" s="594">
        <v>399122.15</v>
      </c>
      <c r="D280" s="269"/>
      <c r="E280" s="299"/>
      <c r="F280" s="62">
        <v>0</v>
      </c>
      <c r="G280" s="62">
        <v>0</v>
      </c>
      <c r="H280" s="253">
        <f t="shared" si="46"/>
        <v>0</v>
      </c>
    </row>
    <row r="281" spans="1:8" ht="15" x14ac:dyDescent="0.25">
      <c r="A281" s="11" t="s">
        <v>11022</v>
      </c>
      <c r="B281" s="12" t="s">
        <v>5760</v>
      </c>
      <c r="C281" s="594">
        <v>34187.18</v>
      </c>
      <c r="D281" s="269"/>
      <c r="E281" s="299"/>
      <c r="F281" s="62">
        <v>0</v>
      </c>
      <c r="G281" s="62">
        <v>0</v>
      </c>
      <c r="H281" s="253">
        <f t="shared" si="46"/>
        <v>0</v>
      </c>
    </row>
    <row r="282" spans="1:8" ht="30" x14ac:dyDescent="0.25">
      <c r="A282" s="11" t="s">
        <v>11023</v>
      </c>
      <c r="B282" s="167" t="s">
        <v>5561</v>
      </c>
      <c r="C282" s="594">
        <v>68535.710000000006</v>
      </c>
      <c r="D282" s="269"/>
      <c r="E282" s="299"/>
      <c r="F282" s="62">
        <v>0</v>
      </c>
      <c r="G282" s="62">
        <v>0</v>
      </c>
      <c r="H282" s="253">
        <f t="shared" si="46"/>
        <v>0</v>
      </c>
    </row>
    <row r="283" spans="1:8" ht="15" x14ac:dyDescent="0.25">
      <c r="A283" s="6"/>
      <c r="B283" s="41" t="s">
        <v>5991</v>
      </c>
      <c r="C283" s="594">
        <v>0</v>
      </c>
      <c r="D283" s="255"/>
      <c r="E283" s="250"/>
      <c r="F283" s="62"/>
      <c r="G283" s="62"/>
      <c r="H283" s="253"/>
    </row>
    <row r="284" spans="1:8" ht="15" x14ac:dyDescent="0.25">
      <c r="A284" s="6" t="s">
        <v>11024</v>
      </c>
      <c r="B284" s="12" t="s">
        <v>11021</v>
      </c>
      <c r="C284" s="594">
        <v>291051.90999999997</v>
      </c>
      <c r="D284" s="255"/>
      <c r="E284" s="552"/>
      <c r="F284" s="62">
        <v>0</v>
      </c>
      <c r="G284" s="62">
        <v>0</v>
      </c>
      <c r="H284" s="253">
        <f t="shared" si="46"/>
        <v>0</v>
      </c>
    </row>
    <row r="285" spans="1:8" ht="15" x14ac:dyDescent="0.25">
      <c r="A285" s="11" t="s">
        <v>11025</v>
      </c>
      <c r="B285" s="12" t="s">
        <v>5556</v>
      </c>
      <c r="C285" s="594">
        <v>316525.68</v>
      </c>
      <c r="D285" s="269"/>
      <c r="E285" s="299"/>
      <c r="F285" s="62">
        <v>0</v>
      </c>
      <c r="G285" s="62">
        <v>0</v>
      </c>
      <c r="H285" s="253">
        <f t="shared" si="46"/>
        <v>0</v>
      </c>
    </row>
    <row r="286" spans="1:8" ht="30" x14ac:dyDescent="0.25">
      <c r="A286" s="11" t="s">
        <v>11026</v>
      </c>
      <c r="B286" s="167" t="s">
        <v>5557</v>
      </c>
      <c r="C286" s="594">
        <v>317802.84000000003</v>
      </c>
      <c r="D286" s="269"/>
      <c r="E286" s="299"/>
      <c r="F286" s="62">
        <v>0</v>
      </c>
      <c r="G286" s="62">
        <v>0</v>
      </c>
      <c r="H286" s="253">
        <f t="shared" si="46"/>
        <v>0</v>
      </c>
    </row>
    <row r="287" spans="1:8" ht="15" x14ac:dyDescent="0.25">
      <c r="A287" s="11" t="s">
        <v>11027</v>
      </c>
      <c r="B287" s="12" t="s">
        <v>6059</v>
      </c>
      <c r="C287" s="594">
        <v>399517.54</v>
      </c>
      <c r="D287" s="269"/>
      <c r="E287" s="299"/>
      <c r="F287" s="62">
        <v>0</v>
      </c>
      <c r="G287" s="62">
        <v>0</v>
      </c>
      <c r="H287" s="253">
        <f t="shared" si="46"/>
        <v>0</v>
      </c>
    </row>
    <row r="288" spans="1:8" ht="15" x14ac:dyDescent="0.25">
      <c r="A288" s="11" t="s">
        <v>11028</v>
      </c>
      <c r="B288" s="12" t="s">
        <v>5760</v>
      </c>
      <c r="C288" s="594">
        <v>31836.799999999999</v>
      </c>
      <c r="D288" s="269"/>
      <c r="E288" s="299"/>
      <c r="F288" s="62">
        <v>0</v>
      </c>
      <c r="G288" s="62">
        <v>0</v>
      </c>
      <c r="H288" s="253">
        <f t="shared" si="46"/>
        <v>0</v>
      </c>
    </row>
    <row r="289" spans="1:8" ht="30" x14ac:dyDescent="0.25">
      <c r="A289" s="11" t="s">
        <v>11029</v>
      </c>
      <c r="B289" s="167" t="s">
        <v>5561</v>
      </c>
      <c r="C289" s="594">
        <v>68535.710000000006</v>
      </c>
      <c r="D289" s="269"/>
      <c r="E289" s="299"/>
      <c r="F289" s="62">
        <v>0</v>
      </c>
      <c r="G289" s="62">
        <v>0</v>
      </c>
      <c r="H289" s="253">
        <f t="shared" si="46"/>
        <v>0</v>
      </c>
    </row>
    <row r="290" spans="1:8" ht="15" x14ac:dyDescent="0.25">
      <c r="A290" s="476" t="s">
        <v>11030</v>
      </c>
      <c r="B290" s="73" t="s">
        <v>11031</v>
      </c>
      <c r="C290" s="594">
        <v>0</v>
      </c>
      <c r="D290" s="601"/>
      <c r="E290" s="604"/>
      <c r="F290" s="62">
        <v>0</v>
      </c>
      <c r="G290" s="62">
        <v>0</v>
      </c>
      <c r="H290" s="253">
        <f t="shared" si="46"/>
        <v>0</v>
      </c>
    </row>
    <row r="291" spans="1:8" ht="29.25" thickBot="1" x14ac:dyDescent="0.25">
      <c r="A291" s="602" t="s">
        <v>11032</v>
      </c>
      <c r="B291" s="520" t="s">
        <v>10760</v>
      </c>
      <c r="C291" s="594">
        <v>56886.89</v>
      </c>
      <c r="D291" s="601"/>
      <c r="E291" s="604"/>
      <c r="F291" s="62">
        <v>0</v>
      </c>
      <c r="G291" s="62">
        <v>0</v>
      </c>
      <c r="H291" s="253">
        <f t="shared" si="46"/>
        <v>0</v>
      </c>
    </row>
    <row r="292" spans="1:8" ht="15.75" thickBot="1" x14ac:dyDescent="0.3">
      <c r="A292" s="158"/>
      <c r="B292" s="159" t="s">
        <v>6061</v>
      </c>
      <c r="C292" s="280">
        <f>SUM(C277:C291)</f>
        <v>3058932.1399999997</v>
      </c>
      <c r="D292" s="273"/>
      <c r="E292" s="496"/>
      <c r="F292" s="262">
        <f>SUM(F279:F289)</f>
        <v>0</v>
      </c>
      <c r="G292" s="262">
        <f>SUM(G279:G289)</f>
        <v>0</v>
      </c>
      <c r="H292" s="262">
        <f>SUM(H279:H289)</f>
        <v>0</v>
      </c>
    </row>
    <row r="293" spans="1:8" ht="30" x14ac:dyDescent="0.2">
      <c r="A293" s="206" t="s">
        <v>11033</v>
      </c>
      <c r="B293" s="501" t="s">
        <v>7808</v>
      </c>
      <c r="C293" s="290"/>
      <c r="D293" s="291"/>
      <c r="E293" s="291"/>
      <c r="F293" s="291"/>
      <c r="G293" s="291"/>
      <c r="H293" s="292"/>
    </row>
    <row r="294" spans="1:8" ht="15" x14ac:dyDescent="0.2">
      <c r="A294" s="6"/>
      <c r="B294" s="6" t="s">
        <v>5489</v>
      </c>
      <c r="C294" s="250"/>
      <c r="D294" s="300"/>
      <c r="E294" s="300"/>
      <c r="F294" s="300"/>
      <c r="G294" s="300"/>
      <c r="H294" s="300"/>
    </row>
    <row r="295" spans="1:8" ht="15" x14ac:dyDescent="0.25">
      <c r="A295" s="11" t="s">
        <v>768</v>
      </c>
      <c r="B295" s="12" t="s">
        <v>5961</v>
      </c>
      <c r="C295" s="269"/>
      <c r="D295" s="269"/>
      <c r="E295" s="269"/>
      <c r="F295" s="269"/>
      <c r="G295" s="269"/>
      <c r="H295" s="288"/>
    </row>
    <row r="296" spans="1:8" x14ac:dyDescent="0.2">
      <c r="A296" s="10" t="s">
        <v>769</v>
      </c>
      <c r="B296" s="6" t="s">
        <v>5476</v>
      </c>
      <c r="C296" s="253">
        <v>3950.22</v>
      </c>
      <c r="D296" s="293">
        <v>19</v>
      </c>
      <c r="E296" s="293"/>
      <c r="F296" s="62">
        <v>0</v>
      </c>
      <c r="G296" s="62">
        <v>0</v>
      </c>
      <c r="H296" s="253">
        <f t="shared" ref="H296:H297" si="47">G296-F296</f>
        <v>0</v>
      </c>
    </row>
    <row r="297" spans="1:8" x14ac:dyDescent="0.2">
      <c r="A297" s="10" t="s">
        <v>770</v>
      </c>
      <c r="B297" s="6" t="s">
        <v>5543</v>
      </c>
      <c r="C297" s="253">
        <v>46533.04</v>
      </c>
      <c r="D297" s="293"/>
      <c r="E297" s="293"/>
      <c r="F297" s="62">
        <v>0</v>
      </c>
      <c r="G297" s="62">
        <v>0</v>
      </c>
      <c r="H297" s="253">
        <f t="shared" si="47"/>
        <v>0</v>
      </c>
    </row>
    <row r="298" spans="1:8" x14ac:dyDescent="0.2">
      <c r="A298" s="10" t="s">
        <v>771</v>
      </c>
      <c r="B298" s="6" t="s">
        <v>5567</v>
      </c>
      <c r="C298" s="247">
        <v>18995.45</v>
      </c>
      <c r="D298" s="293">
        <v>36</v>
      </c>
      <c r="E298" s="293"/>
      <c r="F298" s="62">
        <v>0</v>
      </c>
      <c r="G298" s="62">
        <v>0</v>
      </c>
      <c r="H298" s="253">
        <f t="shared" ref="H298" si="48">G298-F298</f>
        <v>0</v>
      </c>
    </row>
    <row r="299" spans="1:8" ht="15" x14ac:dyDescent="0.25">
      <c r="A299" s="476" t="s">
        <v>772</v>
      </c>
      <c r="B299" s="73" t="s">
        <v>5802</v>
      </c>
      <c r="C299" s="247"/>
      <c r="D299" s="293"/>
      <c r="E299" s="293"/>
      <c r="F299" s="293"/>
      <c r="G299" s="293"/>
      <c r="H299" s="293"/>
    </row>
    <row r="300" spans="1:8" ht="15" x14ac:dyDescent="0.25">
      <c r="A300" s="477" t="s">
        <v>773</v>
      </c>
      <c r="B300" s="73" t="s">
        <v>10762</v>
      </c>
      <c r="C300" s="247">
        <v>149724.07</v>
      </c>
      <c r="D300" s="293">
        <v>37</v>
      </c>
      <c r="E300" s="293"/>
      <c r="F300" s="62">
        <v>0</v>
      </c>
      <c r="G300" s="62">
        <v>0</v>
      </c>
      <c r="H300" s="253">
        <f t="shared" ref="H300" si="49">G300-F300</f>
        <v>0</v>
      </c>
    </row>
    <row r="301" spans="1:8" ht="15" x14ac:dyDescent="0.25">
      <c r="A301" s="15" t="s">
        <v>774</v>
      </c>
      <c r="B301" s="12" t="s">
        <v>5544</v>
      </c>
      <c r="C301" s="247"/>
      <c r="D301" s="293"/>
      <c r="E301" s="293"/>
      <c r="F301" s="62"/>
      <c r="G301" s="62"/>
      <c r="H301" s="253"/>
    </row>
    <row r="302" spans="1:8" ht="28.5" x14ac:dyDescent="0.2">
      <c r="A302" s="10" t="s">
        <v>775</v>
      </c>
      <c r="B302" s="173" t="s">
        <v>5545</v>
      </c>
      <c r="C302" s="247">
        <v>5518.94</v>
      </c>
      <c r="D302" s="293">
        <v>37</v>
      </c>
      <c r="E302" s="293"/>
      <c r="F302" s="62">
        <v>0</v>
      </c>
      <c r="G302" s="62">
        <v>0</v>
      </c>
      <c r="H302" s="253">
        <f t="shared" ref="H302" si="50">G302-F302</f>
        <v>0</v>
      </c>
    </row>
    <row r="303" spans="1:8" ht="15.75" thickBot="1" x14ac:dyDescent="0.3">
      <c r="A303" s="15" t="s">
        <v>1388</v>
      </c>
      <c r="B303" s="12" t="s">
        <v>5546</v>
      </c>
      <c r="C303" s="253">
        <v>2428.34</v>
      </c>
      <c r="D303" s="293">
        <v>38</v>
      </c>
      <c r="E303" s="293"/>
      <c r="F303" s="62">
        <v>0</v>
      </c>
      <c r="G303" s="62">
        <v>0</v>
      </c>
      <c r="H303" s="253">
        <f t="shared" ref="H303" si="51">G303-F303</f>
        <v>0</v>
      </c>
    </row>
    <row r="304" spans="1:8" ht="15.75" thickBot="1" x14ac:dyDescent="0.3">
      <c r="A304" s="158"/>
      <c r="B304" s="159" t="s">
        <v>6063</v>
      </c>
      <c r="C304" s="280">
        <f>SUM(C296:C303)</f>
        <v>227150.06000000003</v>
      </c>
      <c r="D304" s="273"/>
      <c r="E304" s="273"/>
      <c r="F304" s="262">
        <f>SUM(F296:F303)</f>
        <v>0</v>
      </c>
      <c r="G304" s="262">
        <f>SUM(G296:G303)</f>
        <v>0</v>
      </c>
      <c r="H304" s="262">
        <f>SUM(H296:H303)</f>
        <v>0</v>
      </c>
    </row>
    <row r="305" spans="1:8" ht="45" x14ac:dyDescent="0.25">
      <c r="A305" s="170" t="s">
        <v>11034</v>
      </c>
      <c r="B305" s="501" t="s">
        <v>7809</v>
      </c>
      <c r="C305" s="286"/>
      <c r="D305" s="275"/>
      <c r="E305" s="275"/>
      <c r="F305" s="275"/>
      <c r="G305" s="275"/>
      <c r="H305" s="287"/>
    </row>
    <row r="306" spans="1:8" x14ac:dyDescent="0.2">
      <c r="A306" s="6"/>
      <c r="B306" s="6" t="s">
        <v>5474</v>
      </c>
      <c r="C306" s="250"/>
      <c r="D306" s="250"/>
      <c r="E306" s="250"/>
      <c r="F306" s="250"/>
      <c r="G306" s="250"/>
      <c r="H306" s="250"/>
    </row>
    <row r="307" spans="1:8" ht="15" x14ac:dyDescent="0.25">
      <c r="A307" s="11" t="s">
        <v>776</v>
      </c>
      <c r="B307" s="12" t="s">
        <v>5570</v>
      </c>
      <c r="C307" s="253">
        <v>535792.79</v>
      </c>
      <c r="D307" s="269"/>
      <c r="E307" s="250"/>
      <c r="F307" s="62">
        <v>0</v>
      </c>
      <c r="G307" s="62">
        <v>0</v>
      </c>
      <c r="H307" s="253">
        <f t="shared" ref="H307:H310" si="52">G307-F307</f>
        <v>0</v>
      </c>
    </row>
    <row r="308" spans="1:8" ht="30" x14ac:dyDescent="0.25">
      <c r="A308" s="11" t="s">
        <v>777</v>
      </c>
      <c r="B308" s="208" t="s">
        <v>6068</v>
      </c>
      <c r="C308" s="253">
        <v>2716218.79</v>
      </c>
      <c r="D308" s="269"/>
      <c r="E308" s="250"/>
      <c r="F308" s="62">
        <v>0</v>
      </c>
      <c r="G308" s="62">
        <v>0</v>
      </c>
      <c r="H308" s="253">
        <f t="shared" si="52"/>
        <v>0</v>
      </c>
    </row>
    <row r="309" spans="1:8" ht="30" x14ac:dyDescent="0.25">
      <c r="A309" s="14" t="s">
        <v>778</v>
      </c>
      <c r="B309" s="208" t="s">
        <v>6020</v>
      </c>
      <c r="C309" s="253">
        <v>1100901.17</v>
      </c>
      <c r="D309" s="269"/>
      <c r="E309" s="250"/>
      <c r="F309" s="62">
        <v>0</v>
      </c>
      <c r="G309" s="62">
        <v>0</v>
      </c>
      <c r="H309" s="253">
        <f t="shared" si="52"/>
        <v>0</v>
      </c>
    </row>
    <row r="310" spans="1:8" ht="30" x14ac:dyDescent="0.25">
      <c r="A310" s="14" t="s">
        <v>11036</v>
      </c>
      <c r="B310" s="208" t="s">
        <v>6046</v>
      </c>
      <c r="C310" s="253">
        <v>1556976.81</v>
      </c>
      <c r="D310" s="269"/>
      <c r="E310" s="250"/>
      <c r="F310" s="62">
        <v>0</v>
      </c>
      <c r="G310" s="62">
        <v>0</v>
      </c>
      <c r="H310" s="253">
        <f t="shared" si="52"/>
        <v>0</v>
      </c>
    </row>
    <row r="311" spans="1:8" ht="15" x14ac:dyDescent="0.25">
      <c r="A311" s="14" t="s">
        <v>11037</v>
      </c>
      <c r="B311" s="12" t="s">
        <v>5905</v>
      </c>
      <c r="C311" s="253"/>
      <c r="D311" s="269"/>
      <c r="E311" s="269"/>
      <c r="F311" s="269"/>
      <c r="G311" s="269"/>
      <c r="H311" s="288"/>
    </row>
    <row r="312" spans="1:8" ht="15" x14ac:dyDescent="0.25">
      <c r="A312" s="29" t="s">
        <v>11038</v>
      </c>
      <c r="B312" s="36" t="s">
        <v>11035</v>
      </c>
      <c r="C312" s="253">
        <v>31572.31</v>
      </c>
      <c r="D312" s="250"/>
      <c r="E312" s="250"/>
      <c r="F312" s="62">
        <v>0</v>
      </c>
      <c r="G312" s="62">
        <v>0</v>
      </c>
      <c r="H312" s="253">
        <f t="shared" ref="H312:H313" si="53">G312-F312</f>
        <v>0</v>
      </c>
    </row>
    <row r="313" spans="1:8" ht="13.5" customHeight="1" x14ac:dyDescent="0.25">
      <c r="A313" s="29" t="s">
        <v>11039</v>
      </c>
      <c r="B313" s="36" t="s">
        <v>8259</v>
      </c>
      <c r="C313" s="253">
        <v>36254.980000000003</v>
      </c>
      <c r="D313" s="250"/>
      <c r="E313" s="250"/>
      <c r="F313" s="62">
        <v>0</v>
      </c>
      <c r="G313" s="62">
        <v>0</v>
      </c>
      <c r="H313" s="253">
        <f t="shared" si="53"/>
        <v>0</v>
      </c>
    </row>
    <row r="314" spans="1:8" ht="13.5" customHeight="1" x14ac:dyDescent="0.25">
      <c r="A314" s="476" t="s">
        <v>11040</v>
      </c>
      <c r="B314" s="11" t="s">
        <v>11043</v>
      </c>
      <c r="C314" s="267"/>
      <c r="D314" s="255"/>
      <c r="E314" s="255"/>
      <c r="F314" s="255"/>
      <c r="G314" s="255"/>
      <c r="H314" s="277"/>
    </row>
    <row r="315" spans="1:8" ht="13.5" customHeight="1" x14ac:dyDescent="0.2">
      <c r="A315" s="469" t="s">
        <v>11041</v>
      </c>
      <c r="B315" s="31" t="s">
        <v>11044</v>
      </c>
      <c r="C315" s="267">
        <v>842710.55</v>
      </c>
      <c r="D315" s="255"/>
      <c r="E315" s="250"/>
      <c r="F315" s="62">
        <v>0</v>
      </c>
      <c r="G315" s="62">
        <v>0</v>
      </c>
      <c r="H315" s="253">
        <f t="shared" ref="H315:H316" si="54">G315-F315</f>
        <v>0</v>
      </c>
    </row>
    <row r="316" spans="1:8" ht="13.5" customHeight="1" x14ac:dyDescent="0.2">
      <c r="A316" s="469" t="s">
        <v>11042</v>
      </c>
      <c r="B316" s="31" t="s">
        <v>11045</v>
      </c>
      <c r="C316" s="267">
        <v>281498.08</v>
      </c>
      <c r="D316" s="255"/>
      <c r="E316" s="250"/>
      <c r="F316" s="62">
        <v>0</v>
      </c>
      <c r="G316" s="62">
        <v>0</v>
      </c>
      <c r="H316" s="253">
        <f t="shared" si="54"/>
        <v>0</v>
      </c>
    </row>
    <row r="317" spans="1:8" ht="15" x14ac:dyDescent="0.25">
      <c r="A317" s="35" t="s">
        <v>11046</v>
      </c>
      <c r="B317" s="36" t="s">
        <v>5525</v>
      </c>
      <c r="C317" s="269"/>
      <c r="D317" s="269"/>
      <c r="E317" s="269"/>
      <c r="F317" s="269"/>
      <c r="G317" s="269"/>
      <c r="H317" s="288"/>
    </row>
    <row r="318" spans="1:8" x14ac:dyDescent="0.2">
      <c r="A318" s="34" t="s">
        <v>11041</v>
      </c>
      <c r="B318" s="6" t="s">
        <v>5510</v>
      </c>
      <c r="C318" s="278">
        <f>537575.22*0.9</f>
        <v>483817.69799999997</v>
      </c>
      <c r="D318" s="250">
        <v>39</v>
      </c>
      <c r="E318" s="250"/>
      <c r="F318" s="62">
        <v>0</v>
      </c>
      <c r="G318" s="62">
        <v>0</v>
      </c>
      <c r="H318" s="253">
        <f t="shared" ref="H318:H319" si="55">G318-F318</f>
        <v>0</v>
      </c>
    </row>
    <row r="319" spans="1:8" ht="15" thickBot="1" x14ac:dyDescent="0.25">
      <c r="A319" s="34" t="s">
        <v>11042</v>
      </c>
      <c r="B319" s="6" t="s">
        <v>5511</v>
      </c>
      <c r="C319" s="278">
        <f>537575.22-C318</f>
        <v>53757.521999999997</v>
      </c>
      <c r="D319" s="250">
        <v>39</v>
      </c>
      <c r="E319" s="250"/>
      <c r="F319" s="62">
        <v>0</v>
      </c>
      <c r="G319" s="62">
        <v>0</v>
      </c>
      <c r="H319" s="253">
        <f t="shared" si="55"/>
        <v>0</v>
      </c>
    </row>
    <row r="320" spans="1:8" ht="15.75" thickBot="1" x14ac:dyDescent="0.3">
      <c r="A320" s="158"/>
      <c r="B320" s="159" t="s">
        <v>6065</v>
      </c>
      <c r="C320" s="280">
        <f>SUM(C307:C319)</f>
        <v>7639500.7000000002</v>
      </c>
      <c r="D320" s="273"/>
      <c r="E320" s="273"/>
      <c r="F320" s="262">
        <f>SUM(F308:F319)</f>
        <v>0</v>
      </c>
      <c r="G320" s="262">
        <f>SUM(G308:G319)</f>
        <v>0</v>
      </c>
      <c r="H320" s="262">
        <f>SUM(H308:H319)</f>
        <v>0</v>
      </c>
    </row>
    <row r="321" spans="1:8" ht="45" x14ac:dyDescent="0.2">
      <c r="A321" s="206" t="s">
        <v>11048</v>
      </c>
      <c r="B321" s="467" t="s">
        <v>11047</v>
      </c>
      <c r="C321" s="290"/>
      <c r="D321" s="291"/>
      <c r="E321" s="291"/>
      <c r="F321" s="291"/>
      <c r="G321" s="291"/>
      <c r="H321" s="292"/>
    </row>
    <row r="322" spans="1:8" ht="15" x14ac:dyDescent="0.2">
      <c r="A322" s="6"/>
      <c r="B322" s="6" t="s">
        <v>5474</v>
      </c>
      <c r="C322" s="250"/>
      <c r="D322" s="300"/>
      <c r="E322" s="300"/>
      <c r="F322" s="300"/>
      <c r="G322" s="300"/>
      <c r="H322" s="300"/>
    </row>
    <row r="323" spans="1:8" ht="15" x14ac:dyDescent="0.25">
      <c r="A323" s="11" t="s">
        <v>11049</v>
      </c>
      <c r="B323" s="12" t="s">
        <v>5961</v>
      </c>
      <c r="C323" s="269"/>
      <c r="D323" s="269"/>
      <c r="E323" s="269"/>
      <c r="F323" s="269"/>
      <c r="G323" s="269"/>
      <c r="H323" s="288"/>
    </row>
    <row r="324" spans="1:8" x14ac:dyDescent="0.2">
      <c r="A324" s="10" t="s">
        <v>779</v>
      </c>
      <c r="B324" s="6" t="s">
        <v>5476</v>
      </c>
      <c r="C324" s="253">
        <v>4213.57</v>
      </c>
      <c r="D324" s="293">
        <v>19</v>
      </c>
      <c r="E324" s="293"/>
      <c r="F324" s="62">
        <v>0</v>
      </c>
      <c r="G324" s="62">
        <v>0</v>
      </c>
      <c r="H324" s="253">
        <f t="shared" ref="H324:H325" si="56">G324-F324</f>
        <v>0</v>
      </c>
    </row>
    <row r="325" spans="1:8" x14ac:dyDescent="0.2">
      <c r="A325" s="10" t="s">
        <v>11050</v>
      </c>
      <c r="B325" s="6" t="s">
        <v>5543</v>
      </c>
      <c r="C325" s="253">
        <v>19369.849999999999</v>
      </c>
      <c r="D325" s="293">
        <v>37</v>
      </c>
      <c r="E325" s="293"/>
      <c r="F325" s="62">
        <v>0</v>
      </c>
      <c r="G325" s="62">
        <v>0</v>
      </c>
      <c r="H325" s="253">
        <f t="shared" si="56"/>
        <v>0</v>
      </c>
    </row>
    <row r="326" spans="1:8" x14ac:dyDescent="0.2">
      <c r="A326" s="10" t="s">
        <v>780</v>
      </c>
      <c r="B326" s="6" t="s">
        <v>5567</v>
      </c>
      <c r="C326" s="247">
        <v>20261.82</v>
      </c>
      <c r="D326" s="293"/>
      <c r="E326" s="293"/>
      <c r="F326" s="293"/>
      <c r="G326" s="293"/>
      <c r="H326" s="293"/>
    </row>
    <row r="327" spans="1:8" ht="15" x14ac:dyDescent="0.25">
      <c r="A327" s="476" t="s">
        <v>781</v>
      </c>
      <c r="B327" s="73" t="s">
        <v>5802</v>
      </c>
      <c r="C327" s="247"/>
      <c r="D327" s="293"/>
      <c r="E327" s="293"/>
      <c r="F327" s="293"/>
      <c r="G327" s="293"/>
      <c r="H327" s="293"/>
    </row>
    <row r="328" spans="1:8" ht="15" x14ac:dyDescent="0.25">
      <c r="A328" s="477" t="s">
        <v>782</v>
      </c>
      <c r="B328" s="73" t="s">
        <v>10762</v>
      </c>
      <c r="C328" s="247">
        <v>91742.69</v>
      </c>
      <c r="D328" s="293">
        <v>37</v>
      </c>
      <c r="E328" s="293"/>
      <c r="F328" s="62">
        <v>0</v>
      </c>
      <c r="G328" s="62">
        <v>0</v>
      </c>
      <c r="H328" s="253">
        <f t="shared" ref="H328" si="57">G328-F328</f>
        <v>0</v>
      </c>
    </row>
    <row r="329" spans="1:8" ht="15" x14ac:dyDescent="0.25">
      <c r="A329" s="11" t="s">
        <v>783</v>
      </c>
      <c r="B329" s="12" t="s">
        <v>5544</v>
      </c>
      <c r="C329" s="269"/>
      <c r="D329" s="269"/>
      <c r="E329" s="269"/>
      <c r="F329" s="269"/>
      <c r="G329" s="269"/>
      <c r="H329" s="288"/>
    </row>
    <row r="330" spans="1:8" ht="28.5" x14ac:dyDescent="0.2">
      <c r="A330" s="10" t="s">
        <v>784</v>
      </c>
      <c r="B330" s="173" t="s">
        <v>6056</v>
      </c>
      <c r="C330" s="253">
        <v>5886.87</v>
      </c>
      <c r="D330" s="293">
        <v>39</v>
      </c>
      <c r="E330" s="293"/>
      <c r="F330" s="62">
        <v>0</v>
      </c>
      <c r="G330" s="62">
        <v>0</v>
      </c>
      <c r="H330" s="253">
        <f t="shared" ref="H330:H331" si="58">G330-F330</f>
        <v>0</v>
      </c>
    </row>
    <row r="331" spans="1:8" ht="15.75" thickBot="1" x14ac:dyDescent="0.3">
      <c r="A331" s="19" t="s">
        <v>785</v>
      </c>
      <c r="B331" s="12" t="s">
        <v>5546</v>
      </c>
      <c r="C331" s="253">
        <v>2590.23</v>
      </c>
      <c r="D331" s="293">
        <v>40</v>
      </c>
      <c r="E331" s="293"/>
      <c r="F331" s="62">
        <v>0</v>
      </c>
      <c r="G331" s="62">
        <v>0</v>
      </c>
      <c r="H331" s="253">
        <f t="shared" si="58"/>
        <v>0</v>
      </c>
    </row>
    <row r="332" spans="1:8" ht="15.75" thickBot="1" x14ac:dyDescent="0.3">
      <c r="A332" s="158"/>
      <c r="B332" s="159" t="s">
        <v>6066</v>
      </c>
      <c r="C332" s="280">
        <f>SUM(C324:C331)</f>
        <v>144065.03</v>
      </c>
      <c r="D332" s="273"/>
      <c r="E332" s="273"/>
      <c r="F332" s="262">
        <f>SUM(F324:F331)</f>
        <v>0</v>
      </c>
      <c r="G332" s="262">
        <f>SUM(G324:G331)</f>
        <v>0</v>
      </c>
      <c r="H332" s="262">
        <f>SUM(H324:H331)</f>
        <v>0</v>
      </c>
    </row>
    <row r="333" spans="1:8" ht="45" x14ac:dyDescent="0.25">
      <c r="A333" s="170" t="s">
        <v>11051</v>
      </c>
      <c r="B333" s="501" t="s">
        <v>7810</v>
      </c>
      <c r="C333" s="286"/>
      <c r="D333" s="275"/>
      <c r="E333" s="275"/>
      <c r="F333" s="275"/>
      <c r="G333" s="275"/>
      <c r="H333" s="287"/>
    </row>
    <row r="334" spans="1:8" x14ac:dyDescent="0.2">
      <c r="A334" s="6"/>
      <c r="B334" s="6" t="s">
        <v>6029</v>
      </c>
      <c r="C334" s="250"/>
      <c r="D334" s="552"/>
      <c r="E334" s="250"/>
      <c r="F334" s="250"/>
      <c r="G334" s="250"/>
      <c r="H334" s="250"/>
    </row>
    <row r="335" spans="1:8" ht="15" x14ac:dyDescent="0.25">
      <c r="A335" s="6"/>
      <c r="B335" s="41" t="s">
        <v>5950</v>
      </c>
      <c r="C335" s="255"/>
      <c r="D335" s="255"/>
      <c r="E335" s="250"/>
      <c r="F335" s="277"/>
      <c r="G335" s="277"/>
      <c r="H335" s="277"/>
    </row>
    <row r="336" spans="1:8" ht="15" x14ac:dyDescent="0.25">
      <c r="A336" s="11" t="s">
        <v>786</v>
      </c>
      <c r="B336" s="12" t="s">
        <v>11021</v>
      </c>
      <c r="C336" s="594">
        <v>284894.08000000002</v>
      </c>
      <c r="D336" s="592" t="s">
        <v>11061</v>
      </c>
      <c r="E336" s="552"/>
      <c r="F336" s="62">
        <v>0</v>
      </c>
      <c r="G336" s="62">
        <v>0</v>
      </c>
      <c r="H336" s="253">
        <f t="shared" ref="H336:H341" si="59">G336-F336</f>
        <v>0</v>
      </c>
    </row>
    <row r="337" spans="1:8" ht="15" x14ac:dyDescent="0.25">
      <c r="A337" s="11" t="s">
        <v>787</v>
      </c>
      <c r="B337" s="12" t="s">
        <v>5556</v>
      </c>
      <c r="C337" s="594">
        <v>286920.96000000002</v>
      </c>
      <c r="D337" s="592" t="s">
        <v>11061</v>
      </c>
      <c r="E337" s="299"/>
      <c r="F337" s="62">
        <v>0</v>
      </c>
      <c r="G337" s="62">
        <v>0</v>
      </c>
      <c r="H337" s="253">
        <f t="shared" si="59"/>
        <v>0</v>
      </c>
    </row>
    <row r="338" spans="1:8" ht="30" x14ac:dyDescent="0.25">
      <c r="A338" s="11" t="s">
        <v>788</v>
      </c>
      <c r="B338" s="167" t="s">
        <v>5557</v>
      </c>
      <c r="C338" s="594">
        <v>358450.4</v>
      </c>
      <c r="D338" s="592" t="s">
        <v>11062</v>
      </c>
      <c r="E338" s="299"/>
      <c r="F338" s="62">
        <v>0</v>
      </c>
      <c r="G338" s="62">
        <v>0</v>
      </c>
      <c r="H338" s="253">
        <f t="shared" si="59"/>
        <v>0</v>
      </c>
    </row>
    <row r="339" spans="1:8" ht="15" x14ac:dyDescent="0.25">
      <c r="A339" s="11" t="s">
        <v>11052</v>
      </c>
      <c r="B339" s="12" t="s">
        <v>6059</v>
      </c>
      <c r="C339" s="594">
        <v>488652.68</v>
      </c>
      <c r="D339" s="592" t="s">
        <v>11063</v>
      </c>
      <c r="E339" s="299"/>
      <c r="F339" s="62">
        <v>0</v>
      </c>
      <c r="G339" s="62">
        <v>0</v>
      </c>
      <c r="H339" s="253">
        <f t="shared" si="59"/>
        <v>0</v>
      </c>
    </row>
    <row r="340" spans="1:8" ht="15" x14ac:dyDescent="0.25">
      <c r="A340" s="11" t="s">
        <v>11053</v>
      </c>
      <c r="B340" s="12" t="s">
        <v>5760</v>
      </c>
      <c r="C340" s="594">
        <v>32206.86</v>
      </c>
      <c r="D340" s="592">
        <v>42</v>
      </c>
      <c r="E340" s="299"/>
      <c r="F340" s="62">
        <v>0</v>
      </c>
      <c r="G340" s="62">
        <v>0</v>
      </c>
      <c r="H340" s="253">
        <f t="shared" si="59"/>
        <v>0</v>
      </c>
    </row>
    <row r="341" spans="1:8" ht="30" x14ac:dyDescent="0.25">
      <c r="A341" s="11" t="s">
        <v>11054</v>
      </c>
      <c r="B341" s="167" t="s">
        <v>5561</v>
      </c>
      <c r="C341" s="594">
        <v>81596.59</v>
      </c>
      <c r="D341" s="592" t="s">
        <v>11063</v>
      </c>
      <c r="E341" s="299"/>
      <c r="F341" s="62">
        <v>0</v>
      </c>
      <c r="G341" s="62">
        <v>0</v>
      </c>
      <c r="H341" s="253">
        <f t="shared" si="59"/>
        <v>0</v>
      </c>
    </row>
    <row r="342" spans="1:8" ht="15" x14ac:dyDescent="0.25">
      <c r="A342" s="6"/>
      <c r="B342" s="41" t="s">
        <v>5991</v>
      </c>
      <c r="C342" s="594"/>
      <c r="D342" s="592"/>
      <c r="E342" s="250"/>
      <c r="F342" s="62"/>
      <c r="G342" s="62"/>
      <c r="H342" s="253"/>
    </row>
    <row r="343" spans="1:8" ht="15" x14ac:dyDescent="0.25">
      <c r="A343" s="11" t="s">
        <v>11055</v>
      </c>
      <c r="B343" s="12" t="s">
        <v>11021</v>
      </c>
      <c r="C343" s="594">
        <v>262331.45</v>
      </c>
      <c r="D343" s="592" t="s">
        <v>11061</v>
      </c>
      <c r="E343" s="552"/>
      <c r="F343" s="62">
        <v>0</v>
      </c>
      <c r="G343" s="62">
        <v>0</v>
      </c>
      <c r="H343" s="253">
        <f t="shared" ref="H343:H348" si="60">G343-F343</f>
        <v>0</v>
      </c>
    </row>
    <row r="344" spans="1:8" ht="15" x14ac:dyDescent="0.25">
      <c r="A344" s="11" t="s">
        <v>11056</v>
      </c>
      <c r="B344" s="12" t="s">
        <v>5556</v>
      </c>
      <c r="C344" s="594">
        <v>362755.3</v>
      </c>
      <c r="D344" s="592" t="s">
        <v>11061</v>
      </c>
      <c r="E344" s="299"/>
      <c r="F344" s="62">
        <v>0</v>
      </c>
      <c r="G344" s="62">
        <v>0</v>
      </c>
      <c r="H344" s="253">
        <f t="shared" si="60"/>
        <v>0</v>
      </c>
    </row>
    <row r="345" spans="1:8" ht="30" x14ac:dyDescent="0.25">
      <c r="A345" s="11" t="s">
        <v>11057</v>
      </c>
      <c r="B345" s="167" t="s">
        <v>5557</v>
      </c>
      <c r="C345" s="594">
        <v>262751.03999999998</v>
      </c>
      <c r="D345" s="592" t="s">
        <v>11062</v>
      </c>
      <c r="E345" s="299"/>
      <c r="F345" s="62">
        <v>0</v>
      </c>
      <c r="G345" s="62">
        <v>0</v>
      </c>
      <c r="H345" s="253">
        <f t="shared" si="60"/>
        <v>0</v>
      </c>
    </row>
    <row r="346" spans="1:8" ht="15" x14ac:dyDescent="0.25">
      <c r="A346" s="11" t="s">
        <v>11058</v>
      </c>
      <c r="B346" s="12" t="s">
        <v>6059</v>
      </c>
      <c r="C346" s="594">
        <v>278443.64</v>
      </c>
      <c r="D346" s="592" t="s">
        <v>11063</v>
      </c>
      <c r="E346" s="299"/>
      <c r="F346" s="62">
        <v>0</v>
      </c>
      <c r="G346" s="62">
        <v>0</v>
      </c>
      <c r="H346" s="253">
        <f t="shared" si="60"/>
        <v>0</v>
      </c>
    </row>
    <row r="347" spans="1:8" ht="15" x14ac:dyDescent="0.25">
      <c r="A347" s="11" t="s">
        <v>11059</v>
      </c>
      <c r="B347" s="12" t="s">
        <v>5760</v>
      </c>
      <c r="C347" s="594">
        <v>12655.56</v>
      </c>
      <c r="D347" s="592">
        <v>42</v>
      </c>
      <c r="E347" s="299"/>
      <c r="F347" s="62">
        <v>0</v>
      </c>
      <c r="G347" s="62">
        <v>0</v>
      </c>
      <c r="H347" s="253">
        <f t="shared" si="60"/>
        <v>0</v>
      </c>
    </row>
    <row r="348" spans="1:8" ht="30.75" thickBot="1" x14ac:dyDescent="0.3">
      <c r="A348" s="11" t="s">
        <v>11060</v>
      </c>
      <c r="B348" s="167" t="s">
        <v>5561</v>
      </c>
      <c r="C348" s="594">
        <v>53862.81</v>
      </c>
      <c r="D348" s="592" t="s">
        <v>11063</v>
      </c>
      <c r="E348" s="299"/>
      <c r="F348" s="62">
        <v>0</v>
      </c>
      <c r="G348" s="62">
        <v>0</v>
      </c>
      <c r="H348" s="253">
        <f t="shared" si="60"/>
        <v>0</v>
      </c>
    </row>
    <row r="349" spans="1:8" ht="15.75" thickBot="1" x14ac:dyDescent="0.3">
      <c r="A349" s="158"/>
      <c r="B349" s="159" t="s">
        <v>6067</v>
      </c>
      <c r="C349" s="280">
        <f>SUM(C336:C348)</f>
        <v>2765521.3700000006</v>
      </c>
      <c r="D349" s="273"/>
      <c r="E349" s="273"/>
      <c r="F349" s="280">
        <f t="shared" ref="F349:H349" si="61">SUM(F336:F348)</f>
        <v>0</v>
      </c>
      <c r="G349" s="280">
        <f t="shared" si="61"/>
        <v>0</v>
      </c>
      <c r="H349" s="280">
        <f t="shared" si="61"/>
        <v>0</v>
      </c>
    </row>
    <row r="350" spans="1:8" ht="45" x14ac:dyDescent="0.2">
      <c r="A350" s="206" t="s">
        <v>11064</v>
      </c>
      <c r="B350" s="467" t="s">
        <v>11719</v>
      </c>
      <c r="C350" s="290"/>
      <c r="D350" s="291"/>
      <c r="E350" s="291"/>
      <c r="F350" s="291"/>
      <c r="G350" s="291"/>
      <c r="H350" s="292"/>
    </row>
    <row r="351" spans="1:8" x14ac:dyDescent="0.2">
      <c r="A351" s="6"/>
      <c r="B351" s="6" t="s">
        <v>5489</v>
      </c>
      <c r="C351" s="250" t="s">
        <v>623</v>
      </c>
      <c r="D351" s="250"/>
      <c r="E351" s="250"/>
      <c r="F351" s="250"/>
      <c r="G351" s="250"/>
      <c r="H351" s="250"/>
    </row>
    <row r="352" spans="1:8" ht="15" x14ac:dyDescent="0.25">
      <c r="A352" s="476" t="s">
        <v>11065</v>
      </c>
      <c r="B352" s="12" t="s">
        <v>8758</v>
      </c>
      <c r="C352" s="255"/>
      <c r="D352" s="255"/>
      <c r="E352" s="299"/>
      <c r="F352" s="62">
        <v>0</v>
      </c>
      <c r="G352" s="62">
        <v>0</v>
      </c>
      <c r="H352" s="253">
        <f t="shared" ref="H352:H360" si="62">G352-F352</f>
        <v>0</v>
      </c>
    </row>
    <row r="353" spans="1:8" ht="15" x14ac:dyDescent="0.25">
      <c r="A353" s="476" t="s">
        <v>11066</v>
      </c>
      <c r="B353" s="6" t="s">
        <v>8555</v>
      </c>
      <c r="C353" s="594">
        <v>16731.39</v>
      </c>
      <c r="D353" s="255">
        <v>18</v>
      </c>
      <c r="E353" s="299"/>
      <c r="F353" s="62">
        <v>0</v>
      </c>
      <c r="G353" s="62">
        <v>0</v>
      </c>
      <c r="H353" s="253">
        <f t="shared" si="62"/>
        <v>0</v>
      </c>
    </row>
    <row r="354" spans="1:8" ht="15" x14ac:dyDescent="0.25">
      <c r="A354" s="476" t="s">
        <v>789</v>
      </c>
      <c r="B354" s="6" t="s">
        <v>10742</v>
      </c>
      <c r="C354" s="594">
        <v>173057.5</v>
      </c>
      <c r="D354" s="255">
        <v>38</v>
      </c>
      <c r="E354" s="299"/>
      <c r="F354" s="62">
        <v>0</v>
      </c>
      <c r="G354" s="62">
        <v>0</v>
      </c>
      <c r="H354" s="253">
        <f t="shared" si="62"/>
        <v>0</v>
      </c>
    </row>
    <row r="355" spans="1:8" ht="15" x14ac:dyDescent="0.25">
      <c r="A355" s="476" t="s">
        <v>790</v>
      </c>
      <c r="B355" s="6" t="s">
        <v>8559</v>
      </c>
      <c r="C355" s="594">
        <v>80456.3</v>
      </c>
      <c r="D355" s="255">
        <v>39</v>
      </c>
      <c r="E355" s="299"/>
      <c r="F355" s="62">
        <v>0</v>
      </c>
      <c r="G355" s="62">
        <v>0</v>
      </c>
      <c r="H355" s="253">
        <f t="shared" si="62"/>
        <v>0</v>
      </c>
    </row>
    <row r="356" spans="1:8" ht="15" x14ac:dyDescent="0.25">
      <c r="A356" s="476" t="s">
        <v>11067</v>
      </c>
      <c r="B356" s="73" t="s">
        <v>5802</v>
      </c>
      <c r="C356" s="594"/>
      <c r="D356" s="255"/>
      <c r="E356" s="299"/>
      <c r="F356" s="62">
        <v>0</v>
      </c>
      <c r="G356" s="62">
        <v>0</v>
      </c>
      <c r="H356" s="253">
        <f t="shared" si="62"/>
        <v>0</v>
      </c>
    </row>
    <row r="357" spans="1:8" ht="15" x14ac:dyDescent="0.2">
      <c r="A357" s="606" t="s">
        <v>11068</v>
      </c>
      <c r="B357" s="195" t="s">
        <v>10762</v>
      </c>
      <c r="C357" s="594">
        <v>575043.19999999995</v>
      </c>
      <c r="D357" s="255">
        <v>30</v>
      </c>
      <c r="E357" s="299"/>
      <c r="F357" s="62">
        <v>0</v>
      </c>
      <c r="G357" s="62">
        <v>0</v>
      </c>
      <c r="H357" s="253">
        <f t="shared" si="62"/>
        <v>0</v>
      </c>
    </row>
    <row r="358" spans="1:8" ht="15" x14ac:dyDescent="0.25">
      <c r="A358" s="476" t="s">
        <v>11069</v>
      </c>
      <c r="B358" s="73" t="s">
        <v>5804</v>
      </c>
      <c r="C358" s="594"/>
      <c r="D358" s="255"/>
      <c r="E358" s="299"/>
      <c r="F358" s="62">
        <v>0</v>
      </c>
      <c r="G358" s="62">
        <v>0</v>
      </c>
      <c r="H358" s="253">
        <f t="shared" si="62"/>
        <v>0</v>
      </c>
    </row>
    <row r="359" spans="1:8" ht="28.5" x14ac:dyDescent="0.2">
      <c r="A359" s="607" t="s">
        <v>11070</v>
      </c>
      <c r="B359" s="182" t="s">
        <v>6099</v>
      </c>
      <c r="C359" s="594">
        <v>23375.78</v>
      </c>
      <c r="D359" s="255">
        <v>40</v>
      </c>
      <c r="E359" s="299"/>
      <c r="F359" s="62">
        <v>0</v>
      </c>
      <c r="G359" s="62">
        <v>0</v>
      </c>
      <c r="H359" s="253">
        <f t="shared" si="62"/>
        <v>0</v>
      </c>
    </row>
    <row r="360" spans="1:8" ht="15.75" thickBot="1" x14ac:dyDescent="0.3">
      <c r="A360" s="476" t="s">
        <v>11071</v>
      </c>
      <c r="B360" s="73" t="s">
        <v>8678</v>
      </c>
      <c r="C360" s="594">
        <v>10285.36</v>
      </c>
      <c r="D360" s="592" t="s">
        <v>11072</v>
      </c>
      <c r="E360" s="299"/>
      <c r="F360" s="62">
        <v>0</v>
      </c>
      <c r="G360" s="62">
        <v>0</v>
      </c>
      <c r="H360" s="253">
        <f t="shared" si="62"/>
        <v>0</v>
      </c>
    </row>
    <row r="361" spans="1:8" ht="15.75" thickBot="1" x14ac:dyDescent="0.3">
      <c r="A361" s="158"/>
      <c r="B361" s="159" t="s">
        <v>6069</v>
      </c>
      <c r="C361" s="280">
        <f>SUM(C353:C360)</f>
        <v>878949.52999999991</v>
      </c>
      <c r="D361" s="273"/>
      <c r="E361" s="273"/>
      <c r="F361" s="280">
        <f t="shared" ref="F361:H361" si="63">SUM(F353:F360)</f>
        <v>0</v>
      </c>
      <c r="G361" s="280">
        <f t="shared" si="63"/>
        <v>0</v>
      </c>
      <c r="H361" s="280">
        <f t="shared" si="63"/>
        <v>0</v>
      </c>
    </row>
    <row r="362" spans="1:8" ht="45" x14ac:dyDescent="0.25">
      <c r="A362" s="170" t="s">
        <v>11073</v>
      </c>
      <c r="B362" s="501" t="s">
        <v>7811</v>
      </c>
      <c r="C362" s="286"/>
      <c r="D362" s="275"/>
      <c r="E362" s="275"/>
      <c r="F362" s="275"/>
      <c r="G362" s="275"/>
      <c r="H362" s="287"/>
    </row>
    <row r="363" spans="1:8" ht="15" x14ac:dyDescent="0.25">
      <c r="A363" s="476"/>
      <c r="B363" s="31" t="s">
        <v>8917</v>
      </c>
      <c r="E363" s="603"/>
      <c r="F363" s="250"/>
      <c r="G363" s="250"/>
      <c r="H363" s="250"/>
    </row>
    <row r="364" spans="1:8" ht="15" x14ac:dyDescent="0.25">
      <c r="A364" s="476"/>
      <c r="B364" s="588" t="s">
        <v>11074</v>
      </c>
      <c r="C364" s="603"/>
      <c r="D364" s="608"/>
      <c r="E364" s="603"/>
      <c r="F364" s="277"/>
      <c r="G364" s="277"/>
      <c r="H364" s="277"/>
    </row>
    <row r="365" spans="1:8" ht="15" x14ac:dyDescent="0.25">
      <c r="A365" s="610" t="s">
        <v>11075</v>
      </c>
      <c r="B365" s="611" t="s">
        <v>6142</v>
      </c>
      <c r="C365" s="603"/>
      <c r="D365" s="608"/>
      <c r="E365" s="603"/>
      <c r="F365" s="277"/>
      <c r="G365" s="277"/>
      <c r="H365" s="277"/>
    </row>
    <row r="366" spans="1:8" ht="15" x14ac:dyDescent="0.25">
      <c r="A366" s="569" t="s">
        <v>791</v>
      </c>
      <c r="B366" s="612" t="s">
        <v>2565</v>
      </c>
      <c r="C366" s="594">
        <v>240292.74333333335</v>
      </c>
      <c r="D366" s="608"/>
      <c r="E366" s="658"/>
      <c r="F366" s="62">
        <v>0</v>
      </c>
      <c r="G366" s="62">
        <v>0</v>
      </c>
      <c r="H366" s="253">
        <f t="shared" ref="H366:H370" si="64">G366-F366</f>
        <v>0</v>
      </c>
    </row>
    <row r="367" spans="1:8" ht="15" x14ac:dyDescent="0.25">
      <c r="A367" s="569" t="s">
        <v>792</v>
      </c>
      <c r="B367" s="612" t="s">
        <v>2566</v>
      </c>
      <c r="C367" s="594">
        <v>80097.581111111111</v>
      </c>
      <c r="D367" s="608"/>
      <c r="E367" s="658"/>
      <c r="F367" s="62">
        <v>0</v>
      </c>
      <c r="G367" s="62">
        <v>0</v>
      </c>
      <c r="H367" s="253">
        <f t="shared" si="64"/>
        <v>0</v>
      </c>
    </row>
    <row r="368" spans="1:8" ht="15" x14ac:dyDescent="0.25">
      <c r="A368" s="569" t="s">
        <v>5230</v>
      </c>
      <c r="B368" s="612" t="s">
        <v>2567</v>
      </c>
      <c r="C368" s="594">
        <v>80097.581111111111</v>
      </c>
      <c r="D368" s="608"/>
      <c r="E368" s="658"/>
      <c r="F368" s="62">
        <v>0</v>
      </c>
      <c r="G368" s="62">
        <v>0</v>
      </c>
      <c r="H368" s="253">
        <f t="shared" si="64"/>
        <v>0</v>
      </c>
    </row>
    <row r="369" spans="1:8" ht="15" x14ac:dyDescent="0.25">
      <c r="A369" s="569" t="s">
        <v>11076</v>
      </c>
      <c r="B369" s="612" t="s">
        <v>2568</v>
      </c>
      <c r="C369" s="594">
        <v>80097.581111111111</v>
      </c>
      <c r="D369" s="608"/>
      <c r="E369" s="658"/>
      <c r="F369" s="62">
        <v>0</v>
      </c>
      <c r="G369" s="62">
        <v>0</v>
      </c>
      <c r="H369" s="253">
        <f t="shared" si="64"/>
        <v>0</v>
      </c>
    </row>
    <row r="370" spans="1:8" ht="15" x14ac:dyDescent="0.25">
      <c r="A370" s="569" t="s">
        <v>11077</v>
      </c>
      <c r="B370" s="612" t="s">
        <v>2576</v>
      </c>
      <c r="C370" s="594">
        <v>240292.74333333335</v>
      </c>
      <c r="D370" s="608"/>
      <c r="E370" s="658"/>
      <c r="F370" s="62">
        <v>0</v>
      </c>
      <c r="G370" s="62">
        <v>0</v>
      </c>
      <c r="H370" s="253">
        <f t="shared" si="64"/>
        <v>0</v>
      </c>
    </row>
    <row r="371" spans="1:8" ht="15" x14ac:dyDescent="0.25">
      <c r="A371" s="610" t="s">
        <v>793</v>
      </c>
      <c r="B371" s="400" t="s">
        <v>9031</v>
      </c>
      <c r="C371" s="594"/>
      <c r="D371" s="608"/>
      <c r="E371" s="658"/>
      <c r="F371" s="277"/>
      <c r="G371" s="277"/>
      <c r="H371" s="277"/>
    </row>
    <row r="372" spans="1:8" x14ac:dyDescent="0.2">
      <c r="A372" s="569" t="s">
        <v>794</v>
      </c>
      <c r="B372" s="612" t="s">
        <v>2565</v>
      </c>
      <c r="C372" s="594">
        <v>60846.6</v>
      </c>
      <c r="D372" s="625">
        <v>26</v>
      </c>
      <c r="E372" s="658"/>
      <c r="F372" s="62">
        <v>0</v>
      </c>
      <c r="G372" s="62">
        <v>0</v>
      </c>
      <c r="H372" s="253">
        <f t="shared" ref="H372:H376" si="65">G372-F372</f>
        <v>0</v>
      </c>
    </row>
    <row r="373" spans="1:8" x14ac:dyDescent="0.2">
      <c r="A373" s="569" t="s">
        <v>11078</v>
      </c>
      <c r="B373" s="612" t="s">
        <v>2566</v>
      </c>
      <c r="C373" s="594">
        <v>60846.6</v>
      </c>
      <c r="D373" s="625">
        <v>27</v>
      </c>
      <c r="E373" s="658"/>
      <c r="F373" s="62">
        <v>0</v>
      </c>
      <c r="G373" s="62">
        <v>0</v>
      </c>
      <c r="H373" s="253">
        <f t="shared" si="65"/>
        <v>0</v>
      </c>
    </row>
    <row r="374" spans="1:8" x14ac:dyDescent="0.2">
      <c r="A374" s="569" t="s">
        <v>11079</v>
      </c>
      <c r="B374" s="612" t="s">
        <v>2567</v>
      </c>
      <c r="C374" s="594">
        <v>60846.6</v>
      </c>
      <c r="D374" s="625">
        <v>28</v>
      </c>
      <c r="E374" s="658"/>
      <c r="F374" s="62">
        <v>0</v>
      </c>
      <c r="G374" s="62">
        <v>0</v>
      </c>
      <c r="H374" s="253">
        <f t="shared" si="65"/>
        <v>0</v>
      </c>
    </row>
    <row r="375" spans="1:8" x14ac:dyDescent="0.2">
      <c r="A375" s="569" t="s">
        <v>11080</v>
      </c>
      <c r="B375" s="612" t="s">
        <v>2568</v>
      </c>
      <c r="C375" s="594">
        <v>60846.6</v>
      </c>
      <c r="D375" s="625"/>
      <c r="E375" s="658"/>
      <c r="F375" s="62">
        <v>0</v>
      </c>
      <c r="G375" s="62">
        <v>0</v>
      </c>
      <c r="H375" s="253">
        <f t="shared" si="65"/>
        <v>0</v>
      </c>
    </row>
    <row r="376" spans="1:8" x14ac:dyDescent="0.2">
      <c r="A376" s="569" t="s">
        <v>11081</v>
      </c>
      <c r="B376" s="612" t="s">
        <v>2576</v>
      </c>
      <c r="C376" s="594">
        <v>60846.6</v>
      </c>
      <c r="D376" s="625">
        <v>29</v>
      </c>
      <c r="E376" s="658"/>
      <c r="F376" s="62">
        <v>0</v>
      </c>
      <c r="G376" s="62">
        <v>0</v>
      </c>
      <c r="H376" s="253">
        <f t="shared" si="65"/>
        <v>0</v>
      </c>
    </row>
    <row r="377" spans="1:8" ht="30" x14ac:dyDescent="0.25">
      <c r="A377" s="610" t="s">
        <v>795</v>
      </c>
      <c r="B377" s="400" t="s">
        <v>9032</v>
      </c>
      <c r="C377" s="594"/>
      <c r="D377" s="608"/>
      <c r="E377" s="659"/>
      <c r="F377" s="277"/>
      <c r="G377" s="277"/>
      <c r="H377" s="277"/>
    </row>
    <row r="378" spans="1:8" x14ac:dyDescent="0.2">
      <c r="A378" s="569" t="s">
        <v>796</v>
      </c>
      <c r="B378" s="612" t="s">
        <v>2565</v>
      </c>
      <c r="C378" s="594">
        <v>41322.19</v>
      </c>
      <c r="D378" s="625">
        <v>28</v>
      </c>
      <c r="E378" s="658"/>
      <c r="F378" s="62">
        <v>0</v>
      </c>
      <c r="G378" s="62">
        <v>0</v>
      </c>
      <c r="H378" s="253">
        <f t="shared" ref="H378:H393" si="66">G378-F378</f>
        <v>0</v>
      </c>
    </row>
    <row r="379" spans="1:8" x14ac:dyDescent="0.2">
      <c r="A379" s="569" t="s">
        <v>5231</v>
      </c>
      <c r="B379" s="612" t="s">
        <v>10591</v>
      </c>
      <c r="C379" s="594">
        <v>12621.030882352941</v>
      </c>
      <c r="D379" s="625">
        <v>30</v>
      </c>
      <c r="E379" s="658"/>
      <c r="F379" s="62">
        <v>0</v>
      </c>
      <c r="G379" s="62">
        <v>0</v>
      </c>
      <c r="H379" s="253">
        <f t="shared" si="66"/>
        <v>0</v>
      </c>
    </row>
    <row r="380" spans="1:8" x14ac:dyDescent="0.2">
      <c r="A380" s="569" t="s">
        <v>5232</v>
      </c>
      <c r="B380" s="612" t="s">
        <v>10655</v>
      </c>
      <c r="C380" s="594">
        <v>12621.030882352941</v>
      </c>
      <c r="D380" s="625">
        <v>31</v>
      </c>
      <c r="E380" s="658"/>
      <c r="F380" s="62">
        <v>0</v>
      </c>
      <c r="G380" s="62">
        <v>0</v>
      </c>
      <c r="H380" s="253">
        <f t="shared" si="66"/>
        <v>0</v>
      </c>
    </row>
    <row r="381" spans="1:8" x14ac:dyDescent="0.2">
      <c r="A381" s="569" t="s">
        <v>11082</v>
      </c>
      <c r="B381" s="612" t="s">
        <v>10494</v>
      </c>
      <c r="C381" s="594">
        <v>12621.030882352941</v>
      </c>
      <c r="D381" s="625">
        <v>32</v>
      </c>
      <c r="E381" s="658"/>
      <c r="F381" s="62">
        <v>0</v>
      </c>
      <c r="G381" s="62">
        <v>0</v>
      </c>
      <c r="H381" s="253">
        <f t="shared" si="66"/>
        <v>0</v>
      </c>
    </row>
    <row r="382" spans="1:8" x14ac:dyDescent="0.2">
      <c r="A382" s="569" t="s">
        <v>11083</v>
      </c>
      <c r="B382" s="612" t="s">
        <v>9708</v>
      </c>
      <c r="C382" s="594">
        <v>5048.4123529411763</v>
      </c>
      <c r="D382" s="625">
        <v>32</v>
      </c>
      <c r="E382" s="658"/>
      <c r="F382" s="62">
        <v>0</v>
      </c>
      <c r="G382" s="62">
        <v>0</v>
      </c>
      <c r="H382" s="253">
        <f t="shared" si="66"/>
        <v>0</v>
      </c>
    </row>
    <row r="383" spans="1:8" x14ac:dyDescent="0.2">
      <c r="A383" s="569" t="s">
        <v>11084</v>
      </c>
      <c r="B383" s="612" t="s">
        <v>10593</v>
      </c>
      <c r="C383" s="594">
        <v>12621.030882352941</v>
      </c>
      <c r="D383" s="625">
        <v>34</v>
      </c>
      <c r="E383" s="658"/>
      <c r="F383" s="62">
        <v>0</v>
      </c>
      <c r="G383" s="62">
        <v>0</v>
      </c>
      <c r="H383" s="253">
        <f t="shared" si="66"/>
        <v>0</v>
      </c>
    </row>
    <row r="384" spans="1:8" x14ac:dyDescent="0.2">
      <c r="A384" s="569" t="s">
        <v>11085</v>
      </c>
      <c r="B384" s="612" t="s">
        <v>10594</v>
      </c>
      <c r="C384" s="594">
        <v>12621.030882352941</v>
      </c>
      <c r="D384" s="625">
        <v>34</v>
      </c>
      <c r="E384" s="658"/>
      <c r="F384" s="62">
        <v>0</v>
      </c>
      <c r="G384" s="62">
        <v>0</v>
      </c>
      <c r="H384" s="253">
        <f t="shared" si="66"/>
        <v>0</v>
      </c>
    </row>
    <row r="385" spans="1:8" x14ac:dyDescent="0.2">
      <c r="A385" s="569" t="s">
        <v>11086</v>
      </c>
      <c r="B385" s="612" t="s">
        <v>10410</v>
      </c>
      <c r="C385" s="594">
        <v>12621.030882352941</v>
      </c>
      <c r="D385" s="625">
        <v>35</v>
      </c>
      <c r="E385" s="658"/>
      <c r="F385" s="62">
        <v>0</v>
      </c>
      <c r="G385" s="62">
        <v>0</v>
      </c>
      <c r="H385" s="253">
        <f t="shared" si="66"/>
        <v>0</v>
      </c>
    </row>
    <row r="386" spans="1:8" x14ac:dyDescent="0.2">
      <c r="A386" s="569" t="s">
        <v>11087</v>
      </c>
      <c r="B386" s="612" t="s">
        <v>10501</v>
      </c>
      <c r="C386" s="594">
        <v>12621.030882352941</v>
      </c>
      <c r="D386" s="625">
        <v>35</v>
      </c>
      <c r="E386" s="658"/>
      <c r="F386" s="62">
        <v>0</v>
      </c>
      <c r="G386" s="62">
        <v>0</v>
      </c>
      <c r="H386" s="253">
        <f t="shared" si="66"/>
        <v>0</v>
      </c>
    </row>
    <row r="387" spans="1:8" x14ac:dyDescent="0.2">
      <c r="A387" s="569" t="s">
        <v>11088</v>
      </c>
      <c r="B387" s="612" t="s">
        <v>10502</v>
      </c>
      <c r="C387" s="594">
        <v>12621.030882352941</v>
      </c>
      <c r="D387" s="625">
        <v>36</v>
      </c>
      <c r="E387" s="658"/>
      <c r="F387" s="62">
        <v>0</v>
      </c>
      <c r="G387" s="62">
        <v>0</v>
      </c>
      <c r="H387" s="253">
        <f t="shared" si="66"/>
        <v>0</v>
      </c>
    </row>
    <row r="388" spans="1:8" x14ac:dyDescent="0.2">
      <c r="A388" s="569" t="s">
        <v>11089</v>
      </c>
      <c r="B388" s="612" t="s">
        <v>11090</v>
      </c>
      <c r="C388" s="594">
        <v>16407.340147058821</v>
      </c>
      <c r="D388" s="625">
        <v>36</v>
      </c>
      <c r="E388" s="658"/>
      <c r="F388" s="62">
        <v>0</v>
      </c>
      <c r="G388" s="62">
        <v>0</v>
      </c>
      <c r="H388" s="253">
        <f t="shared" si="66"/>
        <v>0</v>
      </c>
    </row>
    <row r="389" spans="1:8" x14ac:dyDescent="0.2">
      <c r="A389" s="569" t="s">
        <v>11091</v>
      </c>
      <c r="B389" s="612" t="s">
        <v>10596</v>
      </c>
      <c r="C389" s="594">
        <v>12621.030882352941</v>
      </c>
      <c r="D389" s="625"/>
      <c r="E389" s="658"/>
      <c r="F389" s="62">
        <v>0</v>
      </c>
      <c r="G389" s="62">
        <v>0</v>
      </c>
      <c r="H389" s="253">
        <f t="shared" si="66"/>
        <v>0</v>
      </c>
    </row>
    <row r="390" spans="1:8" x14ac:dyDescent="0.2">
      <c r="A390" s="569" t="s">
        <v>11092</v>
      </c>
      <c r="B390" s="612" t="s">
        <v>10597</v>
      </c>
      <c r="C390" s="594">
        <v>12621.030882352941</v>
      </c>
      <c r="D390" s="625"/>
      <c r="E390" s="658"/>
      <c r="F390" s="62">
        <v>0</v>
      </c>
      <c r="G390" s="62">
        <v>0</v>
      </c>
      <c r="H390" s="253">
        <f t="shared" si="66"/>
        <v>0</v>
      </c>
    </row>
    <row r="391" spans="1:8" x14ac:dyDescent="0.2">
      <c r="A391" s="569" t="s">
        <v>11093</v>
      </c>
      <c r="B391" s="612" t="s">
        <v>10415</v>
      </c>
      <c r="C391" s="594">
        <v>12621.030882352941</v>
      </c>
      <c r="D391" s="625"/>
      <c r="E391" s="658"/>
      <c r="F391" s="62">
        <v>0</v>
      </c>
      <c r="G391" s="62">
        <v>0</v>
      </c>
      <c r="H391" s="253">
        <f t="shared" si="66"/>
        <v>0</v>
      </c>
    </row>
    <row r="392" spans="1:8" x14ac:dyDescent="0.2">
      <c r="A392" s="569" t="s">
        <v>11094</v>
      </c>
      <c r="B392" s="612" t="s">
        <v>11095</v>
      </c>
      <c r="C392" s="594">
        <v>11358.927794117646</v>
      </c>
      <c r="D392" s="625"/>
      <c r="E392" s="658"/>
      <c r="F392" s="62">
        <v>0</v>
      </c>
      <c r="G392" s="62">
        <v>0</v>
      </c>
      <c r="H392" s="253">
        <f t="shared" si="66"/>
        <v>0</v>
      </c>
    </row>
    <row r="393" spans="1:8" x14ac:dyDescent="0.2">
      <c r="A393" s="569" t="s">
        <v>11096</v>
      </c>
      <c r="B393" s="612" t="s">
        <v>2576</v>
      </c>
      <c r="C393" s="594">
        <v>41322.19</v>
      </c>
      <c r="D393" s="625">
        <v>36</v>
      </c>
      <c r="E393" s="658"/>
      <c r="F393" s="62">
        <v>0</v>
      </c>
      <c r="G393" s="62">
        <v>0</v>
      </c>
      <c r="H393" s="253">
        <f t="shared" si="66"/>
        <v>0</v>
      </c>
    </row>
    <row r="394" spans="1:8" ht="15" x14ac:dyDescent="0.25">
      <c r="A394" s="610" t="s">
        <v>11097</v>
      </c>
      <c r="B394" s="528" t="s">
        <v>6111</v>
      </c>
      <c r="C394" s="594"/>
      <c r="D394" s="608"/>
      <c r="E394" s="658"/>
      <c r="F394" s="277"/>
      <c r="G394" s="277"/>
      <c r="H394" s="277"/>
    </row>
    <row r="395" spans="1:8" ht="15" x14ac:dyDescent="0.25">
      <c r="A395" s="610" t="s">
        <v>11098</v>
      </c>
      <c r="B395" s="528" t="s">
        <v>2585</v>
      </c>
      <c r="C395" s="594"/>
      <c r="D395" s="608"/>
      <c r="E395" s="658"/>
      <c r="F395" s="277"/>
      <c r="G395" s="277"/>
      <c r="H395" s="277"/>
    </row>
    <row r="396" spans="1:8" ht="15" x14ac:dyDescent="0.25">
      <c r="A396" s="569" t="s">
        <v>11099</v>
      </c>
      <c r="B396" s="612" t="s">
        <v>10847</v>
      </c>
      <c r="C396" s="594">
        <v>63322.418249999995</v>
      </c>
      <c r="D396" s="609"/>
      <c r="E396" s="658"/>
      <c r="F396" s="62">
        <v>0</v>
      </c>
      <c r="G396" s="62">
        <v>0</v>
      </c>
      <c r="H396" s="253">
        <f t="shared" ref="H396:H397" si="67">G396-F396</f>
        <v>0</v>
      </c>
    </row>
    <row r="397" spans="1:8" ht="15" x14ac:dyDescent="0.25">
      <c r="A397" s="569" t="s">
        <v>11100</v>
      </c>
      <c r="B397" s="612" t="s">
        <v>10849</v>
      </c>
      <c r="C397" s="594">
        <v>7035.8242499999997</v>
      </c>
      <c r="D397" s="608"/>
      <c r="E397" s="658"/>
      <c r="F397" s="62">
        <v>0</v>
      </c>
      <c r="G397" s="62">
        <v>0</v>
      </c>
      <c r="H397" s="253">
        <f t="shared" si="67"/>
        <v>0</v>
      </c>
    </row>
    <row r="398" spans="1:8" ht="15" x14ac:dyDescent="0.25">
      <c r="A398" s="610" t="s">
        <v>11101</v>
      </c>
      <c r="B398" s="528" t="s">
        <v>2586</v>
      </c>
      <c r="C398" s="594"/>
      <c r="D398" s="608"/>
      <c r="E398" s="658"/>
      <c r="F398" s="277"/>
      <c r="G398" s="277"/>
      <c r="H398" s="277"/>
    </row>
    <row r="399" spans="1:8" ht="15" x14ac:dyDescent="0.25">
      <c r="A399" s="569" t="s">
        <v>11102</v>
      </c>
      <c r="B399" s="612" t="s">
        <v>10847</v>
      </c>
      <c r="C399" s="594">
        <v>63322.418249999995</v>
      </c>
      <c r="D399" s="608"/>
      <c r="E399" s="658"/>
      <c r="F399" s="62">
        <v>0</v>
      </c>
      <c r="G399" s="62">
        <v>0</v>
      </c>
      <c r="H399" s="253">
        <f t="shared" ref="H399:H400" si="68">G399-F399</f>
        <v>0</v>
      </c>
    </row>
    <row r="400" spans="1:8" ht="15" x14ac:dyDescent="0.25">
      <c r="A400" s="569" t="s">
        <v>11103</v>
      </c>
      <c r="B400" s="612" t="s">
        <v>10849</v>
      </c>
      <c r="C400" s="594">
        <v>7035.8242499999997</v>
      </c>
      <c r="D400" s="608"/>
      <c r="E400" s="658"/>
      <c r="F400" s="62">
        <v>0</v>
      </c>
      <c r="G400" s="62">
        <v>0</v>
      </c>
      <c r="H400" s="253">
        <f t="shared" si="68"/>
        <v>0</v>
      </c>
    </row>
    <row r="401" spans="1:8" ht="15" x14ac:dyDescent="0.25">
      <c r="A401" s="610" t="s">
        <v>11104</v>
      </c>
      <c r="B401" s="528" t="s">
        <v>2587</v>
      </c>
      <c r="C401" s="594"/>
      <c r="D401" s="608"/>
      <c r="E401" s="658"/>
      <c r="F401" s="277"/>
      <c r="G401" s="277"/>
      <c r="H401" s="277"/>
    </row>
    <row r="402" spans="1:8" ht="15" x14ac:dyDescent="0.25">
      <c r="A402" s="569" t="s">
        <v>11105</v>
      </c>
      <c r="B402" s="612" t="s">
        <v>10847</v>
      </c>
      <c r="C402" s="594">
        <v>63322.418249999995</v>
      </c>
      <c r="D402" s="608"/>
      <c r="E402" s="658"/>
      <c r="F402" s="62">
        <v>0</v>
      </c>
      <c r="G402" s="62">
        <v>0</v>
      </c>
      <c r="H402" s="253">
        <f t="shared" ref="H402:H403" si="69">G402-F402</f>
        <v>0</v>
      </c>
    </row>
    <row r="403" spans="1:8" ht="15" x14ac:dyDescent="0.25">
      <c r="A403" s="569" t="s">
        <v>11106</v>
      </c>
      <c r="B403" s="612" t="s">
        <v>10849</v>
      </c>
      <c r="C403" s="594">
        <v>7035.8242499999997</v>
      </c>
      <c r="D403" s="608"/>
      <c r="E403" s="658"/>
      <c r="F403" s="62">
        <v>0</v>
      </c>
      <c r="G403" s="62">
        <v>0</v>
      </c>
      <c r="H403" s="253">
        <f t="shared" si="69"/>
        <v>0</v>
      </c>
    </row>
    <row r="404" spans="1:8" ht="15" x14ac:dyDescent="0.25">
      <c r="A404" s="610" t="s">
        <v>11107</v>
      </c>
      <c r="B404" s="528" t="s">
        <v>2853</v>
      </c>
      <c r="C404" s="594"/>
      <c r="D404" s="608"/>
      <c r="E404" s="658"/>
      <c r="F404" s="277"/>
      <c r="G404" s="277"/>
      <c r="H404" s="277"/>
    </row>
    <row r="405" spans="1:8" ht="15" x14ac:dyDescent="0.25">
      <c r="A405" s="569" t="s">
        <v>11108</v>
      </c>
      <c r="B405" s="612" t="s">
        <v>10847</v>
      </c>
      <c r="C405" s="594">
        <v>63322.418249999995</v>
      </c>
      <c r="D405" s="608"/>
      <c r="E405" s="658"/>
      <c r="F405" s="62">
        <v>0</v>
      </c>
      <c r="G405" s="62">
        <v>0</v>
      </c>
      <c r="H405" s="253">
        <f t="shared" ref="H405:H408" si="70">G405-F405</f>
        <v>0</v>
      </c>
    </row>
    <row r="406" spans="1:8" ht="15" x14ac:dyDescent="0.25">
      <c r="A406" s="569" t="s">
        <v>11109</v>
      </c>
      <c r="B406" s="612" t="s">
        <v>10849</v>
      </c>
      <c r="C406" s="594">
        <v>7035.8242499999997</v>
      </c>
      <c r="D406" s="608"/>
      <c r="E406" s="658"/>
      <c r="F406" s="62">
        <v>0</v>
      </c>
      <c r="G406" s="62">
        <v>0</v>
      </c>
      <c r="H406" s="253">
        <f t="shared" si="70"/>
        <v>0</v>
      </c>
    </row>
    <row r="407" spans="1:8" ht="15" x14ac:dyDescent="0.25">
      <c r="A407" s="610" t="s">
        <v>11110</v>
      </c>
      <c r="B407" s="400" t="s">
        <v>8871</v>
      </c>
      <c r="C407" s="594">
        <v>28177.37</v>
      </c>
      <c r="D407" s="608"/>
      <c r="E407" s="658"/>
      <c r="F407" s="62">
        <v>0</v>
      </c>
      <c r="G407" s="62">
        <v>0</v>
      </c>
      <c r="H407" s="253">
        <f t="shared" si="70"/>
        <v>0</v>
      </c>
    </row>
    <row r="408" spans="1:8" ht="30" x14ac:dyDescent="0.25">
      <c r="A408" s="610" t="s">
        <v>11111</v>
      </c>
      <c r="B408" s="400" t="s">
        <v>8872</v>
      </c>
      <c r="C408" s="594">
        <v>57062.85</v>
      </c>
      <c r="D408" s="608"/>
      <c r="E408" s="658"/>
      <c r="F408" s="62">
        <v>0</v>
      </c>
      <c r="G408" s="62">
        <v>0</v>
      </c>
      <c r="H408" s="253">
        <f t="shared" si="70"/>
        <v>0</v>
      </c>
    </row>
    <row r="409" spans="1:8" ht="15" x14ac:dyDescent="0.25">
      <c r="A409" s="610"/>
      <c r="B409" s="613" t="s">
        <v>11112</v>
      </c>
      <c r="C409" s="594"/>
      <c r="D409" s="608"/>
      <c r="E409" s="658"/>
      <c r="F409" s="277"/>
      <c r="G409" s="277"/>
      <c r="H409" s="277"/>
    </row>
    <row r="410" spans="1:8" ht="15" x14ac:dyDescent="0.25">
      <c r="A410" s="610" t="s">
        <v>11113</v>
      </c>
      <c r="B410" s="611" t="s">
        <v>6142</v>
      </c>
      <c r="C410" s="594"/>
      <c r="D410" s="608"/>
      <c r="E410" s="658"/>
      <c r="F410" s="277"/>
      <c r="G410" s="277"/>
      <c r="H410" s="277"/>
    </row>
    <row r="411" spans="1:8" ht="15" x14ac:dyDescent="0.25">
      <c r="A411" s="569" t="s">
        <v>11114</v>
      </c>
      <c r="B411" s="612" t="s">
        <v>2565</v>
      </c>
      <c r="C411" s="594">
        <v>191017.58571428573</v>
      </c>
      <c r="D411" s="608"/>
      <c r="E411" s="658"/>
      <c r="F411" s="62">
        <v>0</v>
      </c>
      <c r="G411" s="62">
        <v>0</v>
      </c>
      <c r="H411" s="253">
        <f t="shared" ref="H411:H427" si="71">G411-F411</f>
        <v>0</v>
      </c>
    </row>
    <row r="412" spans="1:8" ht="15" x14ac:dyDescent="0.25">
      <c r="A412" s="569" t="s">
        <v>11115</v>
      </c>
      <c r="B412" s="612" t="s">
        <v>2566</v>
      </c>
      <c r="C412" s="594">
        <v>152814.06857142859</v>
      </c>
      <c r="D412" s="608"/>
      <c r="E412" s="658">
        <v>30</v>
      </c>
      <c r="F412" s="62">
        <v>0</v>
      </c>
      <c r="G412" s="62">
        <f>C412</f>
        <v>152814.06857142859</v>
      </c>
      <c r="H412" s="253">
        <f t="shared" si="71"/>
        <v>152814.06857142859</v>
      </c>
    </row>
    <row r="413" spans="1:8" ht="15" x14ac:dyDescent="0.25">
      <c r="A413" s="569" t="s">
        <v>11116</v>
      </c>
      <c r="B413" s="612" t="s">
        <v>2567</v>
      </c>
      <c r="C413" s="594">
        <v>152814.06857142859</v>
      </c>
      <c r="D413" s="608"/>
      <c r="E413" s="658">
        <v>30</v>
      </c>
      <c r="F413" s="62">
        <v>0</v>
      </c>
      <c r="G413" s="62">
        <f>C413</f>
        <v>152814.06857142859</v>
      </c>
      <c r="H413" s="253">
        <f t="shared" si="71"/>
        <v>152814.06857142859</v>
      </c>
    </row>
    <row r="414" spans="1:8" ht="15" x14ac:dyDescent="0.25">
      <c r="A414" s="569" t="s">
        <v>11117</v>
      </c>
      <c r="B414" s="612" t="s">
        <v>2568</v>
      </c>
      <c r="C414" s="594">
        <v>152814.068571429</v>
      </c>
      <c r="D414" s="608"/>
      <c r="E414" s="658"/>
      <c r="F414" s="62">
        <v>0</v>
      </c>
      <c r="G414" s="62">
        <v>0</v>
      </c>
      <c r="H414" s="253">
        <f t="shared" si="71"/>
        <v>0</v>
      </c>
    </row>
    <row r="415" spans="1:8" ht="15" x14ac:dyDescent="0.25">
      <c r="A415" s="569" t="s">
        <v>11118</v>
      </c>
      <c r="B415" s="612" t="s">
        <v>2569</v>
      </c>
      <c r="C415" s="594">
        <v>152814.068571429</v>
      </c>
      <c r="D415" s="608"/>
      <c r="E415" s="658"/>
      <c r="F415" s="62">
        <v>0</v>
      </c>
      <c r="G415" s="62">
        <v>0</v>
      </c>
      <c r="H415" s="253">
        <f t="shared" si="71"/>
        <v>0</v>
      </c>
    </row>
    <row r="416" spans="1:8" ht="15" x14ac:dyDescent="0.25">
      <c r="A416" s="569" t="s">
        <v>11119</v>
      </c>
      <c r="B416" s="612" t="s">
        <v>2570</v>
      </c>
      <c r="C416" s="594">
        <v>152814.068571429</v>
      </c>
      <c r="D416" s="608"/>
      <c r="E416" s="658">
        <v>30</v>
      </c>
      <c r="F416" s="62">
        <v>0</v>
      </c>
      <c r="G416" s="62">
        <f>C416</f>
        <v>152814.068571429</v>
      </c>
      <c r="H416" s="253">
        <f t="shared" si="71"/>
        <v>152814.068571429</v>
      </c>
    </row>
    <row r="417" spans="1:8" ht="15" x14ac:dyDescent="0.25">
      <c r="A417" s="569" t="s">
        <v>11120</v>
      </c>
      <c r="B417" s="612" t="s">
        <v>2571</v>
      </c>
      <c r="C417" s="594">
        <v>152814.068571429</v>
      </c>
      <c r="D417" s="608"/>
      <c r="E417" s="658">
        <v>30</v>
      </c>
      <c r="F417" s="62">
        <v>0</v>
      </c>
      <c r="G417" s="62">
        <f>C417</f>
        <v>152814.068571429</v>
      </c>
      <c r="H417" s="253">
        <f t="shared" si="71"/>
        <v>152814.068571429</v>
      </c>
    </row>
    <row r="418" spans="1:8" ht="15" x14ac:dyDescent="0.25">
      <c r="A418" s="569" t="s">
        <v>11121</v>
      </c>
      <c r="B418" s="612" t="s">
        <v>2572</v>
      </c>
      <c r="C418" s="594">
        <v>152814.068571429</v>
      </c>
      <c r="D418" s="608"/>
      <c r="E418" s="658">
        <v>30</v>
      </c>
      <c r="F418" s="62">
        <v>0</v>
      </c>
      <c r="G418" s="62">
        <f>C418</f>
        <v>152814.068571429</v>
      </c>
      <c r="H418" s="253">
        <f t="shared" si="71"/>
        <v>152814.068571429</v>
      </c>
    </row>
    <row r="419" spans="1:8" ht="15" x14ac:dyDescent="0.25">
      <c r="A419" s="569" t="s">
        <v>11122</v>
      </c>
      <c r="B419" s="612" t="s">
        <v>2573</v>
      </c>
      <c r="C419" s="594">
        <v>152814.068571429</v>
      </c>
      <c r="D419" s="608"/>
      <c r="E419" s="658">
        <v>29</v>
      </c>
      <c r="F419" s="62">
        <f>C419</f>
        <v>152814.068571429</v>
      </c>
      <c r="G419" s="594">
        <v>0</v>
      </c>
      <c r="H419" s="253">
        <f>G419+F419</f>
        <v>152814.068571429</v>
      </c>
    </row>
    <row r="420" spans="1:8" ht="15" x14ac:dyDescent="0.25">
      <c r="A420" s="569" t="s">
        <v>11123</v>
      </c>
      <c r="B420" s="612" t="s">
        <v>2574</v>
      </c>
      <c r="C420" s="594">
        <v>152814.068571429</v>
      </c>
      <c r="D420" s="608"/>
      <c r="E420" s="658">
        <v>30</v>
      </c>
      <c r="F420" s="62">
        <v>0</v>
      </c>
      <c r="G420" s="62">
        <f>C420</f>
        <v>152814.068571429</v>
      </c>
      <c r="H420" s="253">
        <f t="shared" si="71"/>
        <v>152814.068571429</v>
      </c>
    </row>
    <row r="421" spans="1:8" ht="15" x14ac:dyDescent="0.25">
      <c r="A421" s="569" t="s">
        <v>11124</v>
      </c>
      <c r="B421" s="612" t="s">
        <v>2575</v>
      </c>
      <c r="C421" s="594">
        <v>152814.068571429</v>
      </c>
      <c r="D421" s="608"/>
      <c r="E421" s="658">
        <v>30</v>
      </c>
      <c r="F421" s="62">
        <v>0</v>
      </c>
      <c r="G421" s="62">
        <f>C421</f>
        <v>152814.068571429</v>
      </c>
      <c r="H421" s="253">
        <f t="shared" si="71"/>
        <v>152814.068571429</v>
      </c>
    </row>
    <row r="422" spans="1:8" ht="15" x14ac:dyDescent="0.25">
      <c r="A422" s="569" t="s">
        <v>11125</v>
      </c>
      <c r="B422" s="612" t="s">
        <v>2662</v>
      </c>
      <c r="C422" s="594">
        <v>152814.068571429</v>
      </c>
      <c r="D422" s="608"/>
      <c r="E422" s="658"/>
      <c r="F422" s="62">
        <v>0</v>
      </c>
      <c r="G422" s="62">
        <v>0</v>
      </c>
      <c r="H422" s="253">
        <f t="shared" si="71"/>
        <v>0</v>
      </c>
    </row>
    <row r="423" spans="1:8" ht="15" x14ac:dyDescent="0.25">
      <c r="A423" s="569" t="s">
        <v>11126</v>
      </c>
      <c r="B423" s="612" t="s">
        <v>2663</v>
      </c>
      <c r="C423" s="594">
        <v>152814.068571429</v>
      </c>
      <c r="D423" s="608"/>
      <c r="E423" s="658"/>
      <c r="F423" s="62">
        <v>0</v>
      </c>
      <c r="G423" s="62">
        <v>0</v>
      </c>
      <c r="H423" s="253">
        <f t="shared" si="71"/>
        <v>0</v>
      </c>
    </row>
    <row r="424" spans="1:8" ht="15" x14ac:dyDescent="0.25">
      <c r="A424" s="569" t="s">
        <v>11127</v>
      </c>
      <c r="B424" s="612" t="s">
        <v>3525</v>
      </c>
      <c r="C424" s="594">
        <v>152814.068571429</v>
      </c>
      <c r="D424" s="608"/>
      <c r="E424" s="658"/>
      <c r="F424" s="62">
        <v>0</v>
      </c>
      <c r="G424" s="62">
        <v>0</v>
      </c>
      <c r="H424" s="253">
        <f t="shared" si="71"/>
        <v>0</v>
      </c>
    </row>
    <row r="425" spans="1:8" ht="15" x14ac:dyDescent="0.25">
      <c r="A425" s="569" t="s">
        <v>11128</v>
      </c>
      <c r="B425" s="612" t="s">
        <v>3526</v>
      </c>
      <c r="C425" s="594">
        <v>152814.068571429</v>
      </c>
      <c r="D425" s="608"/>
      <c r="E425" s="658"/>
      <c r="F425" s="62">
        <v>0</v>
      </c>
      <c r="G425" s="62">
        <v>0</v>
      </c>
      <c r="H425" s="253">
        <f t="shared" si="71"/>
        <v>0</v>
      </c>
    </row>
    <row r="426" spans="1:8" ht="15" x14ac:dyDescent="0.25">
      <c r="A426" s="569" t="s">
        <v>11129</v>
      </c>
      <c r="B426" s="612" t="s">
        <v>3527</v>
      </c>
      <c r="C426" s="594">
        <v>152814.068571429</v>
      </c>
      <c r="D426" s="608"/>
      <c r="E426" s="658"/>
      <c r="F426" s="62">
        <v>0</v>
      </c>
      <c r="G426" s="62">
        <v>0</v>
      </c>
      <c r="H426" s="253">
        <f t="shared" si="71"/>
        <v>0</v>
      </c>
    </row>
    <row r="427" spans="1:8" ht="15" x14ac:dyDescent="0.25">
      <c r="A427" s="569" t="s">
        <v>11130</v>
      </c>
      <c r="B427" s="612" t="s">
        <v>2576</v>
      </c>
      <c r="C427" s="594">
        <v>191017.58571428573</v>
      </c>
      <c r="D427" s="608"/>
      <c r="E427" s="658"/>
      <c r="F427" s="62">
        <v>0</v>
      </c>
      <c r="G427" s="62">
        <v>0</v>
      </c>
      <c r="H427" s="253">
        <f t="shared" si="71"/>
        <v>0</v>
      </c>
    </row>
    <row r="428" spans="1:8" ht="15" x14ac:dyDescent="0.25">
      <c r="A428" s="610" t="s">
        <v>11131</v>
      </c>
      <c r="B428" s="400" t="s">
        <v>9031</v>
      </c>
      <c r="C428" s="594"/>
      <c r="D428" s="608"/>
      <c r="E428" s="658"/>
      <c r="F428" s="277"/>
      <c r="G428" s="277"/>
      <c r="H428" s="277"/>
    </row>
    <row r="429" spans="1:8" ht="15" x14ac:dyDescent="0.25">
      <c r="A429" s="569" t="s">
        <v>11132</v>
      </c>
      <c r="B429" s="612" t="s">
        <v>2565</v>
      </c>
      <c r="C429" s="594">
        <v>59206.267647058827</v>
      </c>
      <c r="D429" s="608"/>
      <c r="E429" s="658"/>
      <c r="F429" s="62">
        <v>0</v>
      </c>
      <c r="G429" s="62">
        <v>0</v>
      </c>
      <c r="H429" s="253">
        <f t="shared" ref="H429:H445" si="72">G429-F429</f>
        <v>0</v>
      </c>
    </row>
    <row r="430" spans="1:8" ht="15" x14ac:dyDescent="0.25">
      <c r="A430" s="569" t="s">
        <v>11133</v>
      </c>
      <c r="B430" s="612" t="s">
        <v>2566</v>
      </c>
      <c r="C430" s="594">
        <v>59206.267647058827</v>
      </c>
      <c r="D430" s="608"/>
      <c r="E430" s="658">
        <v>30</v>
      </c>
      <c r="F430" s="62">
        <v>0</v>
      </c>
      <c r="G430" s="62">
        <f>C430</f>
        <v>59206.267647058827</v>
      </c>
      <c r="H430" s="253">
        <f t="shared" si="72"/>
        <v>59206.267647058827</v>
      </c>
    </row>
    <row r="431" spans="1:8" ht="15" x14ac:dyDescent="0.25">
      <c r="A431" s="569" t="s">
        <v>11134</v>
      </c>
      <c r="B431" s="612" t="s">
        <v>2567</v>
      </c>
      <c r="C431" s="594">
        <v>59206.267647058798</v>
      </c>
      <c r="D431" s="608"/>
      <c r="E431" s="658"/>
      <c r="F431" s="62">
        <v>0</v>
      </c>
      <c r="G431" s="62">
        <v>0</v>
      </c>
      <c r="H431" s="253">
        <f t="shared" si="72"/>
        <v>0</v>
      </c>
    </row>
    <row r="432" spans="1:8" ht="15" x14ac:dyDescent="0.25">
      <c r="A432" s="569" t="s">
        <v>11135</v>
      </c>
      <c r="B432" s="612" t="s">
        <v>2568</v>
      </c>
      <c r="C432" s="594">
        <v>59206.267647058798</v>
      </c>
      <c r="D432" s="608"/>
      <c r="E432" s="658"/>
      <c r="F432" s="62">
        <v>0</v>
      </c>
      <c r="G432" s="62">
        <v>0</v>
      </c>
      <c r="H432" s="253">
        <f t="shared" si="72"/>
        <v>0</v>
      </c>
    </row>
    <row r="433" spans="1:8" ht="15" x14ac:dyDescent="0.25">
      <c r="A433" s="569" t="s">
        <v>11136</v>
      </c>
      <c r="B433" s="612" t="s">
        <v>2569</v>
      </c>
      <c r="C433" s="594">
        <v>59206.267647058798</v>
      </c>
      <c r="D433" s="608"/>
      <c r="E433" s="658"/>
      <c r="F433" s="62">
        <v>0</v>
      </c>
      <c r="G433" s="62">
        <v>0</v>
      </c>
      <c r="H433" s="253">
        <f t="shared" si="72"/>
        <v>0</v>
      </c>
    </row>
    <row r="434" spans="1:8" ht="15" x14ac:dyDescent="0.25">
      <c r="A434" s="569" t="s">
        <v>11137</v>
      </c>
      <c r="B434" s="612" t="s">
        <v>2570</v>
      </c>
      <c r="C434" s="594">
        <v>59206.267647058798</v>
      </c>
      <c r="D434" s="608"/>
      <c r="E434" s="658"/>
      <c r="F434" s="62">
        <v>0</v>
      </c>
      <c r="G434" s="62">
        <v>0</v>
      </c>
      <c r="H434" s="253">
        <f t="shared" si="72"/>
        <v>0</v>
      </c>
    </row>
    <row r="435" spans="1:8" ht="15" x14ac:dyDescent="0.25">
      <c r="A435" s="569" t="s">
        <v>11138</v>
      </c>
      <c r="B435" s="612" t="s">
        <v>2571</v>
      </c>
      <c r="C435" s="594">
        <v>59206.267647058798</v>
      </c>
      <c r="D435" s="608"/>
      <c r="E435" s="658"/>
      <c r="F435" s="62">
        <v>0</v>
      </c>
      <c r="G435" s="62">
        <v>0</v>
      </c>
      <c r="H435" s="253">
        <f t="shared" si="72"/>
        <v>0</v>
      </c>
    </row>
    <row r="436" spans="1:8" ht="15" x14ac:dyDescent="0.25">
      <c r="A436" s="569" t="s">
        <v>11139</v>
      </c>
      <c r="B436" s="612" t="s">
        <v>2572</v>
      </c>
      <c r="C436" s="594">
        <v>59206.267647058798</v>
      </c>
      <c r="D436" s="608"/>
      <c r="E436" s="658">
        <v>30</v>
      </c>
      <c r="F436" s="62">
        <v>0</v>
      </c>
      <c r="G436" s="62">
        <f>C436</f>
        <v>59206.267647058798</v>
      </c>
      <c r="H436" s="253">
        <f t="shared" si="72"/>
        <v>59206.267647058798</v>
      </c>
    </row>
    <row r="437" spans="1:8" ht="15" x14ac:dyDescent="0.25">
      <c r="A437" s="569" t="s">
        <v>11140</v>
      </c>
      <c r="B437" s="612" t="s">
        <v>2573</v>
      </c>
      <c r="C437" s="594">
        <v>59206.267647058798</v>
      </c>
      <c r="D437" s="608"/>
      <c r="E437" s="658">
        <v>29</v>
      </c>
      <c r="F437" s="62">
        <f>C437</f>
        <v>59206.267647058798</v>
      </c>
      <c r="G437" s="594">
        <v>0</v>
      </c>
      <c r="H437" s="253">
        <f>G437+F437</f>
        <v>59206.267647058798</v>
      </c>
    </row>
    <row r="438" spans="1:8" ht="15" x14ac:dyDescent="0.25">
      <c r="A438" s="569" t="s">
        <v>11141</v>
      </c>
      <c r="B438" s="612" t="s">
        <v>2574</v>
      </c>
      <c r="C438" s="594">
        <v>59206.267647058798</v>
      </c>
      <c r="D438" s="608"/>
      <c r="E438" s="658"/>
      <c r="F438" s="62">
        <v>0</v>
      </c>
      <c r="G438" s="62">
        <v>0</v>
      </c>
      <c r="H438" s="253">
        <f t="shared" si="72"/>
        <v>0</v>
      </c>
    </row>
    <row r="439" spans="1:8" ht="15" x14ac:dyDescent="0.25">
      <c r="A439" s="569" t="s">
        <v>11142</v>
      </c>
      <c r="B439" s="612" t="s">
        <v>2575</v>
      </c>
      <c r="C439" s="594">
        <v>59206.267647058798</v>
      </c>
      <c r="D439" s="608"/>
      <c r="E439" s="658"/>
      <c r="F439" s="62">
        <v>0</v>
      </c>
      <c r="G439" s="62">
        <v>0</v>
      </c>
      <c r="H439" s="253">
        <f t="shared" si="72"/>
        <v>0</v>
      </c>
    </row>
    <row r="440" spans="1:8" ht="15" x14ac:dyDescent="0.25">
      <c r="A440" s="569" t="s">
        <v>11143</v>
      </c>
      <c r="B440" s="612" t="s">
        <v>2662</v>
      </c>
      <c r="C440" s="594">
        <v>59206.267647058798</v>
      </c>
      <c r="D440" s="608"/>
      <c r="E440" s="658"/>
      <c r="F440" s="62">
        <v>0</v>
      </c>
      <c r="G440" s="62">
        <v>0</v>
      </c>
      <c r="H440" s="253">
        <f t="shared" si="72"/>
        <v>0</v>
      </c>
    </row>
    <row r="441" spans="1:8" ht="15" x14ac:dyDescent="0.25">
      <c r="A441" s="569" t="s">
        <v>11144</v>
      </c>
      <c r="B441" s="612" t="s">
        <v>2663</v>
      </c>
      <c r="C441" s="594">
        <v>59206.267647058798</v>
      </c>
      <c r="D441" s="608"/>
      <c r="E441" s="658"/>
      <c r="F441" s="62">
        <v>0</v>
      </c>
      <c r="G441" s="62">
        <v>0</v>
      </c>
      <c r="H441" s="253">
        <f t="shared" si="72"/>
        <v>0</v>
      </c>
    </row>
    <row r="442" spans="1:8" ht="15" x14ac:dyDescent="0.25">
      <c r="A442" s="569" t="s">
        <v>11145</v>
      </c>
      <c r="B442" s="612" t="s">
        <v>3525</v>
      </c>
      <c r="C442" s="594">
        <v>59206.267647058798</v>
      </c>
      <c r="D442" s="608"/>
      <c r="E442" s="658"/>
      <c r="F442" s="62">
        <v>0</v>
      </c>
      <c r="G442" s="62">
        <v>0</v>
      </c>
      <c r="H442" s="253">
        <f t="shared" si="72"/>
        <v>0</v>
      </c>
    </row>
    <row r="443" spans="1:8" ht="15" x14ac:dyDescent="0.25">
      <c r="A443" s="569" t="s">
        <v>11146</v>
      </c>
      <c r="B443" s="612" t="s">
        <v>3526</v>
      </c>
      <c r="C443" s="594">
        <v>59206.267647058798</v>
      </c>
      <c r="D443" s="608"/>
      <c r="E443" s="658"/>
      <c r="F443" s="62">
        <v>0</v>
      </c>
      <c r="G443" s="62">
        <v>0</v>
      </c>
      <c r="H443" s="253">
        <f t="shared" si="72"/>
        <v>0</v>
      </c>
    </row>
    <row r="444" spans="1:8" ht="15" x14ac:dyDescent="0.25">
      <c r="A444" s="569" t="s">
        <v>11147</v>
      </c>
      <c r="B444" s="612" t="s">
        <v>3527</v>
      </c>
      <c r="C444" s="594">
        <v>59206.267647058798</v>
      </c>
      <c r="D444" s="608"/>
      <c r="E444" s="658"/>
      <c r="F444" s="62">
        <v>0</v>
      </c>
      <c r="G444" s="62">
        <v>0</v>
      </c>
      <c r="H444" s="253">
        <f t="shared" si="72"/>
        <v>0</v>
      </c>
    </row>
    <row r="445" spans="1:8" ht="15" x14ac:dyDescent="0.25">
      <c r="A445" s="569" t="s">
        <v>11148</v>
      </c>
      <c r="B445" s="612" t="s">
        <v>2576</v>
      </c>
      <c r="C445" s="594">
        <v>59206.267647058798</v>
      </c>
      <c r="D445" s="608"/>
      <c r="E445" s="658"/>
      <c r="F445" s="62">
        <v>0</v>
      </c>
      <c r="G445" s="62">
        <v>0</v>
      </c>
      <c r="H445" s="253">
        <f t="shared" si="72"/>
        <v>0</v>
      </c>
    </row>
    <row r="446" spans="1:8" ht="30" x14ac:dyDescent="0.25">
      <c r="A446" s="610" t="s">
        <v>11149</v>
      </c>
      <c r="B446" s="400" t="s">
        <v>9032</v>
      </c>
      <c r="C446" s="594"/>
      <c r="D446" s="608"/>
      <c r="E446" s="658"/>
      <c r="F446" s="277"/>
      <c r="G446" s="277"/>
      <c r="H446" s="277"/>
    </row>
    <row r="447" spans="1:8" ht="15" x14ac:dyDescent="0.25">
      <c r="A447" s="569" t="s">
        <v>11150</v>
      </c>
      <c r="B447" s="612" t="s">
        <v>2565</v>
      </c>
      <c r="C447" s="594">
        <v>61774.635276399713</v>
      </c>
      <c r="D447" s="608"/>
      <c r="E447" s="658"/>
      <c r="F447" s="62">
        <v>0</v>
      </c>
      <c r="G447" s="62">
        <v>0</v>
      </c>
      <c r="H447" s="253">
        <f t="shared" ref="H447:H510" si="73">G447-F447</f>
        <v>0</v>
      </c>
    </row>
    <row r="448" spans="1:8" ht="15" x14ac:dyDescent="0.25">
      <c r="A448" s="569" t="s">
        <v>11151</v>
      </c>
      <c r="B448" s="612" t="s">
        <v>10591</v>
      </c>
      <c r="C448" s="594">
        <v>20591.545092133238</v>
      </c>
      <c r="D448" s="608"/>
      <c r="E448" s="658"/>
      <c r="F448" s="62">
        <v>0</v>
      </c>
      <c r="G448" s="62">
        <v>0</v>
      </c>
      <c r="H448" s="253">
        <f t="shared" si="73"/>
        <v>0</v>
      </c>
    </row>
    <row r="449" spans="1:8" ht="15" x14ac:dyDescent="0.25">
      <c r="A449" s="569" t="s">
        <v>11152</v>
      </c>
      <c r="B449" s="612" t="s">
        <v>10655</v>
      </c>
      <c r="C449" s="594">
        <v>20591.545092133238</v>
      </c>
      <c r="D449" s="608"/>
      <c r="E449" s="658"/>
      <c r="F449" s="62">
        <v>0</v>
      </c>
      <c r="G449" s="62">
        <v>0</v>
      </c>
      <c r="H449" s="253">
        <f t="shared" si="73"/>
        <v>0</v>
      </c>
    </row>
    <row r="450" spans="1:8" ht="15" x14ac:dyDescent="0.25">
      <c r="A450" s="569" t="s">
        <v>11153</v>
      </c>
      <c r="B450" s="612" t="s">
        <v>10494</v>
      </c>
      <c r="C450" s="594">
        <v>20591.545092133238</v>
      </c>
      <c r="D450" s="608"/>
      <c r="E450" s="658"/>
      <c r="F450" s="62">
        <v>0</v>
      </c>
      <c r="G450" s="62">
        <v>0</v>
      </c>
      <c r="H450" s="253">
        <f t="shared" si="73"/>
        <v>0</v>
      </c>
    </row>
    <row r="451" spans="1:8" ht="15" x14ac:dyDescent="0.25">
      <c r="A451" s="569" t="s">
        <v>11154</v>
      </c>
      <c r="B451" s="612" t="s">
        <v>10593</v>
      </c>
      <c r="C451" s="594">
        <v>20591.545092133238</v>
      </c>
      <c r="D451" s="608"/>
      <c r="E451" s="658"/>
      <c r="F451" s="62">
        <v>0</v>
      </c>
      <c r="G451" s="62">
        <v>0</v>
      </c>
      <c r="H451" s="253">
        <f t="shared" si="73"/>
        <v>0</v>
      </c>
    </row>
    <row r="452" spans="1:8" ht="15" x14ac:dyDescent="0.25">
      <c r="A452" s="569" t="s">
        <v>11155</v>
      </c>
      <c r="B452" s="612" t="s">
        <v>10594</v>
      </c>
      <c r="C452" s="594">
        <v>20591.545092133238</v>
      </c>
      <c r="D452" s="608"/>
      <c r="E452" s="658"/>
      <c r="F452" s="62">
        <v>0</v>
      </c>
      <c r="G452" s="62">
        <v>0</v>
      </c>
      <c r="H452" s="253">
        <f t="shared" si="73"/>
        <v>0</v>
      </c>
    </row>
    <row r="453" spans="1:8" ht="15" x14ac:dyDescent="0.25">
      <c r="A453" s="569" t="s">
        <v>11156</v>
      </c>
      <c r="B453" s="612" t="s">
        <v>10410</v>
      </c>
      <c r="C453" s="594">
        <v>20591.545092133238</v>
      </c>
      <c r="D453" s="608"/>
      <c r="E453" s="658"/>
      <c r="F453" s="62">
        <v>0</v>
      </c>
      <c r="G453" s="62">
        <v>0</v>
      </c>
      <c r="H453" s="253">
        <f t="shared" si="73"/>
        <v>0</v>
      </c>
    </row>
    <row r="454" spans="1:8" ht="15" x14ac:dyDescent="0.25">
      <c r="A454" s="569" t="s">
        <v>11157</v>
      </c>
      <c r="B454" s="612" t="s">
        <v>10501</v>
      </c>
      <c r="C454" s="594">
        <v>20591.545092133238</v>
      </c>
      <c r="D454" s="608"/>
      <c r="E454" s="658"/>
      <c r="F454" s="62">
        <v>0</v>
      </c>
      <c r="G454" s="62">
        <v>0</v>
      </c>
      <c r="H454" s="253">
        <f t="shared" si="73"/>
        <v>0</v>
      </c>
    </row>
    <row r="455" spans="1:8" ht="15" x14ac:dyDescent="0.25">
      <c r="A455" s="569" t="s">
        <v>11158</v>
      </c>
      <c r="B455" s="612" t="s">
        <v>11159</v>
      </c>
      <c r="C455" s="594">
        <v>26769.008619773209</v>
      </c>
      <c r="D455" s="608"/>
      <c r="E455" s="658"/>
      <c r="F455" s="62">
        <v>0</v>
      </c>
      <c r="G455" s="62">
        <v>0</v>
      </c>
      <c r="H455" s="253">
        <f t="shared" si="73"/>
        <v>0</v>
      </c>
    </row>
    <row r="456" spans="1:8" ht="15" x14ac:dyDescent="0.25">
      <c r="A456" s="569" t="s">
        <v>11160</v>
      </c>
      <c r="B456" s="612" t="s">
        <v>10596</v>
      </c>
      <c r="C456" s="594">
        <v>20591.545092133238</v>
      </c>
      <c r="D456" s="608"/>
      <c r="E456" s="658"/>
      <c r="F456" s="62">
        <v>0</v>
      </c>
      <c r="G456" s="62">
        <v>0</v>
      </c>
      <c r="H456" s="253">
        <f t="shared" si="73"/>
        <v>0</v>
      </c>
    </row>
    <row r="457" spans="1:8" ht="15" x14ac:dyDescent="0.25">
      <c r="A457" s="569" t="s">
        <v>11161</v>
      </c>
      <c r="B457" s="612" t="s">
        <v>10597</v>
      </c>
      <c r="C457" s="594">
        <v>20591.545092133238</v>
      </c>
      <c r="D457" s="608"/>
      <c r="E457" s="658"/>
      <c r="F457" s="62">
        <v>0</v>
      </c>
      <c r="G457" s="62">
        <v>0</v>
      </c>
      <c r="H457" s="253">
        <f t="shared" si="73"/>
        <v>0</v>
      </c>
    </row>
    <row r="458" spans="1:8" ht="15" x14ac:dyDescent="0.25">
      <c r="A458" s="569" t="s">
        <v>11162</v>
      </c>
      <c r="B458" s="612" t="s">
        <v>10415</v>
      </c>
      <c r="C458" s="594">
        <v>20591.545092133238</v>
      </c>
      <c r="D458" s="608"/>
      <c r="E458" s="658"/>
      <c r="F458" s="62">
        <v>0</v>
      </c>
      <c r="G458" s="62">
        <v>0</v>
      </c>
      <c r="H458" s="253">
        <f t="shared" si="73"/>
        <v>0</v>
      </c>
    </row>
    <row r="459" spans="1:8" ht="15" x14ac:dyDescent="0.25">
      <c r="A459" s="569" t="s">
        <v>11163</v>
      </c>
      <c r="B459" s="612" t="s">
        <v>10508</v>
      </c>
      <c r="C459" s="594">
        <v>20591.545092133238</v>
      </c>
      <c r="D459" s="608"/>
      <c r="E459" s="658"/>
      <c r="F459" s="62">
        <v>0</v>
      </c>
      <c r="G459" s="62">
        <v>0</v>
      </c>
      <c r="H459" s="253">
        <f t="shared" si="73"/>
        <v>0</v>
      </c>
    </row>
    <row r="460" spans="1:8" ht="15" x14ac:dyDescent="0.25">
      <c r="A460" s="569" t="s">
        <v>11164</v>
      </c>
      <c r="B460" s="612" t="s">
        <v>11165</v>
      </c>
      <c r="C460" s="594">
        <v>17296.897877391919</v>
      </c>
      <c r="D460" s="608"/>
      <c r="E460" s="658"/>
      <c r="F460" s="62">
        <v>0</v>
      </c>
      <c r="G460" s="62">
        <v>0</v>
      </c>
      <c r="H460" s="253">
        <f t="shared" si="73"/>
        <v>0</v>
      </c>
    </row>
    <row r="461" spans="1:8" ht="15" x14ac:dyDescent="0.25">
      <c r="A461" s="569" t="s">
        <v>11166</v>
      </c>
      <c r="B461" s="612" t="s">
        <v>9744</v>
      </c>
      <c r="C461" s="594">
        <v>24709.854110559885</v>
      </c>
      <c r="D461" s="608"/>
      <c r="E461" s="658"/>
      <c r="F461" s="62">
        <v>0</v>
      </c>
      <c r="G461" s="62">
        <v>0</v>
      </c>
      <c r="H461" s="253">
        <f t="shared" si="73"/>
        <v>0</v>
      </c>
    </row>
    <row r="462" spans="1:8" ht="15" x14ac:dyDescent="0.25">
      <c r="A462" s="569" t="s">
        <v>11167</v>
      </c>
      <c r="B462" s="612" t="s">
        <v>10600</v>
      </c>
      <c r="C462" s="594">
        <v>20591.545092133238</v>
      </c>
      <c r="D462" s="608"/>
      <c r="E462" s="658"/>
      <c r="F462" s="62">
        <v>0</v>
      </c>
      <c r="G462" s="62">
        <v>0</v>
      </c>
      <c r="H462" s="253">
        <f t="shared" si="73"/>
        <v>0</v>
      </c>
    </row>
    <row r="463" spans="1:8" ht="15" x14ac:dyDescent="0.25">
      <c r="A463" s="569" t="s">
        <v>11168</v>
      </c>
      <c r="B463" s="612" t="s">
        <v>10424</v>
      </c>
      <c r="C463" s="594">
        <v>20591.545092133238</v>
      </c>
      <c r="D463" s="608"/>
      <c r="E463" s="658"/>
      <c r="F463" s="62">
        <v>0</v>
      </c>
      <c r="G463" s="62">
        <v>0</v>
      </c>
      <c r="H463" s="253">
        <f t="shared" si="73"/>
        <v>0</v>
      </c>
    </row>
    <row r="464" spans="1:8" ht="15" x14ac:dyDescent="0.25">
      <c r="A464" s="569" t="s">
        <v>11169</v>
      </c>
      <c r="B464" s="612" t="s">
        <v>10426</v>
      </c>
      <c r="C464" s="594">
        <v>20591.545092133238</v>
      </c>
      <c r="D464" s="608"/>
      <c r="E464" s="658"/>
      <c r="F464" s="62">
        <v>0</v>
      </c>
      <c r="G464" s="62">
        <v>0</v>
      </c>
      <c r="H464" s="253">
        <f t="shared" si="73"/>
        <v>0</v>
      </c>
    </row>
    <row r="465" spans="1:8" ht="15" x14ac:dyDescent="0.25">
      <c r="A465" s="569" t="s">
        <v>11170</v>
      </c>
      <c r="B465" s="612" t="s">
        <v>10522</v>
      </c>
      <c r="C465" s="594">
        <v>20591.545092133238</v>
      </c>
      <c r="D465" s="608"/>
      <c r="E465" s="658"/>
      <c r="F465" s="62">
        <v>0</v>
      </c>
      <c r="G465" s="62">
        <v>0</v>
      </c>
      <c r="H465" s="253">
        <f t="shared" si="73"/>
        <v>0</v>
      </c>
    </row>
    <row r="466" spans="1:8" ht="15" x14ac:dyDescent="0.25">
      <c r="A466" s="569" t="s">
        <v>11171</v>
      </c>
      <c r="B466" s="612" t="s">
        <v>10524</v>
      </c>
      <c r="C466" s="594">
        <v>20591.545092133238</v>
      </c>
      <c r="D466" s="608"/>
      <c r="E466" s="658"/>
      <c r="F466" s="62">
        <v>0</v>
      </c>
      <c r="G466" s="62">
        <v>0</v>
      </c>
      <c r="H466" s="253">
        <f t="shared" si="73"/>
        <v>0</v>
      </c>
    </row>
    <row r="467" spans="1:8" ht="15" x14ac:dyDescent="0.25">
      <c r="A467" s="569" t="s">
        <v>11172</v>
      </c>
      <c r="B467" s="612" t="s">
        <v>11173</v>
      </c>
      <c r="C467" s="594">
        <v>10295.772546066619</v>
      </c>
      <c r="D467" s="608"/>
      <c r="E467" s="658"/>
      <c r="F467" s="62">
        <v>0</v>
      </c>
      <c r="G467" s="62">
        <v>0</v>
      </c>
      <c r="H467" s="253">
        <f t="shared" si="73"/>
        <v>0</v>
      </c>
    </row>
    <row r="468" spans="1:8" ht="15" x14ac:dyDescent="0.25">
      <c r="A468" s="569" t="s">
        <v>11174</v>
      </c>
      <c r="B468" s="612" t="s">
        <v>11175</v>
      </c>
      <c r="C468" s="594">
        <v>30887.317638199856</v>
      </c>
      <c r="D468" s="608"/>
      <c r="E468" s="658"/>
      <c r="F468" s="62">
        <v>0</v>
      </c>
      <c r="G468" s="62">
        <v>0</v>
      </c>
      <c r="H468" s="253">
        <f t="shared" si="73"/>
        <v>0</v>
      </c>
    </row>
    <row r="469" spans="1:8" ht="15" x14ac:dyDescent="0.25">
      <c r="A469" s="569" t="s">
        <v>11176</v>
      </c>
      <c r="B469" s="612" t="s">
        <v>10603</v>
      </c>
      <c r="C469" s="594">
        <v>20591.545092133238</v>
      </c>
      <c r="D469" s="608"/>
      <c r="E469" s="658"/>
      <c r="F469" s="62">
        <v>0</v>
      </c>
      <c r="G469" s="62">
        <v>0</v>
      </c>
      <c r="H469" s="253">
        <f t="shared" si="73"/>
        <v>0</v>
      </c>
    </row>
    <row r="470" spans="1:8" ht="15" x14ac:dyDescent="0.25">
      <c r="A470" s="569" t="s">
        <v>11177</v>
      </c>
      <c r="B470" s="612" t="s">
        <v>10436</v>
      </c>
      <c r="C470" s="594">
        <v>20591.545092133238</v>
      </c>
      <c r="D470" s="608"/>
      <c r="E470" s="658"/>
      <c r="F470" s="62">
        <v>0</v>
      </c>
      <c r="G470" s="62">
        <v>0</v>
      </c>
      <c r="H470" s="253">
        <f t="shared" si="73"/>
        <v>0</v>
      </c>
    </row>
    <row r="471" spans="1:8" ht="15" x14ac:dyDescent="0.25">
      <c r="A471" s="569" t="s">
        <v>11178</v>
      </c>
      <c r="B471" s="612" t="s">
        <v>10464</v>
      </c>
      <c r="C471" s="594">
        <v>20591.545092133238</v>
      </c>
      <c r="D471" s="608"/>
      <c r="E471" s="658"/>
      <c r="F471" s="62">
        <v>0</v>
      </c>
      <c r="G471" s="62">
        <v>0</v>
      </c>
      <c r="H471" s="253">
        <f t="shared" si="73"/>
        <v>0</v>
      </c>
    </row>
    <row r="472" spans="1:8" ht="15" x14ac:dyDescent="0.25">
      <c r="A472" s="569" t="s">
        <v>11179</v>
      </c>
      <c r="B472" s="612" t="s">
        <v>10925</v>
      </c>
      <c r="C472" s="594">
        <v>20591.545092133238</v>
      </c>
      <c r="D472" s="608"/>
      <c r="E472" s="658"/>
      <c r="F472" s="62">
        <v>0</v>
      </c>
      <c r="G472" s="62">
        <v>0</v>
      </c>
      <c r="H472" s="253">
        <f t="shared" si="73"/>
        <v>0</v>
      </c>
    </row>
    <row r="473" spans="1:8" ht="15" x14ac:dyDescent="0.25">
      <c r="A473" s="569" t="s">
        <v>11180</v>
      </c>
      <c r="B473" s="612" t="s">
        <v>11181</v>
      </c>
      <c r="C473" s="594">
        <v>19561.967837526576</v>
      </c>
      <c r="D473" s="608"/>
      <c r="E473" s="658"/>
      <c r="F473" s="62">
        <v>0</v>
      </c>
      <c r="G473" s="62">
        <v>0</v>
      </c>
      <c r="H473" s="253">
        <f t="shared" si="73"/>
        <v>0</v>
      </c>
    </row>
    <row r="474" spans="1:8" ht="15" x14ac:dyDescent="0.25">
      <c r="A474" s="569" t="s">
        <v>11182</v>
      </c>
      <c r="B474" s="612" t="s">
        <v>11183</v>
      </c>
      <c r="C474" s="594">
        <v>8236.6180368532951</v>
      </c>
      <c r="D474" s="608"/>
      <c r="E474" s="658"/>
      <c r="F474" s="62">
        <v>0</v>
      </c>
      <c r="G474" s="62">
        <v>0</v>
      </c>
      <c r="H474" s="253">
        <f t="shared" si="73"/>
        <v>0</v>
      </c>
    </row>
    <row r="475" spans="1:8" ht="15" x14ac:dyDescent="0.25">
      <c r="A475" s="569" t="s">
        <v>11184</v>
      </c>
      <c r="B475" s="612" t="s">
        <v>9754</v>
      </c>
      <c r="C475" s="594">
        <v>24709.854110559885</v>
      </c>
      <c r="D475" s="608"/>
      <c r="E475" s="658"/>
      <c r="F475" s="62">
        <v>0</v>
      </c>
      <c r="G475" s="62">
        <v>0</v>
      </c>
      <c r="H475" s="253">
        <f t="shared" si="73"/>
        <v>0</v>
      </c>
    </row>
    <row r="476" spans="1:8" ht="15" x14ac:dyDescent="0.25">
      <c r="A476" s="569" t="s">
        <v>11185</v>
      </c>
      <c r="B476" s="612" t="s">
        <v>10639</v>
      </c>
      <c r="C476" s="594">
        <v>20591.545092133238</v>
      </c>
      <c r="D476" s="608"/>
      <c r="E476" s="658"/>
      <c r="F476" s="62">
        <v>0</v>
      </c>
      <c r="G476" s="62">
        <v>0</v>
      </c>
      <c r="H476" s="253">
        <f t="shared" si="73"/>
        <v>0</v>
      </c>
    </row>
    <row r="477" spans="1:8" ht="15" x14ac:dyDescent="0.25">
      <c r="A477" s="569" t="s">
        <v>11186</v>
      </c>
      <c r="B477" s="612" t="s">
        <v>10446</v>
      </c>
      <c r="C477" s="594">
        <v>20591.545092133238</v>
      </c>
      <c r="D477" s="608"/>
      <c r="E477" s="658"/>
      <c r="F477" s="62">
        <v>0</v>
      </c>
      <c r="G477" s="62">
        <v>0</v>
      </c>
      <c r="H477" s="253">
        <f t="shared" si="73"/>
        <v>0</v>
      </c>
    </row>
    <row r="478" spans="1:8" ht="15" x14ac:dyDescent="0.25">
      <c r="A478" s="569" t="s">
        <v>11187</v>
      </c>
      <c r="B478" s="612" t="s">
        <v>11188</v>
      </c>
      <c r="C478" s="594">
        <v>20591.545092133238</v>
      </c>
      <c r="D478" s="608"/>
      <c r="E478" s="658"/>
      <c r="F478" s="62">
        <v>0</v>
      </c>
      <c r="G478" s="62">
        <v>0</v>
      </c>
      <c r="H478" s="253">
        <f t="shared" si="73"/>
        <v>0</v>
      </c>
    </row>
    <row r="479" spans="1:8" ht="15" x14ac:dyDescent="0.25">
      <c r="A479" s="569" t="s">
        <v>11189</v>
      </c>
      <c r="B479" s="612" t="s">
        <v>11190</v>
      </c>
      <c r="C479" s="594">
        <v>20591.545092133238</v>
      </c>
      <c r="D479" s="608"/>
      <c r="E479" s="658"/>
      <c r="F479" s="62">
        <v>0</v>
      </c>
      <c r="G479" s="62">
        <v>0</v>
      </c>
      <c r="H479" s="253">
        <f t="shared" si="73"/>
        <v>0</v>
      </c>
    </row>
    <row r="480" spans="1:8" ht="15" x14ac:dyDescent="0.25">
      <c r="A480" s="569" t="s">
        <v>11191</v>
      </c>
      <c r="B480" s="612" t="s">
        <v>11192</v>
      </c>
      <c r="C480" s="594">
        <v>20591.545092133238</v>
      </c>
      <c r="D480" s="608"/>
      <c r="E480" s="658"/>
      <c r="F480" s="62">
        <v>0</v>
      </c>
      <c r="G480" s="62">
        <v>0</v>
      </c>
      <c r="H480" s="253">
        <f t="shared" si="73"/>
        <v>0</v>
      </c>
    </row>
    <row r="481" spans="1:8" ht="15" x14ac:dyDescent="0.25">
      <c r="A481" s="569" t="s">
        <v>11193</v>
      </c>
      <c r="B481" s="612" t="s">
        <v>11194</v>
      </c>
      <c r="C481" s="594">
        <v>20591.545092133238</v>
      </c>
      <c r="D481" s="608"/>
      <c r="E481" s="658"/>
      <c r="F481" s="62">
        <v>0</v>
      </c>
      <c r="G481" s="62">
        <v>0</v>
      </c>
      <c r="H481" s="253">
        <f t="shared" si="73"/>
        <v>0</v>
      </c>
    </row>
    <row r="482" spans="1:8" ht="15" x14ac:dyDescent="0.25">
      <c r="A482" s="569" t="s">
        <v>11195</v>
      </c>
      <c r="B482" s="612" t="s">
        <v>11196</v>
      </c>
      <c r="C482" s="594">
        <v>20591.545092133238</v>
      </c>
      <c r="D482" s="608"/>
      <c r="E482" s="658"/>
      <c r="F482" s="62">
        <v>0</v>
      </c>
      <c r="G482" s="62">
        <v>0</v>
      </c>
      <c r="H482" s="253">
        <f t="shared" si="73"/>
        <v>0</v>
      </c>
    </row>
    <row r="483" spans="1:8" ht="15" x14ac:dyDescent="0.25">
      <c r="A483" s="569" t="s">
        <v>11197</v>
      </c>
      <c r="B483" s="612" t="s">
        <v>11198</v>
      </c>
      <c r="C483" s="594">
        <v>20591.545092133238</v>
      </c>
      <c r="D483" s="608"/>
      <c r="E483" s="658"/>
      <c r="F483" s="62">
        <v>0</v>
      </c>
      <c r="G483" s="62">
        <v>0</v>
      </c>
      <c r="H483" s="253">
        <f t="shared" si="73"/>
        <v>0</v>
      </c>
    </row>
    <row r="484" spans="1:8" ht="15" x14ac:dyDescent="0.25">
      <c r="A484" s="569" t="s">
        <v>11199</v>
      </c>
      <c r="B484" s="612" t="s">
        <v>11200</v>
      </c>
      <c r="C484" s="594">
        <v>18532.390582919914</v>
      </c>
      <c r="D484" s="608"/>
      <c r="E484" s="658"/>
      <c r="F484" s="62">
        <v>0</v>
      </c>
      <c r="G484" s="62">
        <v>0</v>
      </c>
      <c r="H484" s="253">
        <f t="shared" si="73"/>
        <v>0</v>
      </c>
    </row>
    <row r="485" spans="1:8" ht="15" x14ac:dyDescent="0.25">
      <c r="A485" s="569" t="s">
        <v>11201</v>
      </c>
      <c r="B485" s="612" t="s">
        <v>9759</v>
      </c>
      <c r="C485" s="594">
        <v>24709.854110559885</v>
      </c>
      <c r="D485" s="608"/>
      <c r="E485" s="658"/>
      <c r="F485" s="62">
        <v>0</v>
      </c>
      <c r="G485" s="62">
        <v>0</v>
      </c>
      <c r="H485" s="253">
        <f t="shared" si="73"/>
        <v>0</v>
      </c>
    </row>
    <row r="486" spans="1:8" ht="15" x14ac:dyDescent="0.25">
      <c r="A486" s="569" t="s">
        <v>11202</v>
      </c>
      <c r="B486" s="612" t="s">
        <v>9760</v>
      </c>
      <c r="C486" s="594">
        <v>24709.854110559885</v>
      </c>
      <c r="D486" s="608"/>
      <c r="E486" s="658"/>
      <c r="F486" s="62">
        <v>0</v>
      </c>
      <c r="G486" s="62">
        <v>0</v>
      </c>
      <c r="H486" s="253">
        <f t="shared" si="73"/>
        <v>0</v>
      </c>
    </row>
    <row r="487" spans="1:8" ht="15" x14ac:dyDescent="0.25">
      <c r="A487" s="569" t="s">
        <v>11203</v>
      </c>
      <c r="B487" s="612" t="s">
        <v>9761</v>
      </c>
      <c r="C487" s="594">
        <v>24709.854110559885</v>
      </c>
      <c r="D487" s="608"/>
      <c r="E487" s="658"/>
      <c r="F487" s="62">
        <v>0</v>
      </c>
      <c r="G487" s="62">
        <v>0</v>
      </c>
      <c r="H487" s="253">
        <f t="shared" si="73"/>
        <v>0</v>
      </c>
    </row>
    <row r="488" spans="1:8" ht="15" x14ac:dyDescent="0.25">
      <c r="A488" s="569" t="s">
        <v>11204</v>
      </c>
      <c r="B488" s="612" t="s">
        <v>9762</v>
      </c>
      <c r="C488" s="594">
        <v>24709.854110559885</v>
      </c>
      <c r="D488" s="608"/>
      <c r="E488" s="658"/>
      <c r="F488" s="62">
        <v>0</v>
      </c>
      <c r="G488" s="62">
        <v>0</v>
      </c>
      <c r="H488" s="253">
        <f t="shared" si="73"/>
        <v>0</v>
      </c>
    </row>
    <row r="489" spans="1:8" ht="15" x14ac:dyDescent="0.25">
      <c r="A489" s="569" t="s">
        <v>11205</v>
      </c>
      <c r="B489" s="612" t="s">
        <v>10822</v>
      </c>
      <c r="C489" s="594">
        <v>20591.545092133238</v>
      </c>
      <c r="D489" s="608"/>
      <c r="E489" s="658"/>
      <c r="F489" s="62">
        <v>0</v>
      </c>
      <c r="G489" s="62">
        <v>0</v>
      </c>
      <c r="H489" s="253">
        <f t="shared" si="73"/>
        <v>0</v>
      </c>
    </row>
    <row r="490" spans="1:8" ht="15" x14ac:dyDescent="0.25">
      <c r="A490" s="569" t="s">
        <v>11206</v>
      </c>
      <c r="B490" s="612" t="s">
        <v>10824</v>
      </c>
      <c r="C490" s="594">
        <v>20591.545092133238</v>
      </c>
      <c r="D490" s="608"/>
      <c r="E490" s="658"/>
      <c r="F490" s="62">
        <v>0</v>
      </c>
      <c r="G490" s="62">
        <v>0</v>
      </c>
      <c r="H490" s="253">
        <f t="shared" si="73"/>
        <v>0</v>
      </c>
    </row>
    <row r="491" spans="1:8" ht="15" x14ac:dyDescent="0.25">
      <c r="A491" s="569" t="s">
        <v>11207</v>
      </c>
      <c r="B491" s="612" t="s">
        <v>11208</v>
      </c>
      <c r="C491" s="594">
        <v>20591.545092133238</v>
      </c>
      <c r="D491" s="608"/>
      <c r="E491" s="658"/>
      <c r="F491" s="62">
        <v>0</v>
      </c>
      <c r="G491" s="62">
        <v>0</v>
      </c>
      <c r="H491" s="253">
        <f t="shared" si="73"/>
        <v>0</v>
      </c>
    </row>
    <row r="492" spans="1:8" ht="15" x14ac:dyDescent="0.25">
      <c r="A492" s="569" t="s">
        <v>11209</v>
      </c>
      <c r="B492" s="612" t="s">
        <v>11210</v>
      </c>
      <c r="C492" s="594">
        <v>20591.545092133238</v>
      </c>
      <c r="D492" s="608"/>
      <c r="E492" s="658"/>
      <c r="F492" s="62">
        <v>0</v>
      </c>
      <c r="G492" s="62">
        <v>0</v>
      </c>
      <c r="H492" s="253">
        <f t="shared" si="73"/>
        <v>0</v>
      </c>
    </row>
    <row r="493" spans="1:8" ht="15" x14ac:dyDescent="0.25">
      <c r="A493" s="569" t="s">
        <v>11211</v>
      </c>
      <c r="B493" s="612" t="s">
        <v>11212</v>
      </c>
      <c r="C493" s="594">
        <v>20591.545092133238</v>
      </c>
      <c r="D493" s="608"/>
      <c r="E493" s="658"/>
      <c r="F493" s="62">
        <v>0</v>
      </c>
      <c r="G493" s="62">
        <v>0</v>
      </c>
      <c r="H493" s="253">
        <f t="shared" si="73"/>
        <v>0</v>
      </c>
    </row>
    <row r="494" spans="1:8" ht="15" x14ac:dyDescent="0.25">
      <c r="A494" s="569" t="s">
        <v>11213</v>
      </c>
      <c r="B494" s="612" t="s">
        <v>11214</v>
      </c>
      <c r="C494" s="594">
        <v>20591.545092133238</v>
      </c>
      <c r="D494" s="608"/>
      <c r="E494" s="658"/>
      <c r="F494" s="62">
        <v>0</v>
      </c>
      <c r="G494" s="62">
        <v>0</v>
      </c>
      <c r="H494" s="253">
        <f t="shared" si="73"/>
        <v>0</v>
      </c>
    </row>
    <row r="495" spans="1:8" ht="15" x14ac:dyDescent="0.25">
      <c r="A495" s="569" t="s">
        <v>11215</v>
      </c>
      <c r="B495" s="612" t="s">
        <v>11216</v>
      </c>
      <c r="C495" s="594">
        <v>20591.545092133238</v>
      </c>
      <c r="D495" s="608"/>
      <c r="E495" s="658"/>
      <c r="F495" s="62">
        <v>0</v>
      </c>
      <c r="G495" s="62">
        <v>0</v>
      </c>
      <c r="H495" s="253">
        <f t="shared" si="73"/>
        <v>0</v>
      </c>
    </row>
    <row r="496" spans="1:8" ht="15" x14ac:dyDescent="0.25">
      <c r="A496" s="569" t="s">
        <v>11217</v>
      </c>
      <c r="B496" s="612" t="s">
        <v>11218</v>
      </c>
      <c r="C496" s="594">
        <v>20591.545092133238</v>
      </c>
      <c r="D496" s="608"/>
      <c r="E496" s="658"/>
      <c r="F496" s="62">
        <v>0</v>
      </c>
      <c r="G496" s="62">
        <v>0</v>
      </c>
      <c r="H496" s="253">
        <f t="shared" si="73"/>
        <v>0</v>
      </c>
    </row>
    <row r="497" spans="1:8" ht="15" x14ac:dyDescent="0.25">
      <c r="A497" s="569" t="s">
        <v>11219</v>
      </c>
      <c r="B497" s="612" t="s">
        <v>11220</v>
      </c>
      <c r="C497" s="594">
        <v>0</v>
      </c>
      <c r="D497" s="608"/>
      <c r="E497" s="658"/>
      <c r="F497" s="62">
        <v>0</v>
      </c>
      <c r="G497" s="62">
        <v>0</v>
      </c>
      <c r="H497" s="253">
        <f t="shared" si="73"/>
        <v>0</v>
      </c>
    </row>
    <row r="498" spans="1:8" ht="15" x14ac:dyDescent="0.25">
      <c r="A498" s="569" t="s">
        <v>11221</v>
      </c>
      <c r="B498" s="612" t="s">
        <v>9764</v>
      </c>
      <c r="C498" s="594">
        <v>24709.854110559885</v>
      </c>
      <c r="D498" s="608"/>
      <c r="E498" s="658">
        <v>30</v>
      </c>
      <c r="F498" s="62">
        <v>0</v>
      </c>
      <c r="G498" s="62">
        <f>C498</f>
        <v>24709.854110559885</v>
      </c>
      <c r="H498" s="253">
        <f t="shared" si="73"/>
        <v>24709.854110559885</v>
      </c>
    </row>
    <row r="499" spans="1:8" ht="15" x14ac:dyDescent="0.25">
      <c r="A499" s="569" t="s">
        <v>11222</v>
      </c>
      <c r="B499" s="612" t="s">
        <v>9765</v>
      </c>
      <c r="C499" s="594">
        <v>24709.854110559885</v>
      </c>
      <c r="D499" s="608"/>
      <c r="E499" s="658">
        <v>30</v>
      </c>
      <c r="F499" s="62">
        <v>0</v>
      </c>
      <c r="G499" s="62">
        <f>C499</f>
        <v>24709.854110559885</v>
      </c>
      <c r="H499" s="253">
        <f t="shared" si="73"/>
        <v>24709.854110559885</v>
      </c>
    </row>
    <row r="500" spans="1:8" ht="15" x14ac:dyDescent="0.25">
      <c r="A500" s="569" t="s">
        <v>11223</v>
      </c>
      <c r="B500" s="612" t="s">
        <v>9766</v>
      </c>
      <c r="C500" s="594">
        <v>24709.854110559885</v>
      </c>
      <c r="D500" s="608"/>
      <c r="E500" s="658">
        <v>30</v>
      </c>
      <c r="F500" s="62">
        <v>0</v>
      </c>
      <c r="G500" s="62">
        <f>C500</f>
        <v>24709.854110559885</v>
      </c>
      <c r="H500" s="253">
        <f t="shared" si="73"/>
        <v>24709.854110559885</v>
      </c>
    </row>
    <row r="501" spans="1:8" ht="15" x14ac:dyDescent="0.25">
      <c r="A501" s="569" t="s">
        <v>11224</v>
      </c>
      <c r="B501" s="612" t="s">
        <v>9767</v>
      </c>
      <c r="C501" s="594">
        <v>24709.854110559885</v>
      </c>
      <c r="D501" s="608"/>
      <c r="E501" s="658">
        <v>30</v>
      </c>
      <c r="F501" s="62">
        <v>0</v>
      </c>
      <c r="G501" s="62">
        <f>C501</f>
        <v>24709.854110559885</v>
      </c>
      <c r="H501" s="253">
        <f t="shared" si="73"/>
        <v>24709.854110559885</v>
      </c>
    </row>
    <row r="502" spans="1:8" ht="15" x14ac:dyDescent="0.25">
      <c r="A502" s="569" t="s">
        <v>11225</v>
      </c>
      <c r="B502" s="612" t="s">
        <v>11226</v>
      </c>
      <c r="C502" s="594">
        <v>24709.854110559885</v>
      </c>
      <c r="D502" s="608"/>
      <c r="E502" s="658"/>
      <c r="F502" s="62">
        <v>0</v>
      </c>
      <c r="G502" s="62">
        <v>0</v>
      </c>
      <c r="H502" s="253">
        <f t="shared" si="73"/>
        <v>0</v>
      </c>
    </row>
    <row r="503" spans="1:8" ht="15" x14ac:dyDescent="0.25">
      <c r="A503" s="569" t="s">
        <v>11227</v>
      </c>
      <c r="B503" s="612" t="s">
        <v>11228</v>
      </c>
      <c r="C503" s="594">
        <v>20591.545092133238</v>
      </c>
      <c r="D503" s="608"/>
      <c r="E503" s="658"/>
      <c r="F503" s="62">
        <v>0</v>
      </c>
      <c r="G503" s="62">
        <v>0</v>
      </c>
      <c r="H503" s="253">
        <f t="shared" si="73"/>
        <v>0</v>
      </c>
    </row>
    <row r="504" spans="1:8" ht="15" x14ac:dyDescent="0.25">
      <c r="A504" s="569" t="s">
        <v>11229</v>
      </c>
      <c r="B504" s="612" t="s">
        <v>11230</v>
      </c>
      <c r="C504" s="594">
        <v>20591.545092133238</v>
      </c>
      <c r="D504" s="608"/>
      <c r="E504" s="658"/>
      <c r="F504" s="62">
        <v>0</v>
      </c>
      <c r="G504" s="62">
        <v>0</v>
      </c>
      <c r="H504" s="253">
        <f t="shared" si="73"/>
        <v>0</v>
      </c>
    </row>
    <row r="505" spans="1:8" ht="15" x14ac:dyDescent="0.25">
      <c r="A505" s="569" t="s">
        <v>11231</v>
      </c>
      <c r="B505" s="612" t="s">
        <v>11232</v>
      </c>
      <c r="C505" s="594">
        <v>20591.545092133238</v>
      </c>
      <c r="D505" s="608"/>
      <c r="E505" s="658"/>
      <c r="F505" s="62">
        <v>0</v>
      </c>
      <c r="G505" s="62">
        <v>0</v>
      </c>
      <c r="H505" s="253">
        <f t="shared" si="73"/>
        <v>0</v>
      </c>
    </row>
    <row r="506" spans="1:8" ht="15" x14ac:dyDescent="0.25">
      <c r="A506" s="569" t="s">
        <v>11233</v>
      </c>
      <c r="B506" s="612" t="s">
        <v>11234</v>
      </c>
      <c r="C506" s="594">
        <v>20591.545092133238</v>
      </c>
      <c r="D506" s="608"/>
      <c r="E506" s="658"/>
      <c r="F506" s="62">
        <v>0</v>
      </c>
      <c r="G506" s="62">
        <v>0</v>
      </c>
      <c r="H506" s="253">
        <f t="shared" si="73"/>
        <v>0</v>
      </c>
    </row>
    <row r="507" spans="1:8" ht="15" x14ac:dyDescent="0.25">
      <c r="A507" s="569" t="s">
        <v>11235</v>
      </c>
      <c r="B507" s="612" t="s">
        <v>11236</v>
      </c>
      <c r="C507" s="594">
        <v>20591.545092133238</v>
      </c>
      <c r="D507" s="608"/>
      <c r="E507" s="658"/>
      <c r="F507" s="62">
        <v>0</v>
      </c>
      <c r="G507" s="62">
        <v>0</v>
      </c>
      <c r="H507" s="253">
        <f t="shared" si="73"/>
        <v>0</v>
      </c>
    </row>
    <row r="508" spans="1:8" ht="15" x14ac:dyDescent="0.25">
      <c r="A508" s="569" t="s">
        <v>11237</v>
      </c>
      <c r="B508" s="612" t="s">
        <v>11238</v>
      </c>
      <c r="C508" s="594">
        <v>20591.545092133238</v>
      </c>
      <c r="D508" s="608"/>
      <c r="E508" s="658"/>
      <c r="F508" s="62">
        <v>0</v>
      </c>
      <c r="G508" s="62">
        <v>0</v>
      </c>
      <c r="H508" s="253">
        <f t="shared" si="73"/>
        <v>0</v>
      </c>
    </row>
    <row r="509" spans="1:8" ht="15" x14ac:dyDescent="0.25">
      <c r="A509" s="569" t="s">
        <v>11239</v>
      </c>
      <c r="B509" s="612" t="s">
        <v>11240</v>
      </c>
      <c r="C509" s="594">
        <v>20591.545092133238</v>
      </c>
      <c r="D509" s="608"/>
      <c r="E509" s="658"/>
      <c r="F509" s="62">
        <v>0</v>
      </c>
      <c r="G509" s="62">
        <v>0</v>
      </c>
      <c r="H509" s="253">
        <f t="shared" si="73"/>
        <v>0</v>
      </c>
    </row>
    <row r="510" spans="1:8" ht="15" x14ac:dyDescent="0.25">
      <c r="A510" s="569" t="s">
        <v>11241</v>
      </c>
      <c r="B510" s="612" t="s">
        <v>11242</v>
      </c>
      <c r="C510" s="594">
        <v>30887.317638199856</v>
      </c>
      <c r="D510" s="608"/>
      <c r="E510" s="658"/>
      <c r="F510" s="62">
        <v>0</v>
      </c>
      <c r="G510" s="62">
        <v>0</v>
      </c>
      <c r="H510" s="253">
        <f t="shared" si="73"/>
        <v>0</v>
      </c>
    </row>
    <row r="511" spans="1:8" ht="15" x14ac:dyDescent="0.25">
      <c r="A511" s="569" t="s">
        <v>11243</v>
      </c>
      <c r="B511" s="612" t="s">
        <v>10840</v>
      </c>
      <c r="C511" s="594">
        <v>20591.545092133238</v>
      </c>
      <c r="D511" s="608"/>
      <c r="E511" s="658"/>
      <c r="F511" s="62">
        <v>0</v>
      </c>
      <c r="G511" s="62">
        <v>0</v>
      </c>
      <c r="H511" s="253">
        <f t="shared" ref="H511:H551" si="74">G511-F511</f>
        <v>0</v>
      </c>
    </row>
    <row r="512" spans="1:8" ht="15" x14ac:dyDescent="0.25">
      <c r="A512" s="569" t="s">
        <v>11244</v>
      </c>
      <c r="B512" s="612" t="s">
        <v>10842</v>
      </c>
      <c r="C512" s="594">
        <v>20591.545092133238</v>
      </c>
      <c r="D512" s="608"/>
      <c r="E512" s="658"/>
      <c r="F512" s="62">
        <v>0</v>
      </c>
      <c r="G512" s="62">
        <v>0</v>
      </c>
      <c r="H512" s="253">
        <f t="shared" si="74"/>
        <v>0</v>
      </c>
    </row>
    <row r="513" spans="1:8" ht="15" x14ac:dyDescent="0.25">
      <c r="A513" s="569" t="s">
        <v>11245</v>
      </c>
      <c r="B513" s="612" t="s">
        <v>10946</v>
      </c>
      <c r="C513" s="594">
        <v>20591.545092133238</v>
      </c>
      <c r="D513" s="608"/>
      <c r="E513" s="658"/>
      <c r="F513" s="62">
        <v>0</v>
      </c>
      <c r="G513" s="62">
        <v>0</v>
      </c>
      <c r="H513" s="253">
        <f t="shared" si="74"/>
        <v>0</v>
      </c>
    </row>
    <row r="514" spans="1:8" ht="15" x14ac:dyDescent="0.25">
      <c r="A514" s="569" t="s">
        <v>11246</v>
      </c>
      <c r="B514" s="612" t="s">
        <v>10948</v>
      </c>
      <c r="C514" s="594">
        <v>20591.545092133238</v>
      </c>
      <c r="D514" s="608"/>
      <c r="E514" s="658"/>
      <c r="F514" s="62">
        <v>0</v>
      </c>
      <c r="G514" s="62">
        <v>0</v>
      </c>
      <c r="H514" s="253">
        <f t="shared" si="74"/>
        <v>0</v>
      </c>
    </row>
    <row r="515" spans="1:8" ht="15" x14ac:dyDescent="0.25">
      <c r="A515" s="569" t="s">
        <v>11247</v>
      </c>
      <c r="B515" s="612" t="s">
        <v>11248</v>
      </c>
      <c r="C515" s="594">
        <v>20591.545092133238</v>
      </c>
      <c r="D515" s="608"/>
      <c r="E515" s="658"/>
      <c r="F515" s="62">
        <v>0</v>
      </c>
      <c r="G515" s="62">
        <v>0</v>
      </c>
      <c r="H515" s="253">
        <f t="shared" si="74"/>
        <v>0</v>
      </c>
    </row>
    <row r="516" spans="1:8" ht="15" x14ac:dyDescent="0.25">
      <c r="A516" s="569" t="s">
        <v>11249</v>
      </c>
      <c r="B516" s="612" t="s">
        <v>11250</v>
      </c>
      <c r="C516" s="594">
        <v>20591.545092133238</v>
      </c>
      <c r="D516" s="608"/>
      <c r="E516" s="658"/>
      <c r="F516" s="62">
        <v>0</v>
      </c>
      <c r="G516" s="62">
        <v>0</v>
      </c>
      <c r="H516" s="253">
        <f t="shared" si="74"/>
        <v>0</v>
      </c>
    </row>
    <row r="517" spans="1:8" ht="15" x14ac:dyDescent="0.25">
      <c r="A517" s="569" t="s">
        <v>11251</v>
      </c>
      <c r="B517" s="612" t="s">
        <v>11252</v>
      </c>
      <c r="C517" s="594">
        <v>18532.390582919914</v>
      </c>
      <c r="D517" s="608"/>
      <c r="E517" s="658"/>
      <c r="F517" s="62">
        <v>0</v>
      </c>
      <c r="G517" s="62">
        <v>0</v>
      </c>
      <c r="H517" s="253">
        <f t="shared" si="74"/>
        <v>0</v>
      </c>
    </row>
    <row r="518" spans="1:8" ht="15" x14ac:dyDescent="0.25">
      <c r="A518" s="569" t="s">
        <v>11253</v>
      </c>
      <c r="B518" s="612" t="s">
        <v>11254</v>
      </c>
      <c r="C518" s="594">
        <v>30887.317638199856</v>
      </c>
      <c r="D518" s="608"/>
      <c r="E518" s="658"/>
      <c r="F518" s="62">
        <v>0</v>
      </c>
      <c r="G518" s="62">
        <v>0</v>
      </c>
      <c r="H518" s="253">
        <f t="shared" si="74"/>
        <v>0</v>
      </c>
    </row>
    <row r="519" spans="1:8" ht="15" x14ac:dyDescent="0.25">
      <c r="A519" s="569" t="s">
        <v>11255</v>
      </c>
      <c r="B519" s="612" t="s">
        <v>10954</v>
      </c>
      <c r="C519" s="594">
        <v>20591.545092133238</v>
      </c>
      <c r="D519" s="608"/>
      <c r="E519" s="658"/>
      <c r="F519" s="62">
        <v>0</v>
      </c>
      <c r="G519" s="62">
        <v>0</v>
      </c>
      <c r="H519" s="253">
        <f t="shared" si="74"/>
        <v>0</v>
      </c>
    </row>
    <row r="520" spans="1:8" ht="15" x14ac:dyDescent="0.25">
      <c r="A520" s="569" t="s">
        <v>11256</v>
      </c>
      <c r="B520" s="612" t="s">
        <v>10956</v>
      </c>
      <c r="C520" s="594">
        <v>20591.545092133238</v>
      </c>
      <c r="D520" s="608"/>
      <c r="E520" s="658"/>
      <c r="F520" s="62">
        <v>0</v>
      </c>
      <c r="G520" s="62">
        <v>0</v>
      </c>
      <c r="H520" s="253">
        <f t="shared" si="74"/>
        <v>0</v>
      </c>
    </row>
    <row r="521" spans="1:8" ht="15" x14ac:dyDescent="0.25">
      <c r="A521" s="569" t="s">
        <v>11257</v>
      </c>
      <c r="B521" s="612" t="s">
        <v>10958</v>
      </c>
      <c r="C521" s="594">
        <v>20591.545092133238</v>
      </c>
      <c r="D521" s="608"/>
      <c r="E521" s="658"/>
      <c r="F521" s="62">
        <v>0</v>
      </c>
      <c r="G521" s="62">
        <v>0</v>
      </c>
      <c r="H521" s="253">
        <f t="shared" si="74"/>
        <v>0</v>
      </c>
    </row>
    <row r="522" spans="1:8" ht="15" x14ac:dyDescent="0.25">
      <c r="A522" s="569" t="s">
        <v>11258</v>
      </c>
      <c r="B522" s="612" t="s">
        <v>10960</v>
      </c>
      <c r="C522" s="594">
        <v>20591.545092133238</v>
      </c>
      <c r="D522" s="608"/>
      <c r="E522" s="658"/>
      <c r="F522" s="62">
        <v>0</v>
      </c>
      <c r="G522" s="62">
        <v>0</v>
      </c>
      <c r="H522" s="253">
        <f t="shared" si="74"/>
        <v>0</v>
      </c>
    </row>
    <row r="523" spans="1:8" ht="15" x14ac:dyDescent="0.25">
      <c r="A523" s="569" t="s">
        <v>11259</v>
      </c>
      <c r="B523" s="612" t="s">
        <v>11260</v>
      </c>
      <c r="C523" s="594">
        <v>20591.545092133238</v>
      </c>
      <c r="D523" s="608"/>
      <c r="E523" s="658"/>
      <c r="F523" s="62">
        <v>0</v>
      </c>
      <c r="G523" s="62">
        <v>0</v>
      </c>
      <c r="H523" s="253">
        <f t="shared" si="74"/>
        <v>0</v>
      </c>
    </row>
    <row r="524" spans="1:8" ht="15" x14ac:dyDescent="0.25">
      <c r="A524" s="569" t="s">
        <v>11261</v>
      </c>
      <c r="B524" s="612" t="s">
        <v>11262</v>
      </c>
      <c r="C524" s="594">
        <v>19356.052386605243</v>
      </c>
      <c r="D524" s="608"/>
      <c r="E524" s="658"/>
      <c r="F524" s="62">
        <v>0</v>
      </c>
      <c r="G524" s="62">
        <v>0</v>
      </c>
      <c r="H524" s="253">
        <f t="shared" si="74"/>
        <v>0</v>
      </c>
    </row>
    <row r="525" spans="1:8" ht="15" x14ac:dyDescent="0.25">
      <c r="A525" s="569" t="s">
        <v>11263</v>
      </c>
      <c r="B525" s="612" t="s">
        <v>11264</v>
      </c>
      <c r="C525" s="594">
        <v>30887.317638199856</v>
      </c>
      <c r="D525" s="608"/>
      <c r="E525" s="658"/>
      <c r="F525" s="62">
        <v>0</v>
      </c>
      <c r="G525" s="62">
        <v>0</v>
      </c>
      <c r="H525" s="253">
        <f t="shared" si="74"/>
        <v>0</v>
      </c>
    </row>
    <row r="526" spans="1:8" ht="15" x14ac:dyDescent="0.25">
      <c r="A526" s="569" t="s">
        <v>11265</v>
      </c>
      <c r="B526" s="612" t="s">
        <v>10966</v>
      </c>
      <c r="C526" s="594">
        <v>20591.545092133238</v>
      </c>
      <c r="D526" s="608"/>
      <c r="E526" s="658"/>
      <c r="F526" s="62">
        <v>0</v>
      </c>
      <c r="G526" s="62">
        <v>0</v>
      </c>
      <c r="H526" s="253">
        <f t="shared" si="74"/>
        <v>0</v>
      </c>
    </row>
    <row r="527" spans="1:8" ht="15" x14ac:dyDescent="0.25">
      <c r="A527" s="569" t="s">
        <v>11266</v>
      </c>
      <c r="B527" s="612" t="s">
        <v>11267</v>
      </c>
      <c r="C527" s="594">
        <v>20591.545092133238</v>
      </c>
      <c r="D527" s="608"/>
      <c r="E527" s="658"/>
      <c r="F527" s="62">
        <v>0</v>
      </c>
      <c r="G527" s="62">
        <v>0</v>
      </c>
      <c r="H527" s="253">
        <f t="shared" si="74"/>
        <v>0</v>
      </c>
    </row>
    <row r="528" spans="1:8" ht="15" x14ac:dyDescent="0.25">
      <c r="A528" s="569" t="s">
        <v>11268</v>
      </c>
      <c r="B528" s="612" t="s">
        <v>11269</v>
      </c>
      <c r="C528" s="594">
        <v>20591.545092133238</v>
      </c>
      <c r="D528" s="608"/>
      <c r="E528" s="658"/>
      <c r="F528" s="62">
        <v>0</v>
      </c>
      <c r="G528" s="62">
        <v>0</v>
      </c>
      <c r="H528" s="253">
        <f t="shared" si="74"/>
        <v>0</v>
      </c>
    </row>
    <row r="529" spans="1:8" ht="15" x14ac:dyDescent="0.25">
      <c r="A529" s="569" t="s">
        <v>11270</v>
      </c>
      <c r="B529" s="612" t="s">
        <v>11271</v>
      </c>
      <c r="C529" s="594">
        <v>15443.658819099928</v>
      </c>
      <c r="D529" s="608"/>
      <c r="E529" s="658"/>
      <c r="F529" s="62">
        <v>0</v>
      </c>
      <c r="G529" s="62">
        <v>0</v>
      </c>
      <c r="H529" s="253">
        <f t="shared" si="74"/>
        <v>0</v>
      </c>
    </row>
    <row r="530" spans="1:8" ht="15" x14ac:dyDescent="0.25">
      <c r="A530" s="569" t="s">
        <v>11272</v>
      </c>
      <c r="B530" s="612" t="s">
        <v>11273</v>
      </c>
      <c r="C530" s="594">
        <v>8236.6180368532951</v>
      </c>
      <c r="D530" s="608"/>
      <c r="E530" s="658"/>
      <c r="F530" s="62">
        <v>0</v>
      </c>
      <c r="G530" s="62">
        <v>0</v>
      </c>
      <c r="H530" s="253">
        <f t="shared" si="74"/>
        <v>0</v>
      </c>
    </row>
    <row r="531" spans="1:8" ht="15" x14ac:dyDescent="0.25">
      <c r="A531" s="569" t="s">
        <v>11274</v>
      </c>
      <c r="B531" s="612" t="s">
        <v>11275</v>
      </c>
      <c r="C531" s="594">
        <v>20591.545092133238</v>
      </c>
      <c r="D531" s="608"/>
      <c r="E531" s="658"/>
      <c r="F531" s="62">
        <v>0</v>
      </c>
      <c r="G531" s="62">
        <v>0</v>
      </c>
      <c r="H531" s="253">
        <f t="shared" si="74"/>
        <v>0</v>
      </c>
    </row>
    <row r="532" spans="1:8" ht="15" x14ac:dyDescent="0.25">
      <c r="A532" s="569" t="s">
        <v>11276</v>
      </c>
      <c r="B532" s="612" t="s">
        <v>11277</v>
      </c>
      <c r="C532" s="594">
        <v>20591.545092133238</v>
      </c>
      <c r="D532" s="608"/>
      <c r="E532" s="658"/>
      <c r="F532" s="62">
        <v>0</v>
      </c>
      <c r="G532" s="62">
        <v>0</v>
      </c>
      <c r="H532" s="253">
        <f t="shared" si="74"/>
        <v>0</v>
      </c>
    </row>
    <row r="533" spans="1:8" ht="15" x14ac:dyDescent="0.25">
      <c r="A533" s="569" t="s">
        <v>11278</v>
      </c>
      <c r="B533" s="612" t="s">
        <v>11279</v>
      </c>
      <c r="C533" s="594">
        <v>18532.390582919914</v>
      </c>
      <c r="D533" s="608"/>
      <c r="E533" s="658"/>
      <c r="F533" s="62">
        <v>0</v>
      </c>
      <c r="G533" s="62">
        <v>0</v>
      </c>
      <c r="H533" s="253">
        <f t="shared" si="74"/>
        <v>0</v>
      </c>
    </row>
    <row r="534" spans="1:8" ht="15" x14ac:dyDescent="0.25">
      <c r="A534" s="569" t="s">
        <v>11263</v>
      </c>
      <c r="B534" s="612" t="s">
        <v>11280</v>
      </c>
      <c r="C534" s="594">
        <v>30887.317638199856</v>
      </c>
      <c r="D534" s="608"/>
      <c r="E534" s="658"/>
      <c r="F534" s="62">
        <v>0</v>
      </c>
      <c r="G534" s="62">
        <v>0</v>
      </c>
      <c r="H534" s="253">
        <f t="shared" si="74"/>
        <v>0</v>
      </c>
    </row>
    <row r="535" spans="1:8" ht="15" x14ac:dyDescent="0.25">
      <c r="A535" s="569" t="s">
        <v>11265</v>
      </c>
      <c r="B535" s="612" t="s">
        <v>11281</v>
      </c>
      <c r="C535" s="594">
        <v>20591.545092133238</v>
      </c>
      <c r="D535" s="608"/>
      <c r="E535" s="658"/>
      <c r="F535" s="62">
        <v>0</v>
      </c>
      <c r="G535" s="62">
        <v>0</v>
      </c>
      <c r="H535" s="253">
        <f t="shared" si="74"/>
        <v>0</v>
      </c>
    </row>
    <row r="536" spans="1:8" ht="15" x14ac:dyDescent="0.25">
      <c r="A536" s="569" t="s">
        <v>11266</v>
      </c>
      <c r="B536" s="612" t="s">
        <v>11282</v>
      </c>
      <c r="C536" s="594">
        <v>20591.545092133238</v>
      </c>
      <c r="D536" s="608"/>
      <c r="E536" s="658"/>
      <c r="F536" s="62">
        <v>0</v>
      </c>
      <c r="G536" s="62">
        <v>0</v>
      </c>
      <c r="H536" s="253">
        <f t="shared" si="74"/>
        <v>0</v>
      </c>
    </row>
    <row r="537" spans="1:8" ht="15" x14ac:dyDescent="0.25">
      <c r="A537" s="569" t="s">
        <v>11268</v>
      </c>
      <c r="B537" s="612" t="s">
        <v>11283</v>
      </c>
      <c r="C537" s="594">
        <v>24709.854110559885</v>
      </c>
      <c r="D537" s="608"/>
      <c r="E537" s="658"/>
      <c r="F537" s="62">
        <v>0</v>
      </c>
      <c r="G537" s="62">
        <v>0</v>
      </c>
      <c r="H537" s="253">
        <f t="shared" si="74"/>
        <v>0</v>
      </c>
    </row>
    <row r="538" spans="1:8" ht="15" x14ac:dyDescent="0.25">
      <c r="A538" s="569" t="s">
        <v>11270</v>
      </c>
      <c r="B538" s="612" t="s">
        <v>11284</v>
      </c>
      <c r="C538" s="594">
        <v>30887.317638199856</v>
      </c>
      <c r="D538" s="608"/>
      <c r="E538" s="658"/>
      <c r="F538" s="62">
        <v>0</v>
      </c>
      <c r="G538" s="62">
        <v>0</v>
      </c>
      <c r="H538" s="253">
        <f t="shared" si="74"/>
        <v>0</v>
      </c>
    </row>
    <row r="539" spans="1:8" ht="15" x14ac:dyDescent="0.25">
      <c r="A539" s="569" t="s">
        <v>11272</v>
      </c>
      <c r="B539" s="612" t="s">
        <v>11285</v>
      </c>
      <c r="C539" s="594">
        <v>20591.545092133238</v>
      </c>
      <c r="D539" s="608"/>
      <c r="E539" s="658"/>
      <c r="F539" s="62">
        <v>0</v>
      </c>
      <c r="G539" s="62">
        <v>0</v>
      </c>
      <c r="H539" s="253">
        <f t="shared" si="74"/>
        <v>0</v>
      </c>
    </row>
    <row r="540" spans="1:8" ht="15" x14ac:dyDescent="0.25">
      <c r="A540" s="569" t="s">
        <v>11274</v>
      </c>
      <c r="B540" s="612" t="s">
        <v>11286</v>
      </c>
      <c r="C540" s="594">
        <v>20591.545092133238</v>
      </c>
      <c r="D540" s="608"/>
      <c r="E540" s="658"/>
      <c r="F540" s="62">
        <v>0</v>
      </c>
      <c r="G540" s="62">
        <v>0</v>
      </c>
      <c r="H540" s="253">
        <f t="shared" si="74"/>
        <v>0</v>
      </c>
    </row>
    <row r="541" spans="1:8" ht="15" x14ac:dyDescent="0.25">
      <c r="A541" s="569" t="s">
        <v>11276</v>
      </c>
      <c r="B541" s="612" t="s">
        <v>11287</v>
      </c>
      <c r="C541" s="594">
        <v>20591.545092133238</v>
      </c>
      <c r="D541" s="608"/>
      <c r="E541" s="658"/>
      <c r="F541" s="62">
        <v>0</v>
      </c>
      <c r="G541" s="62">
        <v>0</v>
      </c>
      <c r="H541" s="253">
        <f t="shared" si="74"/>
        <v>0</v>
      </c>
    </row>
    <row r="542" spans="1:8" ht="15" x14ac:dyDescent="0.25">
      <c r="A542" s="569" t="s">
        <v>11278</v>
      </c>
      <c r="B542" s="612" t="s">
        <v>11288</v>
      </c>
      <c r="C542" s="594">
        <v>20591.545092133238</v>
      </c>
      <c r="D542" s="608"/>
      <c r="E542" s="658"/>
      <c r="F542" s="62">
        <v>0</v>
      </c>
      <c r="G542" s="62">
        <v>0</v>
      </c>
      <c r="H542" s="253">
        <f t="shared" si="74"/>
        <v>0</v>
      </c>
    </row>
    <row r="543" spans="1:8" ht="15" x14ac:dyDescent="0.25">
      <c r="A543" s="569" t="s">
        <v>11263</v>
      </c>
      <c r="B543" s="612" t="s">
        <v>11289</v>
      </c>
      <c r="C543" s="594">
        <v>20591.545092133238</v>
      </c>
      <c r="D543" s="608"/>
      <c r="E543" s="658"/>
      <c r="F543" s="62">
        <v>0</v>
      </c>
      <c r="G543" s="62">
        <v>0</v>
      </c>
      <c r="H543" s="253">
        <f t="shared" si="74"/>
        <v>0</v>
      </c>
    </row>
    <row r="544" spans="1:8" ht="15" x14ac:dyDescent="0.25">
      <c r="A544" s="569" t="s">
        <v>11265</v>
      </c>
      <c r="B544" s="612" t="s">
        <v>11290</v>
      </c>
      <c r="C544" s="594">
        <v>20591.545092133238</v>
      </c>
      <c r="D544" s="608"/>
      <c r="E544" s="658"/>
      <c r="F544" s="62">
        <v>0</v>
      </c>
      <c r="G544" s="62">
        <v>0</v>
      </c>
      <c r="H544" s="253">
        <f t="shared" si="74"/>
        <v>0</v>
      </c>
    </row>
    <row r="545" spans="1:8" ht="15" x14ac:dyDescent="0.25">
      <c r="A545" s="569" t="s">
        <v>11266</v>
      </c>
      <c r="B545" s="612" t="s">
        <v>11291</v>
      </c>
      <c r="C545" s="594">
        <v>25945.34681608788</v>
      </c>
      <c r="D545" s="608"/>
      <c r="E545" s="658"/>
      <c r="F545" s="62">
        <v>0</v>
      </c>
      <c r="G545" s="62">
        <v>0</v>
      </c>
      <c r="H545" s="253">
        <f t="shared" si="74"/>
        <v>0</v>
      </c>
    </row>
    <row r="546" spans="1:8" ht="15" x14ac:dyDescent="0.25">
      <c r="A546" s="569" t="s">
        <v>11268</v>
      </c>
      <c r="B546" s="612" t="s">
        <v>11292</v>
      </c>
      <c r="C546" s="594">
        <v>20591.545092133238</v>
      </c>
      <c r="D546" s="608"/>
      <c r="E546" s="658"/>
      <c r="F546" s="62">
        <v>0</v>
      </c>
      <c r="G546" s="62">
        <v>0</v>
      </c>
      <c r="H546" s="253">
        <f t="shared" si="74"/>
        <v>0</v>
      </c>
    </row>
    <row r="547" spans="1:8" ht="15" x14ac:dyDescent="0.25">
      <c r="A547" s="569" t="s">
        <v>11270</v>
      </c>
      <c r="B547" s="612" t="s">
        <v>11293</v>
      </c>
      <c r="C547" s="594">
        <v>20591.545092133238</v>
      </c>
      <c r="D547" s="608"/>
      <c r="E547" s="658"/>
      <c r="F547" s="62">
        <v>0</v>
      </c>
      <c r="G547" s="62">
        <v>0</v>
      </c>
      <c r="H547" s="253">
        <f t="shared" si="74"/>
        <v>0</v>
      </c>
    </row>
    <row r="548" spans="1:8" ht="15" x14ac:dyDescent="0.25">
      <c r="A548" s="569" t="s">
        <v>11272</v>
      </c>
      <c r="B548" s="612" t="s">
        <v>11294</v>
      </c>
      <c r="C548" s="594">
        <v>20591.545092133238</v>
      </c>
      <c r="D548" s="608"/>
      <c r="E548" s="658"/>
      <c r="F548" s="62">
        <v>0</v>
      </c>
      <c r="G548" s="62">
        <v>0</v>
      </c>
      <c r="H548" s="253">
        <f t="shared" si="74"/>
        <v>0</v>
      </c>
    </row>
    <row r="549" spans="1:8" ht="15" x14ac:dyDescent="0.25">
      <c r="A549" s="569" t="s">
        <v>11274</v>
      </c>
      <c r="B549" s="612" t="s">
        <v>11295</v>
      </c>
      <c r="C549" s="594">
        <v>20591.545092133238</v>
      </c>
      <c r="D549" s="608"/>
      <c r="E549" s="658"/>
      <c r="F549" s="62">
        <v>0</v>
      </c>
      <c r="G549" s="62">
        <v>0</v>
      </c>
      <c r="H549" s="253">
        <f t="shared" si="74"/>
        <v>0</v>
      </c>
    </row>
    <row r="550" spans="1:8" ht="15" x14ac:dyDescent="0.25">
      <c r="A550" s="569" t="s">
        <v>11276</v>
      </c>
      <c r="B550" s="612" t="s">
        <v>11296</v>
      </c>
      <c r="C550" s="594">
        <v>29651.824932671861</v>
      </c>
      <c r="D550" s="608"/>
      <c r="E550" s="658"/>
      <c r="F550" s="62">
        <v>0</v>
      </c>
      <c r="G550" s="62">
        <v>0</v>
      </c>
      <c r="H550" s="253">
        <f t="shared" si="74"/>
        <v>0</v>
      </c>
    </row>
    <row r="551" spans="1:8" ht="15" x14ac:dyDescent="0.25">
      <c r="A551" s="569" t="s">
        <v>11278</v>
      </c>
      <c r="B551" s="612" t="s">
        <v>2576</v>
      </c>
      <c r="C551" s="594">
        <v>61774.635276399713</v>
      </c>
      <c r="D551" s="608"/>
      <c r="E551" s="658"/>
      <c r="F551" s="62">
        <v>0</v>
      </c>
      <c r="G551" s="62">
        <v>0</v>
      </c>
      <c r="H551" s="253">
        <f t="shared" si="74"/>
        <v>0</v>
      </c>
    </row>
    <row r="552" spans="1:8" ht="15" x14ac:dyDescent="0.25">
      <c r="A552" s="610" t="s">
        <v>11297</v>
      </c>
      <c r="B552" s="528" t="s">
        <v>6111</v>
      </c>
      <c r="C552" s="594"/>
      <c r="D552" s="608"/>
      <c r="E552" s="658"/>
      <c r="F552" s="277"/>
      <c r="G552" s="277"/>
      <c r="H552" s="277"/>
    </row>
    <row r="553" spans="1:8" ht="15" x14ac:dyDescent="0.25">
      <c r="A553" s="610" t="s">
        <v>11298</v>
      </c>
      <c r="B553" s="528" t="s">
        <v>2585</v>
      </c>
      <c r="C553" s="594"/>
      <c r="D553" s="608"/>
      <c r="E553" s="658"/>
      <c r="F553" s="277"/>
      <c r="G553" s="277"/>
      <c r="H553" s="277"/>
    </row>
    <row r="554" spans="1:8" ht="15" x14ac:dyDescent="0.25">
      <c r="A554" s="569" t="s">
        <v>11299</v>
      </c>
      <c r="B554" s="612" t="s">
        <v>10847</v>
      </c>
      <c r="C554" s="594">
        <v>122120.577</v>
      </c>
      <c r="D554" s="609"/>
      <c r="E554" s="658"/>
      <c r="F554" s="62">
        <v>0</v>
      </c>
      <c r="G554" s="62">
        <v>0</v>
      </c>
      <c r="H554" s="253">
        <f t="shared" ref="H554:H555" si="75">G554-F554</f>
        <v>0</v>
      </c>
    </row>
    <row r="555" spans="1:8" ht="15" x14ac:dyDescent="0.25">
      <c r="A555" s="569" t="s">
        <v>11300</v>
      </c>
      <c r="B555" s="612" t="s">
        <v>10849</v>
      </c>
      <c r="C555" s="594">
        <v>13568.953000000001</v>
      </c>
      <c r="D555" s="608"/>
      <c r="E555" s="658"/>
      <c r="F555" s="62">
        <v>0</v>
      </c>
      <c r="G555" s="62">
        <v>0</v>
      </c>
      <c r="H555" s="253">
        <f t="shared" si="75"/>
        <v>0</v>
      </c>
    </row>
    <row r="556" spans="1:8" ht="15" x14ac:dyDescent="0.25">
      <c r="A556" s="610" t="s">
        <v>11301</v>
      </c>
      <c r="B556" s="528" t="s">
        <v>2586</v>
      </c>
      <c r="C556" s="594"/>
      <c r="D556" s="608"/>
      <c r="E556" s="658"/>
      <c r="F556" s="277"/>
      <c r="G556" s="277"/>
      <c r="H556" s="277"/>
    </row>
    <row r="557" spans="1:8" ht="15" x14ac:dyDescent="0.25">
      <c r="A557" s="569" t="s">
        <v>11302</v>
      </c>
      <c r="B557" s="612" t="s">
        <v>10847</v>
      </c>
      <c r="C557" s="594">
        <v>122120.577</v>
      </c>
      <c r="D557" s="608"/>
      <c r="E557" s="658"/>
      <c r="F557" s="62">
        <v>0</v>
      </c>
      <c r="G557" s="62">
        <v>0</v>
      </c>
      <c r="H557" s="253">
        <f t="shared" ref="H557:H558" si="76">G557-F557</f>
        <v>0</v>
      </c>
    </row>
    <row r="558" spans="1:8" ht="15" x14ac:dyDescent="0.25">
      <c r="A558" s="569" t="s">
        <v>11303</v>
      </c>
      <c r="B558" s="612" t="s">
        <v>10849</v>
      </c>
      <c r="C558" s="594">
        <v>13568.953000000001</v>
      </c>
      <c r="D558" s="608"/>
      <c r="E558" s="658"/>
      <c r="F558" s="62">
        <v>0</v>
      </c>
      <c r="G558" s="62">
        <v>0</v>
      </c>
      <c r="H558" s="253">
        <f t="shared" si="76"/>
        <v>0</v>
      </c>
    </row>
    <row r="559" spans="1:8" ht="15" x14ac:dyDescent="0.25">
      <c r="A559" s="610" t="s">
        <v>11304</v>
      </c>
      <c r="B559" s="528" t="s">
        <v>2587</v>
      </c>
      <c r="C559" s="594"/>
      <c r="D559" s="608"/>
      <c r="E559" s="658"/>
      <c r="F559" s="277"/>
      <c r="G559" s="277"/>
      <c r="H559" s="277"/>
    </row>
    <row r="560" spans="1:8" ht="15" x14ac:dyDescent="0.25">
      <c r="A560" s="569" t="s">
        <v>11305</v>
      </c>
      <c r="B560" s="612" t="s">
        <v>10847</v>
      </c>
      <c r="C560" s="594">
        <v>122120.577</v>
      </c>
      <c r="D560" s="608"/>
      <c r="E560" s="658"/>
      <c r="F560" s="62">
        <v>0</v>
      </c>
      <c r="G560" s="62">
        <v>0</v>
      </c>
      <c r="H560" s="253">
        <f t="shared" ref="H560:H561" si="77">G560-F560</f>
        <v>0</v>
      </c>
    </row>
    <row r="561" spans="1:8" ht="15" x14ac:dyDescent="0.25">
      <c r="A561" s="569" t="s">
        <v>11306</v>
      </c>
      <c r="B561" s="612" t="s">
        <v>10849</v>
      </c>
      <c r="C561" s="594">
        <v>13568.953000000001</v>
      </c>
      <c r="D561" s="608"/>
      <c r="E561" s="658"/>
      <c r="F561" s="62">
        <v>0</v>
      </c>
      <c r="G561" s="62">
        <v>0</v>
      </c>
      <c r="H561" s="253">
        <f t="shared" si="77"/>
        <v>0</v>
      </c>
    </row>
    <row r="562" spans="1:8" ht="15" x14ac:dyDescent="0.25">
      <c r="A562" s="610" t="s">
        <v>11307</v>
      </c>
      <c r="B562" s="528" t="s">
        <v>2588</v>
      </c>
      <c r="C562" s="594"/>
      <c r="D562" s="608"/>
      <c r="E562" s="658"/>
      <c r="F562" s="277"/>
      <c r="G562" s="277"/>
      <c r="H562" s="277"/>
    </row>
    <row r="563" spans="1:8" ht="15" x14ac:dyDescent="0.25">
      <c r="A563" s="569" t="s">
        <v>11308</v>
      </c>
      <c r="B563" s="612" t="s">
        <v>10847</v>
      </c>
      <c r="C563" s="594">
        <v>122120.577</v>
      </c>
      <c r="D563" s="608"/>
      <c r="E563" s="658"/>
      <c r="F563" s="62">
        <v>0</v>
      </c>
      <c r="G563" s="62">
        <v>0</v>
      </c>
      <c r="H563" s="253">
        <f t="shared" ref="H563:H564" si="78">G563-F563</f>
        <v>0</v>
      </c>
    </row>
    <row r="564" spans="1:8" ht="15" x14ac:dyDescent="0.25">
      <c r="A564" s="569" t="s">
        <v>11309</v>
      </c>
      <c r="B564" s="612" t="s">
        <v>10849</v>
      </c>
      <c r="C564" s="594">
        <v>13568.953000000001</v>
      </c>
      <c r="D564" s="608"/>
      <c r="E564" s="658"/>
      <c r="F564" s="62">
        <v>0</v>
      </c>
      <c r="G564" s="62">
        <v>0</v>
      </c>
      <c r="H564" s="253">
        <f t="shared" si="78"/>
        <v>0</v>
      </c>
    </row>
    <row r="565" spans="1:8" ht="15" x14ac:dyDescent="0.25">
      <c r="A565" s="610" t="s">
        <v>11310</v>
      </c>
      <c r="B565" s="528" t="s">
        <v>2589</v>
      </c>
      <c r="C565" s="594"/>
      <c r="D565" s="608"/>
      <c r="E565" s="658"/>
      <c r="F565" s="277"/>
      <c r="G565" s="277"/>
      <c r="H565" s="277"/>
    </row>
    <row r="566" spans="1:8" ht="15" x14ac:dyDescent="0.25">
      <c r="A566" s="569" t="s">
        <v>11311</v>
      </c>
      <c r="B566" s="612" t="s">
        <v>10847</v>
      </c>
      <c r="C566" s="594">
        <v>122120.577</v>
      </c>
      <c r="D566" s="608"/>
      <c r="E566" s="658"/>
      <c r="F566" s="62">
        <v>0</v>
      </c>
      <c r="G566" s="62">
        <v>0</v>
      </c>
      <c r="H566" s="253">
        <f t="shared" ref="H566:H567" si="79">G566-F566</f>
        <v>0</v>
      </c>
    </row>
    <row r="567" spans="1:8" ht="15" x14ac:dyDescent="0.25">
      <c r="A567" s="569" t="s">
        <v>11312</v>
      </c>
      <c r="B567" s="612" t="s">
        <v>10849</v>
      </c>
      <c r="C567" s="594">
        <v>13568.953000000001</v>
      </c>
      <c r="D567" s="608"/>
      <c r="E567" s="658"/>
      <c r="F567" s="62">
        <v>0</v>
      </c>
      <c r="G567" s="62">
        <v>0</v>
      </c>
      <c r="H567" s="253">
        <f t="shared" si="79"/>
        <v>0</v>
      </c>
    </row>
    <row r="568" spans="1:8" ht="15" x14ac:dyDescent="0.25">
      <c r="A568" s="610" t="s">
        <v>11313</v>
      </c>
      <c r="B568" s="528" t="s">
        <v>2590</v>
      </c>
      <c r="C568" s="594"/>
      <c r="D568" s="608"/>
      <c r="E568" s="658"/>
      <c r="F568" s="277"/>
      <c r="G568" s="277"/>
      <c r="H568" s="277"/>
    </row>
    <row r="569" spans="1:8" ht="15" x14ac:dyDescent="0.25">
      <c r="A569" s="569" t="s">
        <v>11314</v>
      </c>
      <c r="B569" s="612" t="s">
        <v>10847</v>
      </c>
      <c r="C569" s="594">
        <v>122120.577</v>
      </c>
      <c r="D569" s="608"/>
      <c r="E569" s="658"/>
      <c r="F569" s="62">
        <v>0</v>
      </c>
      <c r="G569" s="62">
        <v>0</v>
      </c>
      <c r="H569" s="253">
        <f t="shared" ref="H569:H570" si="80">G569-F569</f>
        <v>0</v>
      </c>
    </row>
    <row r="570" spans="1:8" ht="15" x14ac:dyDescent="0.25">
      <c r="A570" s="569" t="s">
        <v>11315</v>
      </c>
      <c r="B570" s="612" t="s">
        <v>10849</v>
      </c>
      <c r="C570" s="594">
        <v>13568.953000000001</v>
      </c>
      <c r="D570" s="608"/>
      <c r="E570" s="658"/>
      <c r="F570" s="62">
        <v>0</v>
      </c>
      <c r="G570" s="62">
        <v>0</v>
      </c>
      <c r="H570" s="253">
        <f t="shared" si="80"/>
        <v>0</v>
      </c>
    </row>
    <row r="571" spans="1:8" ht="15" x14ac:dyDescent="0.25">
      <c r="A571" s="610" t="s">
        <v>11316</v>
      </c>
      <c r="B571" s="528" t="s">
        <v>2591</v>
      </c>
      <c r="C571" s="594"/>
      <c r="D571" s="608"/>
      <c r="E571" s="658"/>
      <c r="F571" s="277"/>
      <c r="G571" s="277"/>
      <c r="H571" s="277"/>
    </row>
    <row r="572" spans="1:8" ht="15" x14ac:dyDescent="0.25">
      <c r="A572" s="569" t="s">
        <v>11317</v>
      </c>
      <c r="B572" s="612" t="s">
        <v>10847</v>
      </c>
      <c r="C572" s="594">
        <v>122120.577</v>
      </c>
      <c r="D572" s="608"/>
      <c r="E572" s="658"/>
      <c r="F572" s="62">
        <v>0</v>
      </c>
      <c r="G572" s="62">
        <v>0</v>
      </c>
      <c r="H572" s="253">
        <f t="shared" ref="H572:H573" si="81">G572-F572</f>
        <v>0</v>
      </c>
    </row>
    <row r="573" spans="1:8" ht="15" x14ac:dyDescent="0.25">
      <c r="A573" s="569" t="s">
        <v>11318</v>
      </c>
      <c r="B573" s="612" t="s">
        <v>10849</v>
      </c>
      <c r="C573" s="594">
        <v>13568.953000000001</v>
      </c>
      <c r="D573" s="608"/>
      <c r="E573" s="658"/>
      <c r="F573" s="62">
        <v>0</v>
      </c>
      <c r="G573" s="62">
        <v>0</v>
      </c>
      <c r="H573" s="253">
        <f t="shared" si="81"/>
        <v>0</v>
      </c>
    </row>
    <row r="574" spans="1:8" ht="15" x14ac:dyDescent="0.25">
      <c r="A574" s="610" t="s">
        <v>11319</v>
      </c>
      <c r="B574" s="528" t="s">
        <v>2592</v>
      </c>
      <c r="C574" s="594"/>
      <c r="D574" s="608"/>
      <c r="E574" s="658"/>
      <c r="F574" s="277"/>
      <c r="G574" s="277"/>
      <c r="H574" s="277"/>
    </row>
    <row r="575" spans="1:8" ht="15" x14ac:dyDescent="0.25">
      <c r="A575" s="569" t="s">
        <v>11320</v>
      </c>
      <c r="B575" s="612" t="s">
        <v>10847</v>
      </c>
      <c r="C575" s="594">
        <v>122120.577</v>
      </c>
      <c r="D575" s="608"/>
      <c r="E575" s="658"/>
      <c r="F575" s="62">
        <v>0</v>
      </c>
      <c r="G575" s="62">
        <v>0</v>
      </c>
      <c r="H575" s="253">
        <f t="shared" ref="H575:H576" si="82">G575-F575</f>
        <v>0</v>
      </c>
    </row>
    <row r="576" spans="1:8" ht="15" x14ac:dyDescent="0.25">
      <c r="A576" s="569" t="s">
        <v>11321</v>
      </c>
      <c r="B576" s="612" t="s">
        <v>10849</v>
      </c>
      <c r="C576" s="594">
        <v>13568.953000000001</v>
      </c>
      <c r="D576" s="608"/>
      <c r="E576" s="658"/>
      <c r="F576" s="62">
        <v>0</v>
      </c>
      <c r="G576" s="62">
        <v>0</v>
      </c>
      <c r="H576" s="253">
        <f t="shared" si="82"/>
        <v>0</v>
      </c>
    </row>
    <row r="577" spans="1:8" ht="15" x14ac:dyDescent="0.25">
      <c r="A577" s="610" t="s">
        <v>11322</v>
      </c>
      <c r="B577" s="528" t="s">
        <v>2593</v>
      </c>
      <c r="C577" s="594"/>
      <c r="D577" s="608"/>
      <c r="E577" s="658"/>
      <c r="F577" s="277"/>
      <c r="G577" s="277"/>
      <c r="H577" s="277"/>
    </row>
    <row r="578" spans="1:8" ht="15" x14ac:dyDescent="0.25">
      <c r="A578" s="569" t="s">
        <v>11323</v>
      </c>
      <c r="B578" s="612" t="s">
        <v>10847</v>
      </c>
      <c r="C578" s="594">
        <v>122120.577</v>
      </c>
      <c r="D578" s="608"/>
      <c r="E578" s="658"/>
      <c r="F578" s="62">
        <v>0</v>
      </c>
      <c r="G578" s="62">
        <v>0</v>
      </c>
      <c r="H578" s="253">
        <f t="shared" ref="H578:H579" si="83">G578-F578</f>
        <v>0</v>
      </c>
    </row>
    <row r="579" spans="1:8" ht="15" x14ac:dyDescent="0.25">
      <c r="A579" s="569" t="s">
        <v>11324</v>
      </c>
      <c r="B579" s="612" t="s">
        <v>10849</v>
      </c>
      <c r="C579" s="594">
        <v>13568.953000000001</v>
      </c>
      <c r="D579" s="608"/>
      <c r="E579" s="658"/>
      <c r="F579" s="62">
        <v>0</v>
      </c>
      <c r="G579" s="62">
        <v>0</v>
      </c>
      <c r="H579" s="253">
        <f t="shared" si="83"/>
        <v>0</v>
      </c>
    </row>
    <row r="580" spans="1:8" ht="15" x14ac:dyDescent="0.25">
      <c r="A580" s="610" t="s">
        <v>11325</v>
      </c>
      <c r="B580" s="528" t="s">
        <v>2594</v>
      </c>
      <c r="C580" s="594"/>
      <c r="D580" s="608"/>
      <c r="E580" s="658"/>
      <c r="F580" s="277"/>
      <c r="G580" s="277"/>
      <c r="H580" s="277"/>
    </row>
    <row r="581" spans="1:8" ht="15" x14ac:dyDescent="0.25">
      <c r="A581" s="569" t="s">
        <v>11326</v>
      </c>
      <c r="B581" s="612" t="s">
        <v>10847</v>
      </c>
      <c r="C581" s="594">
        <v>122120.577</v>
      </c>
      <c r="D581" s="608"/>
      <c r="E581" s="658"/>
      <c r="F581" s="62">
        <v>0</v>
      </c>
      <c r="G581" s="62">
        <v>0</v>
      </c>
      <c r="H581" s="253">
        <f t="shared" ref="H581:H582" si="84">G581-F581</f>
        <v>0</v>
      </c>
    </row>
    <row r="582" spans="1:8" ht="15" x14ac:dyDescent="0.25">
      <c r="A582" s="569" t="s">
        <v>11327</v>
      </c>
      <c r="B582" s="612" t="s">
        <v>10849</v>
      </c>
      <c r="C582" s="594">
        <v>13568.953000000001</v>
      </c>
      <c r="D582" s="608"/>
      <c r="E582" s="658"/>
      <c r="F582" s="62">
        <v>0</v>
      </c>
      <c r="G582" s="62">
        <v>0</v>
      </c>
      <c r="H582" s="253">
        <f t="shared" si="84"/>
        <v>0</v>
      </c>
    </row>
    <row r="583" spans="1:8" ht="15" x14ac:dyDescent="0.25">
      <c r="A583" s="610" t="s">
        <v>11328</v>
      </c>
      <c r="B583" s="528" t="s">
        <v>2664</v>
      </c>
      <c r="C583" s="594"/>
      <c r="D583" s="608"/>
      <c r="E583" s="658"/>
      <c r="F583" s="277"/>
      <c r="G583" s="277"/>
      <c r="H583" s="277"/>
    </row>
    <row r="584" spans="1:8" ht="15" x14ac:dyDescent="0.25">
      <c r="A584" s="569" t="s">
        <v>11329</v>
      </c>
      <c r="B584" s="612" t="s">
        <v>10847</v>
      </c>
      <c r="C584" s="594">
        <v>122120.577</v>
      </c>
      <c r="D584" s="608"/>
      <c r="E584" s="658"/>
      <c r="F584" s="62">
        <v>0</v>
      </c>
      <c r="G584" s="62">
        <v>0</v>
      </c>
      <c r="H584" s="253">
        <f t="shared" ref="H584:H585" si="85">G584-F584</f>
        <v>0</v>
      </c>
    </row>
    <row r="585" spans="1:8" ht="15" x14ac:dyDescent="0.25">
      <c r="A585" s="569" t="s">
        <v>11330</v>
      </c>
      <c r="B585" s="612" t="s">
        <v>10849</v>
      </c>
      <c r="C585" s="594">
        <v>13568.953000000001</v>
      </c>
      <c r="D585" s="608"/>
      <c r="E585" s="658"/>
      <c r="F585" s="62">
        <v>0</v>
      </c>
      <c r="G585" s="62">
        <v>0</v>
      </c>
      <c r="H585" s="253">
        <f t="shared" si="85"/>
        <v>0</v>
      </c>
    </row>
    <row r="586" spans="1:8" ht="15" x14ac:dyDescent="0.25">
      <c r="A586" s="610" t="s">
        <v>11331</v>
      </c>
      <c r="B586" s="528" t="s">
        <v>2665</v>
      </c>
      <c r="C586" s="594"/>
      <c r="D586" s="608"/>
      <c r="E586" s="658"/>
      <c r="F586" s="277"/>
      <c r="G586" s="277"/>
      <c r="H586" s="277"/>
    </row>
    <row r="587" spans="1:8" ht="15" x14ac:dyDescent="0.25">
      <c r="A587" s="569" t="s">
        <v>11332</v>
      </c>
      <c r="B587" s="612" t="s">
        <v>10847</v>
      </c>
      <c r="C587" s="594">
        <v>122120.577</v>
      </c>
      <c r="D587" s="608"/>
      <c r="E587" s="658"/>
      <c r="F587" s="62">
        <v>0</v>
      </c>
      <c r="G587" s="62">
        <v>0</v>
      </c>
      <c r="H587" s="253">
        <f t="shared" ref="H587:H588" si="86">G587-F587</f>
        <v>0</v>
      </c>
    </row>
    <row r="588" spans="1:8" ht="15" x14ac:dyDescent="0.25">
      <c r="A588" s="569" t="s">
        <v>11333</v>
      </c>
      <c r="B588" s="612" t="s">
        <v>10849</v>
      </c>
      <c r="C588" s="594">
        <v>13568.953000000001</v>
      </c>
      <c r="D588" s="608"/>
      <c r="E588" s="658"/>
      <c r="F588" s="62">
        <v>0</v>
      </c>
      <c r="G588" s="62">
        <v>0</v>
      </c>
      <c r="H588" s="253">
        <f t="shared" si="86"/>
        <v>0</v>
      </c>
    </row>
    <row r="589" spans="1:8" ht="15" x14ac:dyDescent="0.25">
      <c r="A589" s="610" t="s">
        <v>11334</v>
      </c>
      <c r="B589" s="528" t="s">
        <v>3563</v>
      </c>
      <c r="C589" s="594"/>
      <c r="D589" s="608"/>
      <c r="E589" s="658"/>
      <c r="F589" s="277"/>
      <c r="G589" s="277"/>
      <c r="H589" s="277"/>
    </row>
    <row r="590" spans="1:8" ht="15" x14ac:dyDescent="0.25">
      <c r="A590" s="569" t="s">
        <v>11335</v>
      </c>
      <c r="B590" s="612" t="s">
        <v>10847</v>
      </c>
      <c r="C590" s="594">
        <v>122120.577</v>
      </c>
      <c r="D590" s="608"/>
      <c r="E590" s="658"/>
      <c r="F590" s="62">
        <v>0</v>
      </c>
      <c r="G590" s="62">
        <v>0</v>
      </c>
      <c r="H590" s="253">
        <f t="shared" ref="H590:H591" si="87">G590-F590</f>
        <v>0</v>
      </c>
    </row>
    <row r="591" spans="1:8" ht="15" x14ac:dyDescent="0.25">
      <c r="A591" s="569" t="s">
        <v>11336</v>
      </c>
      <c r="B591" s="612" t="s">
        <v>10849</v>
      </c>
      <c r="C591" s="594">
        <v>13568.953000000001</v>
      </c>
      <c r="D591" s="608"/>
      <c r="E591" s="658"/>
      <c r="F591" s="62">
        <v>0</v>
      </c>
      <c r="G591" s="62">
        <v>0</v>
      </c>
      <c r="H591" s="253">
        <f t="shared" si="87"/>
        <v>0</v>
      </c>
    </row>
    <row r="592" spans="1:8" ht="15" x14ac:dyDescent="0.25">
      <c r="A592" s="610" t="s">
        <v>11337</v>
      </c>
      <c r="B592" s="528" t="s">
        <v>3564</v>
      </c>
      <c r="C592" s="594"/>
      <c r="D592" s="608"/>
      <c r="E592" s="658"/>
      <c r="F592" s="277"/>
      <c r="G592" s="277"/>
      <c r="H592" s="277"/>
    </row>
    <row r="593" spans="1:8" ht="15" x14ac:dyDescent="0.25">
      <c r="A593" s="569" t="s">
        <v>11338</v>
      </c>
      <c r="B593" s="612" t="s">
        <v>10847</v>
      </c>
      <c r="C593" s="594">
        <v>122120.577</v>
      </c>
      <c r="D593" s="608"/>
      <c r="E593" s="658"/>
      <c r="F593" s="62">
        <v>0</v>
      </c>
      <c r="G593" s="62">
        <v>0</v>
      </c>
      <c r="H593" s="253">
        <f t="shared" ref="H593:H594" si="88">G593-F593</f>
        <v>0</v>
      </c>
    </row>
    <row r="594" spans="1:8" ht="15" x14ac:dyDescent="0.25">
      <c r="A594" s="569" t="s">
        <v>11339</v>
      </c>
      <c r="B594" s="612" t="s">
        <v>10849</v>
      </c>
      <c r="C594" s="594">
        <v>13568.953000000001</v>
      </c>
      <c r="D594" s="608"/>
      <c r="E594" s="658"/>
      <c r="F594" s="62">
        <v>0</v>
      </c>
      <c r="G594" s="62">
        <v>0</v>
      </c>
      <c r="H594" s="253">
        <f t="shared" si="88"/>
        <v>0</v>
      </c>
    </row>
    <row r="595" spans="1:8" ht="15" x14ac:dyDescent="0.25">
      <c r="A595" s="610" t="s">
        <v>11340</v>
      </c>
      <c r="B595" s="528" t="s">
        <v>3565</v>
      </c>
      <c r="C595" s="594"/>
      <c r="D595" s="608"/>
      <c r="E595" s="658"/>
      <c r="F595" s="277"/>
      <c r="G595" s="277"/>
      <c r="H595" s="277"/>
    </row>
    <row r="596" spans="1:8" ht="15" x14ac:dyDescent="0.25">
      <c r="A596" s="569" t="s">
        <v>11341</v>
      </c>
      <c r="B596" s="612" t="s">
        <v>10847</v>
      </c>
      <c r="C596" s="594">
        <v>122120.577</v>
      </c>
      <c r="D596" s="608"/>
      <c r="E596" s="658"/>
      <c r="F596" s="62">
        <v>0</v>
      </c>
      <c r="G596" s="62">
        <v>0</v>
      </c>
      <c r="H596" s="253">
        <f t="shared" ref="H596:H597" si="89">G596-F596</f>
        <v>0</v>
      </c>
    </row>
    <row r="597" spans="1:8" ht="15" x14ac:dyDescent="0.25">
      <c r="A597" s="569" t="s">
        <v>11342</v>
      </c>
      <c r="B597" s="612" t="s">
        <v>10849</v>
      </c>
      <c r="C597" s="594">
        <v>13568.953000000001</v>
      </c>
      <c r="D597" s="608"/>
      <c r="E597" s="658"/>
      <c r="F597" s="62">
        <v>0</v>
      </c>
      <c r="G597" s="62">
        <v>0</v>
      </c>
      <c r="H597" s="253">
        <f t="shared" si="89"/>
        <v>0</v>
      </c>
    </row>
    <row r="598" spans="1:8" ht="15" x14ac:dyDescent="0.25">
      <c r="A598" s="610" t="s">
        <v>11343</v>
      </c>
      <c r="B598" s="528" t="s">
        <v>11344</v>
      </c>
      <c r="C598" s="594"/>
      <c r="D598" s="608"/>
      <c r="E598" s="658"/>
      <c r="F598" s="277"/>
      <c r="G598" s="277"/>
      <c r="H598" s="277"/>
    </row>
    <row r="599" spans="1:8" ht="15" x14ac:dyDescent="0.25">
      <c r="A599" s="569" t="s">
        <v>11345</v>
      </c>
      <c r="B599" s="612" t="s">
        <v>10847</v>
      </c>
      <c r="C599" s="594">
        <v>122120.577</v>
      </c>
      <c r="D599" s="608"/>
      <c r="E599" s="658"/>
      <c r="F599" s="62">
        <v>0</v>
      </c>
      <c r="G599" s="62">
        <v>0</v>
      </c>
      <c r="H599" s="253">
        <f t="shared" ref="H599:H602" si="90">G599-F599</f>
        <v>0</v>
      </c>
    </row>
    <row r="600" spans="1:8" ht="15" x14ac:dyDescent="0.25">
      <c r="A600" s="569" t="s">
        <v>11346</v>
      </c>
      <c r="B600" s="612" t="s">
        <v>10849</v>
      </c>
      <c r="C600" s="594">
        <v>13568.953000000001</v>
      </c>
      <c r="D600" s="608"/>
      <c r="E600" s="658"/>
      <c r="F600" s="62">
        <v>0</v>
      </c>
      <c r="G600" s="62">
        <v>0</v>
      </c>
      <c r="H600" s="253">
        <f t="shared" si="90"/>
        <v>0</v>
      </c>
    </row>
    <row r="601" spans="1:8" ht="15" x14ac:dyDescent="0.25">
      <c r="A601" s="610" t="s">
        <v>11347</v>
      </c>
      <c r="B601" s="400" t="s">
        <v>8871</v>
      </c>
      <c r="C601" s="594">
        <v>134579.88509213325</v>
      </c>
      <c r="D601" s="608"/>
      <c r="E601" s="658"/>
      <c r="F601" s="62">
        <v>0</v>
      </c>
      <c r="G601" s="62">
        <v>0</v>
      </c>
      <c r="H601" s="253">
        <f t="shared" si="90"/>
        <v>0</v>
      </c>
    </row>
    <row r="602" spans="1:8" ht="30" x14ac:dyDescent="0.25">
      <c r="A602" s="610" t="s">
        <v>11348</v>
      </c>
      <c r="B602" s="400" t="s">
        <v>8872</v>
      </c>
      <c r="C602" s="594">
        <v>380953.63</v>
      </c>
      <c r="D602" s="608"/>
      <c r="E602" s="658"/>
      <c r="F602" s="62">
        <v>0</v>
      </c>
      <c r="G602" s="62">
        <v>0</v>
      </c>
      <c r="H602" s="253">
        <f t="shared" si="90"/>
        <v>0</v>
      </c>
    </row>
    <row r="603" spans="1:8" ht="15" x14ac:dyDescent="0.25">
      <c r="A603" s="610"/>
      <c r="B603" s="613" t="s">
        <v>5564</v>
      </c>
      <c r="C603" s="594"/>
      <c r="D603" s="608"/>
      <c r="E603" s="658"/>
      <c r="F603" s="277"/>
      <c r="G603" s="277"/>
      <c r="H603" s="277"/>
    </row>
    <row r="604" spans="1:8" ht="15" x14ac:dyDescent="0.25">
      <c r="A604" s="610" t="s">
        <v>11349</v>
      </c>
      <c r="B604" s="611" t="s">
        <v>6142</v>
      </c>
      <c r="C604" s="594"/>
      <c r="D604" s="608"/>
      <c r="E604" s="658"/>
      <c r="F604" s="277"/>
      <c r="G604" s="277"/>
      <c r="H604" s="277"/>
    </row>
    <row r="605" spans="1:8" ht="15" x14ac:dyDescent="0.25">
      <c r="A605" s="569" t="s">
        <v>11350</v>
      </c>
      <c r="B605" s="612" t="s">
        <v>2565</v>
      </c>
      <c r="C605" s="594">
        <v>182294.58551724139</v>
      </c>
      <c r="D605" s="608"/>
      <c r="E605" s="658"/>
      <c r="F605" s="62">
        <v>0</v>
      </c>
      <c r="G605" s="62">
        <v>0</v>
      </c>
      <c r="H605" s="253">
        <f t="shared" ref="H605:H625" si="91">G605-F605</f>
        <v>0</v>
      </c>
    </row>
    <row r="606" spans="1:8" ht="15" x14ac:dyDescent="0.25">
      <c r="A606" s="569" t="s">
        <v>11351</v>
      </c>
      <c r="B606" s="612" t="s">
        <v>2566</v>
      </c>
      <c r="C606" s="594">
        <v>121529.72367816092</v>
      </c>
      <c r="D606" s="608"/>
      <c r="E606" s="658"/>
      <c r="F606" s="62">
        <v>0</v>
      </c>
      <c r="G606" s="62">
        <v>0</v>
      </c>
      <c r="H606" s="253">
        <f t="shared" si="91"/>
        <v>0</v>
      </c>
    </row>
    <row r="607" spans="1:8" ht="15" x14ac:dyDescent="0.25">
      <c r="A607" s="569" t="s">
        <v>11352</v>
      </c>
      <c r="B607" s="612" t="s">
        <v>2567</v>
      </c>
      <c r="C607" s="594">
        <v>121529.72367816092</v>
      </c>
      <c r="D607" s="608"/>
      <c r="E607" s="658"/>
      <c r="F607" s="62">
        <v>0</v>
      </c>
      <c r="G607" s="62">
        <v>0</v>
      </c>
      <c r="H607" s="253">
        <f t="shared" si="91"/>
        <v>0</v>
      </c>
    </row>
    <row r="608" spans="1:8" ht="15" x14ac:dyDescent="0.25">
      <c r="A608" s="569" t="s">
        <v>11353</v>
      </c>
      <c r="B608" s="612" t="s">
        <v>2568</v>
      </c>
      <c r="C608" s="594">
        <v>121529.72367816092</v>
      </c>
      <c r="D608" s="608"/>
      <c r="E608" s="658"/>
      <c r="F608" s="62">
        <v>0</v>
      </c>
      <c r="G608" s="62">
        <v>0</v>
      </c>
      <c r="H608" s="253">
        <f t="shared" si="91"/>
        <v>0</v>
      </c>
    </row>
    <row r="609" spans="1:8" ht="15" x14ac:dyDescent="0.25">
      <c r="A609" s="569" t="s">
        <v>11354</v>
      </c>
      <c r="B609" s="612" t="s">
        <v>2569</v>
      </c>
      <c r="C609" s="594">
        <v>121529.72367816092</v>
      </c>
      <c r="D609" s="608"/>
      <c r="E609" s="658"/>
      <c r="F609" s="62">
        <v>0</v>
      </c>
      <c r="G609" s="62">
        <v>0</v>
      </c>
      <c r="H609" s="253">
        <f t="shared" si="91"/>
        <v>0</v>
      </c>
    </row>
    <row r="610" spans="1:8" ht="15" x14ac:dyDescent="0.25">
      <c r="A610" s="569" t="s">
        <v>11355</v>
      </c>
      <c r="B610" s="612" t="s">
        <v>2570</v>
      </c>
      <c r="C610" s="594">
        <v>121529.72367816092</v>
      </c>
      <c r="D610" s="608"/>
      <c r="E610" s="658"/>
      <c r="F610" s="62">
        <v>0</v>
      </c>
      <c r="G610" s="62">
        <v>0</v>
      </c>
      <c r="H610" s="253">
        <f t="shared" si="91"/>
        <v>0</v>
      </c>
    </row>
    <row r="611" spans="1:8" ht="15" x14ac:dyDescent="0.25">
      <c r="A611" s="569" t="s">
        <v>11356</v>
      </c>
      <c r="B611" s="612" t="s">
        <v>2571</v>
      </c>
      <c r="C611" s="594">
        <v>121529.72367816092</v>
      </c>
      <c r="D611" s="608"/>
      <c r="E611" s="658">
        <v>30</v>
      </c>
      <c r="F611" s="62">
        <v>0</v>
      </c>
      <c r="G611" s="62">
        <f>C611</f>
        <v>121529.72367816092</v>
      </c>
      <c r="H611" s="253">
        <f t="shared" si="91"/>
        <v>121529.72367816092</v>
      </c>
    </row>
    <row r="612" spans="1:8" ht="15" x14ac:dyDescent="0.25">
      <c r="A612" s="569" t="s">
        <v>11357</v>
      </c>
      <c r="B612" s="612" t="s">
        <v>2572</v>
      </c>
      <c r="C612" s="594">
        <v>121529.72367816092</v>
      </c>
      <c r="D612" s="608"/>
      <c r="E612" s="658">
        <v>28</v>
      </c>
      <c r="F612" s="62">
        <v>121529.72</v>
      </c>
      <c r="G612" s="62">
        <v>0</v>
      </c>
      <c r="H612" s="253">
        <f>G612+F612</f>
        <v>121529.72</v>
      </c>
    </row>
    <row r="613" spans="1:8" ht="15" x14ac:dyDescent="0.25">
      <c r="A613" s="569" t="s">
        <v>11358</v>
      </c>
      <c r="B613" s="612" t="s">
        <v>2573</v>
      </c>
      <c r="C613" s="594">
        <v>121529.72367816092</v>
      </c>
      <c r="D613" s="608"/>
      <c r="E613" s="658">
        <v>28</v>
      </c>
      <c r="F613" s="62">
        <v>121529.72</v>
      </c>
      <c r="G613" s="62">
        <v>0</v>
      </c>
      <c r="H613" s="253">
        <f>G613+F613</f>
        <v>121529.72</v>
      </c>
    </row>
    <row r="614" spans="1:8" ht="15" x14ac:dyDescent="0.25">
      <c r="A614" s="569" t="s">
        <v>11359</v>
      </c>
      <c r="B614" s="612" t="s">
        <v>2574</v>
      </c>
      <c r="C614" s="594">
        <v>121529.72367816092</v>
      </c>
      <c r="D614" s="608"/>
      <c r="E614" s="658">
        <v>30</v>
      </c>
      <c r="F614" s="62">
        <v>0</v>
      </c>
      <c r="G614" s="62">
        <f>C614</f>
        <v>121529.72367816092</v>
      </c>
      <c r="H614" s="253">
        <f t="shared" si="91"/>
        <v>121529.72367816092</v>
      </c>
    </row>
    <row r="615" spans="1:8" ht="15" x14ac:dyDescent="0.25">
      <c r="A615" s="569" t="s">
        <v>11360</v>
      </c>
      <c r="B615" s="612" t="s">
        <v>2575</v>
      </c>
      <c r="C615" s="594">
        <v>121529.72367816092</v>
      </c>
      <c r="D615" s="608"/>
      <c r="E615" s="658">
        <v>30</v>
      </c>
      <c r="F615" s="62">
        <v>0</v>
      </c>
      <c r="G615" s="62">
        <f>C615</f>
        <v>121529.72367816092</v>
      </c>
      <c r="H615" s="253">
        <f t="shared" si="91"/>
        <v>121529.72367816092</v>
      </c>
    </row>
    <row r="616" spans="1:8" ht="15" x14ac:dyDescent="0.25">
      <c r="A616" s="569" t="s">
        <v>11361</v>
      </c>
      <c r="B616" s="612" t="s">
        <v>2662</v>
      </c>
      <c r="C616" s="594">
        <v>121529.72367816092</v>
      </c>
      <c r="D616" s="608"/>
      <c r="E616" s="658">
        <v>28</v>
      </c>
      <c r="F616" s="62">
        <v>121529.72</v>
      </c>
      <c r="G616" s="62">
        <v>0</v>
      </c>
      <c r="H616" s="253">
        <f>G616+F616</f>
        <v>121529.72</v>
      </c>
    </row>
    <row r="617" spans="1:8" ht="15" x14ac:dyDescent="0.25">
      <c r="A617" s="569" t="s">
        <v>11362</v>
      </c>
      <c r="B617" s="612" t="s">
        <v>2663</v>
      </c>
      <c r="C617" s="594">
        <v>121529.72367816092</v>
      </c>
      <c r="D617" s="608"/>
      <c r="E617" s="658"/>
      <c r="F617" s="62">
        <v>0</v>
      </c>
      <c r="G617" s="62">
        <v>0</v>
      </c>
      <c r="H617" s="253">
        <f t="shared" si="91"/>
        <v>0</v>
      </c>
    </row>
    <row r="618" spans="1:8" ht="15" x14ac:dyDescent="0.25">
      <c r="A618" s="569" t="s">
        <v>11363</v>
      </c>
      <c r="B618" s="612" t="s">
        <v>3525</v>
      </c>
      <c r="C618" s="594">
        <v>121529.72367816092</v>
      </c>
      <c r="D618" s="608"/>
      <c r="E618" s="658"/>
      <c r="F618" s="62">
        <v>0</v>
      </c>
      <c r="G618" s="62">
        <v>0</v>
      </c>
      <c r="H618" s="253">
        <f t="shared" si="91"/>
        <v>0</v>
      </c>
    </row>
    <row r="619" spans="1:8" ht="15" x14ac:dyDescent="0.25">
      <c r="A619" s="569" t="s">
        <v>11364</v>
      </c>
      <c r="B619" s="612" t="s">
        <v>3526</v>
      </c>
      <c r="C619" s="594">
        <v>121529.72367816092</v>
      </c>
      <c r="D619" s="608"/>
      <c r="E619" s="658">
        <v>30</v>
      </c>
      <c r="F619" s="62">
        <v>0</v>
      </c>
      <c r="G619" s="62">
        <f>C619</f>
        <v>121529.72367816092</v>
      </c>
      <c r="H619" s="253">
        <f t="shared" si="91"/>
        <v>121529.72367816092</v>
      </c>
    </row>
    <row r="620" spans="1:8" ht="15" x14ac:dyDescent="0.25">
      <c r="A620" s="569" t="s">
        <v>11365</v>
      </c>
      <c r="B620" s="612" t="s">
        <v>3527</v>
      </c>
      <c r="C620" s="594">
        <v>121529.72367816092</v>
      </c>
      <c r="D620" s="608"/>
      <c r="E620" s="658"/>
      <c r="F620" s="62">
        <v>0</v>
      </c>
      <c r="G620" s="62">
        <v>0</v>
      </c>
      <c r="H620" s="253">
        <f t="shared" si="91"/>
        <v>0</v>
      </c>
    </row>
    <row r="621" spans="1:8" ht="15" x14ac:dyDescent="0.25">
      <c r="A621" s="569" t="s">
        <v>11366</v>
      </c>
      <c r="B621" s="612" t="s">
        <v>3528</v>
      </c>
      <c r="C621" s="594">
        <v>121529.72367816092</v>
      </c>
      <c r="D621" s="608"/>
      <c r="E621" s="658"/>
      <c r="F621" s="62">
        <v>0</v>
      </c>
      <c r="G621" s="62">
        <v>0</v>
      </c>
      <c r="H621" s="253">
        <f t="shared" si="91"/>
        <v>0</v>
      </c>
    </row>
    <row r="622" spans="1:8" ht="15" x14ac:dyDescent="0.25">
      <c r="A622" s="569" t="s">
        <v>11367</v>
      </c>
      <c r="B622" s="612" t="s">
        <v>3770</v>
      </c>
      <c r="C622" s="594">
        <v>121529.72367816092</v>
      </c>
      <c r="D622" s="608"/>
      <c r="E622" s="658"/>
      <c r="F622" s="62">
        <v>0</v>
      </c>
      <c r="G622" s="62">
        <v>0</v>
      </c>
      <c r="H622" s="253">
        <f t="shared" si="91"/>
        <v>0</v>
      </c>
    </row>
    <row r="623" spans="1:8" ht="15" x14ac:dyDescent="0.25">
      <c r="A623" s="569" t="s">
        <v>11368</v>
      </c>
      <c r="B623" s="612" t="s">
        <v>3771</v>
      </c>
      <c r="C623" s="594">
        <v>121529.72367816092</v>
      </c>
      <c r="D623" s="608"/>
      <c r="E623" s="658"/>
      <c r="F623" s="62">
        <v>0</v>
      </c>
      <c r="G623" s="62">
        <v>0</v>
      </c>
      <c r="H623" s="253">
        <f t="shared" si="91"/>
        <v>0</v>
      </c>
    </row>
    <row r="624" spans="1:8" ht="15" x14ac:dyDescent="0.25">
      <c r="A624" s="569" t="s">
        <v>11369</v>
      </c>
      <c r="B624" s="612" t="s">
        <v>3772</v>
      </c>
      <c r="C624" s="594">
        <v>121529.72367816092</v>
      </c>
      <c r="D624" s="608"/>
      <c r="E624" s="658"/>
      <c r="F624" s="62">
        <v>0</v>
      </c>
      <c r="G624" s="62">
        <v>0</v>
      </c>
      <c r="H624" s="253">
        <f t="shared" si="91"/>
        <v>0</v>
      </c>
    </row>
    <row r="625" spans="1:8" ht="15" x14ac:dyDescent="0.25">
      <c r="A625" s="569" t="s">
        <v>11370</v>
      </c>
      <c r="B625" s="612" t="s">
        <v>2576</v>
      </c>
      <c r="C625" s="594">
        <v>151912.15459770116</v>
      </c>
      <c r="D625" s="608"/>
      <c r="E625" s="658"/>
      <c r="F625" s="62">
        <v>0</v>
      </c>
      <c r="G625" s="62">
        <v>0</v>
      </c>
      <c r="H625" s="253">
        <f t="shared" si="91"/>
        <v>0</v>
      </c>
    </row>
    <row r="626" spans="1:8" ht="15" x14ac:dyDescent="0.25">
      <c r="A626" s="610" t="s">
        <v>11371</v>
      </c>
      <c r="B626" s="400" t="s">
        <v>9031</v>
      </c>
      <c r="C626" s="594"/>
      <c r="D626" s="608"/>
      <c r="E626" s="658"/>
      <c r="F626" s="277"/>
      <c r="G626" s="277"/>
      <c r="H626" s="277"/>
    </row>
    <row r="627" spans="1:8" ht="15" x14ac:dyDescent="0.25">
      <c r="A627" s="569" t="s">
        <v>11372</v>
      </c>
      <c r="B627" s="612" t="s">
        <v>2565</v>
      </c>
      <c r="C627" s="594">
        <v>42691.727619047619</v>
      </c>
      <c r="D627" s="608"/>
      <c r="E627" s="658"/>
      <c r="F627" s="62">
        <v>0</v>
      </c>
      <c r="G627" s="62">
        <v>0</v>
      </c>
      <c r="H627" s="253">
        <f t="shared" ref="H627:H647" si="92">G627-F627</f>
        <v>0</v>
      </c>
    </row>
    <row r="628" spans="1:8" ht="15" x14ac:dyDescent="0.25">
      <c r="A628" s="569" t="s">
        <v>11373</v>
      </c>
      <c r="B628" s="612" t="s">
        <v>2566</v>
      </c>
      <c r="C628" s="594">
        <v>42691.727619047619</v>
      </c>
      <c r="D628" s="608"/>
      <c r="E628" s="658"/>
      <c r="F628" s="62">
        <v>0</v>
      </c>
      <c r="G628" s="62">
        <v>0</v>
      </c>
      <c r="H628" s="253">
        <f t="shared" si="92"/>
        <v>0</v>
      </c>
    </row>
    <row r="629" spans="1:8" ht="15" x14ac:dyDescent="0.25">
      <c r="A629" s="569" t="s">
        <v>11374</v>
      </c>
      <c r="B629" s="612" t="s">
        <v>2567</v>
      </c>
      <c r="C629" s="594">
        <v>42691.727619047597</v>
      </c>
      <c r="D629" s="608"/>
      <c r="E629" s="658"/>
      <c r="F629" s="62">
        <v>0</v>
      </c>
      <c r="G629" s="62">
        <v>0</v>
      </c>
      <c r="H629" s="253">
        <f t="shared" si="92"/>
        <v>0</v>
      </c>
    </row>
    <row r="630" spans="1:8" ht="15" x14ac:dyDescent="0.25">
      <c r="A630" s="569" t="s">
        <v>11375</v>
      </c>
      <c r="B630" s="612" t="s">
        <v>2568</v>
      </c>
      <c r="C630" s="594">
        <v>42691.727619047597</v>
      </c>
      <c r="D630" s="608"/>
      <c r="E630" s="658"/>
      <c r="F630" s="62">
        <v>0</v>
      </c>
      <c r="G630" s="62">
        <v>0</v>
      </c>
      <c r="H630" s="253">
        <f t="shared" si="92"/>
        <v>0</v>
      </c>
    </row>
    <row r="631" spans="1:8" ht="15" x14ac:dyDescent="0.25">
      <c r="A631" s="569" t="s">
        <v>11376</v>
      </c>
      <c r="B631" s="612" t="s">
        <v>2569</v>
      </c>
      <c r="C631" s="594">
        <v>42691.727619047597</v>
      </c>
      <c r="D631" s="608"/>
      <c r="E631" s="658"/>
      <c r="F631" s="62">
        <v>0</v>
      </c>
      <c r="G631" s="62">
        <v>0</v>
      </c>
      <c r="H631" s="253">
        <f t="shared" si="92"/>
        <v>0</v>
      </c>
    </row>
    <row r="632" spans="1:8" ht="15" x14ac:dyDescent="0.25">
      <c r="A632" s="569" t="s">
        <v>11377</v>
      </c>
      <c r="B632" s="612" t="s">
        <v>2570</v>
      </c>
      <c r="C632" s="594">
        <v>42691.727619047597</v>
      </c>
      <c r="D632" s="608"/>
      <c r="E632" s="658"/>
      <c r="F632" s="62">
        <v>0</v>
      </c>
      <c r="G632" s="62">
        <v>0</v>
      </c>
      <c r="H632" s="253">
        <f t="shared" si="92"/>
        <v>0</v>
      </c>
    </row>
    <row r="633" spans="1:8" ht="15" x14ac:dyDescent="0.25">
      <c r="A633" s="569" t="s">
        <v>11378</v>
      </c>
      <c r="B633" s="612" t="s">
        <v>2571</v>
      </c>
      <c r="C633" s="594">
        <v>42691.727619047597</v>
      </c>
      <c r="D633" s="608"/>
      <c r="E633" s="658">
        <v>30</v>
      </c>
      <c r="F633" s="62">
        <v>0</v>
      </c>
      <c r="G633" s="62">
        <f>C633</f>
        <v>42691.727619047597</v>
      </c>
      <c r="H633" s="253">
        <f t="shared" si="92"/>
        <v>42691.727619047597</v>
      </c>
    </row>
    <row r="634" spans="1:8" ht="15" x14ac:dyDescent="0.25">
      <c r="A634" s="569" t="s">
        <v>11379</v>
      </c>
      <c r="B634" s="612" t="s">
        <v>2572</v>
      </c>
      <c r="C634" s="594">
        <v>42691.727619047597</v>
      </c>
      <c r="D634" s="608"/>
      <c r="E634" s="658">
        <v>28</v>
      </c>
      <c r="F634" s="62">
        <v>42691.73</v>
      </c>
      <c r="G634" s="62">
        <v>0</v>
      </c>
      <c r="H634" s="253">
        <f>G634+F634</f>
        <v>42691.73</v>
      </c>
    </row>
    <row r="635" spans="1:8" ht="15" x14ac:dyDescent="0.25">
      <c r="A635" s="569" t="s">
        <v>11380</v>
      </c>
      <c r="B635" s="612" t="s">
        <v>2573</v>
      </c>
      <c r="C635" s="594">
        <v>42691.727619047597</v>
      </c>
      <c r="D635" s="608"/>
      <c r="E635" s="658">
        <v>28</v>
      </c>
      <c r="F635" s="62">
        <v>42691.73</v>
      </c>
      <c r="G635" s="62">
        <v>0</v>
      </c>
      <c r="H635" s="253">
        <f>G635+F635</f>
        <v>42691.73</v>
      </c>
    </row>
    <row r="636" spans="1:8" ht="15" x14ac:dyDescent="0.25">
      <c r="A636" s="569" t="s">
        <v>11381</v>
      </c>
      <c r="B636" s="612" t="s">
        <v>2574</v>
      </c>
      <c r="C636" s="594">
        <v>42691.727619047597</v>
      </c>
      <c r="D636" s="608"/>
      <c r="E636" s="658">
        <v>30</v>
      </c>
      <c r="F636" s="62">
        <v>0</v>
      </c>
      <c r="G636" s="62">
        <f>C636</f>
        <v>42691.727619047597</v>
      </c>
      <c r="H636" s="253">
        <f t="shared" si="92"/>
        <v>42691.727619047597</v>
      </c>
    </row>
    <row r="637" spans="1:8" ht="15" x14ac:dyDescent="0.25">
      <c r="A637" s="569" t="s">
        <v>11382</v>
      </c>
      <c r="B637" s="612" t="s">
        <v>2575</v>
      </c>
      <c r="C637" s="594">
        <v>42691.727619047597</v>
      </c>
      <c r="D637" s="608"/>
      <c r="E637" s="658">
        <v>30</v>
      </c>
      <c r="F637" s="62">
        <v>0</v>
      </c>
      <c r="G637" s="62">
        <f>C637</f>
        <v>42691.727619047597</v>
      </c>
      <c r="H637" s="253">
        <f t="shared" si="92"/>
        <v>42691.727619047597</v>
      </c>
    </row>
    <row r="638" spans="1:8" ht="15" x14ac:dyDescent="0.25">
      <c r="A638" s="569" t="s">
        <v>11383</v>
      </c>
      <c r="B638" s="612" t="s">
        <v>2662</v>
      </c>
      <c r="C638" s="594">
        <v>42691.727619047597</v>
      </c>
      <c r="D638" s="608"/>
      <c r="E638" s="658">
        <v>29</v>
      </c>
      <c r="F638" s="62">
        <f>C638</f>
        <v>42691.727619047597</v>
      </c>
      <c r="G638" s="594">
        <v>0</v>
      </c>
      <c r="H638" s="253">
        <f>G638+F638</f>
        <v>42691.727619047597</v>
      </c>
    </row>
    <row r="639" spans="1:8" ht="15" x14ac:dyDescent="0.25">
      <c r="A639" s="569" t="s">
        <v>11384</v>
      </c>
      <c r="B639" s="612" t="s">
        <v>2663</v>
      </c>
      <c r="C639" s="594">
        <v>42691.727619047597</v>
      </c>
      <c r="D639" s="608"/>
      <c r="E639" s="658"/>
      <c r="F639" s="62">
        <v>0</v>
      </c>
      <c r="G639" s="62">
        <v>0</v>
      </c>
      <c r="H639" s="253">
        <f t="shared" si="92"/>
        <v>0</v>
      </c>
    </row>
    <row r="640" spans="1:8" ht="15" x14ac:dyDescent="0.25">
      <c r="A640" s="569" t="s">
        <v>11385</v>
      </c>
      <c r="B640" s="612" t="s">
        <v>3525</v>
      </c>
      <c r="C640" s="594">
        <v>42691.727619047597</v>
      </c>
      <c r="D640" s="608"/>
      <c r="E640" s="658"/>
      <c r="F640" s="62">
        <v>0</v>
      </c>
      <c r="G640" s="62">
        <v>0</v>
      </c>
      <c r="H640" s="253">
        <f t="shared" si="92"/>
        <v>0</v>
      </c>
    </row>
    <row r="641" spans="1:8" ht="15" x14ac:dyDescent="0.25">
      <c r="A641" s="569" t="s">
        <v>11386</v>
      </c>
      <c r="B641" s="612" t="s">
        <v>3526</v>
      </c>
      <c r="C641" s="594">
        <v>42691.727619047597</v>
      </c>
      <c r="D641" s="608"/>
      <c r="E641" s="658"/>
      <c r="F641" s="62">
        <v>0</v>
      </c>
      <c r="G641" s="62">
        <v>0</v>
      </c>
      <c r="H641" s="253">
        <f t="shared" si="92"/>
        <v>0</v>
      </c>
    </row>
    <row r="642" spans="1:8" ht="15" x14ac:dyDescent="0.25">
      <c r="A642" s="569" t="s">
        <v>11387</v>
      </c>
      <c r="B642" s="612" t="s">
        <v>3527</v>
      </c>
      <c r="C642" s="594">
        <v>42691.727619047597</v>
      </c>
      <c r="D642" s="608"/>
      <c r="E642" s="658"/>
      <c r="F642" s="62">
        <v>0</v>
      </c>
      <c r="G642" s="62">
        <v>0</v>
      </c>
      <c r="H642" s="253">
        <f t="shared" si="92"/>
        <v>0</v>
      </c>
    </row>
    <row r="643" spans="1:8" ht="15" x14ac:dyDescent="0.25">
      <c r="A643" s="569" t="s">
        <v>11388</v>
      </c>
      <c r="B643" s="612" t="s">
        <v>3528</v>
      </c>
      <c r="C643" s="594">
        <v>42691.727619047597</v>
      </c>
      <c r="D643" s="608"/>
      <c r="E643" s="658"/>
      <c r="F643" s="62">
        <v>0</v>
      </c>
      <c r="G643" s="62">
        <v>0</v>
      </c>
      <c r="H643" s="253">
        <f t="shared" si="92"/>
        <v>0</v>
      </c>
    </row>
    <row r="644" spans="1:8" ht="15" x14ac:dyDescent="0.25">
      <c r="A644" s="569" t="s">
        <v>11389</v>
      </c>
      <c r="B644" s="612" t="s">
        <v>3770</v>
      </c>
      <c r="C644" s="594">
        <v>42691.727619047597</v>
      </c>
      <c r="D644" s="608"/>
      <c r="E644" s="658"/>
      <c r="F644" s="62">
        <v>0</v>
      </c>
      <c r="G644" s="62">
        <v>0</v>
      </c>
      <c r="H644" s="253">
        <f t="shared" si="92"/>
        <v>0</v>
      </c>
    </row>
    <row r="645" spans="1:8" ht="15" x14ac:dyDescent="0.25">
      <c r="A645" s="569" t="s">
        <v>11390</v>
      </c>
      <c r="B645" s="612" t="s">
        <v>3771</v>
      </c>
      <c r="C645" s="594">
        <v>42691.727619047597</v>
      </c>
      <c r="D645" s="608"/>
      <c r="E645" s="658"/>
      <c r="F645" s="62">
        <v>0</v>
      </c>
      <c r="G645" s="62">
        <v>0</v>
      </c>
      <c r="H645" s="253">
        <f t="shared" si="92"/>
        <v>0</v>
      </c>
    </row>
    <row r="646" spans="1:8" ht="15" x14ac:dyDescent="0.25">
      <c r="A646" s="569" t="s">
        <v>11391</v>
      </c>
      <c r="B646" s="612" t="s">
        <v>3772</v>
      </c>
      <c r="C646" s="594">
        <v>42691.727619047597</v>
      </c>
      <c r="D646" s="608"/>
      <c r="E646" s="658"/>
      <c r="F646" s="62">
        <v>0</v>
      </c>
      <c r="G646" s="62">
        <v>0</v>
      </c>
      <c r="H646" s="253">
        <f t="shared" si="92"/>
        <v>0</v>
      </c>
    </row>
    <row r="647" spans="1:8" ht="15" x14ac:dyDescent="0.25">
      <c r="A647" s="569" t="s">
        <v>11392</v>
      </c>
      <c r="B647" s="612" t="s">
        <v>2576</v>
      </c>
      <c r="C647" s="594">
        <v>42691.727619047597</v>
      </c>
      <c r="D647" s="608"/>
      <c r="E647" s="658"/>
      <c r="F647" s="62">
        <v>0</v>
      </c>
      <c r="G647" s="62">
        <v>0</v>
      </c>
      <c r="H647" s="253">
        <f t="shared" si="92"/>
        <v>0</v>
      </c>
    </row>
    <row r="648" spans="1:8" ht="30" x14ac:dyDescent="0.25">
      <c r="A648" s="610" t="s">
        <v>11393</v>
      </c>
      <c r="B648" s="400" t="s">
        <v>9032</v>
      </c>
      <c r="C648" s="594"/>
      <c r="D648" s="608"/>
      <c r="E648" s="658"/>
      <c r="F648" s="277"/>
      <c r="G648" s="277"/>
      <c r="H648" s="277"/>
    </row>
    <row r="649" spans="1:8" ht="15" x14ac:dyDescent="0.25">
      <c r="A649" s="569" t="s">
        <v>11394</v>
      </c>
      <c r="B649" s="612" t="s">
        <v>2565</v>
      </c>
      <c r="C649" s="594">
        <v>46744.976512738853</v>
      </c>
      <c r="D649" s="608"/>
      <c r="E649" s="658"/>
      <c r="F649" s="62">
        <v>0</v>
      </c>
      <c r="G649" s="62">
        <v>0</v>
      </c>
      <c r="H649" s="253">
        <f t="shared" ref="H649:H712" si="93">G649-F649</f>
        <v>0</v>
      </c>
    </row>
    <row r="650" spans="1:8" ht="15" x14ac:dyDescent="0.25">
      <c r="A650" s="569" t="s">
        <v>11395</v>
      </c>
      <c r="B650" s="612" t="s">
        <v>10591</v>
      </c>
      <c r="C650" s="594">
        <v>15581.658837579618</v>
      </c>
      <c r="D650" s="608"/>
      <c r="E650" s="658"/>
      <c r="F650" s="62">
        <v>0</v>
      </c>
      <c r="G650" s="62">
        <v>0</v>
      </c>
      <c r="H650" s="253">
        <f t="shared" si="93"/>
        <v>0</v>
      </c>
    </row>
    <row r="651" spans="1:8" ht="15" x14ac:dyDescent="0.25">
      <c r="A651" s="569" t="s">
        <v>11396</v>
      </c>
      <c r="B651" s="612" t="s">
        <v>10655</v>
      </c>
      <c r="C651" s="594">
        <v>15581.658837579618</v>
      </c>
      <c r="D651" s="608"/>
      <c r="E651" s="658"/>
      <c r="F651" s="62">
        <v>0</v>
      </c>
      <c r="G651" s="62">
        <v>0</v>
      </c>
      <c r="H651" s="253">
        <f t="shared" si="93"/>
        <v>0</v>
      </c>
    </row>
    <row r="652" spans="1:8" ht="15" x14ac:dyDescent="0.25">
      <c r="A652" s="569" t="s">
        <v>11397</v>
      </c>
      <c r="B652" s="612" t="s">
        <v>10494</v>
      </c>
      <c r="C652" s="594">
        <v>15581.658837579618</v>
      </c>
      <c r="D652" s="608"/>
      <c r="E652" s="658"/>
      <c r="F652" s="62">
        <v>0</v>
      </c>
      <c r="G652" s="62">
        <v>0</v>
      </c>
      <c r="H652" s="253">
        <f t="shared" si="93"/>
        <v>0</v>
      </c>
    </row>
    <row r="653" spans="1:8" ht="15" x14ac:dyDescent="0.25">
      <c r="A653" s="569" t="s">
        <v>11398</v>
      </c>
      <c r="B653" s="612" t="s">
        <v>10495</v>
      </c>
      <c r="C653" s="594">
        <v>15581.658837579618</v>
      </c>
      <c r="D653" s="608"/>
      <c r="E653" s="658"/>
      <c r="F653" s="62">
        <v>0</v>
      </c>
      <c r="G653" s="62">
        <v>0</v>
      </c>
      <c r="H653" s="253">
        <f t="shared" si="93"/>
        <v>0</v>
      </c>
    </row>
    <row r="654" spans="1:8" ht="15" x14ac:dyDescent="0.25">
      <c r="A654" s="569" t="s">
        <v>11399</v>
      </c>
      <c r="B654" s="612" t="s">
        <v>10496</v>
      </c>
      <c r="C654" s="594">
        <v>15581.658837579618</v>
      </c>
      <c r="D654" s="608"/>
      <c r="E654" s="658"/>
      <c r="F654" s="62">
        <v>0</v>
      </c>
      <c r="G654" s="62">
        <v>0</v>
      </c>
      <c r="H654" s="253">
        <f t="shared" si="93"/>
        <v>0</v>
      </c>
    </row>
    <row r="655" spans="1:8" ht="15" x14ac:dyDescent="0.25">
      <c r="A655" s="569" t="s">
        <v>11400</v>
      </c>
      <c r="B655" s="612" t="s">
        <v>11401</v>
      </c>
      <c r="C655" s="594">
        <v>9348.9953025477716</v>
      </c>
      <c r="D655" s="608"/>
      <c r="E655" s="658"/>
      <c r="F655" s="62">
        <v>0</v>
      </c>
      <c r="G655" s="62">
        <v>0</v>
      </c>
      <c r="H655" s="253">
        <f t="shared" si="93"/>
        <v>0</v>
      </c>
    </row>
    <row r="656" spans="1:8" ht="15" x14ac:dyDescent="0.25">
      <c r="A656" s="569" t="s">
        <v>11402</v>
      </c>
      <c r="B656" s="612" t="s">
        <v>10593</v>
      </c>
      <c r="C656" s="594">
        <v>15581.658837579618</v>
      </c>
      <c r="D656" s="608"/>
      <c r="E656" s="658"/>
      <c r="F656" s="62">
        <v>0</v>
      </c>
      <c r="G656" s="62">
        <v>0</v>
      </c>
      <c r="H656" s="253">
        <f t="shared" si="93"/>
        <v>0</v>
      </c>
    </row>
    <row r="657" spans="1:8" ht="15" x14ac:dyDescent="0.25">
      <c r="A657" s="569" t="s">
        <v>11403</v>
      </c>
      <c r="B657" s="612" t="s">
        <v>11404</v>
      </c>
      <c r="C657" s="594">
        <v>14023.492953821657</v>
      </c>
      <c r="D657" s="608"/>
      <c r="E657" s="658"/>
      <c r="F657" s="62">
        <v>0</v>
      </c>
      <c r="G657" s="62">
        <v>0</v>
      </c>
      <c r="H657" s="253">
        <f t="shared" si="93"/>
        <v>0</v>
      </c>
    </row>
    <row r="658" spans="1:8" ht="15" x14ac:dyDescent="0.25">
      <c r="A658" s="569" t="s">
        <v>11405</v>
      </c>
      <c r="B658" s="612" t="s">
        <v>10092</v>
      </c>
      <c r="C658" s="594">
        <v>14023.492953821657</v>
      </c>
      <c r="D658" s="608"/>
      <c r="E658" s="658"/>
      <c r="F658" s="62">
        <v>0</v>
      </c>
      <c r="G658" s="62">
        <v>0</v>
      </c>
      <c r="H658" s="253">
        <f t="shared" si="93"/>
        <v>0</v>
      </c>
    </row>
    <row r="659" spans="1:8" ht="15" x14ac:dyDescent="0.25">
      <c r="A659" s="569" t="s">
        <v>11406</v>
      </c>
      <c r="B659" s="612" t="s">
        <v>10599</v>
      </c>
      <c r="C659" s="594">
        <v>15581.658837579618</v>
      </c>
      <c r="D659" s="608"/>
      <c r="E659" s="658"/>
      <c r="F659" s="62">
        <v>0</v>
      </c>
      <c r="G659" s="62">
        <v>0</v>
      </c>
      <c r="H659" s="253">
        <f t="shared" si="93"/>
        <v>0</v>
      </c>
    </row>
    <row r="660" spans="1:8" ht="15" x14ac:dyDescent="0.25">
      <c r="A660" s="569" t="s">
        <v>11407</v>
      </c>
      <c r="B660" s="612" t="s">
        <v>10600</v>
      </c>
      <c r="C660" s="594">
        <v>15581.658837579618</v>
      </c>
      <c r="D660" s="608"/>
      <c r="E660" s="658"/>
      <c r="F660" s="62">
        <v>0</v>
      </c>
      <c r="G660" s="62">
        <v>0</v>
      </c>
      <c r="H660" s="253">
        <f t="shared" si="93"/>
        <v>0</v>
      </c>
    </row>
    <row r="661" spans="1:8" ht="15" x14ac:dyDescent="0.25">
      <c r="A661" s="569" t="s">
        <v>11408</v>
      </c>
      <c r="B661" s="612" t="s">
        <v>11409</v>
      </c>
      <c r="C661" s="594">
        <v>7790.8294187898091</v>
      </c>
      <c r="D661" s="608"/>
      <c r="E661" s="658"/>
      <c r="F661" s="62">
        <v>0</v>
      </c>
      <c r="G661" s="62">
        <v>0</v>
      </c>
      <c r="H661" s="253">
        <f t="shared" si="93"/>
        <v>0</v>
      </c>
    </row>
    <row r="662" spans="1:8" ht="15" x14ac:dyDescent="0.25">
      <c r="A662" s="569" t="s">
        <v>11410</v>
      </c>
      <c r="B662" s="612" t="s">
        <v>10602</v>
      </c>
      <c r="C662" s="594">
        <v>15581.658837579618</v>
      </c>
      <c r="D662" s="608"/>
      <c r="E662" s="658"/>
      <c r="F662" s="62">
        <v>0</v>
      </c>
      <c r="G662" s="62">
        <v>0</v>
      </c>
      <c r="H662" s="253">
        <f t="shared" si="93"/>
        <v>0</v>
      </c>
    </row>
    <row r="663" spans="1:8" ht="15" x14ac:dyDescent="0.25">
      <c r="A663" s="569" t="s">
        <v>11411</v>
      </c>
      <c r="B663" s="612" t="s">
        <v>10603</v>
      </c>
      <c r="C663" s="594">
        <v>15581.658837579618</v>
      </c>
      <c r="D663" s="608"/>
      <c r="E663" s="658"/>
      <c r="F663" s="62">
        <v>0</v>
      </c>
      <c r="G663" s="62">
        <v>0</v>
      </c>
      <c r="H663" s="253">
        <f t="shared" si="93"/>
        <v>0</v>
      </c>
    </row>
    <row r="664" spans="1:8" ht="15" x14ac:dyDescent="0.25">
      <c r="A664" s="569" t="s">
        <v>11412</v>
      </c>
      <c r="B664" s="612" t="s">
        <v>10436</v>
      </c>
      <c r="C664" s="594">
        <v>15581.658837579618</v>
      </c>
      <c r="D664" s="608"/>
      <c r="E664" s="658"/>
      <c r="F664" s="62">
        <v>0</v>
      </c>
      <c r="G664" s="62">
        <v>0</v>
      </c>
      <c r="H664" s="253">
        <f t="shared" si="93"/>
        <v>0</v>
      </c>
    </row>
    <row r="665" spans="1:8" ht="15" x14ac:dyDescent="0.25">
      <c r="A665" s="569" t="s">
        <v>11413</v>
      </c>
      <c r="B665" s="612" t="s">
        <v>10464</v>
      </c>
      <c r="C665" s="594">
        <v>15581.658837579618</v>
      </c>
      <c r="D665" s="608"/>
      <c r="E665" s="658"/>
      <c r="F665" s="62">
        <v>0</v>
      </c>
      <c r="G665" s="62">
        <v>0</v>
      </c>
      <c r="H665" s="253">
        <f t="shared" si="93"/>
        <v>0</v>
      </c>
    </row>
    <row r="666" spans="1:8" ht="15" x14ac:dyDescent="0.25">
      <c r="A666" s="569" t="s">
        <v>11414</v>
      </c>
      <c r="B666" s="612" t="s">
        <v>11415</v>
      </c>
      <c r="C666" s="594">
        <v>18697.990605095543</v>
      </c>
      <c r="D666" s="608"/>
      <c r="E666" s="658"/>
      <c r="F666" s="62">
        <v>0</v>
      </c>
      <c r="G666" s="62">
        <v>0</v>
      </c>
      <c r="H666" s="253">
        <f t="shared" si="93"/>
        <v>0</v>
      </c>
    </row>
    <row r="667" spans="1:8" ht="15" x14ac:dyDescent="0.25">
      <c r="A667" s="569" t="s">
        <v>11416</v>
      </c>
      <c r="B667" s="612" t="s">
        <v>10606</v>
      </c>
      <c r="C667" s="594">
        <v>15581.658837579618</v>
      </c>
      <c r="D667" s="608"/>
      <c r="E667" s="658"/>
      <c r="F667" s="62">
        <v>0</v>
      </c>
      <c r="G667" s="62">
        <v>0</v>
      </c>
      <c r="H667" s="253">
        <f t="shared" si="93"/>
        <v>0</v>
      </c>
    </row>
    <row r="668" spans="1:8" ht="15" x14ac:dyDescent="0.25">
      <c r="A668" s="569" t="s">
        <v>11417</v>
      </c>
      <c r="B668" s="612" t="s">
        <v>10639</v>
      </c>
      <c r="C668" s="594">
        <v>15581.658837579618</v>
      </c>
      <c r="D668" s="608"/>
      <c r="E668" s="658"/>
      <c r="F668" s="62">
        <v>0</v>
      </c>
      <c r="G668" s="62">
        <v>0</v>
      </c>
      <c r="H668" s="253">
        <f t="shared" si="93"/>
        <v>0</v>
      </c>
    </row>
    <row r="669" spans="1:8" ht="15" x14ac:dyDescent="0.25">
      <c r="A669" s="569" t="s">
        <v>11418</v>
      </c>
      <c r="B669" s="612" t="s">
        <v>10446</v>
      </c>
      <c r="C669" s="594">
        <v>15581.658837579618</v>
      </c>
      <c r="D669" s="608"/>
      <c r="E669" s="658"/>
      <c r="F669" s="62">
        <v>0</v>
      </c>
      <c r="G669" s="62">
        <v>0</v>
      </c>
      <c r="H669" s="253">
        <f t="shared" si="93"/>
        <v>0</v>
      </c>
    </row>
    <row r="670" spans="1:8" ht="15" x14ac:dyDescent="0.25">
      <c r="A670" s="569" t="s">
        <v>11419</v>
      </c>
      <c r="B670" s="612" t="s">
        <v>11188</v>
      </c>
      <c r="C670" s="594">
        <v>15581.658837579618</v>
      </c>
      <c r="D670" s="608"/>
      <c r="E670" s="658"/>
      <c r="F670" s="62">
        <v>0</v>
      </c>
      <c r="G670" s="62">
        <v>0</v>
      </c>
      <c r="H670" s="253">
        <f t="shared" si="93"/>
        <v>0</v>
      </c>
    </row>
    <row r="671" spans="1:8" ht="15" x14ac:dyDescent="0.25">
      <c r="A671" s="569" t="s">
        <v>11420</v>
      </c>
      <c r="B671" s="612" t="s">
        <v>11421</v>
      </c>
      <c r="C671" s="594">
        <v>20256.156488853503</v>
      </c>
      <c r="D671" s="608"/>
      <c r="E671" s="658"/>
      <c r="F671" s="62">
        <v>0</v>
      </c>
      <c r="G671" s="62">
        <v>0</v>
      </c>
      <c r="H671" s="253">
        <f t="shared" si="93"/>
        <v>0</v>
      </c>
    </row>
    <row r="672" spans="1:8" ht="15" x14ac:dyDescent="0.25">
      <c r="A672" s="569" t="s">
        <v>11422</v>
      </c>
      <c r="B672" s="612" t="s">
        <v>10610</v>
      </c>
      <c r="C672" s="594">
        <v>15581.658837579618</v>
      </c>
      <c r="D672" s="608"/>
      <c r="E672" s="658">
        <v>28</v>
      </c>
      <c r="F672" s="62">
        <v>15581.66</v>
      </c>
      <c r="G672" s="62">
        <v>0</v>
      </c>
      <c r="H672" s="253">
        <f>G672+F672</f>
        <v>15581.66</v>
      </c>
    </row>
    <row r="673" spans="1:8" ht="15" x14ac:dyDescent="0.25">
      <c r="A673" s="569" t="s">
        <v>11423</v>
      </c>
      <c r="B673" s="612" t="s">
        <v>10644</v>
      </c>
      <c r="C673" s="594">
        <v>15581.658837579618</v>
      </c>
      <c r="D673" s="608"/>
      <c r="E673" s="658">
        <v>28</v>
      </c>
      <c r="F673" s="62">
        <v>15581.66</v>
      </c>
      <c r="G673" s="62">
        <v>0</v>
      </c>
      <c r="H673" s="253">
        <f t="shared" ref="H673:H675" si="94">G673+F673</f>
        <v>15581.66</v>
      </c>
    </row>
    <row r="674" spans="1:8" ht="15" x14ac:dyDescent="0.25">
      <c r="A674" s="569" t="s">
        <v>11424</v>
      </c>
      <c r="B674" s="612" t="s">
        <v>10480</v>
      </c>
      <c r="C674" s="594">
        <v>15581.658837579618</v>
      </c>
      <c r="D674" s="608"/>
      <c r="E674" s="658">
        <v>28</v>
      </c>
      <c r="F674" s="62">
        <v>15581.66</v>
      </c>
      <c r="G674" s="62">
        <v>0</v>
      </c>
      <c r="H674" s="253">
        <f t="shared" si="94"/>
        <v>15581.66</v>
      </c>
    </row>
    <row r="675" spans="1:8" ht="15" x14ac:dyDescent="0.25">
      <c r="A675" s="569" t="s">
        <v>11425</v>
      </c>
      <c r="B675" s="612" t="s">
        <v>10820</v>
      </c>
      <c r="C675" s="594">
        <v>15581.658837579618</v>
      </c>
      <c r="D675" s="608"/>
      <c r="E675" s="658">
        <v>28</v>
      </c>
      <c r="F675" s="62">
        <v>15581.66</v>
      </c>
      <c r="G675" s="62">
        <v>0</v>
      </c>
      <c r="H675" s="253">
        <f t="shared" si="94"/>
        <v>15581.66</v>
      </c>
    </row>
    <row r="676" spans="1:8" ht="15" x14ac:dyDescent="0.25">
      <c r="A676" s="569" t="s">
        <v>11426</v>
      </c>
      <c r="B676" s="612" t="s">
        <v>11427</v>
      </c>
      <c r="C676" s="594">
        <v>14023.492953821657</v>
      </c>
      <c r="D676" s="608"/>
      <c r="E676" s="658">
        <v>30</v>
      </c>
      <c r="F676" s="62">
        <v>0</v>
      </c>
      <c r="G676" s="62">
        <f>C676</f>
        <v>14023.492953821657</v>
      </c>
      <c r="H676" s="253">
        <f t="shared" ref="H676" si="95">G676-F676</f>
        <v>14023.492953821657</v>
      </c>
    </row>
    <row r="677" spans="1:8" ht="15" x14ac:dyDescent="0.25">
      <c r="A677" s="569" t="s">
        <v>11428</v>
      </c>
      <c r="B677" s="612" t="s">
        <v>11429</v>
      </c>
      <c r="C677" s="594">
        <v>6232.6635350318475</v>
      </c>
      <c r="D677" s="608"/>
      <c r="E677" s="658"/>
      <c r="F677" s="62">
        <v>0</v>
      </c>
      <c r="G677" s="62">
        <v>0</v>
      </c>
      <c r="H677" s="253">
        <f t="shared" si="93"/>
        <v>0</v>
      </c>
    </row>
    <row r="678" spans="1:8" ht="15" x14ac:dyDescent="0.25">
      <c r="A678" s="569" t="s">
        <v>11430</v>
      </c>
      <c r="B678" s="612" t="s">
        <v>10649</v>
      </c>
      <c r="C678" s="594">
        <v>15581.658837579618</v>
      </c>
      <c r="D678" s="608"/>
      <c r="E678" s="658">
        <v>28</v>
      </c>
      <c r="F678" s="62">
        <v>15581.66</v>
      </c>
      <c r="G678" s="62">
        <v>0</v>
      </c>
      <c r="H678" s="253">
        <f t="shared" ref="H678:H680" si="96">G678+F678</f>
        <v>15581.66</v>
      </c>
    </row>
    <row r="679" spans="1:8" ht="15" x14ac:dyDescent="0.25">
      <c r="A679" s="569" t="s">
        <v>11431</v>
      </c>
      <c r="B679" s="612" t="s">
        <v>9765</v>
      </c>
      <c r="C679" s="594">
        <v>18697.990605095543</v>
      </c>
      <c r="D679" s="608"/>
      <c r="E679" s="658">
        <v>28</v>
      </c>
      <c r="F679" s="594">
        <v>18697.990605095543</v>
      </c>
      <c r="G679" s="62">
        <v>0</v>
      </c>
      <c r="H679" s="253">
        <f t="shared" si="96"/>
        <v>18697.990605095543</v>
      </c>
    </row>
    <row r="680" spans="1:8" ht="15" x14ac:dyDescent="0.25">
      <c r="A680" s="569" t="s">
        <v>11432</v>
      </c>
      <c r="B680" s="612" t="s">
        <v>10830</v>
      </c>
      <c r="C680" s="594">
        <v>15581.658837579618</v>
      </c>
      <c r="D680" s="608"/>
      <c r="E680" s="658">
        <v>28</v>
      </c>
      <c r="F680" s="62">
        <v>15581.66</v>
      </c>
      <c r="G680" s="62">
        <v>0</v>
      </c>
      <c r="H680" s="253">
        <f t="shared" si="96"/>
        <v>15581.66</v>
      </c>
    </row>
    <row r="681" spans="1:8" ht="15" x14ac:dyDescent="0.25">
      <c r="A681" s="569" t="s">
        <v>11433</v>
      </c>
      <c r="B681" s="612" t="s">
        <v>10832</v>
      </c>
      <c r="C681" s="594">
        <v>15581.658837579618</v>
      </c>
      <c r="D681" s="608"/>
      <c r="E681" s="658">
        <v>30</v>
      </c>
      <c r="F681" s="62">
        <v>0</v>
      </c>
      <c r="G681" s="62">
        <f>C681</f>
        <v>15581.658837579618</v>
      </c>
      <c r="H681" s="253">
        <f t="shared" si="93"/>
        <v>15581.658837579618</v>
      </c>
    </row>
    <row r="682" spans="1:8" ht="15" x14ac:dyDescent="0.25">
      <c r="A682" s="569" t="s">
        <v>11434</v>
      </c>
      <c r="B682" s="612" t="s">
        <v>10834</v>
      </c>
      <c r="C682" s="594">
        <v>15581.658837579618</v>
      </c>
      <c r="D682" s="608"/>
      <c r="E682" s="658">
        <v>30</v>
      </c>
      <c r="F682" s="62">
        <v>0</v>
      </c>
      <c r="G682" s="62">
        <f>C682</f>
        <v>15581.658837579618</v>
      </c>
      <c r="H682" s="253">
        <f t="shared" si="93"/>
        <v>15581.658837579618</v>
      </c>
    </row>
    <row r="683" spans="1:8" ht="15" x14ac:dyDescent="0.25">
      <c r="A683" s="569" t="s">
        <v>11435</v>
      </c>
      <c r="B683" s="612" t="s">
        <v>11228</v>
      </c>
      <c r="C683" s="594">
        <v>15581.658837579618</v>
      </c>
      <c r="D683" s="608"/>
      <c r="E683" s="658">
        <v>30</v>
      </c>
      <c r="F683" s="62">
        <v>0</v>
      </c>
      <c r="G683" s="62">
        <f>C683</f>
        <v>15581.658837579618</v>
      </c>
      <c r="H683" s="253">
        <f t="shared" si="93"/>
        <v>15581.658837579618</v>
      </c>
    </row>
    <row r="684" spans="1:8" ht="15" x14ac:dyDescent="0.25">
      <c r="A684" s="569" t="s">
        <v>11436</v>
      </c>
      <c r="B684" s="612" t="s">
        <v>11437</v>
      </c>
      <c r="C684" s="594">
        <v>17139.82472133758</v>
      </c>
      <c r="D684" s="608"/>
      <c r="E684" s="658"/>
      <c r="F684" s="62">
        <v>0</v>
      </c>
      <c r="G684" s="62">
        <v>0</v>
      </c>
      <c r="H684" s="253">
        <f t="shared" si="93"/>
        <v>0</v>
      </c>
    </row>
    <row r="685" spans="1:8" ht="15" x14ac:dyDescent="0.25">
      <c r="A685" s="569" t="s">
        <v>11438</v>
      </c>
      <c r="B685" s="612" t="s">
        <v>9769</v>
      </c>
      <c r="C685" s="594">
        <v>18697.990605095543</v>
      </c>
      <c r="D685" s="608"/>
      <c r="E685" s="658">
        <v>30</v>
      </c>
      <c r="F685" s="62">
        <v>0</v>
      </c>
      <c r="G685" s="62">
        <f>C685</f>
        <v>18697.990605095543</v>
      </c>
      <c r="H685" s="253">
        <f t="shared" si="93"/>
        <v>18697.990605095543</v>
      </c>
    </row>
    <row r="686" spans="1:8" ht="15" x14ac:dyDescent="0.25">
      <c r="A686" s="569" t="s">
        <v>11439</v>
      </c>
      <c r="B686" s="612" t="s">
        <v>10840</v>
      </c>
      <c r="C686" s="594">
        <v>15581.658837579618</v>
      </c>
      <c r="D686" s="608"/>
      <c r="E686" s="658">
        <v>30</v>
      </c>
      <c r="F686" s="62">
        <v>0</v>
      </c>
      <c r="G686" s="62">
        <f>C686</f>
        <v>15581.658837579618</v>
      </c>
      <c r="H686" s="253">
        <f t="shared" si="93"/>
        <v>15581.658837579618</v>
      </c>
    </row>
    <row r="687" spans="1:8" ht="15" x14ac:dyDescent="0.25">
      <c r="A687" s="569" t="s">
        <v>11440</v>
      </c>
      <c r="B687" s="612" t="s">
        <v>10842</v>
      </c>
      <c r="C687" s="594">
        <v>15581.658837579618</v>
      </c>
      <c r="D687" s="608"/>
      <c r="E687" s="658"/>
      <c r="F687" s="62">
        <v>0</v>
      </c>
      <c r="G687" s="62">
        <v>0</v>
      </c>
      <c r="H687" s="253">
        <f t="shared" si="93"/>
        <v>0</v>
      </c>
    </row>
    <row r="688" spans="1:8" ht="15" x14ac:dyDescent="0.25">
      <c r="A688" s="569" t="s">
        <v>11441</v>
      </c>
      <c r="B688" s="612" t="s">
        <v>10946</v>
      </c>
      <c r="C688" s="594">
        <v>15581.658837579618</v>
      </c>
      <c r="D688" s="608"/>
      <c r="E688" s="658"/>
      <c r="F688" s="62">
        <v>0</v>
      </c>
      <c r="G688" s="62">
        <v>0</v>
      </c>
      <c r="H688" s="253">
        <f t="shared" si="93"/>
        <v>0</v>
      </c>
    </row>
    <row r="689" spans="1:8" ht="15" x14ac:dyDescent="0.25">
      <c r="A689" s="569" t="s">
        <v>11442</v>
      </c>
      <c r="B689" s="612" t="s">
        <v>10948</v>
      </c>
      <c r="C689" s="594">
        <v>15581.658837579618</v>
      </c>
      <c r="D689" s="608"/>
      <c r="E689" s="658"/>
      <c r="F689" s="62">
        <v>0</v>
      </c>
      <c r="G689" s="62">
        <v>0</v>
      </c>
      <c r="H689" s="253">
        <f t="shared" si="93"/>
        <v>0</v>
      </c>
    </row>
    <row r="690" spans="1:8" ht="15" x14ac:dyDescent="0.25">
      <c r="A690" s="569" t="s">
        <v>11443</v>
      </c>
      <c r="B690" s="612" t="s">
        <v>11248</v>
      </c>
      <c r="C690" s="594">
        <v>15581.658837579618</v>
      </c>
      <c r="D690" s="608"/>
      <c r="E690" s="658"/>
      <c r="F690" s="62">
        <v>0</v>
      </c>
      <c r="G690" s="62">
        <v>0</v>
      </c>
      <c r="H690" s="253">
        <f t="shared" si="93"/>
        <v>0</v>
      </c>
    </row>
    <row r="691" spans="1:8" ht="15" x14ac:dyDescent="0.25">
      <c r="A691" s="569" t="s">
        <v>11444</v>
      </c>
      <c r="B691" s="612" t="s">
        <v>11250</v>
      </c>
      <c r="C691" s="594">
        <v>15581.658837579618</v>
      </c>
      <c r="D691" s="608"/>
      <c r="E691" s="658"/>
      <c r="F691" s="62">
        <v>0</v>
      </c>
      <c r="G691" s="62">
        <v>0</v>
      </c>
      <c r="H691" s="253">
        <f t="shared" si="93"/>
        <v>0</v>
      </c>
    </row>
    <row r="692" spans="1:8" ht="15" x14ac:dyDescent="0.25">
      <c r="A692" s="569" t="s">
        <v>11445</v>
      </c>
      <c r="B692" s="612" t="s">
        <v>11446</v>
      </c>
      <c r="C692" s="594">
        <v>12465.327070063695</v>
      </c>
      <c r="D692" s="608"/>
      <c r="E692" s="658"/>
      <c r="F692" s="62">
        <v>0</v>
      </c>
      <c r="G692" s="62">
        <v>0</v>
      </c>
      <c r="H692" s="253">
        <f t="shared" si="93"/>
        <v>0</v>
      </c>
    </row>
    <row r="693" spans="1:8" ht="15" x14ac:dyDescent="0.25">
      <c r="A693" s="569" t="s">
        <v>11447</v>
      </c>
      <c r="B693" s="612" t="s">
        <v>11254</v>
      </c>
      <c r="C693" s="594">
        <v>23372.488256369426</v>
      </c>
      <c r="D693" s="608"/>
      <c r="E693" s="658">
        <v>30</v>
      </c>
      <c r="F693" s="62">
        <v>0</v>
      </c>
      <c r="G693" s="62">
        <f>C693</f>
        <v>23372.488256369426</v>
      </c>
      <c r="H693" s="253">
        <f t="shared" si="93"/>
        <v>23372.488256369426</v>
      </c>
    </row>
    <row r="694" spans="1:8" ht="15" x14ac:dyDescent="0.25">
      <c r="A694" s="569" t="s">
        <v>11448</v>
      </c>
      <c r="B694" s="612" t="s">
        <v>10954</v>
      </c>
      <c r="C694" s="594">
        <v>15581.658837579618</v>
      </c>
      <c r="D694" s="608"/>
      <c r="E694" s="658">
        <v>30</v>
      </c>
      <c r="F694" s="62">
        <v>0</v>
      </c>
      <c r="G694" s="62">
        <f t="shared" ref="G694:G695" si="97">C694</f>
        <v>15581.658837579618</v>
      </c>
      <c r="H694" s="253">
        <f t="shared" si="93"/>
        <v>15581.658837579618</v>
      </c>
    </row>
    <row r="695" spans="1:8" ht="15" x14ac:dyDescent="0.25">
      <c r="A695" s="569" t="s">
        <v>11449</v>
      </c>
      <c r="B695" s="612" t="s">
        <v>10956</v>
      </c>
      <c r="C695" s="594">
        <v>15581.658837579618</v>
      </c>
      <c r="D695" s="608"/>
      <c r="E695" s="658">
        <v>30</v>
      </c>
      <c r="F695" s="62">
        <v>0</v>
      </c>
      <c r="G695" s="62">
        <f t="shared" si="97"/>
        <v>15581.658837579618</v>
      </c>
      <c r="H695" s="253">
        <f t="shared" si="93"/>
        <v>15581.658837579618</v>
      </c>
    </row>
    <row r="696" spans="1:8" ht="15" x14ac:dyDescent="0.25">
      <c r="A696" s="569" t="s">
        <v>11450</v>
      </c>
      <c r="B696" s="612" t="s">
        <v>10958</v>
      </c>
      <c r="C696" s="594">
        <v>15581.658837579618</v>
      </c>
      <c r="D696" s="608"/>
      <c r="E696" s="658"/>
      <c r="F696" s="62">
        <v>0</v>
      </c>
      <c r="G696" s="62">
        <v>0</v>
      </c>
      <c r="H696" s="253">
        <f t="shared" si="93"/>
        <v>0</v>
      </c>
    </row>
    <row r="697" spans="1:8" ht="15" x14ac:dyDescent="0.25">
      <c r="A697" s="569" t="s">
        <v>11451</v>
      </c>
      <c r="B697" s="612" t="s">
        <v>10960</v>
      </c>
      <c r="C697" s="594">
        <v>15581.658837579618</v>
      </c>
      <c r="D697" s="608"/>
      <c r="E697" s="658"/>
      <c r="F697" s="62">
        <v>0</v>
      </c>
      <c r="G697" s="62">
        <v>0</v>
      </c>
      <c r="H697" s="253">
        <f t="shared" si="93"/>
        <v>0</v>
      </c>
    </row>
    <row r="698" spans="1:8" ht="15" x14ac:dyDescent="0.25">
      <c r="A698" s="569" t="s">
        <v>11452</v>
      </c>
      <c r="B698" s="612" t="s">
        <v>11260</v>
      </c>
      <c r="C698" s="594">
        <v>15581.658837579618</v>
      </c>
      <c r="D698" s="608"/>
      <c r="E698" s="658"/>
      <c r="F698" s="62">
        <v>0</v>
      </c>
      <c r="G698" s="62">
        <v>0</v>
      </c>
      <c r="H698" s="253">
        <f t="shared" si="93"/>
        <v>0</v>
      </c>
    </row>
    <row r="699" spans="1:8" ht="15" x14ac:dyDescent="0.25">
      <c r="A699" s="569" t="s">
        <v>11453</v>
      </c>
      <c r="B699" s="612" t="s">
        <v>11454</v>
      </c>
      <c r="C699" s="594">
        <v>15581.658837579618</v>
      </c>
      <c r="D699" s="608"/>
      <c r="E699" s="658"/>
      <c r="F699" s="62">
        <v>0</v>
      </c>
      <c r="G699" s="62">
        <v>0</v>
      </c>
      <c r="H699" s="253">
        <f t="shared" si="93"/>
        <v>0</v>
      </c>
    </row>
    <row r="700" spans="1:8" ht="15" x14ac:dyDescent="0.25">
      <c r="A700" s="569" t="s">
        <v>11455</v>
      </c>
      <c r="B700" s="612" t="s">
        <v>11456</v>
      </c>
      <c r="C700" s="594">
        <v>15581.658837579618</v>
      </c>
      <c r="D700" s="608"/>
      <c r="E700" s="658"/>
      <c r="F700" s="62">
        <v>0</v>
      </c>
      <c r="G700" s="62">
        <v>0</v>
      </c>
      <c r="H700" s="253">
        <f t="shared" si="93"/>
        <v>0</v>
      </c>
    </row>
    <row r="701" spans="1:8" ht="15" x14ac:dyDescent="0.25">
      <c r="A701" s="569" t="s">
        <v>11457</v>
      </c>
      <c r="B701" s="612" t="s">
        <v>11458</v>
      </c>
      <c r="C701" s="594">
        <v>15581.658837579618</v>
      </c>
      <c r="D701" s="608"/>
      <c r="E701" s="658"/>
      <c r="F701" s="62">
        <v>0</v>
      </c>
      <c r="G701" s="62">
        <v>0</v>
      </c>
      <c r="H701" s="253">
        <f t="shared" si="93"/>
        <v>0</v>
      </c>
    </row>
    <row r="702" spans="1:8" ht="15" x14ac:dyDescent="0.25">
      <c r="A702" s="569" t="s">
        <v>11459</v>
      </c>
      <c r="B702" s="612" t="s">
        <v>11460</v>
      </c>
      <c r="C702" s="594">
        <v>20256.156488853503</v>
      </c>
      <c r="D702" s="608"/>
      <c r="E702" s="658"/>
      <c r="F702" s="62">
        <v>0</v>
      </c>
      <c r="G702" s="62">
        <v>0</v>
      </c>
      <c r="H702" s="253">
        <f t="shared" si="93"/>
        <v>0</v>
      </c>
    </row>
    <row r="703" spans="1:8" ht="15" x14ac:dyDescent="0.25">
      <c r="A703" s="569" t="s">
        <v>11461</v>
      </c>
      <c r="B703" s="612" t="s">
        <v>11462</v>
      </c>
      <c r="C703" s="594">
        <v>18697.990605095543</v>
      </c>
      <c r="D703" s="608"/>
      <c r="E703" s="658">
        <v>30</v>
      </c>
      <c r="F703" s="62">
        <v>0</v>
      </c>
      <c r="G703" s="62">
        <f>C703</f>
        <v>18697.990605095543</v>
      </c>
      <c r="H703" s="253">
        <f t="shared" si="93"/>
        <v>18697.990605095543</v>
      </c>
    </row>
    <row r="704" spans="1:8" ht="15" x14ac:dyDescent="0.25">
      <c r="A704" s="569" t="s">
        <v>11463</v>
      </c>
      <c r="B704" s="612" t="s">
        <v>11464</v>
      </c>
      <c r="C704" s="594">
        <v>18697.990605095543</v>
      </c>
      <c r="D704" s="608"/>
      <c r="E704" s="658">
        <v>30</v>
      </c>
      <c r="F704" s="62">
        <v>0</v>
      </c>
      <c r="G704" s="62">
        <f>C704</f>
        <v>18697.990605095543</v>
      </c>
      <c r="H704" s="253">
        <f t="shared" si="93"/>
        <v>18697.990605095543</v>
      </c>
    </row>
    <row r="705" spans="1:8" ht="15" x14ac:dyDescent="0.25">
      <c r="A705" s="569" t="s">
        <v>11465</v>
      </c>
      <c r="B705" s="612" t="s">
        <v>11466</v>
      </c>
      <c r="C705" s="594">
        <v>18697.990605095543</v>
      </c>
      <c r="D705" s="608"/>
      <c r="E705" s="658">
        <v>30</v>
      </c>
      <c r="F705" s="62">
        <v>0</v>
      </c>
      <c r="G705" s="62">
        <f>C705</f>
        <v>18697.990605095543</v>
      </c>
      <c r="H705" s="253">
        <f t="shared" si="93"/>
        <v>18697.990605095543</v>
      </c>
    </row>
    <row r="706" spans="1:8" ht="15" x14ac:dyDescent="0.25">
      <c r="A706" s="569" t="s">
        <v>11467</v>
      </c>
      <c r="B706" s="612" t="s">
        <v>11468</v>
      </c>
      <c r="C706" s="594">
        <v>18697.990605095543</v>
      </c>
      <c r="D706" s="608"/>
      <c r="E706" s="658">
        <v>30</v>
      </c>
      <c r="F706" s="62">
        <v>0</v>
      </c>
      <c r="G706" s="62">
        <f>C706</f>
        <v>18697.990605095543</v>
      </c>
      <c r="H706" s="253">
        <f t="shared" si="93"/>
        <v>18697.990605095543</v>
      </c>
    </row>
    <row r="707" spans="1:8" ht="15" x14ac:dyDescent="0.25">
      <c r="A707" s="569" t="s">
        <v>11469</v>
      </c>
      <c r="B707" s="612" t="s">
        <v>11470</v>
      </c>
      <c r="C707" s="594">
        <v>18697.990605095543</v>
      </c>
      <c r="D707" s="608"/>
      <c r="E707" s="658"/>
      <c r="F707" s="62">
        <v>0</v>
      </c>
      <c r="G707" s="62">
        <v>0</v>
      </c>
      <c r="H707" s="253">
        <f t="shared" si="93"/>
        <v>0</v>
      </c>
    </row>
    <row r="708" spans="1:8" ht="15" x14ac:dyDescent="0.25">
      <c r="A708" s="569" t="s">
        <v>11471</v>
      </c>
      <c r="B708" s="612" t="s">
        <v>11472</v>
      </c>
      <c r="C708" s="594">
        <v>15581.658837579618</v>
      </c>
      <c r="D708" s="608"/>
      <c r="E708" s="658"/>
      <c r="F708" s="62">
        <v>0</v>
      </c>
      <c r="G708" s="62">
        <v>0</v>
      </c>
      <c r="H708" s="253">
        <f t="shared" si="93"/>
        <v>0</v>
      </c>
    </row>
    <row r="709" spans="1:8" ht="15" x14ac:dyDescent="0.25">
      <c r="A709" s="569" t="s">
        <v>11473</v>
      </c>
      <c r="B709" s="612" t="s">
        <v>11474</v>
      </c>
      <c r="C709" s="594">
        <v>15581.658837579618</v>
      </c>
      <c r="D709" s="608"/>
      <c r="E709" s="658"/>
      <c r="F709" s="62">
        <v>0</v>
      </c>
      <c r="G709" s="62">
        <v>0</v>
      </c>
      <c r="H709" s="253">
        <f t="shared" si="93"/>
        <v>0</v>
      </c>
    </row>
    <row r="710" spans="1:8" ht="15" x14ac:dyDescent="0.25">
      <c r="A710" s="569" t="s">
        <v>11475</v>
      </c>
      <c r="B710" s="612" t="s">
        <v>11476</v>
      </c>
      <c r="C710" s="594">
        <v>15581.658837579618</v>
      </c>
      <c r="D710" s="608"/>
      <c r="E710" s="658"/>
      <c r="F710" s="62">
        <v>0</v>
      </c>
      <c r="G710" s="62">
        <v>0</v>
      </c>
      <c r="H710" s="253">
        <f t="shared" si="93"/>
        <v>0</v>
      </c>
    </row>
    <row r="711" spans="1:8" ht="15" x14ac:dyDescent="0.25">
      <c r="A711" s="569" t="s">
        <v>11477</v>
      </c>
      <c r="B711" s="612" t="s">
        <v>11478</v>
      </c>
      <c r="C711" s="594">
        <v>15581.658837579618</v>
      </c>
      <c r="D711" s="608"/>
      <c r="E711" s="658"/>
      <c r="F711" s="62">
        <v>0</v>
      </c>
      <c r="G711" s="62">
        <v>0</v>
      </c>
      <c r="H711" s="253">
        <f t="shared" si="93"/>
        <v>0</v>
      </c>
    </row>
    <row r="712" spans="1:8" ht="15" x14ac:dyDescent="0.25">
      <c r="A712" s="569" t="s">
        <v>11479</v>
      </c>
      <c r="B712" s="612" t="s">
        <v>11480</v>
      </c>
      <c r="C712" s="594">
        <v>15581.658837579618</v>
      </c>
      <c r="D712" s="608"/>
      <c r="E712" s="658"/>
      <c r="F712" s="62">
        <v>0</v>
      </c>
      <c r="G712" s="62">
        <v>0</v>
      </c>
      <c r="H712" s="253">
        <f t="shared" si="93"/>
        <v>0</v>
      </c>
    </row>
    <row r="713" spans="1:8" ht="15" x14ac:dyDescent="0.25">
      <c r="A713" s="569" t="s">
        <v>11481</v>
      </c>
      <c r="B713" s="612" t="s">
        <v>11482</v>
      </c>
      <c r="C713" s="594">
        <v>15581.658837579618</v>
      </c>
      <c r="D713" s="608"/>
      <c r="E713" s="658"/>
      <c r="F713" s="62">
        <v>0</v>
      </c>
      <c r="G713" s="62">
        <v>0</v>
      </c>
      <c r="H713" s="253">
        <f t="shared" ref="H713:H766" si="98">G713-F713</f>
        <v>0</v>
      </c>
    </row>
    <row r="714" spans="1:8" ht="15" x14ac:dyDescent="0.25">
      <c r="A714" s="569" t="s">
        <v>11483</v>
      </c>
      <c r="B714" s="612" t="s">
        <v>9786</v>
      </c>
      <c r="C714" s="594">
        <v>18697.990605095543</v>
      </c>
      <c r="D714" s="608"/>
      <c r="E714" s="658"/>
      <c r="F714" s="62">
        <v>0</v>
      </c>
      <c r="G714" s="62">
        <v>0</v>
      </c>
      <c r="H714" s="253">
        <f t="shared" si="98"/>
        <v>0</v>
      </c>
    </row>
    <row r="715" spans="1:8" ht="15" x14ac:dyDescent="0.25">
      <c r="A715" s="569" t="s">
        <v>11484</v>
      </c>
      <c r="B715" s="612" t="s">
        <v>9788</v>
      </c>
      <c r="C715" s="594">
        <v>18697.990605095543</v>
      </c>
      <c r="D715" s="608"/>
      <c r="E715" s="658"/>
      <c r="F715" s="62">
        <v>0</v>
      </c>
      <c r="G715" s="62">
        <v>0</v>
      </c>
      <c r="H715" s="253">
        <f t="shared" si="98"/>
        <v>0</v>
      </c>
    </row>
    <row r="716" spans="1:8" ht="15" x14ac:dyDescent="0.25">
      <c r="A716" s="569" t="s">
        <v>11485</v>
      </c>
      <c r="B716" s="612" t="s">
        <v>9790</v>
      </c>
      <c r="C716" s="594">
        <v>18697.990605095543</v>
      </c>
      <c r="D716" s="608"/>
      <c r="E716" s="658"/>
      <c r="F716" s="62">
        <v>0</v>
      </c>
      <c r="G716" s="62">
        <v>0</v>
      </c>
      <c r="H716" s="253">
        <f t="shared" si="98"/>
        <v>0</v>
      </c>
    </row>
    <row r="717" spans="1:8" ht="15" x14ac:dyDescent="0.25">
      <c r="A717" s="569" t="s">
        <v>11486</v>
      </c>
      <c r="B717" s="612" t="s">
        <v>11487</v>
      </c>
      <c r="C717" s="594">
        <v>18697.990605095543</v>
      </c>
      <c r="D717" s="608"/>
      <c r="E717" s="658"/>
      <c r="F717" s="62">
        <v>0</v>
      </c>
      <c r="G717" s="62">
        <v>0</v>
      </c>
      <c r="H717" s="253">
        <f t="shared" si="98"/>
        <v>0</v>
      </c>
    </row>
    <row r="718" spans="1:8" ht="15" x14ac:dyDescent="0.25">
      <c r="A718" s="569" t="s">
        <v>11488</v>
      </c>
      <c r="B718" s="612" t="s">
        <v>11489</v>
      </c>
      <c r="C718" s="594">
        <v>15581.658837579618</v>
      </c>
      <c r="D718" s="608"/>
      <c r="E718" s="658"/>
      <c r="F718" s="62">
        <v>0</v>
      </c>
      <c r="G718" s="62">
        <v>0</v>
      </c>
      <c r="H718" s="253">
        <f t="shared" si="98"/>
        <v>0</v>
      </c>
    </row>
    <row r="719" spans="1:8" ht="15" x14ac:dyDescent="0.25">
      <c r="A719" s="569" t="s">
        <v>11490</v>
      </c>
      <c r="B719" s="612" t="s">
        <v>11491</v>
      </c>
      <c r="C719" s="594">
        <v>15581.658837579618</v>
      </c>
      <c r="D719" s="608"/>
      <c r="E719" s="658"/>
      <c r="F719" s="62">
        <v>0</v>
      </c>
      <c r="G719" s="62">
        <v>0</v>
      </c>
      <c r="H719" s="253">
        <f t="shared" si="98"/>
        <v>0</v>
      </c>
    </row>
    <row r="720" spans="1:8" ht="15" x14ac:dyDescent="0.25">
      <c r="A720" s="569" t="s">
        <v>11492</v>
      </c>
      <c r="B720" s="612" t="s">
        <v>11493</v>
      </c>
      <c r="C720" s="594">
        <v>15581.658837579618</v>
      </c>
      <c r="D720" s="608"/>
      <c r="E720" s="658"/>
      <c r="F720" s="62">
        <v>0</v>
      </c>
      <c r="G720" s="62">
        <v>0</v>
      </c>
      <c r="H720" s="253">
        <f t="shared" si="98"/>
        <v>0</v>
      </c>
    </row>
    <row r="721" spans="1:8" ht="15" x14ac:dyDescent="0.25">
      <c r="A721" s="569" t="s">
        <v>11494</v>
      </c>
      <c r="B721" s="612" t="s">
        <v>11495</v>
      </c>
      <c r="C721" s="594">
        <v>15581.658837579618</v>
      </c>
      <c r="D721" s="608"/>
      <c r="E721" s="658"/>
      <c r="F721" s="62">
        <v>0</v>
      </c>
      <c r="G721" s="62">
        <v>0</v>
      </c>
      <c r="H721" s="253">
        <f t="shared" si="98"/>
        <v>0</v>
      </c>
    </row>
    <row r="722" spans="1:8" ht="15" x14ac:dyDescent="0.25">
      <c r="A722" s="569" t="s">
        <v>11496</v>
      </c>
      <c r="B722" s="612" t="s">
        <v>11497</v>
      </c>
      <c r="C722" s="594">
        <v>15581.658837579618</v>
      </c>
      <c r="D722" s="608"/>
      <c r="E722" s="658"/>
      <c r="F722" s="62">
        <v>0</v>
      </c>
      <c r="G722" s="62">
        <v>0</v>
      </c>
      <c r="H722" s="253">
        <f t="shared" si="98"/>
        <v>0</v>
      </c>
    </row>
    <row r="723" spans="1:8" ht="15" x14ac:dyDescent="0.25">
      <c r="A723" s="569" t="s">
        <v>11498</v>
      </c>
      <c r="B723" s="612" t="s">
        <v>9794</v>
      </c>
      <c r="C723" s="594">
        <v>18697.990605095543</v>
      </c>
      <c r="D723" s="608"/>
      <c r="E723" s="658"/>
      <c r="F723" s="62">
        <v>0</v>
      </c>
      <c r="G723" s="62">
        <v>0</v>
      </c>
      <c r="H723" s="253">
        <f t="shared" si="98"/>
        <v>0</v>
      </c>
    </row>
    <row r="724" spans="1:8" ht="15" x14ac:dyDescent="0.25">
      <c r="A724" s="569" t="s">
        <v>11499</v>
      </c>
      <c r="B724" s="612" t="s">
        <v>9796</v>
      </c>
      <c r="C724" s="594">
        <v>18697.990605095543</v>
      </c>
      <c r="D724" s="608"/>
      <c r="E724" s="658"/>
      <c r="F724" s="62">
        <v>0</v>
      </c>
      <c r="G724" s="62">
        <v>0</v>
      </c>
      <c r="H724" s="253">
        <f t="shared" si="98"/>
        <v>0</v>
      </c>
    </row>
    <row r="725" spans="1:8" ht="15" x14ac:dyDescent="0.25">
      <c r="A725" s="569" t="s">
        <v>11500</v>
      </c>
      <c r="B725" s="612" t="s">
        <v>9798</v>
      </c>
      <c r="C725" s="594">
        <v>18697.990605095543</v>
      </c>
      <c r="D725" s="608"/>
      <c r="E725" s="658"/>
      <c r="F725" s="62">
        <v>0</v>
      </c>
      <c r="G725" s="62">
        <v>0</v>
      </c>
      <c r="H725" s="253">
        <f t="shared" si="98"/>
        <v>0</v>
      </c>
    </row>
    <row r="726" spans="1:8" ht="15" x14ac:dyDescent="0.25">
      <c r="A726" s="569" t="s">
        <v>11501</v>
      </c>
      <c r="B726" s="612" t="s">
        <v>11283</v>
      </c>
      <c r="C726" s="594">
        <v>18697.990605095543</v>
      </c>
      <c r="D726" s="608"/>
      <c r="E726" s="658"/>
      <c r="F726" s="62">
        <v>0</v>
      </c>
      <c r="G726" s="62">
        <v>0</v>
      </c>
      <c r="H726" s="253">
        <f t="shared" si="98"/>
        <v>0</v>
      </c>
    </row>
    <row r="727" spans="1:8" ht="15" x14ac:dyDescent="0.25">
      <c r="A727" s="569" t="s">
        <v>11502</v>
      </c>
      <c r="B727" s="612" t="s">
        <v>11503</v>
      </c>
      <c r="C727" s="594">
        <v>15581.658837579618</v>
      </c>
      <c r="D727" s="608"/>
      <c r="E727" s="658"/>
      <c r="F727" s="62">
        <v>0</v>
      </c>
      <c r="G727" s="62">
        <v>0</v>
      </c>
      <c r="H727" s="253">
        <f t="shared" si="98"/>
        <v>0</v>
      </c>
    </row>
    <row r="728" spans="1:8" ht="15" x14ac:dyDescent="0.25">
      <c r="A728" s="569" t="s">
        <v>11504</v>
      </c>
      <c r="B728" s="612" t="s">
        <v>11505</v>
      </c>
      <c r="C728" s="594">
        <v>15581.658837579618</v>
      </c>
      <c r="D728" s="608"/>
      <c r="E728" s="658"/>
      <c r="F728" s="62">
        <v>0</v>
      </c>
      <c r="G728" s="62">
        <v>0</v>
      </c>
      <c r="H728" s="253">
        <f t="shared" si="98"/>
        <v>0</v>
      </c>
    </row>
    <row r="729" spans="1:8" ht="15" x14ac:dyDescent="0.25">
      <c r="A729" s="569" t="s">
        <v>11506</v>
      </c>
      <c r="B729" s="612" t="s">
        <v>11507</v>
      </c>
      <c r="C729" s="594">
        <v>15581.658837579618</v>
      </c>
      <c r="D729" s="608"/>
      <c r="E729" s="658"/>
      <c r="F729" s="62">
        <v>0</v>
      </c>
      <c r="G729" s="62">
        <v>0</v>
      </c>
      <c r="H729" s="253">
        <f t="shared" si="98"/>
        <v>0</v>
      </c>
    </row>
    <row r="730" spans="1:8" ht="15" x14ac:dyDescent="0.25">
      <c r="A730" s="569" t="s">
        <v>11508</v>
      </c>
      <c r="B730" s="612" t="s">
        <v>11509</v>
      </c>
      <c r="C730" s="594">
        <v>15581.658837579618</v>
      </c>
      <c r="D730" s="608"/>
      <c r="E730" s="658"/>
      <c r="F730" s="62">
        <v>0</v>
      </c>
      <c r="G730" s="62">
        <v>0</v>
      </c>
      <c r="H730" s="253">
        <f t="shared" si="98"/>
        <v>0</v>
      </c>
    </row>
    <row r="731" spans="1:8" ht="15" x14ac:dyDescent="0.25">
      <c r="A731" s="569" t="s">
        <v>11510</v>
      </c>
      <c r="B731" s="612" t="s">
        <v>9802</v>
      </c>
      <c r="C731" s="594">
        <v>18697.990605095543</v>
      </c>
      <c r="D731" s="608"/>
      <c r="E731" s="658"/>
      <c r="F731" s="62">
        <v>0</v>
      </c>
      <c r="G731" s="62">
        <v>0</v>
      </c>
      <c r="H731" s="253">
        <f t="shared" si="98"/>
        <v>0</v>
      </c>
    </row>
    <row r="732" spans="1:8" ht="15" x14ac:dyDescent="0.25">
      <c r="A732" s="569" t="s">
        <v>11511</v>
      </c>
      <c r="B732" s="612" t="s">
        <v>11285</v>
      </c>
      <c r="C732" s="594">
        <v>15581.658837579618</v>
      </c>
      <c r="D732" s="608"/>
      <c r="E732" s="658"/>
      <c r="F732" s="62">
        <v>0</v>
      </c>
      <c r="G732" s="62">
        <v>0</v>
      </c>
      <c r="H732" s="253">
        <f t="shared" si="98"/>
        <v>0</v>
      </c>
    </row>
    <row r="733" spans="1:8" ht="15" x14ac:dyDescent="0.25">
      <c r="A733" s="569" t="s">
        <v>11512</v>
      </c>
      <c r="B733" s="612" t="s">
        <v>11286</v>
      </c>
      <c r="C733" s="594">
        <v>15581.658837579618</v>
      </c>
      <c r="D733" s="608"/>
      <c r="E733" s="658"/>
      <c r="F733" s="62">
        <v>0</v>
      </c>
      <c r="G733" s="62">
        <v>0</v>
      </c>
      <c r="H733" s="253">
        <f t="shared" si="98"/>
        <v>0</v>
      </c>
    </row>
    <row r="734" spans="1:8" ht="15" x14ac:dyDescent="0.25">
      <c r="A734" s="569" t="s">
        <v>11513</v>
      </c>
      <c r="B734" s="612" t="s">
        <v>11287</v>
      </c>
      <c r="C734" s="594">
        <v>15581.658837579618</v>
      </c>
      <c r="D734" s="608"/>
      <c r="E734" s="658"/>
      <c r="F734" s="62">
        <v>0</v>
      </c>
      <c r="G734" s="62">
        <v>0</v>
      </c>
      <c r="H734" s="253">
        <f t="shared" si="98"/>
        <v>0</v>
      </c>
    </row>
    <row r="735" spans="1:8" ht="15" x14ac:dyDescent="0.25">
      <c r="A735" s="569" t="s">
        <v>11514</v>
      </c>
      <c r="B735" s="612" t="s">
        <v>11288</v>
      </c>
      <c r="C735" s="594">
        <v>15581.658837579618</v>
      </c>
      <c r="D735" s="608"/>
      <c r="E735" s="658"/>
      <c r="F735" s="62">
        <v>0</v>
      </c>
      <c r="G735" s="62">
        <v>0</v>
      </c>
      <c r="H735" s="253">
        <f t="shared" si="98"/>
        <v>0</v>
      </c>
    </row>
    <row r="736" spans="1:8" ht="15" x14ac:dyDescent="0.25">
      <c r="A736" s="569" t="s">
        <v>11515</v>
      </c>
      <c r="B736" s="612" t="s">
        <v>11289</v>
      </c>
      <c r="C736" s="594">
        <v>15581.658837579618</v>
      </c>
      <c r="D736" s="608"/>
      <c r="E736" s="658"/>
      <c r="F736" s="62">
        <v>0</v>
      </c>
      <c r="G736" s="62">
        <v>0</v>
      </c>
      <c r="H736" s="253">
        <f t="shared" si="98"/>
        <v>0</v>
      </c>
    </row>
    <row r="737" spans="1:8" ht="15" x14ac:dyDescent="0.25">
      <c r="A737" s="569" t="s">
        <v>11516</v>
      </c>
      <c r="B737" s="612" t="s">
        <v>11290</v>
      </c>
      <c r="C737" s="594">
        <v>15581.658837579618</v>
      </c>
      <c r="D737" s="608"/>
      <c r="E737" s="658"/>
      <c r="F737" s="62">
        <v>0</v>
      </c>
      <c r="G737" s="62">
        <v>0</v>
      </c>
      <c r="H737" s="253">
        <f t="shared" si="98"/>
        <v>0</v>
      </c>
    </row>
    <row r="738" spans="1:8" ht="15" x14ac:dyDescent="0.25">
      <c r="A738" s="569" t="s">
        <v>11517</v>
      </c>
      <c r="B738" s="612" t="s">
        <v>11518</v>
      </c>
      <c r="C738" s="594">
        <v>12465.327070063695</v>
      </c>
      <c r="D738" s="608"/>
      <c r="E738" s="658"/>
      <c r="F738" s="62">
        <v>0</v>
      </c>
      <c r="G738" s="62">
        <v>0</v>
      </c>
      <c r="H738" s="253">
        <f t="shared" si="98"/>
        <v>0</v>
      </c>
    </row>
    <row r="739" spans="1:8" ht="15" x14ac:dyDescent="0.25">
      <c r="A739" s="569" t="s">
        <v>11519</v>
      </c>
      <c r="B739" s="612" t="s">
        <v>11292</v>
      </c>
      <c r="C739" s="594">
        <v>15581.658837579618</v>
      </c>
      <c r="D739" s="608"/>
      <c r="E739" s="658"/>
      <c r="F739" s="62">
        <v>0</v>
      </c>
      <c r="G739" s="62">
        <v>0</v>
      </c>
      <c r="H739" s="253">
        <f t="shared" si="98"/>
        <v>0</v>
      </c>
    </row>
    <row r="740" spans="1:8" ht="15" x14ac:dyDescent="0.25">
      <c r="A740" s="569" t="s">
        <v>11520</v>
      </c>
      <c r="B740" s="612" t="s">
        <v>11293</v>
      </c>
      <c r="C740" s="594">
        <v>15581.658837579618</v>
      </c>
      <c r="D740" s="608"/>
      <c r="E740" s="658"/>
      <c r="F740" s="62">
        <v>0</v>
      </c>
      <c r="G740" s="62">
        <v>0</v>
      </c>
      <c r="H740" s="253">
        <f t="shared" si="98"/>
        <v>0</v>
      </c>
    </row>
    <row r="741" spans="1:8" ht="15" x14ac:dyDescent="0.25">
      <c r="A741" s="569" t="s">
        <v>11521</v>
      </c>
      <c r="B741" s="612" t="s">
        <v>11294</v>
      </c>
      <c r="C741" s="594">
        <v>15581.658837579618</v>
      </c>
      <c r="D741" s="608"/>
      <c r="E741" s="658"/>
      <c r="F741" s="62">
        <v>0</v>
      </c>
      <c r="G741" s="62">
        <v>0</v>
      </c>
      <c r="H741" s="253">
        <f t="shared" si="98"/>
        <v>0</v>
      </c>
    </row>
    <row r="742" spans="1:8" ht="15" x14ac:dyDescent="0.25">
      <c r="A742" s="569" t="s">
        <v>11522</v>
      </c>
      <c r="B742" s="612" t="s">
        <v>11295</v>
      </c>
      <c r="C742" s="594">
        <v>15581.658837579618</v>
      </c>
      <c r="D742" s="608"/>
      <c r="E742" s="658"/>
      <c r="F742" s="62">
        <v>0</v>
      </c>
      <c r="G742" s="62">
        <v>0</v>
      </c>
      <c r="H742" s="253">
        <f t="shared" si="98"/>
        <v>0</v>
      </c>
    </row>
    <row r="743" spans="1:8" ht="15" x14ac:dyDescent="0.25">
      <c r="A743" s="569" t="s">
        <v>11523</v>
      </c>
      <c r="B743" s="612" t="s">
        <v>11524</v>
      </c>
      <c r="C743" s="594">
        <v>6232.6635350318475</v>
      </c>
      <c r="D743" s="608"/>
      <c r="E743" s="658"/>
      <c r="F743" s="62">
        <v>0</v>
      </c>
      <c r="G743" s="62">
        <v>0</v>
      </c>
      <c r="H743" s="253">
        <f t="shared" si="98"/>
        <v>0</v>
      </c>
    </row>
    <row r="744" spans="1:8" ht="15" x14ac:dyDescent="0.25">
      <c r="A744" s="569" t="s">
        <v>11525</v>
      </c>
      <c r="B744" s="612" t="s">
        <v>11526</v>
      </c>
      <c r="C744" s="594">
        <v>15581.658837579618</v>
      </c>
      <c r="D744" s="608"/>
      <c r="E744" s="658"/>
      <c r="F744" s="62">
        <v>0</v>
      </c>
      <c r="G744" s="62">
        <v>0</v>
      </c>
      <c r="H744" s="253">
        <f t="shared" si="98"/>
        <v>0</v>
      </c>
    </row>
    <row r="745" spans="1:8" ht="15" x14ac:dyDescent="0.25">
      <c r="A745" s="569" t="s">
        <v>11527</v>
      </c>
      <c r="B745" s="612" t="s">
        <v>11528</v>
      </c>
      <c r="C745" s="594">
        <v>15581.658837579618</v>
      </c>
      <c r="D745" s="608"/>
      <c r="E745" s="658"/>
      <c r="F745" s="62">
        <v>0</v>
      </c>
      <c r="G745" s="62">
        <v>0</v>
      </c>
      <c r="H745" s="253">
        <f t="shared" si="98"/>
        <v>0</v>
      </c>
    </row>
    <row r="746" spans="1:8" ht="15" x14ac:dyDescent="0.25">
      <c r="A746" s="569" t="s">
        <v>11529</v>
      </c>
      <c r="B746" s="612" t="s">
        <v>11530</v>
      </c>
      <c r="C746" s="594">
        <v>15581.658837579618</v>
      </c>
      <c r="D746" s="608"/>
      <c r="E746" s="658"/>
      <c r="F746" s="62">
        <v>0</v>
      </c>
      <c r="G746" s="62">
        <v>0</v>
      </c>
      <c r="H746" s="253">
        <f t="shared" si="98"/>
        <v>0</v>
      </c>
    </row>
    <row r="747" spans="1:8" ht="15" x14ac:dyDescent="0.25">
      <c r="A747" s="569" t="s">
        <v>11531</v>
      </c>
      <c r="B747" s="612" t="s">
        <v>11532</v>
      </c>
      <c r="C747" s="594">
        <v>15581.658837579618</v>
      </c>
      <c r="D747" s="608"/>
      <c r="E747" s="658"/>
      <c r="F747" s="62">
        <v>0</v>
      </c>
      <c r="G747" s="62">
        <v>0</v>
      </c>
      <c r="H747" s="253">
        <f t="shared" si="98"/>
        <v>0</v>
      </c>
    </row>
    <row r="748" spans="1:8" ht="15" x14ac:dyDescent="0.25">
      <c r="A748" s="569" t="s">
        <v>11533</v>
      </c>
      <c r="B748" s="612" t="s">
        <v>11534</v>
      </c>
      <c r="C748" s="594">
        <v>15581.658837579618</v>
      </c>
      <c r="D748" s="608"/>
      <c r="E748" s="658"/>
      <c r="F748" s="62">
        <v>0</v>
      </c>
      <c r="G748" s="62">
        <v>0</v>
      </c>
      <c r="H748" s="253">
        <f t="shared" si="98"/>
        <v>0</v>
      </c>
    </row>
    <row r="749" spans="1:8" ht="15" x14ac:dyDescent="0.25">
      <c r="A749" s="569" t="s">
        <v>11535</v>
      </c>
      <c r="B749" s="612" t="s">
        <v>11536</v>
      </c>
      <c r="C749" s="594">
        <v>23372.488256369426</v>
      </c>
      <c r="D749" s="608"/>
      <c r="E749" s="658"/>
      <c r="F749" s="62">
        <v>0</v>
      </c>
      <c r="G749" s="62">
        <v>0</v>
      </c>
      <c r="H749" s="253">
        <f t="shared" si="98"/>
        <v>0</v>
      </c>
    </row>
    <row r="750" spans="1:8" ht="15" x14ac:dyDescent="0.25">
      <c r="A750" s="569" t="s">
        <v>11537</v>
      </c>
      <c r="B750" s="612" t="s">
        <v>11538</v>
      </c>
      <c r="C750" s="594">
        <v>15581.658837579618</v>
      </c>
      <c r="D750" s="608"/>
      <c r="E750" s="658"/>
      <c r="F750" s="62">
        <v>0</v>
      </c>
      <c r="G750" s="62">
        <v>0</v>
      </c>
      <c r="H750" s="253">
        <f t="shared" si="98"/>
        <v>0</v>
      </c>
    </row>
    <row r="751" spans="1:8" ht="15" x14ac:dyDescent="0.25">
      <c r="A751" s="569" t="s">
        <v>11539</v>
      </c>
      <c r="B751" s="612" t="s">
        <v>11540</v>
      </c>
      <c r="C751" s="594">
        <v>15581.658837579618</v>
      </c>
      <c r="D751" s="608"/>
      <c r="E751" s="658"/>
      <c r="F751" s="62">
        <v>0</v>
      </c>
      <c r="G751" s="62">
        <v>0</v>
      </c>
      <c r="H751" s="253">
        <f t="shared" si="98"/>
        <v>0</v>
      </c>
    </row>
    <row r="752" spans="1:8" ht="15" x14ac:dyDescent="0.25">
      <c r="A752" s="569" t="s">
        <v>11541</v>
      </c>
      <c r="B752" s="612" t="s">
        <v>11542</v>
      </c>
      <c r="C752" s="594">
        <v>15581.658837579618</v>
      </c>
      <c r="D752" s="608"/>
      <c r="E752" s="658"/>
      <c r="F752" s="62">
        <v>0</v>
      </c>
      <c r="G752" s="62">
        <v>0</v>
      </c>
      <c r="H752" s="253">
        <f t="shared" si="98"/>
        <v>0</v>
      </c>
    </row>
    <row r="753" spans="1:8" ht="15" x14ac:dyDescent="0.25">
      <c r="A753" s="569" t="s">
        <v>11543</v>
      </c>
      <c r="B753" s="612" t="s">
        <v>11544</v>
      </c>
      <c r="C753" s="594">
        <v>15581.658837579618</v>
      </c>
      <c r="D753" s="608"/>
      <c r="E753" s="658"/>
      <c r="F753" s="62">
        <v>0</v>
      </c>
      <c r="G753" s="62">
        <v>0</v>
      </c>
      <c r="H753" s="253">
        <f t="shared" si="98"/>
        <v>0</v>
      </c>
    </row>
    <row r="754" spans="1:8" ht="15" x14ac:dyDescent="0.25">
      <c r="A754" s="569" t="s">
        <v>11545</v>
      </c>
      <c r="B754" s="612" t="s">
        <v>11546</v>
      </c>
      <c r="C754" s="594">
        <v>15581.658837579618</v>
      </c>
      <c r="D754" s="608"/>
      <c r="E754" s="658"/>
      <c r="F754" s="62">
        <v>0</v>
      </c>
      <c r="G754" s="62">
        <v>0</v>
      </c>
      <c r="H754" s="253">
        <f t="shared" si="98"/>
        <v>0</v>
      </c>
    </row>
    <row r="755" spans="1:8" ht="15" x14ac:dyDescent="0.25">
      <c r="A755" s="569" t="s">
        <v>11547</v>
      </c>
      <c r="B755" s="612" t="s">
        <v>11548</v>
      </c>
      <c r="C755" s="594">
        <v>18697.990605095543</v>
      </c>
      <c r="D755" s="608"/>
      <c r="E755" s="658"/>
      <c r="F755" s="62">
        <v>0</v>
      </c>
      <c r="G755" s="62">
        <v>0</v>
      </c>
      <c r="H755" s="253">
        <f t="shared" si="98"/>
        <v>0</v>
      </c>
    </row>
    <row r="756" spans="1:8" ht="15" x14ac:dyDescent="0.25">
      <c r="A756" s="569" t="s">
        <v>11549</v>
      </c>
      <c r="B756" s="612" t="s">
        <v>11550</v>
      </c>
      <c r="C756" s="594">
        <v>23372.488256369426</v>
      </c>
      <c r="D756" s="608"/>
      <c r="E756" s="658"/>
      <c r="F756" s="62">
        <v>0</v>
      </c>
      <c r="G756" s="62">
        <v>0</v>
      </c>
      <c r="H756" s="253">
        <f t="shared" si="98"/>
        <v>0</v>
      </c>
    </row>
    <row r="757" spans="1:8" ht="15" x14ac:dyDescent="0.25">
      <c r="A757" s="569" t="s">
        <v>11551</v>
      </c>
      <c r="B757" s="612" t="s">
        <v>11552</v>
      </c>
      <c r="C757" s="594">
        <v>15581.658837579618</v>
      </c>
      <c r="D757" s="608"/>
      <c r="E757" s="658"/>
      <c r="F757" s="62">
        <v>0</v>
      </c>
      <c r="G757" s="62">
        <v>0</v>
      </c>
      <c r="H757" s="253">
        <f t="shared" si="98"/>
        <v>0</v>
      </c>
    </row>
    <row r="758" spans="1:8" ht="15" x14ac:dyDescent="0.25">
      <c r="A758" s="569" t="s">
        <v>11553</v>
      </c>
      <c r="B758" s="612" t="s">
        <v>11554</v>
      </c>
      <c r="C758" s="594">
        <v>15581.658837579618</v>
      </c>
      <c r="D758" s="608"/>
      <c r="E758" s="658"/>
      <c r="F758" s="62">
        <v>0</v>
      </c>
      <c r="G758" s="62">
        <v>0</v>
      </c>
      <c r="H758" s="253">
        <f t="shared" si="98"/>
        <v>0</v>
      </c>
    </row>
    <row r="759" spans="1:8" ht="15" x14ac:dyDescent="0.25">
      <c r="A759" s="569" t="s">
        <v>11555</v>
      </c>
      <c r="B759" s="612" t="s">
        <v>11556</v>
      </c>
      <c r="C759" s="594">
        <v>15581.658837579618</v>
      </c>
      <c r="D759" s="608"/>
      <c r="E759" s="658"/>
      <c r="F759" s="62">
        <v>0</v>
      </c>
      <c r="G759" s="62">
        <v>0</v>
      </c>
      <c r="H759" s="253">
        <f t="shared" si="98"/>
        <v>0</v>
      </c>
    </row>
    <row r="760" spans="1:8" ht="15" x14ac:dyDescent="0.25">
      <c r="A760" s="569" t="s">
        <v>11557</v>
      </c>
      <c r="B760" s="612" t="s">
        <v>11558</v>
      </c>
      <c r="C760" s="594">
        <v>15581.658837579618</v>
      </c>
      <c r="D760" s="608"/>
      <c r="E760" s="658"/>
      <c r="F760" s="62">
        <v>0</v>
      </c>
      <c r="G760" s="62">
        <v>0</v>
      </c>
      <c r="H760" s="253">
        <f t="shared" si="98"/>
        <v>0</v>
      </c>
    </row>
    <row r="761" spans="1:8" ht="15" x14ac:dyDescent="0.25">
      <c r="A761" s="569" t="s">
        <v>11559</v>
      </c>
      <c r="B761" s="612" t="s">
        <v>11560</v>
      </c>
      <c r="C761" s="594">
        <v>15581.658837579618</v>
      </c>
      <c r="D761" s="608"/>
      <c r="E761" s="658"/>
      <c r="F761" s="62">
        <v>0</v>
      </c>
      <c r="G761" s="62">
        <v>0</v>
      </c>
      <c r="H761" s="253">
        <f t="shared" si="98"/>
        <v>0</v>
      </c>
    </row>
    <row r="762" spans="1:8" ht="15" x14ac:dyDescent="0.25">
      <c r="A762" s="569" t="s">
        <v>11561</v>
      </c>
      <c r="B762" s="612" t="s">
        <v>11562</v>
      </c>
      <c r="C762" s="594">
        <v>15581.658837579618</v>
      </c>
      <c r="D762" s="608"/>
      <c r="E762" s="658"/>
      <c r="F762" s="62">
        <v>0</v>
      </c>
      <c r="G762" s="62">
        <v>0</v>
      </c>
      <c r="H762" s="253">
        <f t="shared" si="98"/>
        <v>0</v>
      </c>
    </row>
    <row r="763" spans="1:8" ht="15" x14ac:dyDescent="0.25">
      <c r="A763" s="569" t="s">
        <v>11563</v>
      </c>
      <c r="B763" s="612" t="s">
        <v>9838</v>
      </c>
      <c r="C763" s="594">
        <v>18697.990605095543</v>
      </c>
      <c r="D763" s="608"/>
      <c r="E763" s="658"/>
      <c r="F763" s="62">
        <v>0</v>
      </c>
      <c r="G763" s="62">
        <v>0</v>
      </c>
      <c r="H763" s="253">
        <f t="shared" si="98"/>
        <v>0</v>
      </c>
    </row>
    <row r="764" spans="1:8" ht="15" x14ac:dyDescent="0.25">
      <c r="A764" s="569" t="s">
        <v>11564</v>
      </c>
      <c r="B764" s="612" t="s">
        <v>9840</v>
      </c>
      <c r="C764" s="594">
        <v>18697.990605095543</v>
      </c>
      <c r="D764" s="608"/>
      <c r="E764" s="658"/>
      <c r="F764" s="62">
        <v>0</v>
      </c>
      <c r="G764" s="62">
        <v>0</v>
      </c>
      <c r="H764" s="253">
        <f t="shared" si="98"/>
        <v>0</v>
      </c>
    </row>
    <row r="765" spans="1:8" ht="15" x14ac:dyDescent="0.25">
      <c r="A765" s="569" t="s">
        <v>11565</v>
      </c>
      <c r="B765" s="612" t="s">
        <v>11566</v>
      </c>
      <c r="C765" s="594">
        <v>18697.990605095543</v>
      </c>
      <c r="D765" s="608"/>
      <c r="E765" s="658"/>
      <c r="F765" s="62">
        <v>0</v>
      </c>
      <c r="G765" s="62">
        <v>0</v>
      </c>
      <c r="H765" s="253">
        <f t="shared" si="98"/>
        <v>0</v>
      </c>
    </row>
    <row r="766" spans="1:8" ht="15" x14ac:dyDescent="0.25">
      <c r="A766" s="569" t="s">
        <v>11567</v>
      </c>
      <c r="B766" s="612" t="s">
        <v>2576</v>
      </c>
      <c r="C766" s="594">
        <v>46744.976512738853</v>
      </c>
      <c r="D766" s="608"/>
      <c r="E766" s="658"/>
      <c r="F766" s="62">
        <v>0</v>
      </c>
      <c r="G766" s="62">
        <v>0</v>
      </c>
      <c r="H766" s="253">
        <f t="shared" si="98"/>
        <v>0</v>
      </c>
    </row>
    <row r="767" spans="1:8" ht="15" x14ac:dyDescent="0.25">
      <c r="A767" s="610" t="s">
        <v>11568</v>
      </c>
      <c r="B767" s="528" t="s">
        <v>6111</v>
      </c>
      <c r="C767" s="594"/>
      <c r="D767" s="608"/>
      <c r="E767" s="658"/>
      <c r="F767" s="277"/>
      <c r="G767" s="277"/>
      <c r="H767" s="277"/>
    </row>
    <row r="768" spans="1:8" ht="15" x14ac:dyDescent="0.25">
      <c r="A768" s="610" t="s">
        <v>11569</v>
      </c>
      <c r="B768" s="528" t="s">
        <v>2585</v>
      </c>
      <c r="C768" s="594"/>
      <c r="D768" s="608"/>
      <c r="E768" s="658"/>
      <c r="F768" s="277"/>
      <c r="G768" s="277"/>
      <c r="H768" s="277"/>
    </row>
    <row r="769" spans="1:8" ht="15" x14ac:dyDescent="0.25">
      <c r="A769" s="569" t="s">
        <v>11570</v>
      </c>
      <c r="B769" s="612" t="s">
        <v>10847</v>
      </c>
      <c r="C769" s="594">
        <v>80685.075600000011</v>
      </c>
      <c r="D769" s="609"/>
      <c r="E769" s="658"/>
      <c r="F769" s="62">
        <v>0</v>
      </c>
      <c r="G769" s="62">
        <v>0</v>
      </c>
      <c r="H769" s="253">
        <f t="shared" ref="H769:H770" si="99">G769-F769</f>
        <v>0</v>
      </c>
    </row>
    <row r="770" spans="1:8" ht="15" x14ac:dyDescent="0.25">
      <c r="A770" s="569" t="s">
        <v>11571</v>
      </c>
      <c r="B770" s="612" t="s">
        <v>10849</v>
      </c>
      <c r="C770" s="594">
        <v>8965.0084000000006</v>
      </c>
      <c r="D770" s="608"/>
      <c r="E770" s="658"/>
      <c r="F770" s="62">
        <v>0</v>
      </c>
      <c r="G770" s="62">
        <v>0</v>
      </c>
      <c r="H770" s="253">
        <f t="shared" si="99"/>
        <v>0</v>
      </c>
    </row>
    <row r="771" spans="1:8" ht="15" x14ac:dyDescent="0.25">
      <c r="A771" s="610" t="s">
        <v>11572</v>
      </c>
      <c r="B771" s="528" t="s">
        <v>2586</v>
      </c>
      <c r="C771" s="594"/>
      <c r="D771" s="608"/>
      <c r="E771" s="658"/>
      <c r="F771" s="277"/>
      <c r="G771" s="277"/>
      <c r="H771" s="277"/>
    </row>
    <row r="772" spans="1:8" ht="15" x14ac:dyDescent="0.25">
      <c r="A772" s="569" t="s">
        <v>11573</v>
      </c>
      <c r="B772" s="612" t="s">
        <v>10847</v>
      </c>
      <c r="C772" s="594">
        <v>80685.075600000011</v>
      </c>
      <c r="D772" s="608"/>
      <c r="E772" s="658"/>
      <c r="F772" s="62">
        <v>0</v>
      </c>
      <c r="G772" s="62">
        <v>0</v>
      </c>
      <c r="H772" s="253">
        <f t="shared" ref="H772:H773" si="100">G772-F772</f>
        <v>0</v>
      </c>
    </row>
    <row r="773" spans="1:8" ht="15" x14ac:dyDescent="0.25">
      <c r="A773" s="569" t="s">
        <v>11574</v>
      </c>
      <c r="B773" s="612" t="s">
        <v>10849</v>
      </c>
      <c r="C773" s="594">
        <v>8965.0084000000024</v>
      </c>
      <c r="D773" s="608"/>
      <c r="E773" s="658"/>
      <c r="F773" s="62">
        <v>0</v>
      </c>
      <c r="G773" s="62">
        <v>0</v>
      </c>
      <c r="H773" s="253">
        <f t="shared" si="100"/>
        <v>0</v>
      </c>
    </row>
    <row r="774" spans="1:8" ht="15" x14ac:dyDescent="0.25">
      <c r="A774" s="610" t="s">
        <v>11575</v>
      </c>
      <c r="B774" s="528" t="s">
        <v>2587</v>
      </c>
      <c r="C774" s="594"/>
      <c r="D774" s="608"/>
      <c r="E774" s="658"/>
      <c r="F774" s="277"/>
      <c r="G774" s="277"/>
      <c r="H774" s="277"/>
    </row>
    <row r="775" spans="1:8" ht="15" x14ac:dyDescent="0.25">
      <c r="A775" s="569" t="s">
        <v>11576</v>
      </c>
      <c r="B775" s="612" t="s">
        <v>10847</v>
      </c>
      <c r="C775" s="594">
        <v>80685.075600000011</v>
      </c>
      <c r="D775" s="608"/>
      <c r="E775" s="658"/>
      <c r="F775" s="62">
        <v>0</v>
      </c>
      <c r="G775" s="62">
        <v>0</v>
      </c>
      <c r="H775" s="253">
        <f t="shared" ref="H775:H776" si="101">G775-F775</f>
        <v>0</v>
      </c>
    </row>
    <row r="776" spans="1:8" ht="15" x14ac:dyDescent="0.25">
      <c r="A776" s="569" t="s">
        <v>11577</v>
      </c>
      <c r="B776" s="612" t="s">
        <v>10849</v>
      </c>
      <c r="C776" s="594">
        <v>8965.0084000000024</v>
      </c>
      <c r="D776" s="608"/>
      <c r="E776" s="658"/>
      <c r="F776" s="62">
        <v>0</v>
      </c>
      <c r="G776" s="62">
        <v>0</v>
      </c>
      <c r="H776" s="253">
        <f t="shared" si="101"/>
        <v>0</v>
      </c>
    </row>
    <row r="777" spans="1:8" ht="15" x14ac:dyDescent="0.25">
      <c r="A777" s="610" t="s">
        <v>11578</v>
      </c>
      <c r="B777" s="528" t="s">
        <v>2588</v>
      </c>
      <c r="C777" s="594"/>
      <c r="D777" s="608"/>
      <c r="E777" s="658"/>
      <c r="F777" s="277"/>
      <c r="G777" s="277"/>
      <c r="H777" s="277"/>
    </row>
    <row r="778" spans="1:8" ht="15" x14ac:dyDescent="0.25">
      <c r="A778" s="569" t="s">
        <v>11579</v>
      </c>
      <c r="B778" s="612" t="s">
        <v>10847</v>
      </c>
      <c r="C778" s="594">
        <v>80685.075600000011</v>
      </c>
      <c r="D778" s="608"/>
      <c r="E778" s="658"/>
      <c r="F778" s="62">
        <v>0</v>
      </c>
      <c r="G778" s="62">
        <v>0</v>
      </c>
      <c r="H778" s="253">
        <f t="shared" ref="H778:H779" si="102">G778-F778</f>
        <v>0</v>
      </c>
    </row>
    <row r="779" spans="1:8" ht="15" x14ac:dyDescent="0.25">
      <c r="A779" s="569" t="s">
        <v>11580</v>
      </c>
      <c r="B779" s="612" t="s">
        <v>10849</v>
      </c>
      <c r="C779" s="594">
        <v>8965.0084000000024</v>
      </c>
      <c r="D779" s="608"/>
      <c r="E779" s="658"/>
      <c r="F779" s="62">
        <v>0</v>
      </c>
      <c r="G779" s="62">
        <v>0</v>
      </c>
      <c r="H779" s="253">
        <f t="shared" si="102"/>
        <v>0</v>
      </c>
    </row>
    <row r="780" spans="1:8" ht="15" x14ac:dyDescent="0.25">
      <c r="A780" s="610" t="s">
        <v>11581</v>
      </c>
      <c r="B780" s="528" t="s">
        <v>2589</v>
      </c>
      <c r="C780" s="594"/>
      <c r="D780" s="608"/>
      <c r="E780" s="658"/>
      <c r="F780" s="277"/>
      <c r="G780" s="277"/>
      <c r="H780" s="277"/>
    </row>
    <row r="781" spans="1:8" ht="15" x14ac:dyDescent="0.25">
      <c r="A781" s="569" t="s">
        <v>11582</v>
      </c>
      <c r="B781" s="612" t="s">
        <v>10847</v>
      </c>
      <c r="C781" s="594">
        <v>80685.075600000011</v>
      </c>
      <c r="D781" s="608"/>
      <c r="E781" s="658"/>
      <c r="F781" s="62">
        <v>0</v>
      </c>
      <c r="G781" s="62">
        <v>0</v>
      </c>
      <c r="H781" s="253">
        <f t="shared" ref="H781:H782" si="103">G781-F781</f>
        <v>0</v>
      </c>
    </row>
    <row r="782" spans="1:8" ht="15" x14ac:dyDescent="0.25">
      <c r="A782" s="569" t="s">
        <v>11583</v>
      </c>
      <c r="B782" s="612" t="s">
        <v>10849</v>
      </c>
      <c r="C782" s="594">
        <v>8965.0084000000024</v>
      </c>
      <c r="D782" s="608"/>
      <c r="E782" s="658"/>
      <c r="F782" s="62">
        <v>0</v>
      </c>
      <c r="G782" s="62">
        <v>0</v>
      </c>
      <c r="H782" s="253">
        <f t="shared" si="103"/>
        <v>0</v>
      </c>
    </row>
    <row r="783" spans="1:8" ht="15" x14ac:dyDescent="0.25">
      <c r="A783" s="610" t="s">
        <v>11584</v>
      </c>
      <c r="B783" s="528" t="s">
        <v>2590</v>
      </c>
      <c r="C783" s="594"/>
      <c r="D783" s="608"/>
      <c r="E783" s="658"/>
      <c r="F783" s="277"/>
      <c r="G783" s="277"/>
      <c r="H783" s="277"/>
    </row>
    <row r="784" spans="1:8" ht="15" x14ac:dyDescent="0.25">
      <c r="A784" s="569" t="s">
        <v>11585</v>
      </c>
      <c r="B784" s="612" t="s">
        <v>10847</v>
      </c>
      <c r="C784" s="594">
        <v>80685.075600000011</v>
      </c>
      <c r="D784" s="608"/>
      <c r="E784" s="658"/>
      <c r="F784" s="62">
        <v>0</v>
      </c>
      <c r="G784" s="62">
        <v>0</v>
      </c>
      <c r="H784" s="253">
        <f t="shared" ref="H784:H785" si="104">G784-F784</f>
        <v>0</v>
      </c>
    </row>
    <row r="785" spans="1:8" ht="15" x14ac:dyDescent="0.25">
      <c r="A785" s="569" t="s">
        <v>11586</v>
      </c>
      <c r="B785" s="612" t="s">
        <v>10849</v>
      </c>
      <c r="C785" s="594">
        <v>8965.0084000000024</v>
      </c>
      <c r="D785" s="608"/>
      <c r="E785" s="658"/>
      <c r="F785" s="62">
        <v>0</v>
      </c>
      <c r="G785" s="62">
        <v>0</v>
      </c>
      <c r="H785" s="253">
        <f t="shared" si="104"/>
        <v>0</v>
      </c>
    </row>
    <row r="786" spans="1:8" ht="15" x14ac:dyDescent="0.25">
      <c r="A786" s="610" t="s">
        <v>11587</v>
      </c>
      <c r="B786" s="528" t="s">
        <v>2591</v>
      </c>
      <c r="C786" s="594"/>
      <c r="D786" s="608"/>
      <c r="E786" s="658"/>
      <c r="F786" s="277"/>
      <c r="G786" s="277"/>
      <c r="H786" s="277"/>
    </row>
    <row r="787" spans="1:8" ht="15" x14ac:dyDescent="0.25">
      <c r="A787" s="569" t="s">
        <v>11588</v>
      </c>
      <c r="B787" s="612" t="s">
        <v>10847</v>
      </c>
      <c r="C787" s="594">
        <v>80685.075600000011</v>
      </c>
      <c r="D787" s="608"/>
      <c r="E787" s="658"/>
      <c r="F787" s="62">
        <v>0</v>
      </c>
      <c r="G787" s="62">
        <v>0</v>
      </c>
      <c r="H787" s="253">
        <f t="shared" ref="H787:H788" si="105">G787-F787</f>
        <v>0</v>
      </c>
    </row>
    <row r="788" spans="1:8" ht="15" x14ac:dyDescent="0.25">
      <c r="A788" s="569" t="s">
        <v>11589</v>
      </c>
      <c r="B788" s="612" t="s">
        <v>10849</v>
      </c>
      <c r="C788" s="594">
        <v>8965.0084000000024</v>
      </c>
      <c r="D788" s="608"/>
      <c r="E788" s="658"/>
      <c r="F788" s="62">
        <v>0</v>
      </c>
      <c r="G788" s="62">
        <v>0</v>
      </c>
      <c r="H788" s="253">
        <f t="shared" si="105"/>
        <v>0</v>
      </c>
    </row>
    <row r="789" spans="1:8" ht="15" x14ac:dyDescent="0.25">
      <c r="A789" s="610" t="s">
        <v>11590</v>
      </c>
      <c r="B789" s="528" t="s">
        <v>2592</v>
      </c>
      <c r="C789" s="594"/>
      <c r="D789" s="608"/>
      <c r="E789" s="658"/>
      <c r="F789" s="277"/>
      <c r="G789" s="277"/>
      <c r="H789" s="277"/>
    </row>
    <row r="790" spans="1:8" ht="15" x14ac:dyDescent="0.25">
      <c r="A790" s="569" t="s">
        <v>11591</v>
      </c>
      <c r="B790" s="612" t="s">
        <v>10847</v>
      </c>
      <c r="C790" s="594">
        <v>80685.075600000011</v>
      </c>
      <c r="D790" s="608"/>
      <c r="E790" s="658"/>
      <c r="F790" s="62">
        <v>0</v>
      </c>
      <c r="G790" s="62">
        <v>0</v>
      </c>
      <c r="H790" s="253">
        <f t="shared" ref="H790:H791" si="106">G790-F790</f>
        <v>0</v>
      </c>
    </row>
    <row r="791" spans="1:8" ht="15" x14ac:dyDescent="0.25">
      <c r="A791" s="569" t="s">
        <v>11592</v>
      </c>
      <c r="B791" s="612" t="s">
        <v>10849</v>
      </c>
      <c r="C791" s="594">
        <v>8965.0084000000024</v>
      </c>
      <c r="D791" s="608"/>
      <c r="E791" s="658"/>
      <c r="F791" s="62">
        <v>0</v>
      </c>
      <c r="G791" s="62">
        <v>0</v>
      </c>
      <c r="H791" s="253">
        <f t="shared" si="106"/>
        <v>0</v>
      </c>
    </row>
    <row r="792" spans="1:8" ht="15" x14ac:dyDescent="0.25">
      <c r="A792" s="610" t="s">
        <v>11593</v>
      </c>
      <c r="B792" s="528" t="s">
        <v>2593</v>
      </c>
      <c r="C792" s="594"/>
      <c r="D792" s="608"/>
      <c r="E792" s="658"/>
      <c r="F792" s="277"/>
      <c r="G792" s="277"/>
      <c r="H792" s="277"/>
    </row>
    <row r="793" spans="1:8" ht="15" x14ac:dyDescent="0.25">
      <c r="A793" s="569" t="s">
        <v>11594</v>
      </c>
      <c r="B793" s="612" t="s">
        <v>10847</v>
      </c>
      <c r="C793" s="594">
        <v>80685.075600000011</v>
      </c>
      <c r="D793" s="608"/>
      <c r="E793" s="658"/>
      <c r="F793" s="62">
        <v>0</v>
      </c>
      <c r="G793" s="62">
        <v>0</v>
      </c>
      <c r="H793" s="253">
        <f t="shared" ref="H793:H794" si="107">G793-F793</f>
        <v>0</v>
      </c>
    </row>
    <row r="794" spans="1:8" ht="15" x14ac:dyDescent="0.25">
      <c r="A794" s="569" t="s">
        <v>11595</v>
      </c>
      <c r="B794" s="612" t="s">
        <v>10849</v>
      </c>
      <c r="C794" s="594">
        <v>8965.0084000000024</v>
      </c>
      <c r="D794" s="608"/>
      <c r="E794" s="658"/>
      <c r="F794" s="62">
        <v>0</v>
      </c>
      <c r="G794" s="62">
        <v>0</v>
      </c>
      <c r="H794" s="253">
        <f t="shared" si="107"/>
        <v>0</v>
      </c>
    </row>
    <row r="795" spans="1:8" ht="15" x14ac:dyDescent="0.25">
      <c r="A795" s="610" t="s">
        <v>11596</v>
      </c>
      <c r="B795" s="528" t="s">
        <v>2594</v>
      </c>
      <c r="C795" s="594"/>
      <c r="D795" s="608"/>
      <c r="E795" s="658"/>
      <c r="F795" s="277"/>
      <c r="G795" s="277"/>
      <c r="H795" s="277"/>
    </row>
    <row r="796" spans="1:8" ht="15" x14ac:dyDescent="0.25">
      <c r="A796" s="569" t="s">
        <v>11597</v>
      </c>
      <c r="B796" s="612" t="s">
        <v>10847</v>
      </c>
      <c r="C796" s="594">
        <v>80685.075600000011</v>
      </c>
      <c r="D796" s="608"/>
      <c r="E796" s="658"/>
      <c r="F796" s="62">
        <v>0</v>
      </c>
      <c r="G796" s="62">
        <v>0</v>
      </c>
      <c r="H796" s="253">
        <f t="shared" ref="H796:H797" si="108">G796-F796</f>
        <v>0</v>
      </c>
    </row>
    <row r="797" spans="1:8" ht="15" x14ac:dyDescent="0.25">
      <c r="A797" s="569" t="s">
        <v>11598</v>
      </c>
      <c r="B797" s="612" t="s">
        <v>10849</v>
      </c>
      <c r="C797" s="594">
        <v>8965.0084000000024</v>
      </c>
      <c r="D797" s="608"/>
      <c r="E797" s="658"/>
      <c r="F797" s="62">
        <v>0</v>
      </c>
      <c r="G797" s="62">
        <v>0</v>
      </c>
      <c r="H797" s="253">
        <f t="shared" si="108"/>
        <v>0</v>
      </c>
    </row>
    <row r="798" spans="1:8" ht="15" x14ac:dyDescent="0.25">
      <c r="A798" s="610" t="s">
        <v>11599</v>
      </c>
      <c r="B798" s="528" t="s">
        <v>2664</v>
      </c>
      <c r="C798" s="594"/>
      <c r="D798" s="608"/>
      <c r="E798" s="658"/>
      <c r="F798" s="277"/>
      <c r="G798" s="277"/>
      <c r="H798" s="277"/>
    </row>
    <row r="799" spans="1:8" ht="15" x14ac:dyDescent="0.25">
      <c r="A799" s="569" t="s">
        <v>11600</v>
      </c>
      <c r="B799" s="612" t="s">
        <v>10847</v>
      </c>
      <c r="C799" s="594">
        <v>80685.075600000011</v>
      </c>
      <c r="D799" s="608"/>
      <c r="E799" s="658"/>
      <c r="F799" s="62">
        <v>0</v>
      </c>
      <c r="G799" s="62">
        <v>0</v>
      </c>
      <c r="H799" s="253">
        <f t="shared" ref="H799:H800" si="109">G799-F799</f>
        <v>0</v>
      </c>
    </row>
    <row r="800" spans="1:8" ht="15" x14ac:dyDescent="0.25">
      <c r="A800" s="569" t="s">
        <v>11601</v>
      </c>
      <c r="B800" s="612" t="s">
        <v>10849</v>
      </c>
      <c r="C800" s="594">
        <v>8965.0084000000024</v>
      </c>
      <c r="D800" s="608"/>
      <c r="E800" s="658"/>
      <c r="F800" s="62">
        <v>0</v>
      </c>
      <c r="G800" s="62">
        <v>0</v>
      </c>
      <c r="H800" s="253">
        <f t="shared" si="109"/>
        <v>0</v>
      </c>
    </row>
    <row r="801" spans="1:8" ht="15" x14ac:dyDescent="0.25">
      <c r="A801" s="610" t="s">
        <v>11602</v>
      </c>
      <c r="B801" s="528" t="s">
        <v>2665</v>
      </c>
      <c r="C801" s="594"/>
      <c r="D801" s="608"/>
      <c r="E801" s="658"/>
      <c r="F801" s="277"/>
      <c r="G801" s="277"/>
      <c r="H801" s="277"/>
    </row>
    <row r="802" spans="1:8" ht="15" x14ac:dyDescent="0.25">
      <c r="A802" s="569" t="s">
        <v>11603</v>
      </c>
      <c r="B802" s="612" t="s">
        <v>10847</v>
      </c>
      <c r="C802" s="594">
        <v>80685.075600000011</v>
      </c>
      <c r="D802" s="608"/>
      <c r="E802" s="658"/>
      <c r="F802" s="62">
        <v>0</v>
      </c>
      <c r="G802" s="62">
        <v>0</v>
      </c>
      <c r="H802" s="253">
        <f t="shared" ref="H802:H803" si="110">G802-F802</f>
        <v>0</v>
      </c>
    </row>
    <row r="803" spans="1:8" ht="15" x14ac:dyDescent="0.25">
      <c r="A803" s="569" t="s">
        <v>11604</v>
      </c>
      <c r="B803" s="612" t="s">
        <v>10849</v>
      </c>
      <c r="C803" s="594">
        <v>8965.0084000000024</v>
      </c>
      <c r="D803" s="608"/>
      <c r="E803" s="658"/>
      <c r="F803" s="62">
        <v>0</v>
      </c>
      <c r="G803" s="62">
        <v>0</v>
      </c>
      <c r="H803" s="253">
        <f t="shared" si="110"/>
        <v>0</v>
      </c>
    </row>
    <row r="804" spans="1:8" ht="15" x14ac:dyDescent="0.25">
      <c r="A804" s="610" t="s">
        <v>11605</v>
      </c>
      <c r="B804" s="528" t="s">
        <v>3563</v>
      </c>
      <c r="C804" s="594"/>
      <c r="D804" s="608"/>
      <c r="E804" s="658"/>
      <c r="F804" s="277"/>
      <c r="G804" s="277"/>
      <c r="H804" s="277"/>
    </row>
    <row r="805" spans="1:8" ht="15" x14ac:dyDescent="0.25">
      <c r="A805" s="569" t="s">
        <v>11606</v>
      </c>
      <c r="B805" s="612" t="s">
        <v>10847</v>
      </c>
      <c r="C805" s="594">
        <v>80685.075600000011</v>
      </c>
      <c r="D805" s="608"/>
      <c r="E805" s="658"/>
      <c r="F805" s="62">
        <v>0</v>
      </c>
      <c r="G805" s="62">
        <v>0</v>
      </c>
      <c r="H805" s="253">
        <f t="shared" ref="H805:H806" si="111">G805-F805</f>
        <v>0</v>
      </c>
    </row>
    <row r="806" spans="1:8" ht="15" x14ac:dyDescent="0.25">
      <c r="A806" s="569" t="s">
        <v>11607</v>
      </c>
      <c r="B806" s="612" t="s">
        <v>10849</v>
      </c>
      <c r="C806" s="594">
        <v>8965.0084000000024</v>
      </c>
      <c r="D806" s="608"/>
      <c r="E806" s="658"/>
      <c r="F806" s="62">
        <v>0</v>
      </c>
      <c r="G806" s="62">
        <v>0</v>
      </c>
      <c r="H806" s="253">
        <f t="shared" si="111"/>
        <v>0</v>
      </c>
    </row>
    <row r="807" spans="1:8" ht="15" x14ac:dyDescent="0.25">
      <c r="A807" s="610" t="s">
        <v>11608</v>
      </c>
      <c r="B807" s="528" t="s">
        <v>3564</v>
      </c>
      <c r="C807" s="594"/>
      <c r="D807" s="608"/>
      <c r="E807" s="658"/>
      <c r="F807" s="277"/>
      <c r="G807" s="277"/>
      <c r="H807" s="277"/>
    </row>
    <row r="808" spans="1:8" ht="15" x14ac:dyDescent="0.25">
      <c r="A808" s="569" t="s">
        <v>11609</v>
      </c>
      <c r="B808" s="612" t="s">
        <v>10847</v>
      </c>
      <c r="C808" s="594">
        <v>80685.075600000011</v>
      </c>
      <c r="D808" s="608"/>
      <c r="E808" s="658"/>
      <c r="F808" s="62">
        <v>0</v>
      </c>
      <c r="G808" s="62">
        <v>0</v>
      </c>
      <c r="H808" s="253">
        <f t="shared" ref="H808:H809" si="112">G808-F808</f>
        <v>0</v>
      </c>
    </row>
    <row r="809" spans="1:8" ht="15" x14ac:dyDescent="0.25">
      <c r="A809" s="569" t="s">
        <v>11610</v>
      </c>
      <c r="B809" s="612" t="s">
        <v>10849</v>
      </c>
      <c r="C809" s="594">
        <v>8965.0084000000024</v>
      </c>
      <c r="D809" s="608"/>
      <c r="E809" s="658"/>
      <c r="F809" s="62">
        <v>0</v>
      </c>
      <c r="G809" s="62">
        <v>0</v>
      </c>
      <c r="H809" s="253">
        <f t="shared" si="112"/>
        <v>0</v>
      </c>
    </row>
    <row r="810" spans="1:8" ht="15" x14ac:dyDescent="0.25">
      <c r="A810" s="610" t="s">
        <v>11611</v>
      </c>
      <c r="B810" s="528" t="s">
        <v>3565</v>
      </c>
      <c r="C810" s="594"/>
      <c r="D810" s="608"/>
      <c r="E810" s="658"/>
      <c r="F810" s="277"/>
      <c r="G810" s="277"/>
      <c r="H810" s="277"/>
    </row>
    <row r="811" spans="1:8" ht="15" x14ac:dyDescent="0.25">
      <c r="A811" s="569" t="s">
        <v>11612</v>
      </c>
      <c r="B811" s="612" t="s">
        <v>10847</v>
      </c>
      <c r="C811" s="594">
        <v>80685.075600000011</v>
      </c>
      <c r="D811" s="608"/>
      <c r="E811" s="658"/>
      <c r="F811" s="62">
        <v>0</v>
      </c>
      <c r="G811" s="62">
        <v>0</v>
      </c>
      <c r="H811" s="253">
        <f t="shared" ref="H811:H812" si="113">G811-F811</f>
        <v>0</v>
      </c>
    </row>
    <row r="812" spans="1:8" ht="15" x14ac:dyDescent="0.25">
      <c r="A812" s="569" t="s">
        <v>11613</v>
      </c>
      <c r="B812" s="612" t="s">
        <v>10849</v>
      </c>
      <c r="C812" s="594">
        <v>8965.0084000000024</v>
      </c>
      <c r="D812" s="608"/>
      <c r="E812" s="658"/>
      <c r="F812" s="62">
        <v>0</v>
      </c>
      <c r="G812" s="62">
        <v>0</v>
      </c>
      <c r="H812" s="253">
        <f t="shared" si="113"/>
        <v>0</v>
      </c>
    </row>
    <row r="813" spans="1:8" ht="15" x14ac:dyDescent="0.25">
      <c r="A813" s="610" t="s">
        <v>11614</v>
      </c>
      <c r="B813" s="528" t="s">
        <v>3566</v>
      </c>
      <c r="C813" s="594"/>
      <c r="D813" s="608"/>
      <c r="E813" s="658"/>
      <c r="F813" s="277"/>
      <c r="G813" s="277"/>
      <c r="H813" s="277"/>
    </row>
    <row r="814" spans="1:8" ht="15" x14ac:dyDescent="0.25">
      <c r="A814" s="569" t="s">
        <v>11615</v>
      </c>
      <c r="B814" s="612" t="s">
        <v>10847</v>
      </c>
      <c r="C814" s="594">
        <v>80685.075600000011</v>
      </c>
      <c r="D814" s="608"/>
      <c r="E814" s="658"/>
      <c r="F814" s="62">
        <v>0</v>
      </c>
      <c r="G814" s="62">
        <v>0</v>
      </c>
      <c r="H814" s="253">
        <f t="shared" ref="H814:H815" si="114">G814-F814</f>
        <v>0</v>
      </c>
    </row>
    <row r="815" spans="1:8" ht="15" x14ac:dyDescent="0.25">
      <c r="A815" s="569" t="s">
        <v>11616</v>
      </c>
      <c r="B815" s="612" t="s">
        <v>10849</v>
      </c>
      <c r="C815" s="594">
        <v>8965.0084000000024</v>
      </c>
      <c r="D815" s="608"/>
      <c r="E815" s="658"/>
      <c r="F815" s="62">
        <v>0</v>
      </c>
      <c r="G815" s="62">
        <v>0</v>
      </c>
      <c r="H815" s="253">
        <f t="shared" si="114"/>
        <v>0</v>
      </c>
    </row>
    <row r="816" spans="1:8" ht="15" x14ac:dyDescent="0.25">
      <c r="A816" s="610" t="s">
        <v>11617</v>
      </c>
      <c r="B816" s="528" t="s">
        <v>3836</v>
      </c>
      <c r="C816" s="594"/>
      <c r="D816" s="608"/>
      <c r="E816" s="658"/>
      <c r="F816" s="277"/>
      <c r="G816" s="277"/>
      <c r="H816" s="277"/>
    </row>
    <row r="817" spans="1:8" ht="15" x14ac:dyDescent="0.25">
      <c r="A817" s="569" t="s">
        <v>11618</v>
      </c>
      <c r="B817" s="612" t="s">
        <v>10847</v>
      </c>
      <c r="C817" s="594">
        <v>80685.075600000011</v>
      </c>
      <c r="D817" s="608"/>
      <c r="E817" s="658"/>
      <c r="F817" s="62">
        <v>0</v>
      </c>
      <c r="G817" s="62">
        <v>0</v>
      </c>
      <c r="H817" s="253">
        <f t="shared" ref="H817:H818" si="115">G817-F817</f>
        <v>0</v>
      </c>
    </row>
    <row r="818" spans="1:8" ht="15" x14ac:dyDescent="0.25">
      <c r="A818" s="569" t="s">
        <v>11619</v>
      </c>
      <c r="B818" s="612" t="s">
        <v>10849</v>
      </c>
      <c r="C818" s="594">
        <v>8965.0084000000024</v>
      </c>
      <c r="D818" s="608"/>
      <c r="E818" s="658"/>
      <c r="F818" s="62">
        <v>0</v>
      </c>
      <c r="G818" s="62">
        <v>0</v>
      </c>
      <c r="H818" s="253">
        <f t="shared" si="115"/>
        <v>0</v>
      </c>
    </row>
    <row r="819" spans="1:8" ht="15" x14ac:dyDescent="0.25">
      <c r="A819" s="610" t="s">
        <v>11620</v>
      </c>
      <c r="B819" s="528" t="s">
        <v>3837</v>
      </c>
      <c r="C819" s="594"/>
      <c r="D819" s="608"/>
      <c r="E819" s="658"/>
      <c r="F819" s="277"/>
      <c r="G819" s="277"/>
      <c r="H819" s="277"/>
    </row>
    <row r="820" spans="1:8" ht="15" x14ac:dyDescent="0.25">
      <c r="A820" s="569" t="s">
        <v>11621</v>
      </c>
      <c r="B820" s="612" t="s">
        <v>10847</v>
      </c>
      <c r="C820" s="594">
        <v>80685.075600000011</v>
      </c>
      <c r="D820" s="608"/>
      <c r="E820" s="658"/>
      <c r="F820" s="62">
        <v>0</v>
      </c>
      <c r="G820" s="62">
        <v>0</v>
      </c>
      <c r="H820" s="253">
        <f t="shared" ref="H820:H821" si="116">G820-F820</f>
        <v>0</v>
      </c>
    </row>
    <row r="821" spans="1:8" ht="15" x14ac:dyDescent="0.25">
      <c r="A821" s="569" t="s">
        <v>11622</v>
      </c>
      <c r="B821" s="612" t="s">
        <v>10849</v>
      </c>
      <c r="C821" s="594">
        <v>8965.0084000000024</v>
      </c>
      <c r="D821" s="608"/>
      <c r="E821" s="658"/>
      <c r="F821" s="62">
        <v>0</v>
      </c>
      <c r="G821" s="62">
        <v>0</v>
      </c>
      <c r="H821" s="253">
        <f t="shared" si="116"/>
        <v>0</v>
      </c>
    </row>
    <row r="822" spans="1:8" ht="15" x14ac:dyDescent="0.25">
      <c r="A822" s="610" t="s">
        <v>11623</v>
      </c>
      <c r="B822" s="528" t="s">
        <v>3838</v>
      </c>
      <c r="C822" s="594"/>
      <c r="D822" s="608"/>
      <c r="E822" s="658"/>
      <c r="F822" s="277"/>
      <c r="G822" s="277"/>
      <c r="H822" s="277"/>
    </row>
    <row r="823" spans="1:8" ht="15" x14ac:dyDescent="0.25">
      <c r="A823" s="569" t="s">
        <v>11624</v>
      </c>
      <c r="B823" s="612" t="s">
        <v>10847</v>
      </c>
      <c r="C823" s="594">
        <v>80685.075600000011</v>
      </c>
      <c r="D823" s="608"/>
      <c r="E823" s="658"/>
      <c r="F823" s="62">
        <v>0</v>
      </c>
      <c r="G823" s="62">
        <v>0</v>
      </c>
      <c r="H823" s="253">
        <f t="shared" ref="H823:H824" si="117">G823-F823</f>
        <v>0</v>
      </c>
    </row>
    <row r="824" spans="1:8" ht="15" x14ac:dyDescent="0.25">
      <c r="A824" s="569" t="s">
        <v>11625</v>
      </c>
      <c r="B824" s="612" t="s">
        <v>10849</v>
      </c>
      <c r="C824" s="594">
        <v>8965.0084000000024</v>
      </c>
      <c r="D824" s="608"/>
      <c r="E824" s="658"/>
      <c r="F824" s="62">
        <v>0</v>
      </c>
      <c r="G824" s="62">
        <v>0</v>
      </c>
      <c r="H824" s="253">
        <f t="shared" si="117"/>
        <v>0</v>
      </c>
    </row>
    <row r="825" spans="1:8" ht="15" x14ac:dyDescent="0.25">
      <c r="A825" s="610" t="s">
        <v>11626</v>
      </c>
      <c r="B825" s="528" t="s">
        <v>11627</v>
      </c>
      <c r="C825" s="594"/>
      <c r="D825" s="608"/>
      <c r="E825" s="658"/>
      <c r="F825" s="277"/>
      <c r="G825" s="277"/>
      <c r="H825" s="277"/>
    </row>
    <row r="826" spans="1:8" ht="15" x14ac:dyDescent="0.25">
      <c r="A826" s="569" t="s">
        <v>11628</v>
      </c>
      <c r="B826" s="612" t="s">
        <v>10847</v>
      </c>
      <c r="C826" s="594">
        <v>80685.075600000011</v>
      </c>
      <c r="D826" s="608"/>
      <c r="E826" s="658"/>
      <c r="F826" s="62">
        <v>0</v>
      </c>
      <c r="G826" s="62">
        <v>0</v>
      </c>
      <c r="H826" s="253">
        <f t="shared" ref="H826:H829" si="118">G826-F826</f>
        <v>0</v>
      </c>
    </row>
    <row r="827" spans="1:8" ht="15" x14ac:dyDescent="0.25">
      <c r="A827" s="569" t="s">
        <v>11629</v>
      </c>
      <c r="B827" s="612" t="s">
        <v>10849</v>
      </c>
      <c r="C827" s="594">
        <v>8965.0084000000024</v>
      </c>
      <c r="D827" s="608"/>
      <c r="E827" s="658"/>
      <c r="F827" s="62">
        <v>0</v>
      </c>
      <c r="G827" s="62">
        <v>0</v>
      </c>
      <c r="H827" s="253">
        <f t="shared" si="118"/>
        <v>0</v>
      </c>
    </row>
    <row r="828" spans="1:8" ht="15" x14ac:dyDescent="0.25">
      <c r="A828" s="610" t="s">
        <v>11630</v>
      </c>
      <c r="B828" s="400" t="s">
        <v>8871</v>
      </c>
      <c r="C828" s="594">
        <v>94084.73</v>
      </c>
      <c r="D828" s="608"/>
      <c r="E828" s="658"/>
      <c r="F828" s="62">
        <v>0</v>
      </c>
      <c r="G828" s="62">
        <v>0</v>
      </c>
      <c r="H828" s="253">
        <f t="shared" si="118"/>
        <v>0</v>
      </c>
    </row>
    <row r="829" spans="1:8" ht="30.75" thickBot="1" x14ac:dyDescent="0.3">
      <c r="A829" s="614" t="s">
        <v>11631</v>
      </c>
      <c r="B829" s="400" t="s">
        <v>8872</v>
      </c>
      <c r="C829" s="594">
        <v>304739.69</v>
      </c>
      <c r="D829" s="608"/>
      <c r="E829" s="658"/>
      <c r="F829" s="62">
        <v>0</v>
      </c>
      <c r="G829" s="62">
        <v>0</v>
      </c>
      <c r="H829" s="253">
        <f t="shared" si="118"/>
        <v>0</v>
      </c>
    </row>
    <row r="830" spans="1:8" ht="15.75" thickBot="1" x14ac:dyDescent="0.3">
      <c r="A830" s="158"/>
      <c r="B830" s="159" t="s">
        <v>6070</v>
      </c>
      <c r="C830" s="280">
        <f>SUM(C366:C829)</f>
        <v>18005855.849999927</v>
      </c>
      <c r="D830" s="273"/>
      <c r="E830" s="660"/>
      <c r="F830" s="280">
        <f t="shared" ref="F830:H830" si="119">SUM(F366:F829)</f>
        <v>816872.63444263104</v>
      </c>
      <c r="G830" s="280">
        <f t="shared" si="119"/>
        <v>2125520.3965672925</v>
      </c>
      <c r="H830" s="280">
        <f t="shared" si="119"/>
        <v>2942393.0310099241</v>
      </c>
    </row>
    <row r="831" spans="1:8" ht="30" x14ac:dyDescent="0.2">
      <c r="A831" s="206" t="s">
        <v>11632</v>
      </c>
      <c r="B831" s="467" t="s">
        <v>11633</v>
      </c>
      <c r="C831" s="290"/>
      <c r="D831" s="291"/>
      <c r="E831" s="661"/>
      <c r="F831" s="291"/>
      <c r="G831" s="291"/>
      <c r="H831" s="292"/>
    </row>
    <row r="832" spans="1:8" x14ac:dyDescent="0.2">
      <c r="A832" s="6"/>
      <c r="B832" s="6" t="s">
        <v>5489</v>
      </c>
      <c r="C832" s="250"/>
      <c r="D832" s="250"/>
      <c r="E832" s="662"/>
      <c r="F832" s="250"/>
      <c r="G832" s="250"/>
      <c r="H832" s="250"/>
    </row>
    <row r="833" spans="1:8" ht="15" x14ac:dyDescent="0.25">
      <c r="A833" s="476" t="s">
        <v>11634</v>
      </c>
      <c r="B833" s="12" t="s">
        <v>8758</v>
      </c>
      <c r="C833" s="552"/>
      <c r="D833" s="250"/>
      <c r="E833" s="662"/>
      <c r="F833" s="250"/>
      <c r="G833" s="250"/>
      <c r="H833" s="250"/>
    </row>
    <row r="834" spans="1:8" ht="15" x14ac:dyDescent="0.25">
      <c r="A834" s="476" t="s">
        <v>11635</v>
      </c>
      <c r="B834" s="6" t="s">
        <v>8555</v>
      </c>
      <c r="C834" s="594">
        <v>12201.8</v>
      </c>
      <c r="D834" s="250">
        <v>19</v>
      </c>
      <c r="E834" s="662"/>
      <c r="F834" s="62">
        <v>0</v>
      </c>
      <c r="G834" s="62">
        <v>0</v>
      </c>
      <c r="H834" s="253">
        <f t="shared" ref="H834:H836" si="120">G834-F834</f>
        <v>0</v>
      </c>
    </row>
    <row r="835" spans="1:8" ht="15" x14ac:dyDescent="0.25">
      <c r="A835" s="476" t="s">
        <v>797</v>
      </c>
      <c r="B835" s="6" t="s">
        <v>10742</v>
      </c>
      <c r="C835" s="594">
        <v>38563.15</v>
      </c>
      <c r="D835" s="250">
        <v>38</v>
      </c>
      <c r="E835" s="662"/>
      <c r="F835" s="62">
        <v>0</v>
      </c>
      <c r="G835" s="62">
        <v>0</v>
      </c>
      <c r="H835" s="253">
        <f t="shared" si="120"/>
        <v>0</v>
      </c>
    </row>
    <row r="836" spans="1:8" ht="15" x14ac:dyDescent="0.25">
      <c r="A836" s="476" t="s">
        <v>5233</v>
      </c>
      <c r="B836" s="6" t="s">
        <v>8559</v>
      </c>
      <c r="C836" s="594">
        <v>58674.84</v>
      </c>
      <c r="D836" s="250">
        <v>41</v>
      </c>
      <c r="E836" s="662"/>
      <c r="F836" s="62">
        <v>0</v>
      </c>
      <c r="G836" s="62">
        <v>0</v>
      </c>
      <c r="H836" s="253">
        <f t="shared" si="120"/>
        <v>0</v>
      </c>
    </row>
    <row r="837" spans="1:8" ht="15" x14ac:dyDescent="0.25">
      <c r="A837" s="476" t="s">
        <v>11636</v>
      </c>
      <c r="B837" s="73" t="s">
        <v>5802</v>
      </c>
      <c r="C837" s="594"/>
      <c r="D837" s="250"/>
      <c r="E837" s="662"/>
      <c r="F837" s="250"/>
      <c r="G837" s="250"/>
      <c r="H837" s="250"/>
    </row>
    <row r="838" spans="1:8" x14ac:dyDescent="0.2">
      <c r="A838" s="606" t="s">
        <v>11637</v>
      </c>
      <c r="B838" s="195" t="s">
        <v>10762</v>
      </c>
      <c r="C838" s="594">
        <v>192659.65</v>
      </c>
      <c r="D838" s="250">
        <v>28</v>
      </c>
      <c r="E838" s="662"/>
      <c r="F838" s="62">
        <v>0</v>
      </c>
      <c r="G838" s="62">
        <v>0</v>
      </c>
      <c r="H838" s="253">
        <f t="shared" ref="H838" si="121">G838-F838</f>
        <v>0</v>
      </c>
    </row>
    <row r="839" spans="1:8" ht="15" x14ac:dyDescent="0.25">
      <c r="A839" s="476" t="s">
        <v>11638</v>
      </c>
      <c r="B839" s="73" t="s">
        <v>5804</v>
      </c>
      <c r="C839" s="594"/>
      <c r="D839" s="250"/>
      <c r="E839" s="662"/>
      <c r="F839" s="250"/>
      <c r="G839" s="250"/>
      <c r="H839" s="250"/>
    </row>
    <row r="840" spans="1:8" ht="28.5" x14ac:dyDescent="0.2">
      <c r="A840" s="607" t="s">
        <v>11639</v>
      </c>
      <c r="B840" s="182" t="s">
        <v>6099</v>
      </c>
      <c r="C840" s="594">
        <v>17047.39</v>
      </c>
      <c r="D840" s="250">
        <v>41</v>
      </c>
      <c r="E840" s="662"/>
      <c r="F840" s="62">
        <v>0</v>
      </c>
      <c r="G840" s="62">
        <v>0</v>
      </c>
      <c r="H840" s="253">
        <f t="shared" ref="H840:H841" si="122">G840-F840</f>
        <v>0</v>
      </c>
    </row>
    <row r="841" spans="1:8" ht="15.75" thickBot="1" x14ac:dyDescent="0.3">
      <c r="A841" s="476" t="s">
        <v>11640</v>
      </c>
      <c r="B841" s="73" t="s">
        <v>8678</v>
      </c>
      <c r="C841" s="594">
        <v>7500.87</v>
      </c>
      <c r="D841" s="514" t="s">
        <v>11063</v>
      </c>
      <c r="E841" s="662"/>
      <c r="F841" s="62">
        <v>0</v>
      </c>
      <c r="G841" s="62">
        <v>0</v>
      </c>
      <c r="H841" s="253">
        <f t="shared" si="122"/>
        <v>0</v>
      </c>
    </row>
    <row r="842" spans="1:8" ht="15.75" thickBot="1" x14ac:dyDescent="0.3">
      <c r="A842" s="158"/>
      <c r="B842" s="159" t="s">
        <v>6071</v>
      </c>
      <c r="C842" s="280">
        <f>SUM(C834:C841)</f>
        <v>326647.7</v>
      </c>
      <c r="D842" s="273"/>
      <c r="E842" s="660"/>
      <c r="F842" s="280">
        <f t="shared" ref="F842:H842" si="123">SUM(F834:F841)</f>
        <v>0</v>
      </c>
      <c r="G842" s="280">
        <f t="shared" si="123"/>
        <v>0</v>
      </c>
      <c r="H842" s="280">
        <f t="shared" si="123"/>
        <v>0</v>
      </c>
    </row>
    <row r="843" spans="1:8" ht="45" x14ac:dyDescent="0.25">
      <c r="A843" s="615" t="s">
        <v>11641</v>
      </c>
      <c r="B843" s="467" t="s">
        <v>11642</v>
      </c>
      <c r="C843" s="467"/>
      <c r="D843" s="467"/>
      <c r="E843" s="663"/>
      <c r="F843" s="616"/>
      <c r="G843" s="616"/>
      <c r="H843" s="616"/>
    </row>
    <row r="844" spans="1:8" ht="15" x14ac:dyDescent="0.25">
      <c r="A844" s="12"/>
      <c r="B844" s="6" t="s">
        <v>8875</v>
      </c>
      <c r="C844" s="617"/>
      <c r="D844" s="617"/>
      <c r="E844" s="658"/>
      <c r="F844" s="608"/>
      <c r="G844" s="608"/>
      <c r="H844" s="608"/>
    </row>
    <row r="845" spans="1:8" ht="15" x14ac:dyDescent="0.25">
      <c r="A845" s="476" t="s">
        <v>11643</v>
      </c>
      <c r="B845" s="12" t="s">
        <v>8758</v>
      </c>
      <c r="C845" s="617"/>
      <c r="D845" s="617"/>
      <c r="E845" s="658"/>
      <c r="F845" s="608"/>
      <c r="G845" s="608"/>
      <c r="H845" s="608"/>
    </row>
    <row r="846" spans="1:8" ht="15" x14ac:dyDescent="0.25">
      <c r="A846" s="476" t="s">
        <v>11644</v>
      </c>
      <c r="B846" s="6" t="s">
        <v>8555</v>
      </c>
      <c r="C846" s="594">
        <v>1702.99</v>
      </c>
      <c r="D846" s="617"/>
      <c r="E846" s="658"/>
      <c r="F846" s="62">
        <v>0</v>
      </c>
      <c r="G846" s="62">
        <v>0</v>
      </c>
      <c r="H846" s="253">
        <f t="shared" ref="H846:H848" si="124">G846-F846</f>
        <v>0</v>
      </c>
    </row>
    <row r="847" spans="1:8" ht="15" x14ac:dyDescent="0.25">
      <c r="A847" s="476" t="s">
        <v>798</v>
      </c>
      <c r="B847" s="6" t="s">
        <v>10742</v>
      </c>
      <c r="C847" s="594">
        <v>33271.75</v>
      </c>
      <c r="D847" s="617"/>
      <c r="E847" s="658"/>
      <c r="F847" s="62">
        <v>0</v>
      </c>
      <c r="G847" s="62">
        <v>0</v>
      </c>
      <c r="H847" s="253">
        <f t="shared" si="124"/>
        <v>0</v>
      </c>
    </row>
    <row r="848" spans="1:8" ht="15" x14ac:dyDescent="0.25">
      <c r="A848" s="476" t="s">
        <v>799</v>
      </c>
      <c r="B848" s="6" t="s">
        <v>8559</v>
      </c>
      <c r="C848" s="594">
        <v>8189.15</v>
      </c>
      <c r="D848" s="617"/>
      <c r="E848" s="658"/>
      <c r="F848" s="62">
        <v>0</v>
      </c>
      <c r="G848" s="62">
        <v>0</v>
      </c>
      <c r="H848" s="253">
        <f t="shared" si="124"/>
        <v>0</v>
      </c>
    </row>
    <row r="849" spans="1:8" ht="15" x14ac:dyDescent="0.25">
      <c r="A849" s="476" t="s">
        <v>11645</v>
      </c>
      <c r="B849" s="73" t="s">
        <v>5802</v>
      </c>
      <c r="C849" s="594"/>
      <c r="D849" s="519"/>
      <c r="E849" s="658"/>
      <c r="F849" s="402"/>
      <c r="G849" s="407"/>
      <c r="H849" s="407"/>
    </row>
    <row r="850" spans="1:8" x14ac:dyDescent="0.2">
      <c r="A850" s="606" t="s">
        <v>11646</v>
      </c>
      <c r="B850" s="195" t="s">
        <v>10762</v>
      </c>
      <c r="C850" s="594">
        <v>66788.679999999993</v>
      </c>
      <c r="D850" s="278"/>
      <c r="E850" s="658"/>
      <c r="F850" s="62">
        <v>0</v>
      </c>
      <c r="G850" s="62">
        <v>0</v>
      </c>
      <c r="H850" s="253">
        <f t="shared" ref="H850" si="125">G850-F850</f>
        <v>0</v>
      </c>
    </row>
    <row r="851" spans="1:8" ht="15" x14ac:dyDescent="0.25">
      <c r="A851" s="476" t="s">
        <v>11647</v>
      </c>
      <c r="B851" s="73" t="s">
        <v>5804</v>
      </c>
      <c r="C851" s="594"/>
      <c r="D851" s="617"/>
      <c r="E851" s="658"/>
      <c r="F851" s="608"/>
      <c r="G851" s="608"/>
      <c r="H851" s="608"/>
    </row>
    <row r="852" spans="1:8" ht="28.5" x14ac:dyDescent="0.2">
      <c r="A852" s="607" t="s">
        <v>11639</v>
      </c>
      <c r="B852" s="182" t="s">
        <v>6099</v>
      </c>
      <c r="C852" s="594">
        <v>2379.2800000000002</v>
      </c>
      <c r="D852" s="617"/>
      <c r="E852" s="658"/>
      <c r="F852" s="62">
        <v>0</v>
      </c>
      <c r="G852" s="62">
        <v>0</v>
      </c>
      <c r="H852" s="253">
        <f t="shared" ref="H852:H853" si="126">G852-F852</f>
        <v>0</v>
      </c>
    </row>
    <row r="853" spans="1:8" ht="15.75" thickBot="1" x14ac:dyDescent="0.3">
      <c r="A853" s="476" t="s">
        <v>11648</v>
      </c>
      <c r="B853" s="73" t="s">
        <v>8678</v>
      </c>
      <c r="C853" s="594">
        <v>1046.8800000000001</v>
      </c>
      <c r="D853" s="617"/>
      <c r="E853" s="658"/>
      <c r="F853" s="62">
        <v>0</v>
      </c>
      <c r="G853" s="62">
        <v>0</v>
      </c>
      <c r="H853" s="253">
        <f t="shared" si="126"/>
        <v>0</v>
      </c>
    </row>
    <row r="854" spans="1:8" ht="15.75" thickBot="1" x14ac:dyDescent="0.3">
      <c r="A854" s="158"/>
      <c r="B854" s="159" t="s">
        <v>11649</v>
      </c>
      <c r="C854" s="618">
        <f>SUM(C846:C853)</f>
        <v>113378.73</v>
      </c>
      <c r="D854" s="273"/>
      <c r="E854" s="664"/>
      <c r="F854" s="618">
        <f t="shared" ref="F854:H854" si="127">SUM(F846:F853)</f>
        <v>0</v>
      </c>
      <c r="G854" s="619">
        <f t="shared" si="127"/>
        <v>0</v>
      </c>
      <c r="H854" s="618">
        <f t="shared" si="127"/>
        <v>0</v>
      </c>
    </row>
    <row r="855" spans="1:8" ht="45" x14ac:dyDescent="0.25">
      <c r="A855" s="170" t="s">
        <v>11650</v>
      </c>
      <c r="B855" s="501" t="s">
        <v>7812</v>
      </c>
      <c r="C855" s="286"/>
      <c r="D855" s="275"/>
      <c r="E855" s="661"/>
      <c r="F855" s="275"/>
      <c r="G855" s="275"/>
      <c r="H855" s="287"/>
    </row>
    <row r="856" spans="1:8" x14ac:dyDescent="0.2">
      <c r="A856" s="6"/>
      <c r="B856" s="6" t="s">
        <v>5474</v>
      </c>
      <c r="C856" s="250"/>
      <c r="D856" s="250"/>
      <c r="E856" s="662"/>
      <c r="F856" s="250"/>
      <c r="G856" s="250"/>
      <c r="H856" s="250"/>
    </row>
    <row r="857" spans="1:8" ht="15" x14ac:dyDescent="0.25">
      <c r="A857" s="476" t="s">
        <v>11651</v>
      </c>
      <c r="B857" s="12" t="s">
        <v>11652</v>
      </c>
      <c r="C857" s="594">
        <v>431210.71</v>
      </c>
      <c r="D857" s="621" t="s">
        <v>11660</v>
      </c>
      <c r="E857" s="658"/>
      <c r="F857" s="62">
        <v>0</v>
      </c>
      <c r="G857" s="62">
        <v>0</v>
      </c>
      <c r="H857" s="253">
        <f t="shared" ref="H857:H860" si="128">G857-F857</f>
        <v>0</v>
      </c>
    </row>
    <row r="858" spans="1:8" ht="30" x14ac:dyDescent="0.25">
      <c r="A858" s="476" t="s">
        <v>800</v>
      </c>
      <c r="B858" s="208" t="s">
        <v>6068</v>
      </c>
      <c r="C858" s="594">
        <v>8842747.6500000004</v>
      </c>
      <c r="D858" s="621" t="s">
        <v>11663</v>
      </c>
      <c r="E858" s="658"/>
      <c r="F858" s="62">
        <v>0</v>
      </c>
      <c r="G858" s="62">
        <v>0</v>
      </c>
      <c r="H858" s="253">
        <f t="shared" si="128"/>
        <v>0</v>
      </c>
    </row>
    <row r="859" spans="1:8" ht="30" x14ac:dyDescent="0.25">
      <c r="A859" s="476" t="s">
        <v>801</v>
      </c>
      <c r="B859" s="208" t="s">
        <v>6020</v>
      </c>
      <c r="C859" s="594">
        <v>1101822.32</v>
      </c>
      <c r="D859" s="621" t="s">
        <v>11664</v>
      </c>
      <c r="E859" s="658"/>
      <c r="F859" s="62">
        <v>0</v>
      </c>
      <c r="G859" s="62">
        <v>0</v>
      </c>
      <c r="H859" s="253">
        <f t="shared" si="128"/>
        <v>0</v>
      </c>
    </row>
    <row r="860" spans="1:8" ht="30" x14ac:dyDescent="0.25">
      <c r="A860" s="476" t="s">
        <v>5234</v>
      </c>
      <c r="B860" s="208" t="s">
        <v>6046</v>
      </c>
      <c r="C860" s="594">
        <v>3886068.73</v>
      </c>
      <c r="D860" s="621" t="s">
        <v>11665</v>
      </c>
      <c r="E860" s="658"/>
      <c r="F860" s="62">
        <v>0</v>
      </c>
      <c r="G860" s="62">
        <v>0</v>
      </c>
      <c r="H860" s="253">
        <f t="shared" si="128"/>
        <v>0</v>
      </c>
    </row>
    <row r="861" spans="1:8" ht="15" x14ac:dyDescent="0.25">
      <c r="A861" s="476" t="s">
        <v>11653</v>
      </c>
      <c r="B861" s="73" t="s">
        <v>11654</v>
      </c>
      <c r="C861" s="594"/>
      <c r="D861" s="431"/>
      <c r="E861" s="658"/>
      <c r="F861" s="255"/>
      <c r="G861" s="255"/>
      <c r="H861" s="277"/>
    </row>
    <row r="862" spans="1:8" ht="15" x14ac:dyDescent="0.25">
      <c r="A862" s="476"/>
      <c r="B862" s="73" t="s">
        <v>11655</v>
      </c>
      <c r="C862" s="594">
        <v>22586.39</v>
      </c>
      <c r="D862" s="431" t="s">
        <v>11666</v>
      </c>
      <c r="E862" s="658"/>
      <c r="F862" s="62">
        <v>0</v>
      </c>
      <c r="G862" s="62">
        <v>0</v>
      </c>
      <c r="H862" s="253">
        <f t="shared" ref="H862:H863" si="129">G862-F862</f>
        <v>0</v>
      </c>
    </row>
    <row r="863" spans="1:8" ht="15" x14ac:dyDescent="0.25">
      <c r="A863" s="476"/>
      <c r="B863" s="73" t="s">
        <v>11656</v>
      </c>
      <c r="C863" s="594">
        <v>29003.98</v>
      </c>
      <c r="D863" s="431" t="s">
        <v>11666</v>
      </c>
      <c r="E863" s="658"/>
      <c r="F863" s="62">
        <v>0</v>
      </c>
      <c r="G863" s="62">
        <v>0</v>
      </c>
      <c r="H863" s="253">
        <f t="shared" si="129"/>
        <v>0</v>
      </c>
    </row>
    <row r="864" spans="1:8" ht="15" x14ac:dyDescent="0.25">
      <c r="A864" s="476" t="s">
        <v>11661</v>
      </c>
      <c r="B864" s="11" t="s">
        <v>11043</v>
      </c>
      <c r="C864" s="594"/>
      <c r="D864" s="622"/>
      <c r="E864" s="658"/>
      <c r="F864" s="255"/>
      <c r="G864" s="255"/>
      <c r="H864" s="277"/>
    </row>
    <row r="865" spans="1:8" ht="15" x14ac:dyDescent="0.25">
      <c r="A865" s="476"/>
      <c r="B865" s="31" t="s">
        <v>11044</v>
      </c>
      <c r="C865" s="594">
        <v>4084136.51</v>
      </c>
      <c r="D865" s="622"/>
      <c r="E865" s="658"/>
      <c r="F865" s="62">
        <v>0</v>
      </c>
      <c r="G865" s="62">
        <v>0</v>
      </c>
      <c r="H865" s="253">
        <f t="shared" ref="H865:H867" si="130">G865-F865</f>
        <v>0</v>
      </c>
    </row>
    <row r="866" spans="1:8" ht="29.25" x14ac:dyDescent="0.25">
      <c r="A866" s="476"/>
      <c r="B866" s="31" t="s">
        <v>11045</v>
      </c>
      <c r="C866" s="594">
        <v>1364260.34</v>
      </c>
      <c r="D866" s="622"/>
      <c r="E866" s="658"/>
      <c r="F866" s="62">
        <v>0</v>
      </c>
      <c r="G866" s="62">
        <v>0</v>
      </c>
      <c r="H866" s="253">
        <f t="shared" si="130"/>
        <v>0</v>
      </c>
    </row>
    <row r="867" spans="1:8" ht="15" x14ac:dyDescent="0.25">
      <c r="A867" s="620" t="s">
        <v>11662</v>
      </c>
      <c r="B867" s="36" t="s">
        <v>11657</v>
      </c>
      <c r="C867" s="594">
        <v>2605319.91</v>
      </c>
      <c r="D867" s="623">
        <v>41</v>
      </c>
      <c r="E867" s="658"/>
      <c r="F867" s="62">
        <v>0</v>
      </c>
      <c r="G867" s="62">
        <v>0</v>
      </c>
      <c r="H867" s="253">
        <f t="shared" si="130"/>
        <v>0</v>
      </c>
    </row>
    <row r="868" spans="1:8" ht="15" x14ac:dyDescent="0.25">
      <c r="A868" s="476"/>
      <c r="B868" s="6" t="s">
        <v>11658</v>
      </c>
      <c r="C868" s="594"/>
      <c r="D868" s="622"/>
      <c r="E868" s="658"/>
      <c r="F868" s="255"/>
      <c r="G868" s="255"/>
      <c r="H868" s="277"/>
    </row>
    <row r="869" spans="1:8" ht="15.75" thickBot="1" x14ac:dyDescent="0.3">
      <c r="A869" s="476"/>
      <c r="B869" s="6" t="s">
        <v>11659</v>
      </c>
      <c r="C869" s="594"/>
      <c r="D869" s="622"/>
      <c r="E869" s="658"/>
      <c r="F869" s="255"/>
      <c r="G869" s="255"/>
      <c r="H869" s="277"/>
    </row>
    <row r="870" spans="1:8" ht="15.75" thickBot="1" x14ac:dyDescent="0.3">
      <c r="A870" s="158"/>
      <c r="B870" s="159" t="s">
        <v>6072</v>
      </c>
      <c r="C870" s="280">
        <f>SUM(C857:C869)</f>
        <v>22367156.540000003</v>
      </c>
      <c r="D870" s="273"/>
      <c r="E870" s="660"/>
      <c r="F870" s="280">
        <f t="shared" ref="F870:H870" si="131">SUM(F857:F869)</f>
        <v>0</v>
      </c>
      <c r="G870" s="280">
        <f t="shared" si="131"/>
        <v>0</v>
      </c>
      <c r="H870" s="280">
        <f t="shared" si="131"/>
        <v>0</v>
      </c>
    </row>
    <row r="871" spans="1:8" ht="30" x14ac:dyDescent="0.2">
      <c r="A871" s="206" t="s">
        <v>11667</v>
      </c>
      <c r="B871" s="501" t="s">
        <v>7813</v>
      </c>
      <c r="C871" s="290"/>
      <c r="D871" s="291"/>
      <c r="E871" s="661"/>
      <c r="F871" s="291"/>
      <c r="G871" s="291"/>
      <c r="H871" s="292"/>
    </row>
    <row r="872" spans="1:8" x14ac:dyDescent="0.2">
      <c r="A872" s="6"/>
      <c r="B872" s="6" t="s">
        <v>5489</v>
      </c>
      <c r="C872" s="250"/>
      <c r="D872" s="250"/>
      <c r="E872" s="662"/>
      <c r="F872" s="250"/>
      <c r="G872" s="250"/>
      <c r="H872" s="250"/>
    </row>
    <row r="873" spans="1:8" ht="15" x14ac:dyDescent="0.25">
      <c r="A873" s="476" t="s">
        <v>11668</v>
      </c>
      <c r="B873" s="12" t="s">
        <v>8758</v>
      </c>
      <c r="C873" s="617"/>
      <c r="D873" s="617"/>
      <c r="E873" s="658"/>
      <c r="F873" s="255"/>
      <c r="G873" s="255"/>
      <c r="H873" s="277"/>
    </row>
    <row r="874" spans="1:8" ht="15" x14ac:dyDescent="0.25">
      <c r="A874" s="476" t="s">
        <v>11669</v>
      </c>
      <c r="B874" s="6" t="s">
        <v>8555</v>
      </c>
      <c r="C874" s="594">
        <v>4652.49</v>
      </c>
      <c r="D874" s="621">
        <v>19</v>
      </c>
      <c r="E874" s="658"/>
      <c r="F874" s="62">
        <v>0</v>
      </c>
      <c r="G874" s="62">
        <v>0</v>
      </c>
      <c r="H874" s="253">
        <f t="shared" ref="H874:H881" si="132">G874-F874</f>
        <v>0</v>
      </c>
    </row>
    <row r="875" spans="1:8" ht="15" x14ac:dyDescent="0.25">
      <c r="A875" s="476" t="s">
        <v>802</v>
      </c>
      <c r="B875" s="6" t="s">
        <v>10742</v>
      </c>
      <c r="C875" s="594">
        <v>32081.31</v>
      </c>
      <c r="D875" s="621">
        <v>38</v>
      </c>
      <c r="E875" s="658"/>
      <c r="F875" s="62">
        <v>0</v>
      </c>
      <c r="G875" s="62">
        <v>0</v>
      </c>
      <c r="H875" s="253">
        <f t="shared" si="132"/>
        <v>0</v>
      </c>
    </row>
    <row r="876" spans="1:8" ht="15" x14ac:dyDescent="0.25">
      <c r="A876" s="476" t="s">
        <v>1495</v>
      </c>
      <c r="B876" s="6" t="s">
        <v>8559</v>
      </c>
      <c r="C876" s="594">
        <v>22372.42</v>
      </c>
      <c r="D876" s="621">
        <v>41</v>
      </c>
      <c r="E876" s="658"/>
      <c r="F876" s="62">
        <v>0</v>
      </c>
      <c r="G876" s="62">
        <v>0</v>
      </c>
      <c r="H876" s="253">
        <f t="shared" si="132"/>
        <v>0</v>
      </c>
    </row>
    <row r="877" spans="1:8" ht="15" x14ac:dyDescent="0.25">
      <c r="A877" s="476" t="s">
        <v>11670</v>
      </c>
      <c r="B877" s="73" t="s">
        <v>5802</v>
      </c>
      <c r="C877" s="594"/>
      <c r="D877" s="431"/>
      <c r="E877" s="658"/>
      <c r="F877" s="62"/>
      <c r="G877" s="62"/>
      <c r="H877" s="253"/>
    </row>
    <row r="878" spans="1:8" x14ac:dyDescent="0.2">
      <c r="A878" s="606" t="s">
        <v>11671</v>
      </c>
      <c r="B878" s="195" t="s">
        <v>10762</v>
      </c>
      <c r="C878" s="594">
        <v>73394.149999999994</v>
      </c>
      <c r="D878" s="622"/>
      <c r="E878" s="658"/>
      <c r="F878" s="62">
        <v>0</v>
      </c>
      <c r="G878" s="62">
        <v>0</v>
      </c>
      <c r="H878" s="253">
        <f t="shared" si="132"/>
        <v>0</v>
      </c>
    </row>
    <row r="879" spans="1:8" ht="15" x14ac:dyDescent="0.25">
      <c r="A879" s="476" t="s">
        <v>11672</v>
      </c>
      <c r="B879" s="73" t="s">
        <v>5804</v>
      </c>
      <c r="C879" s="594"/>
      <c r="D879" s="621"/>
      <c r="E879" s="658"/>
      <c r="F879" s="62"/>
      <c r="G879" s="62"/>
      <c r="H879" s="253"/>
    </row>
    <row r="880" spans="1:8" ht="28.5" x14ac:dyDescent="0.2">
      <c r="A880" s="607" t="s">
        <v>11673</v>
      </c>
      <c r="B880" s="182" t="s">
        <v>6099</v>
      </c>
      <c r="C880" s="594">
        <v>6500.08</v>
      </c>
      <c r="D880" s="621">
        <v>27</v>
      </c>
      <c r="E880" s="658"/>
      <c r="F880" s="62">
        <v>0</v>
      </c>
      <c r="G880" s="62">
        <v>0</v>
      </c>
      <c r="H880" s="253">
        <f t="shared" si="132"/>
        <v>0</v>
      </c>
    </row>
    <row r="881" spans="1:8" ht="15.75" thickBot="1" x14ac:dyDescent="0.3">
      <c r="A881" s="476" t="s">
        <v>11674</v>
      </c>
      <c r="B881" s="73" t="s">
        <v>8678</v>
      </c>
      <c r="C881" s="594">
        <v>2860.04</v>
      </c>
      <c r="D881" s="621" t="s">
        <v>11675</v>
      </c>
      <c r="E881" s="658"/>
      <c r="F881" s="62">
        <v>0</v>
      </c>
      <c r="G881" s="62">
        <v>0</v>
      </c>
      <c r="H881" s="253">
        <f t="shared" si="132"/>
        <v>0</v>
      </c>
    </row>
    <row r="882" spans="1:8" ht="15.75" thickBot="1" x14ac:dyDescent="0.3">
      <c r="A882" s="158"/>
      <c r="B882" s="159" t="s">
        <v>6073</v>
      </c>
      <c r="C882" s="280">
        <f>SUM(C874:C881)</f>
        <v>141860.49</v>
      </c>
      <c r="D882" s="273"/>
      <c r="E882" s="660"/>
      <c r="F882" s="280">
        <f t="shared" ref="F882:H882" si="133">SUM(F874:F881)</f>
        <v>0</v>
      </c>
      <c r="G882" s="280">
        <f t="shared" si="133"/>
        <v>0</v>
      </c>
      <c r="H882" s="280">
        <f t="shared" si="133"/>
        <v>0</v>
      </c>
    </row>
    <row r="883" spans="1:8" ht="45" x14ac:dyDescent="0.25">
      <c r="A883" s="170" t="s">
        <v>11676</v>
      </c>
      <c r="B883" s="501" t="s">
        <v>7814</v>
      </c>
      <c r="C883" s="286"/>
      <c r="D883" s="275"/>
      <c r="E883" s="661"/>
      <c r="F883" s="275"/>
      <c r="G883" s="275"/>
      <c r="H883" s="287"/>
    </row>
    <row r="884" spans="1:8" x14ac:dyDescent="0.2">
      <c r="A884" s="6"/>
      <c r="B884" s="6" t="s">
        <v>5474</v>
      </c>
      <c r="C884" s="250"/>
      <c r="D884" s="250"/>
      <c r="E884" s="662"/>
      <c r="F884" s="250"/>
      <c r="G884" s="250"/>
      <c r="H884" s="250"/>
    </row>
    <row r="885" spans="1:8" ht="15" x14ac:dyDescent="0.25">
      <c r="A885" s="476"/>
      <c r="B885" s="588" t="s">
        <v>5555</v>
      </c>
      <c r="C885" s="617"/>
      <c r="D885" s="617"/>
      <c r="E885" s="658"/>
      <c r="F885" s="277"/>
      <c r="G885" s="277"/>
      <c r="H885" s="277"/>
    </row>
    <row r="886" spans="1:8" ht="15" x14ac:dyDescent="0.25">
      <c r="A886" s="476" t="s">
        <v>11677</v>
      </c>
      <c r="B886" s="27" t="s">
        <v>6142</v>
      </c>
      <c r="C886" s="594">
        <v>468564.18</v>
      </c>
      <c r="D886" s="621"/>
      <c r="E886" s="658"/>
      <c r="F886" s="62">
        <v>0</v>
      </c>
      <c r="G886" s="62">
        <v>0</v>
      </c>
      <c r="H886" s="253">
        <f t="shared" ref="H886:H891" si="134">G886-F886</f>
        <v>0</v>
      </c>
    </row>
    <row r="887" spans="1:8" ht="15" x14ac:dyDescent="0.25">
      <c r="A887" s="476" t="s">
        <v>804</v>
      </c>
      <c r="B887" s="167" t="s">
        <v>9031</v>
      </c>
      <c r="C887" s="594">
        <v>284029.46999999997</v>
      </c>
      <c r="D887" s="621" t="s">
        <v>11686</v>
      </c>
      <c r="E887" s="658"/>
      <c r="F887" s="62">
        <v>0</v>
      </c>
      <c r="G887" s="62">
        <v>0</v>
      </c>
      <c r="H887" s="253">
        <f t="shared" si="134"/>
        <v>0</v>
      </c>
    </row>
    <row r="888" spans="1:8" ht="30" x14ac:dyDescent="0.25">
      <c r="A888" s="476" t="s">
        <v>805</v>
      </c>
      <c r="B888" s="167" t="s">
        <v>9032</v>
      </c>
      <c r="C888" s="594">
        <v>198500.04</v>
      </c>
      <c r="D888" s="621" t="s">
        <v>11687</v>
      </c>
      <c r="E888" s="658"/>
      <c r="F888" s="62">
        <v>0</v>
      </c>
      <c r="G888" s="62">
        <v>0</v>
      </c>
      <c r="H888" s="253">
        <f t="shared" si="134"/>
        <v>0</v>
      </c>
    </row>
    <row r="889" spans="1:8" ht="15" x14ac:dyDescent="0.25">
      <c r="A889" s="476" t="s">
        <v>5235</v>
      </c>
      <c r="B889" s="12" t="s">
        <v>6111</v>
      </c>
      <c r="C889" s="594">
        <v>282090.65999999997</v>
      </c>
      <c r="D889" s="621" t="s">
        <v>11688</v>
      </c>
      <c r="E889" s="658"/>
      <c r="F889" s="62">
        <v>0</v>
      </c>
      <c r="G889" s="62">
        <v>0</v>
      </c>
      <c r="H889" s="253">
        <f t="shared" si="134"/>
        <v>0</v>
      </c>
    </row>
    <row r="890" spans="1:8" ht="15" x14ac:dyDescent="0.25">
      <c r="A890" s="476" t="s">
        <v>11678</v>
      </c>
      <c r="B890" s="167" t="s">
        <v>8871</v>
      </c>
      <c r="C890" s="594">
        <v>27153.29</v>
      </c>
      <c r="D890" s="621" t="s">
        <v>11689</v>
      </c>
      <c r="E890" s="658"/>
      <c r="F890" s="62">
        <v>0</v>
      </c>
      <c r="G890" s="62">
        <v>0</v>
      </c>
      <c r="H890" s="253">
        <f t="shared" si="134"/>
        <v>0</v>
      </c>
    </row>
    <row r="891" spans="1:8" ht="30" x14ac:dyDescent="0.25">
      <c r="A891" s="476" t="s">
        <v>11679</v>
      </c>
      <c r="B891" s="167" t="s">
        <v>8872</v>
      </c>
      <c r="C891" s="594">
        <v>54066.27</v>
      </c>
      <c r="D891" s="621">
        <v>36</v>
      </c>
      <c r="E891" s="658"/>
      <c r="F891" s="62">
        <v>0</v>
      </c>
      <c r="G891" s="62">
        <v>0</v>
      </c>
      <c r="H891" s="253">
        <f t="shared" si="134"/>
        <v>0</v>
      </c>
    </row>
    <row r="892" spans="1:8" ht="15" x14ac:dyDescent="0.25">
      <c r="A892" s="476"/>
      <c r="B892" s="588" t="s">
        <v>5564</v>
      </c>
      <c r="C892" s="594"/>
      <c r="D892" s="621"/>
      <c r="E892" s="658"/>
      <c r="F892" s="277"/>
      <c r="G892" s="277"/>
      <c r="H892" s="277"/>
    </row>
    <row r="893" spans="1:8" ht="15" x14ac:dyDescent="0.25">
      <c r="A893" s="476" t="s">
        <v>11680</v>
      </c>
      <c r="B893" s="27" t="s">
        <v>6142</v>
      </c>
      <c r="C893" s="594">
        <v>630422.46</v>
      </c>
      <c r="D893" s="621"/>
      <c r="E893" s="658"/>
      <c r="F893" s="62">
        <v>0</v>
      </c>
      <c r="G893" s="62">
        <v>0</v>
      </c>
      <c r="H893" s="253">
        <f t="shared" ref="H893:H898" si="135">G893-F893</f>
        <v>0</v>
      </c>
    </row>
    <row r="894" spans="1:8" ht="15" x14ac:dyDescent="0.25">
      <c r="A894" s="476" t="s">
        <v>11681</v>
      </c>
      <c r="B894" s="167" t="s">
        <v>9031</v>
      </c>
      <c r="C894" s="594">
        <v>254018.16</v>
      </c>
      <c r="D894" s="621" t="s">
        <v>11686</v>
      </c>
      <c r="E894" s="658"/>
      <c r="F894" s="62">
        <v>0</v>
      </c>
      <c r="G894" s="62">
        <v>0</v>
      </c>
      <c r="H894" s="253">
        <f t="shared" si="135"/>
        <v>0</v>
      </c>
    </row>
    <row r="895" spans="1:8" ht="30" x14ac:dyDescent="0.25">
      <c r="A895" s="476" t="s">
        <v>11682</v>
      </c>
      <c r="B895" s="167" t="s">
        <v>9032</v>
      </c>
      <c r="C895" s="594">
        <v>348732.81</v>
      </c>
      <c r="D895" s="621" t="s">
        <v>11687</v>
      </c>
      <c r="E895" s="658"/>
      <c r="F895" s="62">
        <v>0</v>
      </c>
      <c r="G895" s="62">
        <v>0</v>
      </c>
      <c r="H895" s="253">
        <f t="shared" si="135"/>
        <v>0</v>
      </c>
    </row>
    <row r="896" spans="1:8" ht="15" x14ac:dyDescent="0.25">
      <c r="A896" s="476" t="s">
        <v>11683</v>
      </c>
      <c r="B896" s="12" t="s">
        <v>6111</v>
      </c>
      <c r="C896" s="594">
        <v>407887.67</v>
      </c>
      <c r="D896" s="621" t="s">
        <v>11690</v>
      </c>
      <c r="E896" s="658"/>
      <c r="F896" s="62">
        <v>0</v>
      </c>
      <c r="G896" s="62">
        <v>0</v>
      </c>
      <c r="H896" s="253">
        <f t="shared" si="135"/>
        <v>0</v>
      </c>
    </row>
    <row r="897" spans="1:8" ht="15" x14ac:dyDescent="0.25">
      <c r="A897" s="476" t="s">
        <v>11684</v>
      </c>
      <c r="B897" s="167" t="s">
        <v>8871</v>
      </c>
      <c r="C897" s="594">
        <v>30050.16</v>
      </c>
      <c r="D897" s="621" t="s">
        <v>11689</v>
      </c>
      <c r="E897" s="658"/>
      <c r="F897" s="62">
        <v>0</v>
      </c>
      <c r="G897" s="62">
        <v>0</v>
      </c>
      <c r="H897" s="253">
        <f t="shared" si="135"/>
        <v>0</v>
      </c>
    </row>
    <row r="898" spans="1:8" ht="30.75" thickBot="1" x14ac:dyDescent="0.3">
      <c r="A898" s="476" t="s">
        <v>11685</v>
      </c>
      <c r="B898" s="167" t="s">
        <v>8872</v>
      </c>
      <c r="C898" s="594">
        <v>67947.19</v>
      </c>
      <c r="D898" s="621">
        <v>36</v>
      </c>
      <c r="E898" s="658"/>
      <c r="F898" s="62">
        <v>0</v>
      </c>
      <c r="G898" s="62">
        <v>0</v>
      </c>
      <c r="H898" s="253">
        <f t="shared" si="135"/>
        <v>0</v>
      </c>
    </row>
    <row r="899" spans="1:8" ht="15.75" thickBot="1" x14ac:dyDescent="0.3">
      <c r="A899" s="158"/>
      <c r="B899" s="159" t="s">
        <v>6074</v>
      </c>
      <c r="C899" s="280">
        <f>SUM(C886:C898)</f>
        <v>3053462.36</v>
      </c>
      <c r="D899" s="273"/>
      <c r="E899" s="660"/>
      <c r="F899" s="280">
        <f t="shared" ref="F899:H899" si="136">SUM(F886:F898)</f>
        <v>0</v>
      </c>
      <c r="G899" s="280">
        <f t="shared" si="136"/>
        <v>0</v>
      </c>
      <c r="H899" s="280">
        <f t="shared" si="136"/>
        <v>0</v>
      </c>
    </row>
    <row r="900" spans="1:8" ht="30" x14ac:dyDescent="0.2">
      <c r="A900" s="206" t="s">
        <v>6075</v>
      </c>
      <c r="B900" s="501" t="s">
        <v>7815</v>
      </c>
      <c r="C900" s="290"/>
      <c r="D900" s="290"/>
      <c r="E900" s="665"/>
      <c r="F900" s="290"/>
      <c r="G900" s="290"/>
      <c r="H900" s="301"/>
    </row>
    <row r="901" spans="1:8" x14ac:dyDescent="0.2">
      <c r="A901" s="6"/>
      <c r="B901" s="6" t="s">
        <v>5489</v>
      </c>
      <c r="C901" s="250"/>
      <c r="D901" s="250"/>
      <c r="E901" s="662"/>
      <c r="F901" s="250"/>
      <c r="G901" s="250"/>
      <c r="H901" s="250"/>
    </row>
    <row r="902" spans="1:8" ht="15" x14ac:dyDescent="0.25">
      <c r="A902" s="476" t="s">
        <v>11691</v>
      </c>
      <c r="B902" s="12" t="s">
        <v>8758</v>
      </c>
      <c r="C902" s="617"/>
      <c r="D902" s="617"/>
      <c r="E902" s="658"/>
      <c r="F902" s="255"/>
      <c r="G902" s="255"/>
      <c r="H902" s="277"/>
    </row>
    <row r="903" spans="1:8" ht="15" x14ac:dyDescent="0.25">
      <c r="A903" s="476" t="s">
        <v>11692</v>
      </c>
      <c r="B903" s="6" t="s">
        <v>8555</v>
      </c>
      <c r="C903" s="594">
        <v>21682.34</v>
      </c>
      <c r="D903" s="621">
        <v>19</v>
      </c>
      <c r="E903" s="658"/>
      <c r="F903" s="62">
        <v>0</v>
      </c>
      <c r="G903" s="62">
        <v>0</v>
      </c>
      <c r="H903" s="253">
        <f t="shared" ref="H903:H910" si="137">G903-F903</f>
        <v>0</v>
      </c>
    </row>
    <row r="904" spans="1:8" ht="15" x14ac:dyDescent="0.25">
      <c r="A904" s="476" t="s">
        <v>803</v>
      </c>
      <c r="B904" s="6" t="s">
        <v>10742</v>
      </c>
      <c r="C904" s="594">
        <v>180659.16</v>
      </c>
      <c r="D904" s="621">
        <v>38</v>
      </c>
      <c r="E904" s="658"/>
      <c r="F904" s="62">
        <v>0</v>
      </c>
      <c r="G904" s="62">
        <v>0</v>
      </c>
      <c r="H904" s="253">
        <f t="shared" si="137"/>
        <v>0</v>
      </c>
    </row>
    <row r="905" spans="1:8" ht="15" x14ac:dyDescent="0.25">
      <c r="A905" s="476" t="s">
        <v>806</v>
      </c>
      <c r="B905" s="6" t="s">
        <v>8559</v>
      </c>
      <c r="C905" s="594">
        <v>104263.93</v>
      </c>
      <c r="D905" s="621">
        <v>41</v>
      </c>
      <c r="E905" s="658"/>
      <c r="F905" s="62">
        <v>0</v>
      </c>
      <c r="G905" s="62">
        <v>0</v>
      </c>
      <c r="H905" s="253">
        <f t="shared" si="137"/>
        <v>0</v>
      </c>
    </row>
    <row r="906" spans="1:8" ht="15" x14ac:dyDescent="0.25">
      <c r="A906" s="476" t="s">
        <v>11693</v>
      </c>
      <c r="B906" s="73" t="s">
        <v>5802</v>
      </c>
      <c r="C906" s="594"/>
      <c r="D906" s="431"/>
      <c r="E906" s="658"/>
      <c r="F906" s="62"/>
      <c r="G906" s="62"/>
      <c r="H906" s="253"/>
    </row>
    <row r="907" spans="1:8" x14ac:dyDescent="0.2">
      <c r="A907" s="606" t="s">
        <v>11694</v>
      </c>
      <c r="B907" s="195" t="s">
        <v>10762</v>
      </c>
      <c r="C907" s="594">
        <v>411007.26</v>
      </c>
      <c r="D907" s="622"/>
      <c r="E907" s="658"/>
      <c r="F907" s="62">
        <v>0</v>
      </c>
      <c r="G907" s="62">
        <v>0</v>
      </c>
      <c r="H907" s="253">
        <f t="shared" si="137"/>
        <v>0</v>
      </c>
    </row>
    <row r="908" spans="1:8" ht="15" x14ac:dyDescent="0.25">
      <c r="A908" s="476" t="s">
        <v>11695</v>
      </c>
      <c r="B908" s="73" t="s">
        <v>5804</v>
      </c>
      <c r="C908" s="594"/>
      <c r="D908" s="621"/>
      <c r="E908" s="658"/>
      <c r="F908" s="62"/>
      <c r="G908" s="62"/>
      <c r="H908" s="253"/>
    </row>
    <row r="909" spans="1:8" ht="28.5" x14ac:dyDescent="0.2">
      <c r="A909" s="607" t="s">
        <v>11696</v>
      </c>
      <c r="B909" s="182" t="s">
        <v>6099</v>
      </c>
      <c r="C909" s="594">
        <v>30292.85</v>
      </c>
      <c r="D909" s="621">
        <v>41</v>
      </c>
      <c r="E909" s="658"/>
      <c r="F909" s="62">
        <v>0</v>
      </c>
      <c r="G909" s="62">
        <v>0</v>
      </c>
      <c r="H909" s="253">
        <f t="shared" si="137"/>
        <v>0</v>
      </c>
    </row>
    <row r="910" spans="1:8" ht="15.75" thickBot="1" x14ac:dyDescent="0.3">
      <c r="A910" s="476" t="s">
        <v>11697</v>
      </c>
      <c r="B910" s="73" t="s">
        <v>8678</v>
      </c>
      <c r="C910" s="594">
        <v>13328.88</v>
      </c>
      <c r="D910" s="621" t="s">
        <v>11675</v>
      </c>
      <c r="E910" s="658"/>
      <c r="F910" s="62">
        <v>0</v>
      </c>
      <c r="G910" s="62">
        <v>0</v>
      </c>
      <c r="H910" s="253">
        <f t="shared" si="137"/>
        <v>0</v>
      </c>
    </row>
    <row r="911" spans="1:8" ht="15.75" thickBot="1" x14ac:dyDescent="0.3">
      <c r="A911" s="158"/>
      <c r="B911" s="159" t="s">
        <v>6076</v>
      </c>
      <c r="C911" s="280">
        <f>SUM(C903:C910)</f>
        <v>761234.41999999993</v>
      </c>
      <c r="D911" s="273"/>
      <c r="E911" s="273"/>
      <c r="F911" s="280">
        <f t="shared" ref="F911:H911" si="138">SUM(F903:F910)</f>
        <v>0</v>
      </c>
      <c r="G911" s="280">
        <f t="shared" si="138"/>
        <v>0</v>
      </c>
      <c r="H911" s="280">
        <f t="shared" si="138"/>
        <v>0</v>
      </c>
    </row>
    <row r="912" spans="1:8" ht="45" x14ac:dyDescent="0.25">
      <c r="A912" s="170" t="s">
        <v>11698</v>
      </c>
      <c r="B912" s="501" t="s">
        <v>7816</v>
      </c>
      <c r="C912" s="286"/>
      <c r="D912" s="275"/>
      <c r="E912" s="275"/>
      <c r="F912" s="275"/>
      <c r="G912" s="275"/>
      <c r="H912" s="287"/>
    </row>
    <row r="913" spans="1:8" x14ac:dyDescent="0.2">
      <c r="A913" s="6"/>
      <c r="B913" s="6" t="s">
        <v>5489</v>
      </c>
      <c r="C913" s="250"/>
      <c r="D913" s="250"/>
      <c r="E913" s="250"/>
      <c r="F913" s="250"/>
      <c r="G913" s="250"/>
      <c r="H913" s="250"/>
    </row>
    <row r="914" spans="1:8" ht="15" x14ac:dyDescent="0.25">
      <c r="A914" s="476" t="s">
        <v>11699</v>
      </c>
      <c r="B914" s="12" t="s">
        <v>11652</v>
      </c>
      <c r="C914" s="594">
        <v>536094.74</v>
      </c>
      <c r="D914" s="621" t="s">
        <v>11705</v>
      </c>
      <c r="E914" s="603"/>
      <c r="F914" s="62">
        <v>0</v>
      </c>
      <c r="G914" s="62">
        <v>0</v>
      </c>
      <c r="H914" s="253">
        <f t="shared" ref="H914:H917" si="139">G914-F914</f>
        <v>0</v>
      </c>
    </row>
    <row r="915" spans="1:8" ht="30" x14ac:dyDescent="0.25">
      <c r="A915" s="476" t="s">
        <v>807</v>
      </c>
      <c r="B915" s="208" t="s">
        <v>6068</v>
      </c>
      <c r="C915" s="594">
        <v>4000256.8</v>
      </c>
      <c r="D915" s="621" t="s">
        <v>11706</v>
      </c>
      <c r="E915" s="603"/>
      <c r="F915" s="62">
        <v>0</v>
      </c>
      <c r="G915" s="62">
        <v>0</v>
      </c>
      <c r="H915" s="253">
        <f t="shared" si="139"/>
        <v>0</v>
      </c>
    </row>
    <row r="916" spans="1:8" ht="30" x14ac:dyDescent="0.25">
      <c r="A916" s="476" t="s">
        <v>808</v>
      </c>
      <c r="B916" s="208" t="s">
        <v>6020</v>
      </c>
      <c r="C916" s="594">
        <v>711292</v>
      </c>
      <c r="D916" s="621" t="s">
        <v>11707</v>
      </c>
      <c r="E916" s="603"/>
      <c r="F916" s="62">
        <v>0</v>
      </c>
      <c r="G916" s="62">
        <v>0</v>
      </c>
      <c r="H916" s="253">
        <f t="shared" si="139"/>
        <v>0</v>
      </c>
    </row>
    <row r="917" spans="1:8" ht="30" x14ac:dyDescent="0.25">
      <c r="A917" s="476" t="s">
        <v>5236</v>
      </c>
      <c r="B917" s="208" t="s">
        <v>6046</v>
      </c>
      <c r="C917" s="594">
        <v>1951085.59</v>
      </c>
      <c r="D917" s="621" t="s">
        <v>11708</v>
      </c>
      <c r="E917" s="603"/>
      <c r="F917" s="62">
        <v>0</v>
      </c>
      <c r="G917" s="62">
        <v>0</v>
      </c>
      <c r="H917" s="253">
        <f t="shared" si="139"/>
        <v>0</v>
      </c>
    </row>
    <row r="918" spans="1:8" ht="15" x14ac:dyDescent="0.25">
      <c r="A918" s="476" t="s">
        <v>11700</v>
      </c>
      <c r="B918" s="73" t="s">
        <v>11654</v>
      </c>
      <c r="C918" s="594"/>
      <c r="D918" s="431"/>
      <c r="E918" s="603"/>
      <c r="F918" s="255"/>
      <c r="G918" s="255"/>
      <c r="H918" s="277"/>
    </row>
    <row r="919" spans="1:8" ht="15" x14ac:dyDescent="0.25">
      <c r="A919" s="476"/>
      <c r="B919" s="73" t="s">
        <v>11655</v>
      </c>
      <c r="C919" s="594">
        <v>88645.84</v>
      </c>
      <c r="D919" s="431" t="s">
        <v>11063</v>
      </c>
      <c r="E919" s="603"/>
      <c r="F919" s="62">
        <v>0</v>
      </c>
      <c r="G919" s="62">
        <v>0</v>
      </c>
      <c r="H919" s="253">
        <f t="shared" ref="H919:H920" si="140">G919-F919</f>
        <v>0</v>
      </c>
    </row>
    <row r="920" spans="1:8" ht="15" x14ac:dyDescent="0.25">
      <c r="A920" s="476"/>
      <c r="B920" s="73" t="s">
        <v>11656</v>
      </c>
      <c r="C920" s="594">
        <v>49548.4</v>
      </c>
      <c r="D920" s="431" t="s">
        <v>11063</v>
      </c>
      <c r="E920" s="603"/>
      <c r="F920" s="62">
        <v>0</v>
      </c>
      <c r="G920" s="62">
        <v>0</v>
      </c>
      <c r="H920" s="253">
        <f t="shared" si="140"/>
        <v>0</v>
      </c>
    </row>
    <row r="921" spans="1:8" ht="15" x14ac:dyDescent="0.25">
      <c r="A921" s="476" t="s">
        <v>11701</v>
      </c>
      <c r="B921" s="11" t="s">
        <v>11043</v>
      </c>
      <c r="C921" s="594"/>
      <c r="D921" s="622"/>
      <c r="E921" s="603"/>
      <c r="F921" s="255"/>
      <c r="G921" s="255"/>
      <c r="H921" s="277"/>
    </row>
    <row r="922" spans="1:8" ht="15" x14ac:dyDescent="0.25">
      <c r="A922" s="476"/>
      <c r="B922" s="31" t="s">
        <v>11044</v>
      </c>
      <c r="C922" s="594">
        <f>1715517.92</f>
        <v>1715517.92</v>
      </c>
      <c r="D922" s="622"/>
      <c r="E922" s="603"/>
      <c r="F922" s="62">
        <v>0</v>
      </c>
      <c r="G922" s="62">
        <v>0</v>
      </c>
      <c r="H922" s="253">
        <f t="shared" ref="H922:H924" si="141">G922-F922</f>
        <v>0</v>
      </c>
    </row>
    <row r="923" spans="1:8" ht="29.25" x14ac:dyDescent="0.25">
      <c r="A923" s="476"/>
      <c r="B923" s="31" t="s">
        <v>11045</v>
      </c>
      <c r="C923" s="594">
        <v>573049.66</v>
      </c>
      <c r="D923" s="622"/>
      <c r="E923" s="603"/>
      <c r="F923" s="62">
        <v>0</v>
      </c>
      <c r="G923" s="62">
        <v>0</v>
      </c>
      <c r="H923" s="253">
        <f t="shared" si="141"/>
        <v>0</v>
      </c>
    </row>
    <row r="924" spans="1:8" ht="15" x14ac:dyDescent="0.25">
      <c r="A924" s="476" t="s">
        <v>11702</v>
      </c>
      <c r="B924" s="36" t="s">
        <v>11657</v>
      </c>
      <c r="C924" s="594">
        <v>1094349.55</v>
      </c>
      <c r="D924" s="431">
        <v>42</v>
      </c>
      <c r="E924" s="603"/>
      <c r="F924" s="62">
        <v>0</v>
      </c>
      <c r="G924" s="62">
        <v>0</v>
      </c>
      <c r="H924" s="253">
        <f t="shared" si="141"/>
        <v>0</v>
      </c>
    </row>
    <row r="925" spans="1:8" ht="15" x14ac:dyDescent="0.25">
      <c r="A925" s="476"/>
      <c r="B925" s="6" t="s">
        <v>11658</v>
      </c>
      <c r="C925" s="594"/>
      <c r="D925" s="622"/>
      <c r="E925" s="603"/>
      <c r="F925" s="62">
        <v>0</v>
      </c>
      <c r="G925" s="62">
        <v>0</v>
      </c>
      <c r="H925" s="253">
        <f t="shared" ref="H925:H928" si="142">G925-F925</f>
        <v>0</v>
      </c>
    </row>
    <row r="926" spans="1:8" ht="15" x14ac:dyDescent="0.25">
      <c r="A926" s="476"/>
      <c r="B926" s="6" t="s">
        <v>11659</v>
      </c>
      <c r="C926" s="594"/>
      <c r="D926" s="622"/>
      <c r="E926" s="603"/>
      <c r="F926" s="62">
        <v>0</v>
      </c>
      <c r="G926" s="62">
        <v>0</v>
      </c>
      <c r="H926" s="253">
        <f t="shared" si="142"/>
        <v>0</v>
      </c>
    </row>
    <row r="927" spans="1:8" ht="15" x14ac:dyDescent="0.25">
      <c r="A927" s="476" t="s">
        <v>11703</v>
      </c>
      <c r="B927" s="73" t="s">
        <v>5802</v>
      </c>
      <c r="C927" s="594"/>
      <c r="D927" s="621"/>
      <c r="E927" s="603"/>
      <c r="F927" s="62"/>
      <c r="G927" s="62"/>
      <c r="H927" s="253"/>
    </row>
    <row r="928" spans="1:8" ht="15.75" thickBot="1" x14ac:dyDescent="0.3">
      <c r="A928" s="607" t="s">
        <v>11704</v>
      </c>
      <c r="B928" s="73" t="s">
        <v>8101</v>
      </c>
      <c r="C928" s="594"/>
      <c r="D928" s="621"/>
      <c r="E928" s="603"/>
      <c r="F928" s="62">
        <v>0</v>
      </c>
      <c r="G928" s="62">
        <v>0</v>
      </c>
      <c r="H928" s="253">
        <f t="shared" si="142"/>
        <v>0</v>
      </c>
    </row>
    <row r="929" spans="1:8" ht="15.75" thickBot="1" x14ac:dyDescent="0.3">
      <c r="A929" s="158"/>
      <c r="B929" s="159" t="s">
        <v>6077</v>
      </c>
      <c r="C929" s="280">
        <f>SUM(C914:C927)</f>
        <v>10719840.5</v>
      </c>
      <c r="D929" s="273"/>
      <c r="E929" s="273"/>
      <c r="F929" s="280">
        <f t="shared" ref="F929:H929" si="143">SUM(F915:F927)</f>
        <v>0</v>
      </c>
      <c r="G929" s="280">
        <f t="shared" si="143"/>
        <v>0</v>
      </c>
      <c r="H929" s="280">
        <f t="shared" si="143"/>
        <v>0</v>
      </c>
    </row>
    <row r="930" spans="1:8" ht="30" x14ac:dyDescent="0.2">
      <c r="A930" s="206" t="s">
        <v>11709</v>
      </c>
      <c r="B930" s="501" t="s">
        <v>7817</v>
      </c>
      <c r="C930" s="290"/>
      <c r="D930" s="291"/>
      <c r="E930" s="291"/>
      <c r="F930" s="291"/>
      <c r="G930" s="291"/>
      <c r="H930" s="292"/>
    </row>
    <row r="931" spans="1:8" ht="15" x14ac:dyDescent="0.2">
      <c r="A931" s="6"/>
      <c r="B931" s="6" t="s">
        <v>5474</v>
      </c>
      <c r="C931" s="250"/>
      <c r="D931" s="300"/>
      <c r="E931" s="300"/>
      <c r="F931" s="300"/>
      <c r="G931" s="300"/>
      <c r="H931" s="300"/>
    </row>
    <row r="932" spans="1:8" ht="15" x14ac:dyDescent="0.25">
      <c r="A932" s="476" t="s">
        <v>11710</v>
      </c>
      <c r="B932" s="12" t="s">
        <v>8758</v>
      </c>
      <c r="C932" s="617"/>
      <c r="D932" s="617"/>
      <c r="E932" s="603"/>
      <c r="F932" s="300"/>
      <c r="G932" s="300"/>
      <c r="H932" s="300"/>
    </row>
    <row r="933" spans="1:8" ht="15" x14ac:dyDescent="0.25">
      <c r="A933" s="476" t="s">
        <v>11711</v>
      </c>
      <c r="B933" s="6" t="s">
        <v>8555</v>
      </c>
      <c r="C933" s="594">
        <v>33357.449999999997</v>
      </c>
      <c r="D933" s="621">
        <v>19</v>
      </c>
      <c r="E933" s="603"/>
      <c r="F933" s="62">
        <v>0</v>
      </c>
      <c r="G933" s="62">
        <v>0</v>
      </c>
      <c r="H933" s="253">
        <f t="shared" ref="H933:H935" si="144">G933-F933</f>
        <v>0</v>
      </c>
    </row>
    <row r="934" spans="1:8" ht="15" x14ac:dyDescent="0.25">
      <c r="A934" s="476" t="s">
        <v>809</v>
      </c>
      <c r="B934" s="6" t="s">
        <v>10742</v>
      </c>
      <c r="C934" s="594">
        <v>661189.77</v>
      </c>
      <c r="D934" s="621">
        <v>36</v>
      </c>
      <c r="E934" s="603"/>
      <c r="F934" s="62">
        <v>0</v>
      </c>
      <c r="G934" s="62">
        <v>0</v>
      </c>
      <c r="H934" s="253">
        <f t="shared" si="144"/>
        <v>0</v>
      </c>
    </row>
    <row r="935" spans="1:8" ht="15" x14ac:dyDescent="0.25">
      <c r="A935" s="476" t="s">
        <v>810</v>
      </c>
      <c r="B935" s="6" t="s">
        <v>8559</v>
      </c>
      <c r="C935" s="594">
        <v>160406.04999999999</v>
      </c>
      <c r="D935" s="621">
        <v>38</v>
      </c>
      <c r="E935" s="603"/>
      <c r="F935" s="62">
        <v>0</v>
      </c>
      <c r="G935" s="62">
        <v>0</v>
      </c>
      <c r="H935" s="253">
        <f t="shared" si="144"/>
        <v>0</v>
      </c>
    </row>
    <row r="936" spans="1:8" ht="15" x14ac:dyDescent="0.25">
      <c r="A936" s="476" t="s">
        <v>11712</v>
      </c>
      <c r="B936" s="73" t="s">
        <v>5802</v>
      </c>
      <c r="C936" s="594"/>
      <c r="D936" s="431"/>
      <c r="E936" s="603"/>
      <c r="F936" s="300"/>
      <c r="G936" s="300"/>
      <c r="H936" s="300"/>
    </row>
    <row r="937" spans="1:8" x14ac:dyDescent="0.2">
      <c r="A937" s="606" t="s">
        <v>11713</v>
      </c>
      <c r="B937" s="195" t="s">
        <v>10762</v>
      </c>
      <c r="C937" s="594">
        <v>220182.46</v>
      </c>
      <c r="D937" s="621">
        <v>32</v>
      </c>
      <c r="E937" s="603"/>
      <c r="F937" s="62">
        <v>0</v>
      </c>
      <c r="G937" s="62">
        <v>0</v>
      </c>
      <c r="H937" s="253">
        <f t="shared" ref="H937:H938" si="145">G937-F937</f>
        <v>0</v>
      </c>
    </row>
    <row r="938" spans="1:8" ht="28.5" x14ac:dyDescent="0.2">
      <c r="A938" s="606" t="s">
        <v>11714</v>
      </c>
      <c r="B938" s="520" t="s">
        <v>10760</v>
      </c>
      <c r="C938" s="594">
        <v>179474.13</v>
      </c>
      <c r="D938" s="431"/>
      <c r="E938" s="603"/>
      <c r="F938" s="62">
        <v>0</v>
      </c>
      <c r="G938" s="62">
        <v>0</v>
      </c>
      <c r="H938" s="253">
        <f t="shared" si="145"/>
        <v>0</v>
      </c>
    </row>
    <row r="939" spans="1:8" ht="15" x14ac:dyDescent="0.25">
      <c r="A939" s="476" t="s">
        <v>11715</v>
      </c>
      <c r="B939" s="73" t="s">
        <v>5804</v>
      </c>
      <c r="C939" s="594"/>
      <c r="D939" s="621"/>
      <c r="E939" s="603"/>
      <c r="F939" s="300"/>
      <c r="G939" s="300"/>
      <c r="H939" s="300"/>
    </row>
    <row r="940" spans="1:8" ht="28.5" x14ac:dyDescent="0.2">
      <c r="A940" s="607" t="s">
        <v>11716</v>
      </c>
      <c r="B940" s="182" t="s">
        <v>6099</v>
      </c>
      <c r="C940" s="594">
        <v>46604.38</v>
      </c>
      <c r="D940" s="621">
        <v>39</v>
      </c>
      <c r="E940" s="603"/>
      <c r="F940" s="62">
        <v>0</v>
      </c>
      <c r="G940" s="62">
        <v>0</v>
      </c>
      <c r="H940" s="253">
        <f t="shared" ref="H940:H941" si="146">G940-F940</f>
        <v>0</v>
      </c>
    </row>
    <row r="941" spans="1:8" ht="15.75" thickBot="1" x14ac:dyDescent="0.3">
      <c r="A941" s="476" t="s">
        <v>11717</v>
      </c>
      <c r="B941" s="73" t="s">
        <v>8678</v>
      </c>
      <c r="C941" s="594">
        <v>20505.97</v>
      </c>
      <c r="D941" s="621" t="s">
        <v>11072</v>
      </c>
      <c r="E941" s="603"/>
      <c r="F941" s="62">
        <v>0</v>
      </c>
      <c r="G941" s="62">
        <v>0</v>
      </c>
      <c r="H941" s="253">
        <f t="shared" si="146"/>
        <v>0</v>
      </c>
    </row>
    <row r="942" spans="1:8" ht="15.75" thickBot="1" x14ac:dyDescent="0.3">
      <c r="A942" s="158"/>
      <c r="B942" s="159" t="s">
        <v>6080</v>
      </c>
      <c r="C942" s="280">
        <f>SUM(C933:C941)</f>
        <v>1321720.2099999997</v>
      </c>
      <c r="D942" s="273"/>
      <c r="E942" s="273"/>
      <c r="F942" s="280">
        <f t="shared" ref="F942:H942" si="147">SUM(F933:F941)</f>
        <v>0</v>
      </c>
      <c r="G942" s="280">
        <f t="shared" si="147"/>
        <v>0</v>
      </c>
      <c r="H942" s="280">
        <f t="shared" si="147"/>
        <v>0</v>
      </c>
    </row>
    <row r="943" spans="1:8" ht="30" x14ac:dyDescent="0.25">
      <c r="A943" s="158"/>
      <c r="B943" s="189" t="s">
        <v>6081</v>
      </c>
      <c r="C943" s="262">
        <f>C19+C34+C49+C261+C273+C292+C304+C320+C332+C349+C361+C830+C842+C854+C870+C882+C899+C911+C929+C942</f>
        <v>85277015.319999918</v>
      </c>
      <c r="D943" s="281"/>
      <c r="E943" s="282"/>
      <c r="F943" s="262">
        <f t="shared" ref="F943:H943" si="148">F19+F34+F49+F261+F273+F292+F304+F320+F332+F349+F361+F830+F842+F854+F870+F882+F899+F911+F929+F942</f>
        <v>1124681.7031661898</v>
      </c>
      <c r="G943" s="262">
        <f t="shared" si="148"/>
        <v>2125520.3965672925</v>
      </c>
      <c r="H943" s="262">
        <f t="shared" si="148"/>
        <v>3250202.099733483</v>
      </c>
    </row>
  </sheetData>
  <mergeCells count="3">
    <mergeCell ref="A8:A9"/>
    <mergeCell ref="B8:B9"/>
    <mergeCell ref="C8:H8"/>
  </mergeCells>
  <phoneticPr fontId="40" type="noConversion"/>
  <pageMargins left="0.51181102362204722" right="0.31496062992125984" top="0.55118110236220474" bottom="0.55118110236220474" header="0.31496062992125984" footer="0.31496062992125984"/>
  <pageSetup paperSize="9" scale="57" fitToHeight="17" orientation="portrait" r:id="rId1"/>
  <headerFooter>
    <oddFooter>&amp;R&amp;P/&amp;N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  <pageSetUpPr fitToPage="1"/>
  </sheetPr>
  <dimension ref="A2:H329"/>
  <sheetViews>
    <sheetView view="pageBreakPreview" topLeftCell="A302" zoomScaleSheetLayoutView="100" workbookViewId="0">
      <selection activeCell="G328" sqref="G328"/>
    </sheetView>
  </sheetViews>
  <sheetFormatPr defaultColWidth="9.125" defaultRowHeight="14.25" x14ac:dyDescent="0.2"/>
  <cols>
    <col min="1" max="1" width="18.75" style="1" customWidth="1"/>
    <col min="2" max="2" width="42.375" style="1" customWidth="1"/>
    <col min="3" max="3" width="26.875" style="1" customWidth="1"/>
    <col min="4" max="4" width="14.25" style="1" customWidth="1"/>
    <col min="5" max="8" width="17.875" style="1" customWidth="1"/>
    <col min="9" max="16384" width="9.125" style="1"/>
  </cols>
  <sheetData>
    <row r="2" spans="1:8" ht="15" x14ac:dyDescent="0.25">
      <c r="A2" s="45" t="s">
        <v>6451</v>
      </c>
      <c r="B2" s="238"/>
    </row>
    <row r="3" spans="1:8" ht="15" x14ac:dyDescent="0.25">
      <c r="A3" s="45"/>
      <c r="B3" s="238"/>
    </row>
    <row r="4" spans="1:8" ht="15" x14ac:dyDescent="0.25">
      <c r="A4" s="45" t="s">
        <v>6453</v>
      </c>
      <c r="B4" s="238"/>
    </row>
    <row r="5" spans="1:8" ht="15" x14ac:dyDescent="0.25">
      <c r="A5" s="45"/>
      <c r="B5" s="238"/>
    </row>
    <row r="6" spans="1:8" ht="15" x14ac:dyDescent="0.25">
      <c r="A6" s="45"/>
      <c r="B6" s="804" t="s">
        <v>13679</v>
      </c>
      <c r="C6" s="805"/>
    </row>
    <row r="7" spans="1:8" ht="15" thickBot="1" x14ac:dyDescent="0.25"/>
    <row r="8" spans="1:8" ht="32.25" customHeight="1" x14ac:dyDescent="0.2">
      <c r="A8" s="783" t="s">
        <v>6224</v>
      </c>
      <c r="B8" s="798" t="s">
        <v>1475</v>
      </c>
      <c r="C8" s="801" t="s">
        <v>7788</v>
      </c>
      <c r="D8" s="802"/>
      <c r="E8" s="802"/>
      <c r="F8" s="802"/>
      <c r="G8" s="802"/>
      <c r="H8" s="803"/>
    </row>
    <row r="9" spans="1:8" ht="58.5" x14ac:dyDescent="0.2">
      <c r="A9" s="784"/>
      <c r="B9" s="799"/>
      <c r="C9" s="164" t="s">
        <v>5468</v>
      </c>
      <c r="D9" s="164" t="s">
        <v>5469</v>
      </c>
      <c r="E9" s="165" t="s">
        <v>5470</v>
      </c>
      <c r="F9" s="164" t="s">
        <v>5471</v>
      </c>
      <c r="G9" s="165" t="s">
        <v>5472</v>
      </c>
      <c r="H9" s="164" t="s">
        <v>5473</v>
      </c>
    </row>
    <row r="10" spans="1:8" ht="45" x14ac:dyDescent="0.25">
      <c r="A10" s="206" t="s">
        <v>6082</v>
      </c>
      <c r="B10" s="206" t="s">
        <v>7787</v>
      </c>
      <c r="C10" s="20"/>
      <c r="D10" s="20"/>
      <c r="E10" s="20"/>
      <c r="F10" s="20"/>
      <c r="G10" s="20"/>
      <c r="H10" s="21"/>
    </row>
    <row r="11" spans="1:8" x14ac:dyDescent="0.2">
      <c r="A11" s="6"/>
      <c r="B11" s="6" t="s">
        <v>5489</v>
      </c>
      <c r="C11" s="250"/>
      <c r="D11" s="250"/>
      <c r="E11" s="250"/>
      <c r="F11" s="250"/>
      <c r="G11" s="250"/>
      <c r="H11" s="250"/>
    </row>
    <row r="12" spans="1:8" ht="15" x14ac:dyDescent="0.25">
      <c r="A12" s="11" t="s">
        <v>811</v>
      </c>
      <c r="B12" s="12" t="s">
        <v>5961</v>
      </c>
      <c r="C12" s="269"/>
      <c r="D12" s="255"/>
      <c r="E12" s="255"/>
      <c r="F12" s="255"/>
      <c r="G12" s="255"/>
      <c r="H12" s="277"/>
    </row>
    <row r="13" spans="1:8" x14ac:dyDescent="0.2">
      <c r="A13" s="10" t="s">
        <v>812</v>
      </c>
      <c r="B13" s="6" t="s">
        <v>5476</v>
      </c>
      <c r="C13" s="253"/>
      <c r="D13" s="250"/>
      <c r="E13" s="250"/>
      <c r="F13" s="250"/>
      <c r="G13" s="250"/>
      <c r="H13" s="250"/>
    </row>
    <row r="14" spans="1:8" x14ac:dyDescent="0.2">
      <c r="A14" s="549" t="s">
        <v>5237</v>
      </c>
      <c r="B14" s="54" t="s">
        <v>9531</v>
      </c>
      <c r="C14" s="278">
        <v>380332.62</v>
      </c>
      <c r="D14" s="250">
        <v>18</v>
      </c>
      <c r="E14" s="250"/>
      <c r="F14" s="62">
        <v>0</v>
      </c>
      <c r="G14" s="62">
        <v>0</v>
      </c>
      <c r="H14" s="253">
        <f t="shared" ref="H14" si="0">G14-F14</f>
        <v>0</v>
      </c>
    </row>
    <row r="15" spans="1:8" x14ac:dyDescent="0.2">
      <c r="A15" s="10" t="s">
        <v>813</v>
      </c>
      <c r="B15" s="6" t="s">
        <v>5543</v>
      </c>
      <c r="C15" s="253"/>
      <c r="D15" s="250"/>
      <c r="E15" s="250"/>
      <c r="F15" s="250"/>
      <c r="G15" s="250"/>
      <c r="H15" s="250"/>
    </row>
    <row r="16" spans="1:8" ht="42.75" x14ac:dyDescent="0.2">
      <c r="A16" s="10"/>
      <c r="B16" s="173" t="s">
        <v>5517</v>
      </c>
      <c r="C16" s="253">
        <v>5398531.75</v>
      </c>
      <c r="D16" s="250">
        <v>34</v>
      </c>
      <c r="E16" s="250"/>
      <c r="F16" s="62">
        <v>0</v>
      </c>
      <c r="G16" s="62">
        <v>0</v>
      </c>
      <c r="H16" s="253">
        <f t="shared" ref="H16" si="1">G16-F16</f>
        <v>0</v>
      </c>
    </row>
    <row r="17" spans="1:8" x14ac:dyDescent="0.2">
      <c r="A17" s="10" t="s">
        <v>1392</v>
      </c>
      <c r="B17" s="6" t="s">
        <v>5567</v>
      </c>
      <c r="C17" s="253"/>
      <c r="D17" s="250"/>
      <c r="E17" s="250"/>
      <c r="F17" s="250"/>
      <c r="G17" s="250"/>
      <c r="H17" s="250"/>
    </row>
    <row r="18" spans="1:8" x14ac:dyDescent="0.2">
      <c r="A18" s="549" t="s">
        <v>5238</v>
      </c>
      <c r="B18" s="54" t="s">
        <v>9532</v>
      </c>
      <c r="C18" s="278">
        <v>352904.92565121554</v>
      </c>
      <c r="D18" s="250">
        <v>35</v>
      </c>
      <c r="E18" s="250"/>
      <c r="F18" s="62">
        <v>0</v>
      </c>
      <c r="G18" s="62">
        <v>0</v>
      </c>
      <c r="H18" s="253">
        <f t="shared" ref="H18:H19" si="2">G18-F18</f>
        <v>0</v>
      </c>
    </row>
    <row r="19" spans="1:8" x14ac:dyDescent="0.2">
      <c r="A19" s="549" t="s">
        <v>5239</v>
      </c>
      <c r="B19" s="54" t="s">
        <v>9533</v>
      </c>
      <c r="C19" s="278">
        <v>58511.694348784513</v>
      </c>
      <c r="D19" s="250">
        <v>35</v>
      </c>
      <c r="E19" s="250"/>
      <c r="F19" s="62">
        <v>0</v>
      </c>
      <c r="G19" s="62">
        <v>0</v>
      </c>
      <c r="H19" s="253">
        <f t="shared" si="2"/>
        <v>0</v>
      </c>
    </row>
    <row r="20" spans="1:8" ht="30" x14ac:dyDescent="0.25">
      <c r="A20" s="15" t="s">
        <v>814</v>
      </c>
      <c r="B20" s="167" t="s">
        <v>5859</v>
      </c>
      <c r="C20" s="269"/>
      <c r="D20" s="255"/>
      <c r="E20" s="255"/>
      <c r="F20" s="255"/>
      <c r="G20" s="255"/>
      <c r="H20" s="277"/>
    </row>
    <row r="21" spans="1:8" x14ac:dyDescent="0.2">
      <c r="A21" s="549" t="s">
        <v>815</v>
      </c>
      <c r="B21" s="520" t="s">
        <v>8596</v>
      </c>
      <c r="C21" s="253"/>
      <c r="D21" s="250">
        <v>30</v>
      </c>
      <c r="E21" s="250"/>
      <c r="F21" s="62"/>
      <c r="G21" s="62"/>
      <c r="H21" s="253"/>
    </row>
    <row r="22" spans="1:8" ht="85.5" x14ac:dyDescent="0.2">
      <c r="A22" s="549"/>
      <c r="B22" s="520" t="s">
        <v>8446</v>
      </c>
      <c r="C22" s="267"/>
      <c r="D22" s="250"/>
      <c r="E22" s="250"/>
      <c r="F22" s="62"/>
      <c r="G22" s="62"/>
      <c r="H22" s="545"/>
    </row>
    <row r="23" spans="1:8" ht="28.5" x14ac:dyDescent="0.2">
      <c r="A23" s="549" t="s">
        <v>9534</v>
      </c>
      <c r="B23" s="520" t="s">
        <v>9535</v>
      </c>
      <c r="C23" s="532"/>
      <c r="D23" s="250"/>
      <c r="E23" s="250"/>
      <c r="F23" s="62"/>
      <c r="G23" s="62"/>
      <c r="H23" s="545"/>
    </row>
    <row r="24" spans="1:8" x14ac:dyDescent="0.2">
      <c r="A24" s="549" t="s">
        <v>9536</v>
      </c>
      <c r="B24" s="520" t="s">
        <v>9537</v>
      </c>
      <c r="C24" s="532">
        <v>19847.308780286003</v>
      </c>
      <c r="D24" s="250"/>
      <c r="E24" s="250"/>
      <c r="F24" s="62">
        <v>0</v>
      </c>
      <c r="G24" s="62">
        <v>0</v>
      </c>
      <c r="H24" s="253">
        <f t="shared" ref="H24:H26" si="3">G24-F24</f>
        <v>0</v>
      </c>
    </row>
    <row r="25" spans="1:8" x14ac:dyDescent="0.2">
      <c r="A25" s="549" t="s">
        <v>9538</v>
      </c>
      <c r="B25" s="520" t="s">
        <v>9539</v>
      </c>
      <c r="C25" s="532">
        <v>15655.160219713394</v>
      </c>
      <c r="D25" s="250"/>
      <c r="E25" s="250"/>
      <c r="F25" s="62">
        <v>0</v>
      </c>
      <c r="G25" s="62">
        <v>0</v>
      </c>
      <c r="H25" s="253">
        <f t="shared" si="3"/>
        <v>0</v>
      </c>
    </row>
    <row r="26" spans="1:8" ht="28.5" x14ac:dyDescent="0.2">
      <c r="A26" s="549" t="s">
        <v>9540</v>
      </c>
      <c r="B26" s="520" t="s">
        <v>9541</v>
      </c>
      <c r="C26" s="532">
        <v>1868.5509999999997</v>
      </c>
      <c r="D26" s="250"/>
      <c r="E26" s="250"/>
      <c r="F26" s="62">
        <v>0</v>
      </c>
      <c r="G26" s="62">
        <v>0</v>
      </c>
      <c r="H26" s="253">
        <f t="shared" si="3"/>
        <v>0</v>
      </c>
    </row>
    <row r="27" spans="1:8" ht="15" x14ac:dyDescent="0.25">
      <c r="A27" s="15" t="s">
        <v>816</v>
      </c>
      <c r="B27" s="12" t="s">
        <v>6016</v>
      </c>
      <c r="C27" s="269"/>
      <c r="D27" s="255"/>
      <c r="E27" s="255"/>
      <c r="F27" s="255"/>
      <c r="G27" s="255"/>
      <c r="H27" s="277"/>
    </row>
    <row r="28" spans="1:8" ht="42.75" x14ac:dyDescent="0.2">
      <c r="A28" s="10" t="s">
        <v>817</v>
      </c>
      <c r="B28" s="173" t="s">
        <v>5545</v>
      </c>
      <c r="C28" s="253">
        <v>976317.97</v>
      </c>
      <c r="D28" s="250">
        <v>39</v>
      </c>
      <c r="E28" s="250"/>
      <c r="F28" s="62">
        <v>0</v>
      </c>
      <c r="G28" s="62">
        <v>0</v>
      </c>
      <c r="H28" s="253">
        <f t="shared" ref="H28" si="4">G28-F28</f>
        <v>0</v>
      </c>
    </row>
    <row r="29" spans="1:8" ht="15" x14ac:dyDescent="0.25">
      <c r="A29" s="15" t="s">
        <v>818</v>
      </c>
      <c r="B29" s="167" t="s">
        <v>5546</v>
      </c>
      <c r="C29" s="269"/>
      <c r="D29" s="255"/>
      <c r="E29" s="255"/>
      <c r="F29" s="255"/>
      <c r="G29" s="255"/>
      <c r="H29" s="277"/>
    </row>
    <row r="30" spans="1:8" ht="28.5" x14ac:dyDescent="0.2">
      <c r="A30" s="10" t="s">
        <v>819</v>
      </c>
      <c r="B30" s="31" t="s">
        <v>6083</v>
      </c>
      <c r="C30" s="278">
        <v>238213.58815266305</v>
      </c>
      <c r="D30" s="250">
        <v>39</v>
      </c>
      <c r="E30" s="250"/>
      <c r="F30" s="62">
        <v>0</v>
      </c>
      <c r="G30" s="62">
        <v>0</v>
      </c>
      <c r="H30" s="253">
        <f t="shared" ref="H30:H35" si="5">G30-F30</f>
        <v>0</v>
      </c>
    </row>
    <row r="31" spans="1:8" ht="28.5" x14ac:dyDescent="0.2">
      <c r="A31" s="10" t="s">
        <v>820</v>
      </c>
      <c r="B31" s="31" t="s">
        <v>6084</v>
      </c>
      <c r="C31" s="278">
        <v>39495.851847336948</v>
      </c>
      <c r="D31" s="250">
        <v>39</v>
      </c>
      <c r="E31" s="250"/>
      <c r="F31" s="62">
        <v>0</v>
      </c>
      <c r="G31" s="62">
        <v>0</v>
      </c>
      <c r="H31" s="253">
        <f t="shared" si="5"/>
        <v>0</v>
      </c>
    </row>
    <row r="32" spans="1:8" ht="28.5" x14ac:dyDescent="0.2">
      <c r="A32" s="10" t="s">
        <v>821</v>
      </c>
      <c r="B32" s="31" t="s">
        <v>6085</v>
      </c>
      <c r="C32" s="278">
        <v>238213.58815266305</v>
      </c>
      <c r="D32" s="250">
        <v>40</v>
      </c>
      <c r="E32" s="250"/>
      <c r="F32" s="62">
        <v>0</v>
      </c>
      <c r="G32" s="62">
        <v>0</v>
      </c>
      <c r="H32" s="253">
        <f t="shared" si="5"/>
        <v>0</v>
      </c>
    </row>
    <row r="33" spans="1:8" ht="28.5" x14ac:dyDescent="0.2">
      <c r="A33" s="10" t="s">
        <v>822</v>
      </c>
      <c r="B33" s="31" t="s">
        <v>6086</v>
      </c>
      <c r="C33" s="278">
        <v>39495.851847336948</v>
      </c>
      <c r="D33" s="250">
        <v>40</v>
      </c>
      <c r="E33" s="250"/>
      <c r="F33" s="62">
        <v>0</v>
      </c>
      <c r="G33" s="62">
        <v>0</v>
      </c>
      <c r="H33" s="253">
        <f t="shared" si="5"/>
        <v>0</v>
      </c>
    </row>
    <row r="34" spans="1:8" ht="28.5" x14ac:dyDescent="0.2">
      <c r="A34" s="10" t="s">
        <v>1393</v>
      </c>
      <c r="B34" s="31" t="s">
        <v>6087</v>
      </c>
      <c r="C34" s="278">
        <v>264697.49248590495</v>
      </c>
      <c r="D34" s="250">
        <v>41</v>
      </c>
      <c r="E34" s="250"/>
      <c r="F34" s="62">
        <v>0</v>
      </c>
      <c r="G34" s="62">
        <v>0</v>
      </c>
      <c r="H34" s="253">
        <f t="shared" si="5"/>
        <v>0</v>
      </c>
    </row>
    <row r="35" spans="1:8" ht="29.25" thickBot="1" x14ac:dyDescent="0.25">
      <c r="A35" s="10" t="s">
        <v>1394</v>
      </c>
      <c r="B35" s="31" t="s">
        <v>6088</v>
      </c>
      <c r="C35" s="278">
        <v>43886.887514095055</v>
      </c>
      <c r="D35" s="250">
        <v>41</v>
      </c>
      <c r="E35" s="250"/>
      <c r="F35" s="62">
        <v>0</v>
      </c>
      <c r="G35" s="62">
        <v>0</v>
      </c>
      <c r="H35" s="253">
        <f t="shared" si="5"/>
        <v>0</v>
      </c>
    </row>
    <row r="36" spans="1:8" ht="15.75" thickBot="1" x14ac:dyDescent="0.3">
      <c r="A36" s="158"/>
      <c r="B36" s="159" t="s">
        <v>6089</v>
      </c>
      <c r="C36" s="280">
        <f>SUM(C14:C35)</f>
        <v>8067973.2399999984</v>
      </c>
      <c r="D36" s="273"/>
      <c r="E36" s="273"/>
      <c r="F36" s="262">
        <f>SUM(F14:F35)</f>
        <v>0</v>
      </c>
      <c r="G36" s="262">
        <f>SUM(G14:G35)</f>
        <v>0</v>
      </c>
      <c r="H36" s="262">
        <f>SUM(H14:H35)</f>
        <v>0</v>
      </c>
    </row>
    <row r="37" spans="1:8" ht="45" x14ac:dyDescent="0.25">
      <c r="A37" s="170" t="s">
        <v>6090</v>
      </c>
      <c r="B37" s="501" t="s">
        <v>7786</v>
      </c>
      <c r="C37" s="286"/>
      <c r="D37" s="275"/>
      <c r="E37" s="275"/>
      <c r="F37" s="275"/>
      <c r="G37" s="275"/>
      <c r="H37" s="287"/>
    </row>
    <row r="38" spans="1:8" x14ac:dyDescent="0.2">
      <c r="A38" s="6"/>
      <c r="B38" s="6" t="s">
        <v>6013</v>
      </c>
      <c r="C38" s="250"/>
      <c r="D38" s="250"/>
      <c r="E38" s="250"/>
      <c r="F38" s="250"/>
      <c r="G38" s="250"/>
      <c r="H38" s="250"/>
    </row>
    <row r="39" spans="1:8" ht="15" x14ac:dyDescent="0.25">
      <c r="A39" s="11" t="s">
        <v>823</v>
      </c>
      <c r="B39" s="12" t="s">
        <v>5903</v>
      </c>
      <c r="C39" s="267"/>
      <c r="D39" s="255"/>
      <c r="E39" s="255"/>
      <c r="F39" s="255"/>
      <c r="G39" s="255"/>
      <c r="H39" s="277"/>
    </row>
    <row r="40" spans="1:8" x14ac:dyDescent="0.2">
      <c r="A40" s="10" t="s">
        <v>824</v>
      </c>
      <c r="B40" s="16" t="s">
        <v>5966</v>
      </c>
      <c r="C40" s="253">
        <v>72868.88</v>
      </c>
      <c r="D40" s="250">
        <v>18</v>
      </c>
      <c r="E40" s="250">
        <v>19</v>
      </c>
      <c r="F40" s="62">
        <v>72868.88</v>
      </c>
      <c r="G40" s="62">
        <v>0</v>
      </c>
      <c r="H40" s="253">
        <f>G40+F40</f>
        <v>72868.88</v>
      </c>
    </row>
    <row r="41" spans="1:8" x14ac:dyDescent="0.2">
      <c r="A41" s="10" t="s">
        <v>825</v>
      </c>
      <c r="B41" s="6" t="s">
        <v>5967</v>
      </c>
      <c r="C41" s="253">
        <v>72868.88</v>
      </c>
      <c r="D41" s="250">
        <v>19</v>
      </c>
      <c r="E41" s="250">
        <v>19</v>
      </c>
      <c r="F41" s="62">
        <v>72868.88</v>
      </c>
      <c r="G41" s="62">
        <v>0</v>
      </c>
      <c r="H41" s="253">
        <f>G41+F41</f>
        <v>72868.88</v>
      </c>
    </row>
    <row r="42" spans="1:8" x14ac:dyDescent="0.2">
      <c r="A42" s="10" t="s">
        <v>826</v>
      </c>
      <c r="B42" s="6" t="s">
        <v>5968</v>
      </c>
      <c r="C42" s="253">
        <v>72868.88</v>
      </c>
      <c r="D42" s="250">
        <v>20</v>
      </c>
      <c r="E42" s="250"/>
      <c r="F42" s="62">
        <v>0</v>
      </c>
      <c r="G42" s="62">
        <v>0</v>
      </c>
      <c r="H42" s="253">
        <f t="shared" ref="H42:H47" si="6">G42-F42</f>
        <v>0</v>
      </c>
    </row>
    <row r="43" spans="1:8" x14ac:dyDescent="0.2">
      <c r="A43" s="10" t="s">
        <v>827</v>
      </c>
      <c r="B43" s="6" t="s">
        <v>5969</v>
      </c>
      <c r="C43" s="253">
        <v>72868.88</v>
      </c>
      <c r="D43" s="250">
        <v>20</v>
      </c>
      <c r="E43" s="250"/>
      <c r="F43" s="62">
        <v>0</v>
      </c>
      <c r="G43" s="62">
        <v>0</v>
      </c>
      <c r="H43" s="253">
        <f t="shared" si="6"/>
        <v>0</v>
      </c>
    </row>
    <row r="44" spans="1:8" x14ac:dyDescent="0.2">
      <c r="A44" s="10" t="s">
        <v>1496</v>
      </c>
      <c r="B44" s="6" t="s">
        <v>5970</v>
      </c>
      <c r="C44" s="253">
        <v>18217.22</v>
      </c>
      <c r="D44" s="277">
        <v>38</v>
      </c>
      <c r="E44" s="277"/>
      <c r="F44" s="62">
        <v>0</v>
      </c>
      <c r="G44" s="62">
        <v>0</v>
      </c>
      <c r="H44" s="253">
        <f t="shared" si="6"/>
        <v>0</v>
      </c>
    </row>
    <row r="45" spans="1:8" x14ac:dyDescent="0.2">
      <c r="A45" s="10" t="s">
        <v>3120</v>
      </c>
      <c r="B45" s="6" t="s">
        <v>5971</v>
      </c>
      <c r="C45" s="253">
        <v>18217.22</v>
      </c>
      <c r="D45" s="277">
        <v>38</v>
      </c>
      <c r="E45" s="277"/>
      <c r="F45" s="62">
        <v>0</v>
      </c>
      <c r="G45" s="62">
        <v>0</v>
      </c>
      <c r="H45" s="253">
        <f t="shared" si="6"/>
        <v>0</v>
      </c>
    </row>
    <row r="46" spans="1:8" x14ac:dyDescent="0.2">
      <c r="A46" s="10" t="s">
        <v>3121</v>
      </c>
      <c r="B46" s="6" t="s">
        <v>5972</v>
      </c>
      <c r="C46" s="253">
        <v>18217.22</v>
      </c>
      <c r="D46" s="277">
        <v>38</v>
      </c>
      <c r="E46" s="277"/>
      <c r="F46" s="62">
        <v>0</v>
      </c>
      <c r="G46" s="62">
        <v>0</v>
      </c>
      <c r="H46" s="253">
        <f t="shared" si="6"/>
        <v>0</v>
      </c>
    </row>
    <row r="47" spans="1:8" x14ac:dyDescent="0.2">
      <c r="A47" s="10" t="s">
        <v>3122</v>
      </c>
      <c r="B47" s="6" t="s">
        <v>5973</v>
      </c>
      <c r="C47" s="253">
        <v>18217.22</v>
      </c>
      <c r="D47" s="277">
        <v>38</v>
      </c>
      <c r="E47" s="277"/>
      <c r="F47" s="62">
        <v>0</v>
      </c>
      <c r="G47" s="62">
        <v>0</v>
      </c>
      <c r="H47" s="253">
        <f t="shared" si="6"/>
        <v>0</v>
      </c>
    </row>
    <row r="48" spans="1:8" ht="45" x14ac:dyDescent="0.25">
      <c r="A48" s="11" t="s">
        <v>828</v>
      </c>
      <c r="B48" s="208" t="s">
        <v>6068</v>
      </c>
      <c r="C48" s="267"/>
      <c r="D48" s="255"/>
      <c r="E48" s="255"/>
      <c r="F48" s="255"/>
      <c r="G48" s="255"/>
      <c r="H48" s="277"/>
    </row>
    <row r="49" spans="1:8" x14ac:dyDescent="0.2">
      <c r="A49" s="10" t="s">
        <v>829</v>
      </c>
      <c r="B49" s="6" t="s">
        <v>6636</v>
      </c>
      <c r="C49" s="253">
        <v>257069.82</v>
      </c>
      <c r="D49" s="250">
        <v>19</v>
      </c>
      <c r="E49" s="250">
        <v>21</v>
      </c>
      <c r="F49" s="62">
        <v>257069.82</v>
      </c>
      <c r="G49" s="62">
        <v>0</v>
      </c>
      <c r="H49" s="253">
        <f t="shared" ref="H49:H87" si="7">G49+F49</f>
        <v>257069.82</v>
      </c>
    </row>
    <row r="50" spans="1:8" x14ac:dyDescent="0.2">
      <c r="A50" s="10" t="s">
        <v>830</v>
      </c>
      <c r="B50" s="6" t="s">
        <v>6637</v>
      </c>
      <c r="C50" s="253">
        <v>257069.82</v>
      </c>
      <c r="D50" s="250">
        <v>19</v>
      </c>
      <c r="E50" s="250">
        <v>21</v>
      </c>
      <c r="F50" s="62">
        <v>257069.82</v>
      </c>
      <c r="G50" s="62">
        <v>0</v>
      </c>
      <c r="H50" s="253">
        <f t="shared" si="7"/>
        <v>257069.82</v>
      </c>
    </row>
    <row r="51" spans="1:8" x14ac:dyDescent="0.2">
      <c r="A51" s="10" t="s">
        <v>831</v>
      </c>
      <c r="B51" s="6" t="s">
        <v>6638</v>
      </c>
      <c r="C51" s="253">
        <v>257069.82</v>
      </c>
      <c r="D51" s="250">
        <v>19</v>
      </c>
      <c r="E51" s="250">
        <v>21</v>
      </c>
      <c r="F51" s="62">
        <v>257069.82</v>
      </c>
      <c r="G51" s="62">
        <v>0</v>
      </c>
      <c r="H51" s="253">
        <f t="shared" si="7"/>
        <v>257069.82</v>
      </c>
    </row>
    <row r="52" spans="1:8" x14ac:dyDescent="0.2">
      <c r="A52" s="10" t="s">
        <v>832</v>
      </c>
      <c r="B52" s="6" t="s">
        <v>6639</v>
      </c>
      <c r="C52" s="253">
        <v>257069.82</v>
      </c>
      <c r="D52" s="250">
        <v>19</v>
      </c>
      <c r="E52" s="250">
        <v>22</v>
      </c>
      <c r="F52" s="62">
        <v>257069.82</v>
      </c>
      <c r="G52" s="62">
        <v>0</v>
      </c>
      <c r="H52" s="253">
        <f t="shared" si="7"/>
        <v>257069.82</v>
      </c>
    </row>
    <row r="53" spans="1:8" x14ac:dyDescent="0.2">
      <c r="A53" s="10" t="s">
        <v>833</v>
      </c>
      <c r="B53" s="6" t="s">
        <v>6640</v>
      </c>
      <c r="C53" s="253">
        <v>257069.82</v>
      </c>
      <c r="D53" s="250">
        <v>20</v>
      </c>
      <c r="E53" s="250">
        <v>22</v>
      </c>
      <c r="F53" s="62">
        <v>257069.82</v>
      </c>
      <c r="G53" s="62">
        <v>0</v>
      </c>
      <c r="H53" s="253">
        <f t="shared" si="7"/>
        <v>257069.82</v>
      </c>
    </row>
    <row r="54" spans="1:8" x14ac:dyDescent="0.2">
      <c r="A54" s="10" t="s">
        <v>834</v>
      </c>
      <c r="B54" s="6" t="s">
        <v>6641</v>
      </c>
      <c r="C54" s="253">
        <v>257069.82</v>
      </c>
      <c r="D54" s="250">
        <v>20</v>
      </c>
      <c r="E54" s="250">
        <v>22</v>
      </c>
      <c r="F54" s="62">
        <v>257069.82</v>
      </c>
      <c r="G54" s="62">
        <v>0</v>
      </c>
      <c r="H54" s="253">
        <f t="shared" si="7"/>
        <v>257069.82</v>
      </c>
    </row>
    <row r="55" spans="1:8" x14ac:dyDescent="0.2">
      <c r="A55" s="10" t="s">
        <v>835</v>
      </c>
      <c r="B55" s="6" t="s">
        <v>6642</v>
      </c>
      <c r="C55" s="253">
        <v>257069.82</v>
      </c>
      <c r="D55" s="250">
        <v>20</v>
      </c>
      <c r="E55" s="250">
        <v>21</v>
      </c>
      <c r="F55" s="62">
        <v>257069.82</v>
      </c>
      <c r="G55" s="62">
        <v>0</v>
      </c>
      <c r="H55" s="253">
        <f t="shared" si="7"/>
        <v>257069.82</v>
      </c>
    </row>
    <row r="56" spans="1:8" x14ac:dyDescent="0.2">
      <c r="A56" s="10" t="s">
        <v>836</v>
      </c>
      <c r="B56" s="6" t="s">
        <v>6643</v>
      </c>
      <c r="C56" s="253">
        <v>257069.82</v>
      </c>
      <c r="D56" s="250">
        <v>20</v>
      </c>
      <c r="E56" s="250">
        <v>22</v>
      </c>
      <c r="F56" s="62">
        <v>257069.82</v>
      </c>
      <c r="G56" s="62">
        <v>0</v>
      </c>
      <c r="H56" s="253">
        <f t="shared" si="7"/>
        <v>257069.82</v>
      </c>
    </row>
    <row r="57" spans="1:8" x14ac:dyDescent="0.2">
      <c r="A57" s="10" t="s">
        <v>837</v>
      </c>
      <c r="B57" s="6" t="s">
        <v>6644</v>
      </c>
      <c r="C57" s="253">
        <v>257069.82</v>
      </c>
      <c r="D57" s="250">
        <v>21</v>
      </c>
      <c r="E57" s="250">
        <v>22</v>
      </c>
      <c r="F57" s="62">
        <v>257069.82</v>
      </c>
      <c r="G57" s="62">
        <v>0</v>
      </c>
      <c r="H57" s="253">
        <f t="shared" si="7"/>
        <v>257069.82</v>
      </c>
    </row>
    <row r="58" spans="1:8" x14ac:dyDescent="0.2">
      <c r="A58" s="10" t="s">
        <v>838</v>
      </c>
      <c r="B58" s="6" t="s">
        <v>6645</v>
      </c>
      <c r="C58" s="253">
        <v>257069.82</v>
      </c>
      <c r="D58" s="250">
        <v>21</v>
      </c>
      <c r="E58" s="250">
        <v>24</v>
      </c>
      <c r="F58" s="62">
        <v>257069.82</v>
      </c>
      <c r="G58" s="62">
        <v>0</v>
      </c>
      <c r="H58" s="253">
        <f t="shared" si="7"/>
        <v>257069.82</v>
      </c>
    </row>
    <row r="59" spans="1:8" x14ac:dyDescent="0.2">
      <c r="A59" s="10" t="s">
        <v>839</v>
      </c>
      <c r="B59" s="6" t="s">
        <v>6646</v>
      </c>
      <c r="C59" s="253">
        <v>257069.82</v>
      </c>
      <c r="D59" s="250">
        <v>21</v>
      </c>
      <c r="E59" s="250">
        <v>24</v>
      </c>
      <c r="F59" s="62">
        <v>257069.82</v>
      </c>
      <c r="G59" s="62">
        <v>0</v>
      </c>
      <c r="H59" s="253">
        <f t="shared" si="7"/>
        <v>257069.82</v>
      </c>
    </row>
    <row r="60" spans="1:8" x14ac:dyDescent="0.2">
      <c r="A60" s="10" t="s">
        <v>840</v>
      </c>
      <c r="B60" s="6" t="s">
        <v>6647</v>
      </c>
      <c r="C60" s="253">
        <v>257069.82</v>
      </c>
      <c r="D60" s="250">
        <v>21</v>
      </c>
      <c r="E60" s="250">
        <v>24</v>
      </c>
      <c r="F60" s="62">
        <v>257069.82</v>
      </c>
      <c r="G60" s="62">
        <v>0</v>
      </c>
      <c r="H60" s="253">
        <f t="shared" si="7"/>
        <v>257069.82</v>
      </c>
    </row>
    <row r="61" spans="1:8" x14ac:dyDescent="0.2">
      <c r="A61" s="10" t="s">
        <v>841</v>
      </c>
      <c r="B61" s="6" t="s">
        <v>9686</v>
      </c>
      <c r="C61" s="253">
        <v>257069.82</v>
      </c>
      <c r="D61" s="250">
        <v>22</v>
      </c>
      <c r="E61" s="250">
        <v>28</v>
      </c>
      <c r="F61" s="62">
        <v>257069.82</v>
      </c>
      <c r="G61" s="62">
        <v>0</v>
      </c>
      <c r="H61" s="253">
        <f t="shared" ref="H61" si="8">G61+F61</f>
        <v>257069.82</v>
      </c>
    </row>
    <row r="62" spans="1:8" x14ac:dyDescent="0.2">
      <c r="A62" s="10" t="s">
        <v>842</v>
      </c>
      <c r="B62" s="6" t="s">
        <v>6597</v>
      </c>
      <c r="C62" s="253">
        <v>257069.82</v>
      </c>
      <c r="D62" s="250">
        <v>22</v>
      </c>
      <c r="E62" s="250">
        <v>24</v>
      </c>
      <c r="F62" s="62">
        <v>257069.82</v>
      </c>
      <c r="G62" s="62">
        <v>0</v>
      </c>
      <c r="H62" s="253">
        <f t="shared" si="7"/>
        <v>257069.82</v>
      </c>
    </row>
    <row r="63" spans="1:8" x14ac:dyDescent="0.2">
      <c r="A63" s="10" t="s">
        <v>843</v>
      </c>
      <c r="B63" s="6" t="s">
        <v>6598</v>
      </c>
      <c r="C63" s="253">
        <v>257069.82</v>
      </c>
      <c r="D63" s="250">
        <v>22</v>
      </c>
      <c r="E63" s="250">
        <v>24</v>
      </c>
      <c r="F63" s="62">
        <v>257069.82</v>
      </c>
      <c r="G63" s="62">
        <v>0</v>
      </c>
      <c r="H63" s="253">
        <f t="shared" si="7"/>
        <v>257069.82</v>
      </c>
    </row>
    <row r="64" spans="1:8" x14ac:dyDescent="0.2">
      <c r="A64" s="10" t="s">
        <v>844</v>
      </c>
      <c r="B64" s="6" t="s">
        <v>6599</v>
      </c>
      <c r="C64" s="253">
        <v>257069.82</v>
      </c>
      <c r="D64" s="250">
        <v>22</v>
      </c>
      <c r="E64" s="250">
        <v>24</v>
      </c>
      <c r="F64" s="62">
        <v>257069.82</v>
      </c>
      <c r="G64" s="62">
        <v>0</v>
      </c>
      <c r="H64" s="253">
        <f t="shared" si="7"/>
        <v>257069.82</v>
      </c>
    </row>
    <row r="65" spans="1:8" x14ac:dyDescent="0.2">
      <c r="A65" s="10" t="s">
        <v>845</v>
      </c>
      <c r="B65" s="6" t="s">
        <v>6955</v>
      </c>
      <c r="C65" s="253">
        <v>257069.82</v>
      </c>
      <c r="D65" s="250">
        <v>23</v>
      </c>
      <c r="E65" s="250">
        <v>24</v>
      </c>
      <c r="F65" s="62">
        <v>257069.82</v>
      </c>
      <c r="G65" s="62">
        <v>0</v>
      </c>
      <c r="H65" s="253">
        <f t="shared" si="7"/>
        <v>257069.82</v>
      </c>
    </row>
    <row r="66" spans="1:8" x14ac:dyDescent="0.2">
      <c r="A66" s="10" t="s">
        <v>846</v>
      </c>
      <c r="B66" s="6" t="s">
        <v>6600</v>
      </c>
      <c r="C66" s="253">
        <v>257069.82</v>
      </c>
      <c r="D66" s="250">
        <v>23</v>
      </c>
      <c r="E66" s="250">
        <v>24</v>
      </c>
      <c r="F66" s="62">
        <v>257069.82</v>
      </c>
      <c r="G66" s="62">
        <v>0</v>
      </c>
      <c r="H66" s="253">
        <f t="shared" si="7"/>
        <v>257069.82</v>
      </c>
    </row>
    <row r="67" spans="1:8" x14ac:dyDescent="0.2">
      <c r="A67" s="10" t="s">
        <v>847</v>
      </c>
      <c r="B67" s="6" t="s">
        <v>6965</v>
      </c>
      <c r="C67" s="253">
        <v>257069.82</v>
      </c>
      <c r="D67" s="250">
        <v>23</v>
      </c>
      <c r="E67" s="250">
        <v>25</v>
      </c>
      <c r="F67" s="62">
        <v>257069.82</v>
      </c>
      <c r="G67" s="62">
        <v>0</v>
      </c>
      <c r="H67" s="253">
        <f t="shared" si="7"/>
        <v>257069.82</v>
      </c>
    </row>
    <row r="68" spans="1:8" x14ac:dyDescent="0.2">
      <c r="A68" s="10" t="s">
        <v>848</v>
      </c>
      <c r="B68" s="6" t="s">
        <v>6958</v>
      </c>
      <c r="C68" s="253">
        <v>257069.82</v>
      </c>
      <c r="D68" s="250">
        <v>23</v>
      </c>
      <c r="E68" s="250">
        <v>24</v>
      </c>
      <c r="F68" s="62">
        <v>257069.82</v>
      </c>
      <c r="G68" s="62">
        <v>0</v>
      </c>
      <c r="H68" s="253">
        <f t="shared" si="7"/>
        <v>257069.82</v>
      </c>
    </row>
    <row r="69" spans="1:8" x14ac:dyDescent="0.2">
      <c r="A69" s="10" t="s">
        <v>2080</v>
      </c>
      <c r="B69" s="6" t="s">
        <v>6967</v>
      </c>
      <c r="C69" s="253">
        <v>257069.82</v>
      </c>
      <c r="D69" s="250">
        <v>24</v>
      </c>
      <c r="E69" s="250">
        <v>24</v>
      </c>
      <c r="F69" s="62">
        <v>257069.82</v>
      </c>
      <c r="G69" s="62">
        <v>0</v>
      </c>
      <c r="H69" s="253">
        <f t="shared" si="7"/>
        <v>257069.82</v>
      </c>
    </row>
    <row r="70" spans="1:8" x14ac:dyDescent="0.2">
      <c r="A70" s="10" t="s">
        <v>2081</v>
      </c>
      <c r="B70" s="6" t="s">
        <v>6601</v>
      </c>
      <c r="C70" s="253">
        <v>257069.82</v>
      </c>
      <c r="D70" s="250">
        <v>24</v>
      </c>
      <c r="E70" s="250">
        <v>24</v>
      </c>
      <c r="F70" s="62">
        <v>257069.82</v>
      </c>
      <c r="G70" s="62">
        <v>0</v>
      </c>
      <c r="H70" s="253">
        <f t="shared" si="7"/>
        <v>257069.82</v>
      </c>
    </row>
    <row r="71" spans="1:8" x14ac:dyDescent="0.2">
      <c r="A71" s="10" t="s">
        <v>2082</v>
      </c>
      <c r="B71" s="6" t="s">
        <v>6966</v>
      </c>
      <c r="C71" s="253">
        <v>257069.82</v>
      </c>
      <c r="D71" s="250">
        <v>24</v>
      </c>
      <c r="E71" s="250">
        <v>25</v>
      </c>
      <c r="F71" s="62">
        <v>257069.82</v>
      </c>
      <c r="G71" s="62">
        <v>0</v>
      </c>
      <c r="H71" s="253">
        <f t="shared" si="7"/>
        <v>257069.82</v>
      </c>
    </row>
    <row r="72" spans="1:8" x14ac:dyDescent="0.2">
      <c r="A72" s="10" t="s">
        <v>2083</v>
      </c>
      <c r="B72" s="6" t="s">
        <v>6968</v>
      </c>
      <c r="C72" s="253">
        <v>257069.82</v>
      </c>
      <c r="D72" s="250">
        <v>24</v>
      </c>
      <c r="E72" s="250">
        <v>25</v>
      </c>
      <c r="F72" s="62">
        <v>257069.82</v>
      </c>
      <c r="G72" s="62">
        <v>0</v>
      </c>
      <c r="H72" s="253">
        <f t="shared" si="7"/>
        <v>257069.82</v>
      </c>
    </row>
    <row r="73" spans="1:8" x14ac:dyDescent="0.2">
      <c r="A73" s="10" t="s">
        <v>2084</v>
      </c>
      <c r="B73" s="6" t="s">
        <v>6962</v>
      </c>
      <c r="C73" s="253">
        <v>257069.82</v>
      </c>
      <c r="D73" s="250">
        <v>25</v>
      </c>
      <c r="E73" s="250">
        <v>25</v>
      </c>
      <c r="F73" s="62">
        <v>257069.82</v>
      </c>
      <c r="G73" s="62">
        <v>0</v>
      </c>
      <c r="H73" s="253">
        <f t="shared" si="7"/>
        <v>257069.82</v>
      </c>
    </row>
    <row r="74" spans="1:8" x14ac:dyDescent="0.2">
      <c r="A74" s="10" t="s">
        <v>2085</v>
      </c>
      <c r="B74" s="6" t="s">
        <v>6960</v>
      </c>
      <c r="C74" s="253">
        <v>257069.82</v>
      </c>
      <c r="D74" s="250">
        <v>25</v>
      </c>
      <c r="E74" s="250">
        <v>25</v>
      </c>
      <c r="F74" s="62">
        <v>257069.82</v>
      </c>
      <c r="G74" s="62">
        <v>0</v>
      </c>
      <c r="H74" s="253">
        <f t="shared" si="7"/>
        <v>257069.82</v>
      </c>
    </row>
    <row r="75" spans="1:8" x14ac:dyDescent="0.2">
      <c r="A75" s="10" t="s">
        <v>2086</v>
      </c>
      <c r="B75" s="6" t="s">
        <v>6956</v>
      </c>
      <c r="C75" s="253">
        <v>257069.82</v>
      </c>
      <c r="D75" s="250">
        <v>25</v>
      </c>
      <c r="E75" s="250">
        <v>25</v>
      </c>
      <c r="F75" s="62">
        <v>257069.82</v>
      </c>
      <c r="G75" s="62">
        <v>0</v>
      </c>
      <c r="H75" s="253">
        <f t="shared" si="7"/>
        <v>257069.82</v>
      </c>
    </row>
    <row r="76" spans="1:8" x14ac:dyDescent="0.2">
      <c r="A76" s="10" t="s">
        <v>2087</v>
      </c>
      <c r="B76" s="6" t="s">
        <v>6959</v>
      </c>
      <c r="C76" s="253">
        <v>257069.82</v>
      </c>
      <c r="D76" s="250">
        <v>25</v>
      </c>
      <c r="E76" s="250">
        <v>25</v>
      </c>
      <c r="F76" s="62">
        <v>257069.82</v>
      </c>
      <c r="G76" s="62">
        <v>0</v>
      </c>
      <c r="H76" s="253">
        <f t="shared" si="7"/>
        <v>257069.82</v>
      </c>
    </row>
    <row r="77" spans="1:8" x14ac:dyDescent="0.2">
      <c r="A77" s="10" t="s">
        <v>2088</v>
      </c>
      <c r="B77" s="6" t="s">
        <v>6961</v>
      </c>
      <c r="C77" s="253">
        <v>257069.82</v>
      </c>
      <c r="D77" s="250">
        <v>25</v>
      </c>
      <c r="E77" s="250">
        <v>25</v>
      </c>
      <c r="F77" s="62">
        <v>257069.82</v>
      </c>
      <c r="G77" s="62">
        <v>0</v>
      </c>
      <c r="H77" s="253">
        <f t="shared" si="7"/>
        <v>257069.82</v>
      </c>
    </row>
    <row r="78" spans="1:8" x14ac:dyDescent="0.2">
      <c r="A78" s="10" t="s">
        <v>2089</v>
      </c>
      <c r="B78" s="6" t="s">
        <v>6963</v>
      </c>
      <c r="C78" s="253">
        <v>257069.82</v>
      </c>
      <c r="D78" s="250">
        <v>26</v>
      </c>
      <c r="E78" s="250">
        <v>25</v>
      </c>
      <c r="F78" s="62">
        <v>257069.82</v>
      </c>
      <c r="G78" s="62">
        <v>0</v>
      </c>
      <c r="H78" s="253">
        <f t="shared" si="7"/>
        <v>257069.82</v>
      </c>
    </row>
    <row r="79" spans="1:8" x14ac:dyDescent="0.2">
      <c r="A79" s="10" t="s">
        <v>2090</v>
      </c>
      <c r="B79" s="6" t="s">
        <v>6964</v>
      </c>
      <c r="C79" s="253">
        <v>257069.82</v>
      </c>
      <c r="D79" s="250">
        <v>26</v>
      </c>
      <c r="E79" s="250">
        <v>25</v>
      </c>
      <c r="F79" s="62">
        <v>257069.82</v>
      </c>
      <c r="G79" s="62">
        <v>0</v>
      </c>
      <c r="H79" s="253">
        <f t="shared" si="7"/>
        <v>257069.82</v>
      </c>
    </row>
    <row r="80" spans="1:8" x14ac:dyDescent="0.2">
      <c r="A80" s="10" t="s">
        <v>2091</v>
      </c>
      <c r="B80" s="6" t="s">
        <v>6957</v>
      </c>
      <c r="C80" s="253">
        <v>257069.82</v>
      </c>
      <c r="D80" s="250">
        <v>26</v>
      </c>
      <c r="E80" s="250">
        <v>25</v>
      </c>
      <c r="F80" s="62">
        <v>257069.82</v>
      </c>
      <c r="G80" s="62">
        <v>0</v>
      </c>
      <c r="H80" s="253">
        <f t="shared" si="7"/>
        <v>257069.82</v>
      </c>
    </row>
    <row r="81" spans="1:8" x14ac:dyDescent="0.2">
      <c r="A81" s="10" t="s">
        <v>2092</v>
      </c>
      <c r="B81" s="6" t="s">
        <v>7773</v>
      </c>
      <c r="C81" s="253">
        <v>257069.82</v>
      </c>
      <c r="D81" s="250">
        <v>26</v>
      </c>
      <c r="E81" s="250">
        <v>26</v>
      </c>
      <c r="F81" s="62">
        <v>257069.82</v>
      </c>
      <c r="G81" s="62">
        <v>0</v>
      </c>
      <c r="H81" s="253">
        <f t="shared" si="7"/>
        <v>257069.82</v>
      </c>
    </row>
    <row r="82" spans="1:8" x14ac:dyDescent="0.2">
      <c r="A82" s="10" t="s">
        <v>2093</v>
      </c>
      <c r="B82" s="6" t="s">
        <v>7774</v>
      </c>
      <c r="C82" s="253">
        <v>257069.82</v>
      </c>
      <c r="D82" s="250">
        <v>26</v>
      </c>
      <c r="E82" s="250">
        <v>26</v>
      </c>
      <c r="F82" s="62">
        <v>257069.82</v>
      </c>
      <c r="G82" s="62">
        <v>0</v>
      </c>
      <c r="H82" s="253">
        <f t="shared" si="7"/>
        <v>257069.82</v>
      </c>
    </row>
    <row r="83" spans="1:8" x14ac:dyDescent="0.2">
      <c r="A83" s="10" t="s">
        <v>2094</v>
      </c>
      <c r="B83" s="6" t="s">
        <v>7775</v>
      </c>
      <c r="C83" s="253">
        <v>257069.82</v>
      </c>
      <c r="D83" s="250">
        <v>27</v>
      </c>
      <c r="E83" s="250">
        <v>26</v>
      </c>
      <c r="F83" s="62">
        <v>257069.82</v>
      </c>
      <c r="G83" s="62">
        <v>0</v>
      </c>
      <c r="H83" s="253">
        <f t="shared" si="7"/>
        <v>257069.82</v>
      </c>
    </row>
    <row r="84" spans="1:8" x14ac:dyDescent="0.2">
      <c r="A84" s="10" t="s">
        <v>2095</v>
      </c>
      <c r="B84" s="6" t="s">
        <v>7776</v>
      </c>
      <c r="C84" s="253">
        <v>257069.82</v>
      </c>
      <c r="D84" s="250">
        <v>27</v>
      </c>
      <c r="E84" s="250">
        <v>26</v>
      </c>
      <c r="F84" s="62">
        <v>257069.82</v>
      </c>
      <c r="G84" s="62">
        <v>0</v>
      </c>
      <c r="H84" s="253">
        <f t="shared" si="7"/>
        <v>257069.82</v>
      </c>
    </row>
    <row r="85" spans="1:8" x14ac:dyDescent="0.2">
      <c r="A85" s="10" t="s">
        <v>2096</v>
      </c>
      <c r="B85" s="6" t="s">
        <v>7777</v>
      </c>
      <c r="C85" s="253">
        <v>257069.82</v>
      </c>
      <c r="D85" s="250">
        <v>27</v>
      </c>
      <c r="E85" s="250">
        <v>26</v>
      </c>
      <c r="F85" s="62">
        <v>257069.82</v>
      </c>
      <c r="G85" s="62">
        <v>0</v>
      </c>
      <c r="H85" s="253">
        <f t="shared" si="7"/>
        <v>257069.82</v>
      </c>
    </row>
    <row r="86" spans="1:8" x14ac:dyDescent="0.2">
      <c r="A86" s="10" t="s">
        <v>2097</v>
      </c>
      <c r="B86" s="6" t="s">
        <v>7778</v>
      </c>
      <c r="C86" s="253">
        <v>257069.82</v>
      </c>
      <c r="D86" s="250">
        <v>27</v>
      </c>
      <c r="E86" s="250">
        <v>26</v>
      </c>
      <c r="F86" s="62">
        <v>257069.82</v>
      </c>
      <c r="G86" s="62">
        <v>0</v>
      </c>
      <c r="H86" s="253">
        <f t="shared" si="7"/>
        <v>257069.82</v>
      </c>
    </row>
    <row r="87" spans="1:8" x14ac:dyDescent="0.2">
      <c r="A87" s="549" t="s">
        <v>13749</v>
      </c>
      <c r="B87" s="54" t="s">
        <v>12089</v>
      </c>
      <c r="C87" s="278">
        <v>131956.55856481465</v>
      </c>
      <c r="D87" s="250">
        <v>27</v>
      </c>
      <c r="E87" s="250"/>
      <c r="F87" s="62">
        <v>0</v>
      </c>
      <c r="G87" s="62">
        <v>0</v>
      </c>
      <c r="H87" s="253">
        <f t="shared" si="7"/>
        <v>0</v>
      </c>
    </row>
    <row r="88" spans="1:8" x14ac:dyDescent="0.2">
      <c r="A88" s="549" t="s">
        <v>13750</v>
      </c>
      <c r="B88" s="54" t="s">
        <v>1617</v>
      </c>
      <c r="C88" s="278">
        <v>131956.55856481465</v>
      </c>
      <c r="D88" s="250">
        <v>27</v>
      </c>
      <c r="E88" s="250"/>
      <c r="F88" s="62">
        <v>0</v>
      </c>
      <c r="G88" s="62">
        <v>0</v>
      </c>
      <c r="H88" s="253">
        <f t="shared" ref="H88" si="9">G88+F88</f>
        <v>0</v>
      </c>
    </row>
    <row r="89" spans="1:8" x14ac:dyDescent="0.2">
      <c r="A89" s="10" t="s">
        <v>2098</v>
      </c>
      <c r="B89" s="6" t="s">
        <v>7836</v>
      </c>
      <c r="C89" s="253">
        <v>257069.82</v>
      </c>
      <c r="D89" s="250">
        <v>28</v>
      </c>
      <c r="E89" s="250">
        <v>27</v>
      </c>
      <c r="F89" s="62">
        <v>257069.82</v>
      </c>
      <c r="G89" s="62">
        <v>0</v>
      </c>
      <c r="H89" s="253">
        <f t="shared" ref="H89:H93" si="10">G89+F89</f>
        <v>257069.82</v>
      </c>
    </row>
    <row r="90" spans="1:8" x14ac:dyDescent="0.2">
      <c r="A90" s="10" t="s">
        <v>2099</v>
      </c>
      <c r="B90" s="6" t="s">
        <v>7837</v>
      </c>
      <c r="C90" s="253">
        <v>257069.82</v>
      </c>
      <c r="D90" s="250">
        <v>28</v>
      </c>
      <c r="E90" s="250">
        <v>27</v>
      </c>
      <c r="F90" s="62">
        <v>257069.82</v>
      </c>
      <c r="G90" s="62">
        <v>0</v>
      </c>
      <c r="H90" s="253">
        <f t="shared" si="10"/>
        <v>257069.82</v>
      </c>
    </row>
    <row r="91" spans="1:8" x14ac:dyDescent="0.2">
      <c r="A91" s="10" t="s">
        <v>14033</v>
      </c>
      <c r="B91" s="6" t="s">
        <v>12098</v>
      </c>
      <c r="C91" s="278">
        <v>131956.55856481465</v>
      </c>
      <c r="D91" s="250">
        <v>28</v>
      </c>
      <c r="E91" s="250"/>
      <c r="F91" s="62">
        <v>0</v>
      </c>
      <c r="G91" s="62">
        <v>0</v>
      </c>
      <c r="H91" s="253">
        <f t="shared" si="10"/>
        <v>0</v>
      </c>
    </row>
    <row r="92" spans="1:8" x14ac:dyDescent="0.2">
      <c r="A92" s="10" t="s">
        <v>14034</v>
      </c>
      <c r="B92" s="6" t="s">
        <v>1620</v>
      </c>
      <c r="C92" s="278">
        <v>131956.55856481465</v>
      </c>
      <c r="D92" s="250">
        <v>28</v>
      </c>
      <c r="E92" s="250"/>
      <c r="F92" s="62">
        <v>0</v>
      </c>
      <c r="G92" s="62">
        <v>0</v>
      </c>
      <c r="H92" s="253">
        <f t="shared" ref="H92" si="11">G92+F92</f>
        <v>0</v>
      </c>
    </row>
    <row r="93" spans="1:8" x14ac:dyDescent="0.2">
      <c r="A93" s="10" t="s">
        <v>2100</v>
      </c>
      <c r="B93" s="6" t="s">
        <v>7838</v>
      </c>
      <c r="C93" s="253">
        <v>257069.82</v>
      </c>
      <c r="D93" s="250">
        <v>28</v>
      </c>
      <c r="E93" s="250">
        <v>27</v>
      </c>
      <c r="F93" s="62">
        <v>257069.82</v>
      </c>
      <c r="G93" s="62">
        <v>0</v>
      </c>
      <c r="H93" s="253">
        <f t="shared" si="10"/>
        <v>257069.82</v>
      </c>
    </row>
    <row r="94" spans="1:8" x14ac:dyDescent="0.2">
      <c r="A94" s="10" t="s">
        <v>14035</v>
      </c>
      <c r="B94" s="6" t="s">
        <v>14037</v>
      </c>
      <c r="C94" s="278">
        <v>131956.55856481465</v>
      </c>
      <c r="D94" s="250">
        <v>28</v>
      </c>
      <c r="E94" s="250"/>
      <c r="F94" s="62">
        <v>0</v>
      </c>
      <c r="G94" s="62">
        <v>0</v>
      </c>
      <c r="H94" s="253">
        <f t="shared" ref="H94" si="12">G94-F94</f>
        <v>0</v>
      </c>
    </row>
    <row r="95" spans="1:8" x14ac:dyDescent="0.2">
      <c r="A95" s="10" t="s">
        <v>14036</v>
      </c>
      <c r="B95" s="6" t="s">
        <v>14038</v>
      </c>
      <c r="C95" s="278">
        <v>131956.55856481465</v>
      </c>
      <c r="D95" s="250">
        <v>28</v>
      </c>
      <c r="E95" s="250"/>
      <c r="F95" s="62">
        <v>0</v>
      </c>
      <c r="G95" s="62">
        <v>0</v>
      </c>
      <c r="H95" s="253">
        <f t="shared" ref="H95" si="13">G95-F95</f>
        <v>0</v>
      </c>
    </row>
    <row r="96" spans="1:8" x14ac:dyDescent="0.2">
      <c r="A96" s="10" t="s">
        <v>2101</v>
      </c>
      <c r="B96" s="6" t="s">
        <v>9687</v>
      </c>
      <c r="C96" s="253">
        <v>257069.82</v>
      </c>
      <c r="D96" s="250">
        <v>29</v>
      </c>
      <c r="E96" s="250">
        <v>28</v>
      </c>
      <c r="F96" s="62">
        <v>257069.82</v>
      </c>
      <c r="G96" s="62">
        <v>0</v>
      </c>
      <c r="H96" s="253">
        <f t="shared" ref="H96" si="14">G96+F96</f>
        <v>257069.82</v>
      </c>
    </row>
    <row r="97" spans="1:8" x14ac:dyDescent="0.2">
      <c r="A97" s="10" t="s">
        <v>14039</v>
      </c>
      <c r="B97" s="6" t="s">
        <v>14041</v>
      </c>
      <c r="C97" s="253">
        <v>131956.55856481465</v>
      </c>
      <c r="D97" s="33">
        <v>29</v>
      </c>
      <c r="E97" s="250">
        <v>29</v>
      </c>
      <c r="F97" s="62">
        <v>0</v>
      </c>
      <c r="G97" s="253">
        <v>0</v>
      </c>
      <c r="H97" s="253">
        <f t="shared" ref="H97:H98" si="15">G97-F97</f>
        <v>0</v>
      </c>
    </row>
    <row r="98" spans="1:8" x14ac:dyDescent="0.2">
      <c r="A98" s="10" t="s">
        <v>14040</v>
      </c>
      <c r="B98" s="6" t="s">
        <v>14042</v>
      </c>
      <c r="C98" s="253">
        <v>131956.55856481465</v>
      </c>
      <c r="D98" s="33">
        <v>29</v>
      </c>
      <c r="E98" s="250">
        <v>29</v>
      </c>
      <c r="F98" s="62">
        <v>0</v>
      </c>
      <c r="G98" s="253">
        <v>0</v>
      </c>
      <c r="H98" s="253">
        <f t="shared" si="15"/>
        <v>0</v>
      </c>
    </row>
    <row r="99" spans="1:8" x14ac:dyDescent="0.2">
      <c r="A99" s="10" t="s">
        <v>2102</v>
      </c>
      <c r="B99" s="6" t="s">
        <v>9688</v>
      </c>
      <c r="C99" s="253">
        <v>257069.82</v>
      </c>
      <c r="D99" s="250">
        <v>29</v>
      </c>
      <c r="E99" s="250">
        <v>28</v>
      </c>
      <c r="F99" s="62">
        <v>257069.82</v>
      </c>
      <c r="G99" s="62">
        <v>0</v>
      </c>
      <c r="H99" s="253">
        <f t="shared" ref="H99:H102" si="16">G99+F99</f>
        <v>257069.82</v>
      </c>
    </row>
    <row r="100" spans="1:8" x14ac:dyDescent="0.2">
      <c r="A100" s="10" t="s">
        <v>2103</v>
      </c>
      <c r="B100" s="6" t="s">
        <v>9689</v>
      </c>
      <c r="C100" s="253">
        <v>257069.82</v>
      </c>
      <c r="D100" s="250">
        <v>29</v>
      </c>
      <c r="E100" s="250">
        <v>28</v>
      </c>
      <c r="F100" s="62">
        <v>257069.82</v>
      </c>
      <c r="G100" s="62">
        <v>0</v>
      </c>
      <c r="H100" s="253">
        <f t="shared" si="16"/>
        <v>257069.82</v>
      </c>
    </row>
    <row r="101" spans="1:8" x14ac:dyDescent="0.2">
      <c r="A101" s="10" t="s">
        <v>2104</v>
      </c>
      <c r="B101" s="6" t="s">
        <v>9690</v>
      </c>
      <c r="C101" s="253">
        <v>257069.82</v>
      </c>
      <c r="D101" s="250">
        <v>29</v>
      </c>
      <c r="E101" s="250">
        <v>28</v>
      </c>
      <c r="F101" s="62">
        <v>257069.82</v>
      </c>
      <c r="G101" s="62">
        <v>0</v>
      </c>
      <c r="H101" s="253">
        <f t="shared" si="16"/>
        <v>257069.82</v>
      </c>
    </row>
    <row r="102" spans="1:8" x14ac:dyDescent="0.2">
      <c r="A102" s="10" t="s">
        <v>2105</v>
      </c>
      <c r="B102" s="6" t="s">
        <v>9691</v>
      </c>
      <c r="C102" s="253">
        <v>257069.82</v>
      </c>
      <c r="D102" s="250">
        <v>30</v>
      </c>
      <c r="E102" s="250">
        <v>28</v>
      </c>
      <c r="F102" s="62">
        <v>257069.82</v>
      </c>
      <c r="G102" s="62">
        <v>0</v>
      </c>
      <c r="H102" s="253">
        <f t="shared" si="16"/>
        <v>257069.82</v>
      </c>
    </row>
    <row r="103" spans="1:8" x14ac:dyDescent="0.2">
      <c r="A103" s="10" t="s">
        <v>14043</v>
      </c>
      <c r="B103" s="6" t="s">
        <v>14045</v>
      </c>
      <c r="C103" s="253">
        <v>131956.55856481465</v>
      </c>
      <c r="D103" s="33">
        <v>30</v>
      </c>
      <c r="E103" s="250">
        <v>29</v>
      </c>
      <c r="F103" s="62">
        <v>0</v>
      </c>
      <c r="G103" s="253">
        <v>0</v>
      </c>
      <c r="H103" s="253">
        <f t="shared" ref="H103:H104" si="17">G103-F103</f>
        <v>0</v>
      </c>
    </row>
    <row r="104" spans="1:8" x14ac:dyDescent="0.2">
      <c r="A104" s="10" t="s">
        <v>14044</v>
      </c>
      <c r="B104" s="6" t="s">
        <v>14046</v>
      </c>
      <c r="C104" s="253">
        <v>131956.55856481465</v>
      </c>
      <c r="D104" s="33">
        <v>30</v>
      </c>
      <c r="E104" s="250">
        <v>29</v>
      </c>
      <c r="F104" s="62">
        <v>0</v>
      </c>
      <c r="G104" s="253">
        <v>0</v>
      </c>
      <c r="H104" s="253">
        <f t="shared" si="17"/>
        <v>0</v>
      </c>
    </row>
    <row r="105" spans="1:8" x14ac:dyDescent="0.2">
      <c r="A105" s="10" t="s">
        <v>2106</v>
      </c>
      <c r="B105" s="6" t="s">
        <v>9692</v>
      </c>
      <c r="C105" s="253">
        <v>257069.82</v>
      </c>
      <c r="D105" s="250">
        <v>30</v>
      </c>
      <c r="E105" s="250">
        <v>28</v>
      </c>
      <c r="F105" s="62">
        <v>257069.82</v>
      </c>
      <c r="G105" s="62">
        <v>0</v>
      </c>
      <c r="H105" s="253">
        <f t="shared" ref="H105" si="18">G105+F105</f>
        <v>257069.82</v>
      </c>
    </row>
    <row r="106" spans="1:8" x14ac:dyDescent="0.2">
      <c r="A106" s="450" t="s">
        <v>2107</v>
      </c>
      <c r="B106" s="595" t="s">
        <v>13999</v>
      </c>
      <c r="C106" s="253">
        <v>131956.55856481465</v>
      </c>
      <c r="D106" s="33">
        <v>30</v>
      </c>
      <c r="E106" s="250">
        <v>29</v>
      </c>
      <c r="F106" s="62">
        <f>C106</f>
        <v>131956.55856481465</v>
      </c>
      <c r="G106" s="253">
        <v>0</v>
      </c>
      <c r="H106" s="253">
        <f>G106+F106</f>
        <v>131956.55856481465</v>
      </c>
    </row>
    <row r="107" spans="1:8" x14ac:dyDescent="0.2">
      <c r="A107" s="450" t="s">
        <v>2108</v>
      </c>
      <c r="B107" s="595" t="s">
        <v>14000</v>
      </c>
      <c r="C107" s="253">
        <v>131956.55856481465</v>
      </c>
      <c r="D107" s="33">
        <v>30</v>
      </c>
      <c r="E107" s="250">
        <v>29</v>
      </c>
      <c r="F107" s="62">
        <f t="shared" ref="F107:F139" si="19">C107</f>
        <v>131956.55856481465</v>
      </c>
      <c r="G107" s="253">
        <v>0</v>
      </c>
      <c r="H107" s="253">
        <f t="shared" ref="H107:H139" si="20">G107+F107</f>
        <v>131956.55856481465</v>
      </c>
    </row>
    <row r="108" spans="1:8" x14ac:dyDescent="0.2">
      <c r="A108" s="450" t="s">
        <v>2109</v>
      </c>
      <c r="B108" s="595" t="s">
        <v>14001</v>
      </c>
      <c r="C108" s="253">
        <v>131956.55856481465</v>
      </c>
      <c r="D108" s="33">
        <v>30</v>
      </c>
      <c r="E108" s="250">
        <v>29</v>
      </c>
      <c r="F108" s="62">
        <f t="shared" si="19"/>
        <v>131956.55856481465</v>
      </c>
      <c r="G108" s="253">
        <v>0</v>
      </c>
      <c r="H108" s="253">
        <f t="shared" si="20"/>
        <v>131956.55856481465</v>
      </c>
    </row>
    <row r="109" spans="1:8" x14ac:dyDescent="0.2">
      <c r="A109" s="450" t="s">
        <v>2110</v>
      </c>
      <c r="B109" s="595" t="s">
        <v>14002</v>
      </c>
      <c r="C109" s="253">
        <v>131956.55856481465</v>
      </c>
      <c r="D109" s="33">
        <v>30</v>
      </c>
      <c r="E109" s="250">
        <v>29</v>
      </c>
      <c r="F109" s="62">
        <f t="shared" si="19"/>
        <v>131956.55856481465</v>
      </c>
      <c r="G109" s="253">
        <v>0</v>
      </c>
      <c r="H109" s="253">
        <f t="shared" si="20"/>
        <v>131956.55856481465</v>
      </c>
    </row>
    <row r="110" spans="1:8" x14ac:dyDescent="0.2">
      <c r="A110" s="450" t="s">
        <v>2111</v>
      </c>
      <c r="B110" s="595" t="s">
        <v>14003</v>
      </c>
      <c r="C110" s="253">
        <v>131956.55856481465</v>
      </c>
      <c r="D110" s="33">
        <v>30</v>
      </c>
      <c r="E110" s="250">
        <v>29</v>
      </c>
      <c r="F110" s="62">
        <f t="shared" si="19"/>
        <v>131956.55856481465</v>
      </c>
      <c r="G110" s="253">
        <v>0</v>
      </c>
      <c r="H110" s="253">
        <f t="shared" si="20"/>
        <v>131956.55856481465</v>
      </c>
    </row>
    <row r="111" spans="1:8" x14ac:dyDescent="0.2">
      <c r="A111" s="450" t="s">
        <v>2112</v>
      </c>
      <c r="B111" s="595" t="s">
        <v>14004</v>
      </c>
      <c r="C111" s="253">
        <v>131956.55856481465</v>
      </c>
      <c r="D111" s="33">
        <v>31</v>
      </c>
      <c r="E111" s="250">
        <v>29</v>
      </c>
      <c r="F111" s="62">
        <f t="shared" si="19"/>
        <v>131956.55856481465</v>
      </c>
      <c r="G111" s="253">
        <v>0</v>
      </c>
      <c r="H111" s="253">
        <f t="shared" si="20"/>
        <v>131956.55856481465</v>
      </c>
    </row>
    <row r="112" spans="1:8" x14ac:dyDescent="0.2">
      <c r="A112" s="450" t="s">
        <v>2113</v>
      </c>
      <c r="B112" s="595" t="s">
        <v>14005</v>
      </c>
      <c r="C112" s="253">
        <v>131956.55856481465</v>
      </c>
      <c r="D112" s="542">
        <v>31</v>
      </c>
      <c r="E112" s="250">
        <v>29</v>
      </c>
      <c r="F112" s="62">
        <f t="shared" si="19"/>
        <v>131956.55856481465</v>
      </c>
      <c r="G112" s="253">
        <v>0</v>
      </c>
      <c r="H112" s="253">
        <f t="shared" si="20"/>
        <v>131956.55856481465</v>
      </c>
    </row>
    <row r="113" spans="1:8" x14ac:dyDescent="0.2">
      <c r="A113" s="450" t="s">
        <v>2114</v>
      </c>
      <c r="B113" s="595" t="s">
        <v>14006</v>
      </c>
      <c r="C113" s="253">
        <v>131956.55856481465</v>
      </c>
      <c r="D113" s="33">
        <v>31</v>
      </c>
      <c r="E113" s="250">
        <v>29</v>
      </c>
      <c r="F113" s="62">
        <f t="shared" si="19"/>
        <v>131956.55856481465</v>
      </c>
      <c r="G113" s="253">
        <v>0</v>
      </c>
      <c r="H113" s="253">
        <f t="shared" si="20"/>
        <v>131956.55856481465</v>
      </c>
    </row>
    <row r="114" spans="1:8" x14ac:dyDescent="0.2">
      <c r="A114" s="450" t="s">
        <v>2115</v>
      </c>
      <c r="B114" s="595" t="s">
        <v>14007</v>
      </c>
      <c r="C114" s="253">
        <v>131956.55856481465</v>
      </c>
      <c r="D114" s="33">
        <v>31</v>
      </c>
      <c r="E114" s="250">
        <v>29</v>
      </c>
      <c r="F114" s="62">
        <f t="shared" si="19"/>
        <v>131956.55856481465</v>
      </c>
      <c r="G114" s="253">
        <v>0</v>
      </c>
      <c r="H114" s="253">
        <f t="shared" si="20"/>
        <v>131956.55856481465</v>
      </c>
    </row>
    <row r="115" spans="1:8" x14ac:dyDescent="0.2">
      <c r="A115" s="450" t="s">
        <v>2116</v>
      </c>
      <c r="B115" s="595" t="s">
        <v>14008</v>
      </c>
      <c r="C115" s="253">
        <v>131956.55856481465</v>
      </c>
      <c r="D115" s="33">
        <v>31</v>
      </c>
      <c r="E115" s="250">
        <v>29</v>
      </c>
      <c r="F115" s="62">
        <f t="shared" si="19"/>
        <v>131956.55856481465</v>
      </c>
      <c r="G115" s="253">
        <v>0</v>
      </c>
      <c r="H115" s="253">
        <f t="shared" si="20"/>
        <v>131956.55856481465</v>
      </c>
    </row>
    <row r="116" spans="1:8" x14ac:dyDescent="0.2">
      <c r="A116" s="450" t="s">
        <v>2117</v>
      </c>
      <c r="B116" s="595" t="s">
        <v>14009</v>
      </c>
      <c r="C116" s="253">
        <v>131956.55856481465</v>
      </c>
      <c r="D116" s="33">
        <v>31</v>
      </c>
      <c r="E116" s="250">
        <v>29</v>
      </c>
      <c r="F116" s="62">
        <f t="shared" si="19"/>
        <v>131956.55856481465</v>
      </c>
      <c r="G116" s="253">
        <v>0</v>
      </c>
      <c r="H116" s="253">
        <f t="shared" si="20"/>
        <v>131956.55856481465</v>
      </c>
    </row>
    <row r="117" spans="1:8" x14ac:dyDescent="0.2">
      <c r="A117" s="450" t="s">
        <v>2118</v>
      </c>
      <c r="B117" s="595" t="s">
        <v>14010</v>
      </c>
      <c r="C117" s="253">
        <v>131956.55856481465</v>
      </c>
      <c r="D117" s="33">
        <v>31</v>
      </c>
      <c r="E117" s="250">
        <v>29</v>
      </c>
      <c r="F117" s="62">
        <f t="shared" si="19"/>
        <v>131956.55856481465</v>
      </c>
      <c r="G117" s="253">
        <v>0</v>
      </c>
      <c r="H117" s="253">
        <f t="shared" si="20"/>
        <v>131956.55856481465</v>
      </c>
    </row>
    <row r="118" spans="1:8" x14ac:dyDescent="0.2">
      <c r="A118" s="450" t="s">
        <v>2119</v>
      </c>
      <c r="B118" s="636" t="s">
        <v>14011</v>
      </c>
      <c r="C118" s="253">
        <v>131956.55856481465</v>
      </c>
      <c r="D118" s="33">
        <v>31</v>
      </c>
      <c r="E118" s="250">
        <v>29</v>
      </c>
      <c r="F118" s="62">
        <f t="shared" si="19"/>
        <v>131956.55856481465</v>
      </c>
      <c r="G118" s="253">
        <v>0</v>
      </c>
      <c r="H118" s="253">
        <f t="shared" si="20"/>
        <v>131956.55856481465</v>
      </c>
    </row>
    <row r="119" spans="1:8" x14ac:dyDescent="0.2">
      <c r="A119" s="450" t="s">
        <v>2120</v>
      </c>
      <c r="B119" s="636" t="s">
        <v>14012</v>
      </c>
      <c r="C119" s="253">
        <v>131956.55856481465</v>
      </c>
      <c r="D119" s="33">
        <v>31</v>
      </c>
      <c r="E119" s="250">
        <v>29</v>
      </c>
      <c r="F119" s="62">
        <f t="shared" si="19"/>
        <v>131956.55856481465</v>
      </c>
      <c r="G119" s="253">
        <v>0</v>
      </c>
      <c r="H119" s="253">
        <f t="shared" si="20"/>
        <v>131956.55856481465</v>
      </c>
    </row>
    <row r="120" spans="1:8" x14ac:dyDescent="0.2">
      <c r="A120" s="450" t="s">
        <v>2121</v>
      </c>
      <c r="B120" s="636" t="s">
        <v>14013</v>
      </c>
      <c r="C120" s="253">
        <v>131956.55856481465</v>
      </c>
      <c r="D120" s="33">
        <v>32</v>
      </c>
      <c r="E120" s="250">
        <v>29</v>
      </c>
      <c r="F120" s="62">
        <f t="shared" si="19"/>
        <v>131956.55856481465</v>
      </c>
      <c r="G120" s="253">
        <v>0</v>
      </c>
      <c r="H120" s="253">
        <f t="shared" si="20"/>
        <v>131956.55856481465</v>
      </c>
    </row>
    <row r="121" spans="1:8" x14ac:dyDescent="0.2">
      <c r="A121" s="450" t="s">
        <v>2122</v>
      </c>
      <c r="B121" s="636" t="s">
        <v>14014</v>
      </c>
      <c r="C121" s="253">
        <v>131956.55856481465</v>
      </c>
      <c r="D121" s="33">
        <v>32</v>
      </c>
      <c r="E121" s="250">
        <v>29</v>
      </c>
      <c r="F121" s="62">
        <f t="shared" si="19"/>
        <v>131956.55856481465</v>
      </c>
      <c r="G121" s="253">
        <v>0</v>
      </c>
      <c r="H121" s="253">
        <f t="shared" si="20"/>
        <v>131956.55856481465</v>
      </c>
    </row>
    <row r="122" spans="1:8" x14ac:dyDescent="0.2">
      <c r="A122" s="450" t="s">
        <v>2123</v>
      </c>
      <c r="B122" s="636" t="s">
        <v>14015</v>
      </c>
      <c r="C122" s="253">
        <v>131956.55856481465</v>
      </c>
      <c r="D122" s="33">
        <v>32</v>
      </c>
      <c r="E122" s="250">
        <v>29</v>
      </c>
      <c r="F122" s="62">
        <f t="shared" si="19"/>
        <v>131956.55856481465</v>
      </c>
      <c r="G122" s="253">
        <v>0</v>
      </c>
      <c r="H122" s="253">
        <f t="shared" si="20"/>
        <v>131956.55856481465</v>
      </c>
    </row>
    <row r="123" spans="1:8" x14ac:dyDescent="0.2">
      <c r="A123" s="450" t="s">
        <v>13661</v>
      </c>
      <c r="B123" s="636" t="s">
        <v>14016</v>
      </c>
      <c r="C123" s="253">
        <v>131956.55856481465</v>
      </c>
      <c r="D123" s="33">
        <v>32</v>
      </c>
      <c r="E123" s="250">
        <v>29</v>
      </c>
      <c r="F123" s="62">
        <f t="shared" si="19"/>
        <v>131956.55856481465</v>
      </c>
      <c r="G123" s="253">
        <v>0</v>
      </c>
      <c r="H123" s="253">
        <f t="shared" si="20"/>
        <v>131956.55856481465</v>
      </c>
    </row>
    <row r="124" spans="1:8" x14ac:dyDescent="0.2">
      <c r="A124" s="450" t="s">
        <v>13662</v>
      </c>
      <c r="B124" s="636" t="s">
        <v>14017</v>
      </c>
      <c r="C124" s="253">
        <v>131956.55856481465</v>
      </c>
      <c r="D124" s="33">
        <v>32</v>
      </c>
      <c r="E124" s="250">
        <v>29</v>
      </c>
      <c r="F124" s="62">
        <f t="shared" si="19"/>
        <v>131956.55856481465</v>
      </c>
      <c r="G124" s="253">
        <v>0</v>
      </c>
      <c r="H124" s="253">
        <f t="shared" si="20"/>
        <v>131956.55856481465</v>
      </c>
    </row>
    <row r="125" spans="1:8" x14ac:dyDescent="0.2">
      <c r="A125" s="450" t="s">
        <v>13663</v>
      </c>
      <c r="B125" s="636" t="s">
        <v>14018</v>
      </c>
      <c r="C125" s="253">
        <v>131956.55856481465</v>
      </c>
      <c r="D125" s="33">
        <v>32</v>
      </c>
      <c r="E125" s="250">
        <v>29</v>
      </c>
      <c r="F125" s="62">
        <f t="shared" si="19"/>
        <v>131956.55856481465</v>
      </c>
      <c r="G125" s="253">
        <v>0</v>
      </c>
      <c r="H125" s="253">
        <f t="shared" si="20"/>
        <v>131956.55856481465</v>
      </c>
    </row>
    <row r="126" spans="1:8" x14ac:dyDescent="0.2">
      <c r="A126" s="450" t="s">
        <v>13664</v>
      </c>
      <c r="B126" s="636" t="s">
        <v>14019</v>
      </c>
      <c r="C126" s="253">
        <v>131956.55856481465</v>
      </c>
      <c r="D126" s="33">
        <v>32</v>
      </c>
      <c r="E126" s="250">
        <v>29</v>
      </c>
      <c r="F126" s="62">
        <f t="shared" si="19"/>
        <v>131956.55856481465</v>
      </c>
      <c r="G126" s="253">
        <v>0</v>
      </c>
      <c r="H126" s="253">
        <f t="shared" si="20"/>
        <v>131956.55856481465</v>
      </c>
    </row>
    <row r="127" spans="1:8" x14ac:dyDescent="0.2">
      <c r="A127" s="450" t="s">
        <v>13665</v>
      </c>
      <c r="B127" s="636" t="s">
        <v>14020</v>
      </c>
      <c r="C127" s="253">
        <v>131956.55856481465</v>
      </c>
      <c r="D127" s="33">
        <v>32</v>
      </c>
      <c r="E127" s="250">
        <v>29</v>
      </c>
      <c r="F127" s="62">
        <f t="shared" si="19"/>
        <v>131956.55856481465</v>
      </c>
      <c r="G127" s="253">
        <v>0</v>
      </c>
      <c r="H127" s="253">
        <f t="shared" si="20"/>
        <v>131956.55856481465</v>
      </c>
    </row>
    <row r="128" spans="1:8" x14ac:dyDescent="0.2">
      <c r="A128" s="450" t="s">
        <v>13666</v>
      </c>
      <c r="B128" s="636" t="s">
        <v>14021</v>
      </c>
      <c r="C128" s="253">
        <v>131956.55856481465</v>
      </c>
      <c r="D128" s="33">
        <v>32</v>
      </c>
      <c r="E128" s="250">
        <v>29</v>
      </c>
      <c r="F128" s="62">
        <f t="shared" si="19"/>
        <v>131956.55856481465</v>
      </c>
      <c r="G128" s="253">
        <v>0</v>
      </c>
      <c r="H128" s="253">
        <f t="shared" si="20"/>
        <v>131956.55856481465</v>
      </c>
    </row>
    <row r="129" spans="1:8" x14ac:dyDescent="0.2">
      <c r="A129" s="450" t="s">
        <v>13667</v>
      </c>
      <c r="B129" s="636" t="s">
        <v>14022</v>
      </c>
      <c r="C129" s="253">
        <v>131956.55856481465</v>
      </c>
      <c r="D129" s="33">
        <v>32</v>
      </c>
      <c r="E129" s="250">
        <v>29</v>
      </c>
      <c r="F129" s="62">
        <f t="shared" si="19"/>
        <v>131956.55856481465</v>
      </c>
      <c r="G129" s="253">
        <v>0</v>
      </c>
      <c r="H129" s="253">
        <f t="shared" si="20"/>
        <v>131956.55856481465</v>
      </c>
    </row>
    <row r="130" spans="1:8" x14ac:dyDescent="0.2">
      <c r="A130" s="450" t="s">
        <v>13668</v>
      </c>
      <c r="B130" s="636" t="s">
        <v>14023</v>
      </c>
      <c r="C130" s="253">
        <v>131956.55856481465</v>
      </c>
      <c r="D130" s="33">
        <v>33</v>
      </c>
      <c r="E130" s="250">
        <v>29</v>
      </c>
      <c r="F130" s="62">
        <f t="shared" si="19"/>
        <v>131956.55856481465</v>
      </c>
      <c r="G130" s="253">
        <v>0</v>
      </c>
      <c r="H130" s="253">
        <f t="shared" si="20"/>
        <v>131956.55856481465</v>
      </c>
    </row>
    <row r="131" spans="1:8" x14ac:dyDescent="0.2">
      <c r="A131" s="450" t="s">
        <v>13669</v>
      </c>
      <c r="B131" s="636" t="s">
        <v>14024</v>
      </c>
      <c r="C131" s="253">
        <v>131956.55856481465</v>
      </c>
      <c r="D131" s="33">
        <v>33</v>
      </c>
      <c r="E131" s="250">
        <v>29</v>
      </c>
      <c r="F131" s="62">
        <f t="shared" si="19"/>
        <v>131956.55856481465</v>
      </c>
      <c r="G131" s="253">
        <v>0</v>
      </c>
      <c r="H131" s="253">
        <f t="shared" si="20"/>
        <v>131956.55856481465</v>
      </c>
    </row>
    <row r="132" spans="1:8" x14ac:dyDescent="0.2">
      <c r="A132" s="450" t="s">
        <v>13670</v>
      </c>
      <c r="B132" s="636" t="s">
        <v>14025</v>
      </c>
      <c r="C132" s="253">
        <v>131956.55856481465</v>
      </c>
      <c r="D132" s="33">
        <v>33</v>
      </c>
      <c r="E132" s="250">
        <v>29</v>
      </c>
      <c r="F132" s="62">
        <f t="shared" si="19"/>
        <v>131956.55856481465</v>
      </c>
      <c r="G132" s="253">
        <v>0</v>
      </c>
      <c r="H132" s="253">
        <f t="shared" si="20"/>
        <v>131956.55856481465</v>
      </c>
    </row>
    <row r="133" spans="1:8" x14ac:dyDescent="0.2">
      <c r="A133" s="450" t="s">
        <v>13671</v>
      </c>
      <c r="B133" s="636" t="s">
        <v>14026</v>
      </c>
      <c r="C133" s="253">
        <v>131956.55856481465</v>
      </c>
      <c r="D133" s="33">
        <v>33</v>
      </c>
      <c r="E133" s="250">
        <v>29</v>
      </c>
      <c r="F133" s="62">
        <f t="shared" si="19"/>
        <v>131956.55856481465</v>
      </c>
      <c r="G133" s="253">
        <v>0</v>
      </c>
      <c r="H133" s="253">
        <f t="shared" si="20"/>
        <v>131956.55856481465</v>
      </c>
    </row>
    <row r="134" spans="1:8" x14ac:dyDescent="0.2">
      <c r="A134" s="450" t="s">
        <v>13672</v>
      </c>
      <c r="B134" s="636" t="s">
        <v>14027</v>
      </c>
      <c r="C134" s="253">
        <v>131956.55856481465</v>
      </c>
      <c r="D134" s="33">
        <v>33</v>
      </c>
      <c r="E134" s="250">
        <v>29</v>
      </c>
      <c r="F134" s="62">
        <f t="shared" si="19"/>
        <v>131956.55856481465</v>
      </c>
      <c r="G134" s="253">
        <v>0</v>
      </c>
      <c r="H134" s="253">
        <f t="shared" si="20"/>
        <v>131956.55856481465</v>
      </c>
    </row>
    <row r="135" spans="1:8" x14ac:dyDescent="0.2">
      <c r="A135" s="450" t="s">
        <v>13673</v>
      </c>
      <c r="B135" s="636" t="s">
        <v>14028</v>
      </c>
      <c r="C135" s="253">
        <v>131956.55856481465</v>
      </c>
      <c r="D135" s="33">
        <v>33</v>
      </c>
      <c r="E135" s="250">
        <v>29</v>
      </c>
      <c r="F135" s="62">
        <f t="shared" si="19"/>
        <v>131956.55856481465</v>
      </c>
      <c r="G135" s="253">
        <v>0</v>
      </c>
      <c r="H135" s="253">
        <f t="shared" si="20"/>
        <v>131956.55856481465</v>
      </c>
    </row>
    <row r="136" spans="1:8" x14ac:dyDescent="0.2">
      <c r="A136" s="450" t="s">
        <v>13674</v>
      </c>
      <c r="B136" s="636" t="s">
        <v>14029</v>
      </c>
      <c r="C136" s="253">
        <v>131956.55856481465</v>
      </c>
      <c r="D136" s="33">
        <v>33</v>
      </c>
      <c r="E136" s="250">
        <v>29</v>
      </c>
      <c r="F136" s="62">
        <f t="shared" si="19"/>
        <v>131956.55856481465</v>
      </c>
      <c r="G136" s="253">
        <v>0</v>
      </c>
      <c r="H136" s="253">
        <f t="shared" si="20"/>
        <v>131956.55856481465</v>
      </c>
    </row>
    <row r="137" spans="1:8" x14ac:dyDescent="0.2">
      <c r="A137" s="450" t="s">
        <v>13675</v>
      </c>
      <c r="B137" s="636" t="s">
        <v>14030</v>
      </c>
      <c r="C137" s="253">
        <v>131956.55856481465</v>
      </c>
      <c r="D137" s="33">
        <v>33</v>
      </c>
      <c r="E137" s="250">
        <v>29</v>
      </c>
      <c r="F137" s="62">
        <f t="shared" si="19"/>
        <v>131956.55856481465</v>
      </c>
      <c r="G137" s="253">
        <v>0</v>
      </c>
      <c r="H137" s="253">
        <f t="shared" si="20"/>
        <v>131956.55856481465</v>
      </c>
    </row>
    <row r="138" spans="1:8" x14ac:dyDescent="0.2">
      <c r="A138" s="450" t="s">
        <v>13676</v>
      </c>
      <c r="B138" s="636" t="s">
        <v>14031</v>
      </c>
      <c r="C138" s="253">
        <v>131956.55856481465</v>
      </c>
      <c r="D138" s="33">
        <v>33</v>
      </c>
      <c r="E138" s="250">
        <v>29</v>
      </c>
      <c r="F138" s="62">
        <f t="shared" si="19"/>
        <v>131956.55856481465</v>
      </c>
      <c r="G138" s="253">
        <v>0</v>
      </c>
      <c r="H138" s="253">
        <f t="shared" si="20"/>
        <v>131956.55856481465</v>
      </c>
    </row>
    <row r="139" spans="1:8" x14ac:dyDescent="0.2">
      <c r="A139" s="450" t="s">
        <v>13677</v>
      </c>
      <c r="B139" s="636" t="s">
        <v>14032</v>
      </c>
      <c r="C139" s="253">
        <v>26391.311712962928</v>
      </c>
      <c r="D139" s="33">
        <v>33</v>
      </c>
      <c r="E139" s="250">
        <v>29</v>
      </c>
      <c r="F139" s="62">
        <f t="shared" si="19"/>
        <v>26391.311712962928</v>
      </c>
      <c r="G139" s="253">
        <v>0</v>
      </c>
      <c r="H139" s="253">
        <f t="shared" si="20"/>
        <v>26391.311712962928</v>
      </c>
    </row>
    <row r="140" spans="1:8" ht="60" x14ac:dyDescent="0.25">
      <c r="A140" s="14" t="s">
        <v>849</v>
      </c>
      <c r="B140" s="562" t="s">
        <v>12035</v>
      </c>
      <c r="C140" s="267"/>
      <c r="D140" s="255"/>
      <c r="E140" s="255"/>
      <c r="F140" s="255"/>
      <c r="G140" s="255"/>
      <c r="H140" s="277"/>
    </row>
    <row r="141" spans="1:8" x14ac:dyDescent="0.2">
      <c r="A141" s="450" t="s">
        <v>850</v>
      </c>
      <c r="B141" s="636" t="s">
        <v>11960</v>
      </c>
      <c r="C141" s="253">
        <v>61954.494387755112</v>
      </c>
      <c r="D141" s="465">
        <v>21</v>
      </c>
      <c r="E141" s="250"/>
      <c r="F141" s="62">
        <v>0</v>
      </c>
      <c r="G141" s="62">
        <v>0</v>
      </c>
      <c r="H141" s="253">
        <f t="shared" ref="H141:H204" si="21">G141-F141</f>
        <v>0</v>
      </c>
    </row>
    <row r="142" spans="1:8" x14ac:dyDescent="0.2">
      <c r="A142" s="450" t="s">
        <v>851</v>
      </c>
      <c r="B142" s="595" t="s">
        <v>1624</v>
      </c>
      <c r="C142" s="253">
        <v>61954.494387755112</v>
      </c>
      <c r="D142" s="465">
        <v>21</v>
      </c>
      <c r="E142" s="250"/>
      <c r="F142" s="62">
        <v>0</v>
      </c>
      <c r="G142" s="62">
        <v>0</v>
      </c>
      <c r="H142" s="253">
        <f t="shared" si="21"/>
        <v>0</v>
      </c>
    </row>
    <row r="143" spans="1:8" x14ac:dyDescent="0.2">
      <c r="A143" s="450" t="s">
        <v>852</v>
      </c>
      <c r="B143" s="595" t="s">
        <v>11961</v>
      </c>
      <c r="C143" s="253">
        <v>61954.494387755112</v>
      </c>
      <c r="D143" s="465">
        <v>21</v>
      </c>
      <c r="E143" s="250"/>
      <c r="F143" s="62">
        <v>0</v>
      </c>
      <c r="G143" s="62">
        <v>0</v>
      </c>
      <c r="H143" s="253">
        <f t="shared" si="21"/>
        <v>0</v>
      </c>
    </row>
    <row r="144" spans="1:8" x14ac:dyDescent="0.2">
      <c r="A144" s="450" t="s">
        <v>853</v>
      </c>
      <c r="B144" s="595" t="s">
        <v>1582</v>
      </c>
      <c r="C144" s="253">
        <v>61954.494387755112</v>
      </c>
      <c r="D144" s="465">
        <v>21</v>
      </c>
      <c r="E144" s="250"/>
      <c r="F144" s="62">
        <v>0</v>
      </c>
      <c r="G144" s="62">
        <v>0</v>
      </c>
      <c r="H144" s="253">
        <f t="shared" si="21"/>
        <v>0</v>
      </c>
    </row>
    <row r="145" spans="1:8" x14ac:dyDescent="0.2">
      <c r="A145" s="450" t="s">
        <v>854</v>
      </c>
      <c r="B145" s="595" t="s">
        <v>2678</v>
      </c>
      <c r="C145" s="253">
        <v>61954.494387755112</v>
      </c>
      <c r="D145" s="465">
        <v>21</v>
      </c>
      <c r="E145" s="250"/>
      <c r="F145" s="62">
        <v>0</v>
      </c>
      <c r="G145" s="62">
        <v>0</v>
      </c>
      <c r="H145" s="253">
        <f t="shared" si="21"/>
        <v>0</v>
      </c>
    </row>
    <row r="146" spans="1:8" x14ac:dyDescent="0.2">
      <c r="A146" s="450" t="s">
        <v>855</v>
      </c>
      <c r="B146" s="595" t="s">
        <v>1583</v>
      </c>
      <c r="C146" s="253">
        <v>61954.494387755112</v>
      </c>
      <c r="D146" s="465">
        <v>21</v>
      </c>
      <c r="E146" s="250"/>
      <c r="F146" s="62">
        <v>0</v>
      </c>
      <c r="G146" s="62">
        <v>0</v>
      </c>
      <c r="H146" s="253">
        <f t="shared" si="21"/>
        <v>0</v>
      </c>
    </row>
    <row r="147" spans="1:8" x14ac:dyDescent="0.2">
      <c r="A147" s="450" t="s">
        <v>856</v>
      </c>
      <c r="B147" s="595" t="s">
        <v>11962</v>
      </c>
      <c r="C147" s="253">
        <v>61954.494387755112</v>
      </c>
      <c r="D147" s="465">
        <v>21</v>
      </c>
      <c r="E147" s="250"/>
      <c r="F147" s="62">
        <v>0</v>
      </c>
      <c r="G147" s="62">
        <v>0</v>
      </c>
      <c r="H147" s="253">
        <f t="shared" si="21"/>
        <v>0</v>
      </c>
    </row>
    <row r="148" spans="1:8" x14ac:dyDescent="0.2">
      <c r="A148" s="450" t="s">
        <v>857</v>
      </c>
      <c r="B148" s="595" t="s">
        <v>1584</v>
      </c>
      <c r="C148" s="253">
        <v>61954.494387755112</v>
      </c>
      <c r="D148" s="465">
        <v>21</v>
      </c>
      <c r="E148" s="250"/>
      <c r="F148" s="62">
        <v>0</v>
      </c>
      <c r="G148" s="62">
        <v>0</v>
      </c>
      <c r="H148" s="253">
        <f t="shared" si="21"/>
        <v>0</v>
      </c>
    </row>
    <row r="149" spans="1:8" x14ac:dyDescent="0.2">
      <c r="A149" s="450" t="s">
        <v>858</v>
      </c>
      <c r="B149" s="595" t="s">
        <v>11963</v>
      </c>
      <c r="C149" s="253">
        <v>61954.494387755112</v>
      </c>
      <c r="D149" s="465">
        <v>21</v>
      </c>
      <c r="E149" s="250"/>
      <c r="F149" s="62">
        <v>0</v>
      </c>
      <c r="G149" s="62">
        <v>0</v>
      </c>
      <c r="H149" s="253">
        <f t="shared" si="21"/>
        <v>0</v>
      </c>
    </row>
    <row r="150" spans="1:8" x14ac:dyDescent="0.2">
      <c r="A150" s="450" t="s">
        <v>859</v>
      </c>
      <c r="B150" s="595" t="s">
        <v>1585</v>
      </c>
      <c r="C150" s="253">
        <v>61954.494387755112</v>
      </c>
      <c r="D150" s="33">
        <v>22</v>
      </c>
      <c r="E150" s="250"/>
      <c r="F150" s="62">
        <v>0</v>
      </c>
      <c r="G150" s="62">
        <v>0</v>
      </c>
      <c r="H150" s="253">
        <f t="shared" si="21"/>
        <v>0</v>
      </c>
    </row>
    <row r="151" spans="1:8" x14ac:dyDescent="0.2">
      <c r="A151" s="450" t="s">
        <v>2124</v>
      </c>
      <c r="B151" s="595" t="s">
        <v>11964</v>
      </c>
      <c r="C151" s="253">
        <v>61954.494387755112</v>
      </c>
      <c r="D151" s="33">
        <v>22</v>
      </c>
      <c r="E151" s="250"/>
      <c r="F151" s="62">
        <v>0</v>
      </c>
      <c r="G151" s="62">
        <v>0</v>
      </c>
      <c r="H151" s="253">
        <f t="shared" si="21"/>
        <v>0</v>
      </c>
    </row>
    <row r="152" spans="1:8" x14ac:dyDescent="0.2">
      <c r="A152" s="450" t="s">
        <v>2125</v>
      </c>
      <c r="B152" s="595" t="s">
        <v>1586</v>
      </c>
      <c r="C152" s="253">
        <v>61954.494387755112</v>
      </c>
      <c r="D152" s="33">
        <v>22</v>
      </c>
      <c r="E152" s="250"/>
      <c r="F152" s="62">
        <v>0</v>
      </c>
      <c r="G152" s="62">
        <v>0</v>
      </c>
      <c r="H152" s="253">
        <f t="shared" si="21"/>
        <v>0</v>
      </c>
    </row>
    <row r="153" spans="1:8" x14ac:dyDescent="0.2">
      <c r="A153" s="450" t="s">
        <v>2126</v>
      </c>
      <c r="B153" s="595" t="s">
        <v>11965</v>
      </c>
      <c r="C153" s="253">
        <v>61954.494387755112</v>
      </c>
      <c r="D153" s="33">
        <v>22</v>
      </c>
      <c r="E153" s="250"/>
      <c r="F153" s="62">
        <v>0</v>
      </c>
      <c r="G153" s="62">
        <v>0</v>
      </c>
      <c r="H153" s="253">
        <f t="shared" si="21"/>
        <v>0</v>
      </c>
    </row>
    <row r="154" spans="1:8" x14ac:dyDescent="0.2">
      <c r="A154" s="450" t="s">
        <v>2127</v>
      </c>
      <c r="B154" s="595" t="s">
        <v>1587</v>
      </c>
      <c r="C154" s="253">
        <v>61954.494387755112</v>
      </c>
      <c r="D154" s="33">
        <v>22</v>
      </c>
      <c r="E154" s="250"/>
      <c r="F154" s="62">
        <v>0</v>
      </c>
      <c r="G154" s="62">
        <v>0</v>
      </c>
      <c r="H154" s="253">
        <f t="shared" si="21"/>
        <v>0</v>
      </c>
    </row>
    <row r="155" spans="1:8" x14ac:dyDescent="0.2">
      <c r="A155" s="450" t="s">
        <v>2128</v>
      </c>
      <c r="B155" s="595" t="s">
        <v>2680</v>
      </c>
      <c r="C155" s="253">
        <v>61954.494387755112</v>
      </c>
      <c r="D155" s="33">
        <v>22</v>
      </c>
      <c r="E155" s="250"/>
      <c r="F155" s="62">
        <v>0</v>
      </c>
      <c r="G155" s="62">
        <v>0</v>
      </c>
      <c r="H155" s="253">
        <f t="shared" si="21"/>
        <v>0</v>
      </c>
    </row>
    <row r="156" spans="1:8" x14ac:dyDescent="0.2">
      <c r="A156" s="450" t="s">
        <v>2129</v>
      </c>
      <c r="B156" s="595" t="s">
        <v>1588</v>
      </c>
      <c r="C156" s="253">
        <v>61954.494387755112</v>
      </c>
      <c r="D156" s="33">
        <v>22</v>
      </c>
      <c r="E156" s="250"/>
      <c r="F156" s="62">
        <v>0</v>
      </c>
      <c r="G156" s="62">
        <v>0</v>
      </c>
      <c r="H156" s="253">
        <f t="shared" si="21"/>
        <v>0</v>
      </c>
    </row>
    <row r="157" spans="1:8" x14ac:dyDescent="0.2">
      <c r="A157" s="450" t="s">
        <v>2130</v>
      </c>
      <c r="B157" s="595" t="s">
        <v>11966</v>
      </c>
      <c r="C157" s="253">
        <v>61954.494387755112</v>
      </c>
      <c r="D157" s="33">
        <v>22</v>
      </c>
      <c r="E157" s="250"/>
      <c r="F157" s="62">
        <v>0</v>
      </c>
      <c r="G157" s="62">
        <v>0</v>
      </c>
      <c r="H157" s="253">
        <f t="shared" si="21"/>
        <v>0</v>
      </c>
    </row>
    <row r="158" spans="1:8" x14ac:dyDescent="0.2">
      <c r="A158" s="450" t="s">
        <v>2131</v>
      </c>
      <c r="B158" s="595" t="s">
        <v>1589</v>
      </c>
      <c r="C158" s="253">
        <v>61954.494387755112</v>
      </c>
      <c r="D158" s="33">
        <v>20</v>
      </c>
      <c r="E158" s="250"/>
      <c r="F158" s="62">
        <v>0</v>
      </c>
      <c r="G158" s="62">
        <v>0</v>
      </c>
      <c r="H158" s="253">
        <f t="shared" si="21"/>
        <v>0</v>
      </c>
    </row>
    <row r="159" spans="1:8" x14ac:dyDescent="0.2">
      <c r="A159" s="450" t="s">
        <v>2132</v>
      </c>
      <c r="B159" s="595" t="s">
        <v>11968</v>
      </c>
      <c r="C159" s="253">
        <v>61954.494387755112</v>
      </c>
      <c r="D159" s="33">
        <v>20</v>
      </c>
      <c r="E159" s="250"/>
      <c r="F159" s="62">
        <v>0</v>
      </c>
      <c r="G159" s="62">
        <v>0</v>
      </c>
      <c r="H159" s="253">
        <f t="shared" si="21"/>
        <v>0</v>
      </c>
    </row>
    <row r="160" spans="1:8" x14ac:dyDescent="0.2">
      <c r="A160" s="450" t="s">
        <v>2133</v>
      </c>
      <c r="B160" s="595" t="s">
        <v>1590</v>
      </c>
      <c r="C160" s="253">
        <v>61954.494387755112</v>
      </c>
      <c r="D160" s="33">
        <v>20</v>
      </c>
      <c r="E160" s="250"/>
      <c r="F160" s="62">
        <v>0</v>
      </c>
      <c r="G160" s="62">
        <v>0</v>
      </c>
      <c r="H160" s="253">
        <f t="shared" si="21"/>
        <v>0</v>
      </c>
    </row>
    <row r="161" spans="1:8" x14ac:dyDescent="0.2">
      <c r="A161" s="450" t="s">
        <v>2134</v>
      </c>
      <c r="B161" s="595" t="s">
        <v>11971</v>
      </c>
      <c r="C161" s="253">
        <v>61954.494387755112</v>
      </c>
      <c r="D161" s="33">
        <v>20</v>
      </c>
      <c r="E161" s="250"/>
      <c r="F161" s="62">
        <v>0</v>
      </c>
      <c r="G161" s="62">
        <v>0</v>
      </c>
      <c r="H161" s="253">
        <f t="shared" si="21"/>
        <v>0</v>
      </c>
    </row>
    <row r="162" spans="1:8" x14ac:dyDescent="0.2">
      <c r="A162" s="450" t="s">
        <v>2135</v>
      </c>
      <c r="B162" s="595" t="s">
        <v>1591</v>
      </c>
      <c r="C162" s="253">
        <v>61954.494387755112</v>
      </c>
      <c r="D162" s="33">
        <v>20</v>
      </c>
      <c r="E162" s="250"/>
      <c r="F162" s="62">
        <v>0</v>
      </c>
      <c r="G162" s="62">
        <v>0</v>
      </c>
      <c r="H162" s="253">
        <f t="shared" si="21"/>
        <v>0</v>
      </c>
    </row>
    <row r="163" spans="1:8" x14ac:dyDescent="0.2">
      <c r="A163" s="450" t="s">
        <v>2136</v>
      </c>
      <c r="B163" s="595" t="s">
        <v>11974</v>
      </c>
      <c r="C163" s="253">
        <v>61954.494387755112</v>
      </c>
      <c r="D163" s="33">
        <v>20</v>
      </c>
      <c r="E163" s="250"/>
      <c r="F163" s="62">
        <v>0</v>
      </c>
      <c r="G163" s="62">
        <v>0</v>
      </c>
      <c r="H163" s="253">
        <f t="shared" si="21"/>
        <v>0</v>
      </c>
    </row>
    <row r="164" spans="1:8" x14ac:dyDescent="0.2">
      <c r="A164" s="450" t="s">
        <v>2137</v>
      </c>
      <c r="B164" s="595" t="s">
        <v>1592</v>
      </c>
      <c r="C164" s="253">
        <v>61954.494387755112</v>
      </c>
      <c r="D164" s="33">
        <v>21</v>
      </c>
      <c r="E164" s="250"/>
      <c r="F164" s="62">
        <v>0</v>
      </c>
      <c r="G164" s="62">
        <v>0</v>
      </c>
      <c r="H164" s="253">
        <f t="shared" si="21"/>
        <v>0</v>
      </c>
    </row>
    <row r="165" spans="1:8" x14ac:dyDescent="0.2">
      <c r="A165" s="450" t="s">
        <v>2138</v>
      </c>
      <c r="B165" s="595" t="s">
        <v>3274</v>
      </c>
      <c r="C165" s="253">
        <v>61954.494387755112</v>
      </c>
      <c r="D165" s="33">
        <v>21</v>
      </c>
      <c r="E165" s="250"/>
      <c r="F165" s="62">
        <v>0</v>
      </c>
      <c r="G165" s="62">
        <v>0</v>
      </c>
      <c r="H165" s="253">
        <f t="shared" si="21"/>
        <v>0</v>
      </c>
    </row>
    <row r="166" spans="1:8" x14ac:dyDescent="0.2">
      <c r="A166" s="450" t="s">
        <v>2139</v>
      </c>
      <c r="B166" s="595" t="s">
        <v>1593</v>
      </c>
      <c r="C166" s="253">
        <v>61954.494387755112</v>
      </c>
      <c r="D166" s="33">
        <v>21</v>
      </c>
      <c r="E166" s="250"/>
      <c r="F166" s="62">
        <v>0</v>
      </c>
      <c r="G166" s="62">
        <v>0</v>
      </c>
      <c r="H166" s="253">
        <f t="shared" si="21"/>
        <v>0</v>
      </c>
    </row>
    <row r="167" spans="1:8" x14ac:dyDescent="0.2">
      <c r="A167" s="450" t="s">
        <v>2140</v>
      </c>
      <c r="B167" s="595" t="s">
        <v>11979</v>
      </c>
      <c r="C167" s="253">
        <v>61954.494387755112</v>
      </c>
      <c r="D167" s="33">
        <v>21</v>
      </c>
      <c r="E167" s="250"/>
      <c r="F167" s="62">
        <v>0</v>
      </c>
      <c r="G167" s="62">
        <v>0</v>
      </c>
      <c r="H167" s="253">
        <f t="shared" si="21"/>
        <v>0</v>
      </c>
    </row>
    <row r="168" spans="1:8" x14ac:dyDescent="0.2">
      <c r="A168" s="450" t="s">
        <v>2141</v>
      </c>
      <c r="B168" s="595" t="s">
        <v>1594</v>
      </c>
      <c r="C168" s="253">
        <v>61954.494387755112</v>
      </c>
      <c r="D168" s="33">
        <v>21</v>
      </c>
      <c r="E168" s="250"/>
      <c r="F168" s="62">
        <v>0</v>
      </c>
      <c r="G168" s="62">
        <v>0</v>
      </c>
      <c r="H168" s="253">
        <f t="shared" si="21"/>
        <v>0</v>
      </c>
    </row>
    <row r="169" spans="1:8" x14ac:dyDescent="0.2">
      <c r="A169" s="450" t="s">
        <v>2142</v>
      </c>
      <c r="B169" s="595" t="s">
        <v>11982</v>
      </c>
      <c r="C169" s="253">
        <v>61954.494387755112</v>
      </c>
      <c r="D169" s="33">
        <v>21</v>
      </c>
      <c r="E169" s="250"/>
      <c r="F169" s="62">
        <v>0</v>
      </c>
      <c r="G169" s="62">
        <v>0</v>
      </c>
      <c r="H169" s="253">
        <f t="shared" si="21"/>
        <v>0</v>
      </c>
    </row>
    <row r="170" spans="1:8" x14ac:dyDescent="0.2">
      <c r="A170" s="450" t="s">
        <v>2143</v>
      </c>
      <c r="B170" s="595" t="s">
        <v>1506</v>
      </c>
      <c r="C170" s="253">
        <v>61954.494387755112</v>
      </c>
      <c r="D170" s="33">
        <v>21</v>
      </c>
      <c r="E170" s="250"/>
      <c r="F170" s="62">
        <v>0</v>
      </c>
      <c r="G170" s="62">
        <v>0</v>
      </c>
      <c r="H170" s="253">
        <f t="shared" si="21"/>
        <v>0</v>
      </c>
    </row>
    <row r="171" spans="1:8" x14ac:dyDescent="0.2">
      <c r="A171" s="450" t="s">
        <v>2144</v>
      </c>
      <c r="B171" s="595" t="s">
        <v>11985</v>
      </c>
      <c r="C171" s="253">
        <v>61954.494387755112</v>
      </c>
      <c r="D171" s="33">
        <v>21</v>
      </c>
      <c r="E171" s="250"/>
      <c r="F171" s="62">
        <v>0</v>
      </c>
      <c r="G171" s="62">
        <v>0</v>
      </c>
      <c r="H171" s="253">
        <f t="shared" si="21"/>
        <v>0</v>
      </c>
    </row>
    <row r="172" spans="1:8" x14ac:dyDescent="0.2">
      <c r="A172" s="450" t="s">
        <v>2145</v>
      </c>
      <c r="B172" s="595" t="s">
        <v>1595</v>
      </c>
      <c r="C172" s="253">
        <v>61954.494387755112</v>
      </c>
      <c r="D172" s="33">
        <v>23</v>
      </c>
      <c r="E172" s="250"/>
      <c r="F172" s="62">
        <v>0</v>
      </c>
      <c r="G172" s="62">
        <v>0</v>
      </c>
      <c r="H172" s="253">
        <f t="shared" si="21"/>
        <v>0</v>
      </c>
    </row>
    <row r="173" spans="1:8" x14ac:dyDescent="0.2">
      <c r="A173" s="450" t="s">
        <v>2146</v>
      </c>
      <c r="B173" s="595" t="s">
        <v>11988</v>
      </c>
      <c r="C173" s="253">
        <v>61954.494387755112</v>
      </c>
      <c r="D173" s="33">
        <v>23</v>
      </c>
      <c r="E173" s="250"/>
      <c r="F173" s="62">
        <v>0</v>
      </c>
      <c r="G173" s="62">
        <v>0</v>
      </c>
      <c r="H173" s="253">
        <f t="shared" si="21"/>
        <v>0</v>
      </c>
    </row>
    <row r="174" spans="1:8" x14ac:dyDescent="0.2">
      <c r="A174" s="450" t="s">
        <v>2147</v>
      </c>
      <c r="B174" s="595" t="s">
        <v>1596</v>
      </c>
      <c r="C174" s="253">
        <v>61954.494387755112</v>
      </c>
      <c r="D174" s="33">
        <v>23</v>
      </c>
      <c r="E174" s="250"/>
      <c r="F174" s="62">
        <v>0</v>
      </c>
      <c r="G174" s="62">
        <v>0</v>
      </c>
      <c r="H174" s="253">
        <f t="shared" si="21"/>
        <v>0</v>
      </c>
    </row>
    <row r="175" spans="1:8" x14ac:dyDescent="0.2">
      <c r="A175" s="450" t="s">
        <v>2148</v>
      </c>
      <c r="B175" s="595" t="s">
        <v>3277</v>
      </c>
      <c r="C175" s="253">
        <v>61954.494387755112</v>
      </c>
      <c r="D175" s="33">
        <v>23</v>
      </c>
      <c r="E175" s="250"/>
      <c r="F175" s="62">
        <v>0</v>
      </c>
      <c r="G175" s="62">
        <v>0</v>
      </c>
      <c r="H175" s="253">
        <f t="shared" si="21"/>
        <v>0</v>
      </c>
    </row>
    <row r="176" spans="1:8" x14ac:dyDescent="0.2">
      <c r="A176" s="450" t="s">
        <v>2149</v>
      </c>
      <c r="B176" s="595" t="s">
        <v>1597</v>
      </c>
      <c r="C176" s="253">
        <v>61954.494387755112</v>
      </c>
      <c r="D176" s="33">
        <v>23</v>
      </c>
      <c r="E176" s="250"/>
      <c r="F176" s="62">
        <v>0</v>
      </c>
      <c r="G176" s="62">
        <v>0</v>
      </c>
      <c r="H176" s="253">
        <f t="shared" si="21"/>
        <v>0</v>
      </c>
    </row>
    <row r="177" spans="1:8" x14ac:dyDescent="0.2">
      <c r="A177" s="450" t="s">
        <v>2150</v>
      </c>
      <c r="B177" s="595" t="s">
        <v>11993</v>
      </c>
      <c r="C177" s="253">
        <v>61954.494387755112</v>
      </c>
      <c r="D177" s="33">
        <v>23</v>
      </c>
      <c r="E177" s="250"/>
      <c r="F177" s="62">
        <v>0</v>
      </c>
      <c r="G177" s="62">
        <v>0</v>
      </c>
      <c r="H177" s="253">
        <f t="shared" si="21"/>
        <v>0</v>
      </c>
    </row>
    <row r="178" spans="1:8" x14ac:dyDescent="0.2">
      <c r="A178" s="450" t="s">
        <v>2151</v>
      </c>
      <c r="B178" s="595" t="s">
        <v>1598</v>
      </c>
      <c r="C178" s="253">
        <v>61954.494387755112</v>
      </c>
      <c r="D178" s="33">
        <v>23</v>
      </c>
      <c r="E178" s="250"/>
      <c r="F178" s="62">
        <v>0</v>
      </c>
      <c r="G178" s="62">
        <v>0</v>
      </c>
      <c r="H178" s="253">
        <f t="shared" si="21"/>
        <v>0</v>
      </c>
    </row>
    <row r="179" spans="1:8" x14ac:dyDescent="0.2">
      <c r="A179" s="450" t="s">
        <v>2152</v>
      </c>
      <c r="B179" s="595" t="s">
        <v>11996</v>
      </c>
      <c r="C179" s="253">
        <v>61954.494387755112</v>
      </c>
      <c r="D179" s="33">
        <v>23</v>
      </c>
      <c r="E179" s="250"/>
      <c r="F179" s="62">
        <v>0</v>
      </c>
      <c r="G179" s="62">
        <v>0</v>
      </c>
      <c r="H179" s="253">
        <f t="shared" si="21"/>
        <v>0</v>
      </c>
    </row>
    <row r="180" spans="1:8" x14ac:dyDescent="0.2">
      <c r="A180" s="450" t="s">
        <v>2153</v>
      </c>
      <c r="B180" s="595" t="s">
        <v>1599</v>
      </c>
      <c r="C180" s="253">
        <v>61954.494387755112</v>
      </c>
      <c r="D180" s="33">
        <v>24</v>
      </c>
      <c r="E180" s="250"/>
      <c r="F180" s="62">
        <v>0</v>
      </c>
      <c r="G180" s="62">
        <v>0</v>
      </c>
      <c r="H180" s="253">
        <f t="shared" si="21"/>
        <v>0</v>
      </c>
    </row>
    <row r="181" spans="1:8" x14ac:dyDescent="0.2">
      <c r="A181" s="450" t="s">
        <v>2154</v>
      </c>
      <c r="B181" s="595" t="s">
        <v>11999</v>
      </c>
      <c r="C181" s="253">
        <v>61954.494387755112</v>
      </c>
      <c r="D181" s="33">
        <v>24</v>
      </c>
      <c r="E181" s="250"/>
      <c r="F181" s="62">
        <v>0</v>
      </c>
      <c r="G181" s="62">
        <v>0</v>
      </c>
      <c r="H181" s="253">
        <f t="shared" si="21"/>
        <v>0</v>
      </c>
    </row>
    <row r="182" spans="1:8" x14ac:dyDescent="0.2">
      <c r="A182" s="450" t="s">
        <v>2155</v>
      </c>
      <c r="B182" s="595" t="s">
        <v>1600</v>
      </c>
      <c r="C182" s="253">
        <v>61954.494387755112</v>
      </c>
      <c r="D182" s="33">
        <v>24</v>
      </c>
      <c r="E182" s="250"/>
      <c r="F182" s="62">
        <v>0</v>
      </c>
      <c r="G182" s="62">
        <v>0</v>
      </c>
      <c r="H182" s="253">
        <f t="shared" si="21"/>
        <v>0</v>
      </c>
    </row>
    <row r="183" spans="1:8" x14ac:dyDescent="0.2">
      <c r="A183" s="450" t="s">
        <v>2156</v>
      </c>
      <c r="B183" s="595" t="s">
        <v>12002</v>
      </c>
      <c r="C183" s="253">
        <v>61954.494387755112</v>
      </c>
      <c r="D183" s="33">
        <v>24</v>
      </c>
      <c r="E183" s="250"/>
      <c r="F183" s="62">
        <v>0</v>
      </c>
      <c r="G183" s="62">
        <v>0</v>
      </c>
      <c r="H183" s="253">
        <f t="shared" si="21"/>
        <v>0</v>
      </c>
    </row>
    <row r="184" spans="1:8" x14ac:dyDescent="0.2">
      <c r="A184" s="450" t="s">
        <v>2157</v>
      </c>
      <c r="B184" s="595" t="s">
        <v>1601</v>
      </c>
      <c r="C184" s="253">
        <v>61954.494387755112</v>
      </c>
      <c r="D184" s="33">
        <v>24</v>
      </c>
      <c r="E184" s="250"/>
      <c r="F184" s="62">
        <v>0</v>
      </c>
      <c r="G184" s="62">
        <v>0</v>
      </c>
      <c r="H184" s="253">
        <f t="shared" si="21"/>
        <v>0</v>
      </c>
    </row>
    <row r="185" spans="1:8" x14ac:dyDescent="0.2">
      <c r="A185" s="450" t="s">
        <v>2158</v>
      </c>
      <c r="B185" s="595" t="s">
        <v>1507</v>
      </c>
      <c r="C185" s="253">
        <v>61954.494387755112</v>
      </c>
      <c r="D185" s="33">
        <v>24</v>
      </c>
      <c r="E185" s="250"/>
      <c r="F185" s="62">
        <v>0</v>
      </c>
      <c r="G185" s="62">
        <v>0</v>
      </c>
      <c r="H185" s="253">
        <f t="shared" si="21"/>
        <v>0</v>
      </c>
    </row>
    <row r="186" spans="1:8" x14ac:dyDescent="0.2">
      <c r="A186" s="450" t="s">
        <v>2159</v>
      </c>
      <c r="B186" s="595" t="s">
        <v>1602</v>
      </c>
      <c r="C186" s="253">
        <v>61954.494387755112</v>
      </c>
      <c r="D186" s="33">
        <v>24</v>
      </c>
      <c r="E186" s="250"/>
      <c r="F186" s="62">
        <v>0</v>
      </c>
      <c r="G186" s="62">
        <v>0</v>
      </c>
      <c r="H186" s="253">
        <f t="shared" si="21"/>
        <v>0</v>
      </c>
    </row>
    <row r="187" spans="1:8" x14ac:dyDescent="0.2">
      <c r="A187" s="450" t="s">
        <v>2160</v>
      </c>
      <c r="B187" s="595" t="s">
        <v>12007</v>
      </c>
      <c r="C187" s="253">
        <v>61954.494387755112</v>
      </c>
      <c r="D187" s="33">
        <v>24</v>
      </c>
      <c r="E187" s="250"/>
      <c r="F187" s="62">
        <v>0</v>
      </c>
      <c r="G187" s="62">
        <v>0</v>
      </c>
      <c r="H187" s="253">
        <f t="shared" si="21"/>
        <v>0</v>
      </c>
    </row>
    <row r="188" spans="1:8" x14ac:dyDescent="0.2">
      <c r="A188" s="450" t="s">
        <v>2161</v>
      </c>
      <c r="B188" s="595" t="s">
        <v>1603</v>
      </c>
      <c r="C188" s="253">
        <v>61954.494387755112</v>
      </c>
      <c r="D188" s="33">
        <v>25</v>
      </c>
      <c r="E188" s="250"/>
      <c r="F188" s="62">
        <v>0</v>
      </c>
      <c r="G188" s="62">
        <v>0</v>
      </c>
      <c r="H188" s="253">
        <f t="shared" si="21"/>
        <v>0</v>
      </c>
    </row>
    <row r="189" spans="1:8" x14ac:dyDescent="0.2">
      <c r="A189" s="450" t="s">
        <v>2162</v>
      </c>
      <c r="B189" s="595" t="s">
        <v>12010</v>
      </c>
      <c r="C189" s="253">
        <v>61954.494387755112</v>
      </c>
      <c r="D189" s="33">
        <v>25</v>
      </c>
      <c r="E189" s="250"/>
      <c r="F189" s="62">
        <v>0</v>
      </c>
      <c r="G189" s="62">
        <v>0</v>
      </c>
      <c r="H189" s="253">
        <f t="shared" si="21"/>
        <v>0</v>
      </c>
    </row>
    <row r="190" spans="1:8" x14ac:dyDescent="0.2">
      <c r="A190" s="450" t="s">
        <v>2163</v>
      </c>
      <c r="B190" s="595" t="s">
        <v>1604</v>
      </c>
      <c r="C190" s="253">
        <v>61954.494387755112</v>
      </c>
      <c r="D190" s="33">
        <v>25</v>
      </c>
      <c r="E190" s="250"/>
      <c r="F190" s="62">
        <v>0</v>
      </c>
      <c r="G190" s="62">
        <v>0</v>
      </c>
      <c r="H190" s="253">
        <f t="shared" si="21"/>
        <v>0</v>
      </c>
    </row>
    <row r="191" spans="1:8" x14ac:dyDescent="0.2">
      <c r="A191" s="450" t="s">
        <v>2164</v>
      </c>
      <c r="B191" s="595" t="s">
        <v>12013</v>
      </c>
      <c r="C191" s="253">
        <v>61954.494387755112</v>
      </c>
      <c r="D191" s="33">
        <v>25</v>
      </c>
      <c r="E191" s="250"/>
      <c r="F191" s="62">
        <v>0</v>
      </c>
      <c r="G191" s="62">
        <v>0</v>
      </c>
      <c r="H191" s="253">
        <f t="shared" si="21"/>
        <v>0</v>
      </c>
    </row>
    <row r="192" spans="1:8" x14ac:dyDescent="0.2">
      <c r="A192" s="450" t="s">
        <v>2165</v>
      </c>
      <c r="B192" s="595" t="s">
        <v>1605</v>
      </c>
      <c r="C192" s="253">
        <v>61954.494387755112</v>
      </c>
      <c r="D192" s="33">
        <v>25</v>
      </c>
      <c r="E192" s="250"/>
      <c r="F192" s="62">
        <v>0</v>
      </c>
      <c r="G192" s="62">
        <v>0</v>
      </c>
      <c r="H192" s="253">
        <f t="shared" si="21"/>
        <v>0</v>
      </c>
    </row>
    <row r="193" spans="1:8" x14ac:dyDescent="0.2">
      <c r="A193" s="450" t="s">
        <v>2166</v>
      </c>
      <c r="B193" s="595" t="s">
        <v>12016</v>
      </c>
      <c r="C193" s="253">
        <v>61954.494387755112</v>
      </c>
      <c r="D193" s="33">
        <v>25</v>
      </c>
      <c r="E193" s="250"/>
      <c r="F193" s="62">
        <v>0</v>
      </c>
      <c r="G193" s="62">
        <v>0</v>
      </c>
      <c r="H193" s="253">
        <f t="shared" si="21"/>
        <v>0</v>
      </c>
    </row>
    <row r="194" spans="1:8" x14ac:dyDescent="0.2">
      <c r="A194" s="450" t="s">
        <v>2167</v>
      </c>
      <c r="B194" s="595" t="s">
        <v>1606</v>
      </c>
      <c r="C194" s="253">
        <v>61954.494387755112</v>
      </c>
      <c r="D194" s="33">
        <v>25</v>
      </c>
      <c r="E194" s="250"/>
      <c r="F194" s="62">
        <v>0</v>
      </c>
      <c r="G194" s="62">
        <v>0</v>
      </c>
      <c r="H194" s="253">
        <f t="shared" si="21"/>
        <v>0</v>
      </c>
    </row>
    <row r="195" spans="1:8" x14ac:dyDescent="0.2">
      <c r="A195" s="450" t="s">
        <v>2168</v>
      </c>
      <c r="B195" s="595" t="s">
        <v>12019</v>
      </c>
      <c r="C195" s="253">
        <v>61954.494387755112</v>
      </c>
      <c r="D195" s="33">
        <v>25</v>
      </c>
      <c r="E195" s="250"/>
      <c r="F195" s="62">
        <v>0</v>
      </c>
      <c r="G195" s="62">
        <v>0</v>
      </c>
      <c r="H195" s="253">
        <f t="shared" si="21"/>
        <v>0</v>
      </c>
    </row>
    <row r="196" spans="1:8" x14ac:dyDescent="0.2">
      <c r="A196" s="450" t="s">
        <v>2169</v>
      </c>
      <c r="B196" s="595" t="s">
        <v>1607</v>
      </c>
      <c r="C196" s="253">
        <v>61954.494387755112</v>
      </c>
      <c r="D196" s="33">
        <v>26</v>
      </c>
      <c r="E196" s="250"/>
      <c r="F196" s="62">
        <v>0</v>
      </c>
      <c r="G196" s="62">
        <v>0</v>
      </c>
      <c r="H196" s="253">
        <f t="shared" si="21"/>
        <v>0</v>
      </c>
    </row>
    <row r="197" spans="1:8" x14ac:dyDescent="0.2">
      <c r="A197" s="450" t="s">
        <v>2170</v>
      </c>
      <c r="B197" s="595" t="s">
        <v>12022</v>
      </c>
      <c r="C197" s="253">
        <v>61954.494387755112</v>
      </c>
      <c r="D197" s="33">
        <v>26</v>
      </c>
      <c r="E197" s="250"/>
      <c r="F197" s="62">
        <v>0</v>
      </c>
      <c r="G197" s="62">
        <v>0</v>
      </c>
      <c r="H197" s="253">
        <f t="shared" si="21"/>
        <v>0</v>
      </c>
    </row>
    <row r="198" spans="1:8" x14ac:dyDescent="0.2">
      <c r="A198" s="450" t="s">
        <v>2171</v>
      </c>
      <c r="B198" s="636" t="s">
        <v>1608</v>
      </c>
      <c r="C198" s="278">
        <v>61954.494387755112</v>
      </c>
      <c r="D198" s="33">
        <v>26</v>
      </c>
      <c r="E198" s="250"/>
      <c r="F198" s="62">
        <v>0</v>
      </c>
      <c r="G198" s="62">
        <v>0</v>
      </c>
      <c r="H198" s="253">
        <f t="shared" si="21"/>
        <v>0</v>
      </c>
    </row>
    <row r="199" spans="1:8" x14ac:dyDescent="0.2">
      <c r="A199" s="450" t="s">
        <v>2172</v>
      </c>
      <c r="B199" s="636" t="s">
        <v>12025</v>
      </c>
      <c r="C199" s="278">
        <v>61954.494387755112</v>
      </c>
      <c r="D199" s="33">
        <v>26</v>
      </c>
      <c r="E199" s="250"/>
      <c r="F199" s="62">
        <v>0</v>
      </c>
      <c r="G199" s="62">
        <v>0</v>
      </c>
      <c r="H199" s="253">
        <f t="shared" si="21"/>
        <v>0</v>
      </c>
    </row>
    <row r="200" spans="1:8" x14ac:dyDescent="0.2">
      <c r="A200" s="450" t="s">
        <v>2173</v>
      </c>
      <c r="B200" s="636" t="s">
        <v>1508</v>
      </c>
      <c r="C200" s="278">
        <v>61954.494387755112</v>
      </c>
      <c r="D200" s="33">
        <v>26</v>
      </c>
      <c r="E200" s="250"/>
      <c r="F200" s="62">
        <v>0</v>
      </c>
      <c r="G200" s="62">
        <v>0</v>
      </c>
      <c r="H200" s="253">
        <f t="shared" si="21"/>
        <v>0</v>
      </c>
    </row>
    <row r="201" spans="1:8" x14ac:dyDescent="0.2">
      <c r="A201" s="450" t="s">
        <v>2174</v>
      </c>
      <c r="B201" s="636" t="s">
        <v>12028</v>
      </c>
      <c r="C201" s="278">
        <v>61954.494387755112</v>
      </c>
      <c r="D201" s="33">
        <v>26</v>
      </c>
      <c r="E201" s="250"/>
      <c r="F201" s="62">
        <v>0</v>
      </c>
      <c r="G201" s="62">
        <v>0</v>
      </c>
      <c r="H201" s="253">
        <f t="shared" si="21"/>
        <v>0</v>
      </c>
    </row>
    <row r="202" spans="1:8" x14ac:dyDescent="0.2">
      <c r="A202" s="450" t="s">
        <v>2175</v>
      </c>
      <c r="B202" s="636" t="s">
        <v>1609</v>
      </c>
      <c r="C202" s="278">
        <v>61954.494387755112</v>
      </c>
      <c r="D202" s="33">
        <v>26</v>
      </c>
      <c r="E202" s="250"/>
      <c r="F202" s="62">
        <v>0</v>
      </c>
      <c r="G202" s="62">
        <v>0</v>
      </c>
      <c r="H202" s="253">
        <f t="shared" si="21"/>
        <v>0</v>
      </c>
    </row>
    <row r="203" spans="1:8" x14ac:dyDescent="0.2">
      <c r="A203" s="450" t="s">
        <v>2176</v>
      </c>
      <c r="B203" s="636" t="s">
        <v>12031</v>
      </c>
      <c r="C203" s="278">
        <v>61954.494387755112</v>
      </c>
      <c r="D203" s="33">
        <v>26</v>
      </c>
      <c r="E203" s="250"/>
      <c r="F203" s="62">
        <v>0</v>
      </c>
      <c r="G203" s="62">
        <v>0</v>
      </c>
      <c r="H203" s="253">
        <f t="shared" si="21"/>
        <v>0</v>
      </c>
    </row>
    <row r="204" spans="1:8" x14ac:dyDescent="0.2">
      <c r="A204" s="450" t="s">
        <v>2177</v>
      </c>
      <c r="B204" s="636" t="s">
        <v>1610</v>
      </c>
      <c r="C204" s="278">
        <v>61954.494387755112</v>
      </c>
      <c r="D204" s="402">
        <v>27</v>
      </c>
      <c r="E204" s="250"/>
      <c r="F204" s="62">
        <v>0</v>
      </c>
      <c r="G204" s="62">
        <v>0</v>
      </c>
      <c r="H204" s="253">
        <f t="shared" si="21"/>
        <v>0</v>
      </c>
    </row>
    <row r="205" spans="1:8" x14ac:dyDescent="0.2">
      <c r="A205" s="450" t="s">
        <v>2178</v>
      </c>
      <c r="B205" s="636" t="s">
        <v>12084</v>
      </c>
      <c r="C205" s="278">
        <v>61954.494387755112</v>
      </c>
      <c r="D205" s="402">
        <v>27</v>
      </c>
      <c r="E205" s="250"/>
      <c r="F205" s="62">
        <v>0</v>
      </c>
      <c r="G205" s="62">
        <v>0</v>
      </c>
      <c r="H205" s="253">
        <f t="shared" ref="H205:H209" si="22">G205-F205</f>
        <v>0</v>
      </c>
    </row>
    <row r="206" spans="1:8" x14ac:dyDescent="0.2">
      <c r="A206" s="450" t="s">
        <v>2179</v>
      </c>
      <c r="B206" s="636" t="s">
        <v>1611</v>
      </c>
      <c r="C206" s="278">
        <v>61954.494387755112</v>
      </c>
      <c r="D206" s="402">
        <v>27</v>
      </c>
      <c r="E206" s="250"/>
      <c r="F206" s="62">
        <v>0</v>
      </c>
      <c r="G206" s="62">
        <v>0</v>
      </c>
      <c r="H206" s="253">
        <f t="shared" si="22"/>
        <v>0</v>
      </c>
    </row>
    <row r="207" spans="1:8" x14ac:dyDescent="0.2">
      <c r="A207" s="450" t="s">
        <v>2180</v>
      </c>
      <c r="B207" s="636" t="s">
        <v>12085</v>
      </c>
      <c r="C207" s="278">
        <v>61954.494387755112</v>
      </c>
      <c r="D207" s="402">
        <v>27</v>
      </c>
      <c r="E207" s="250"/>
      <c r="F207" s="62">
        <v>0</v>
      </c>
      <c r="G207" s="62">
        <v>0</v>
      </c>
      <c r="H207" s="253">
        <f t="shared" si="22"/>
        <v>0</v>
      </c>
    </row>
    <row r="208" spans="1:8" x14ac:dyDescent="0.2">
      <c r="A208" s="450" t="s">
        <v>2181</v>
      </c>
      <c r="B208" s="636" t="s">
        <v>1612</v>
      </c>
      <c r="C208" s="278">
        <v>61954.494387755112</v>
      </c>
      <c r="D208" s="402">
        <v>27</v>
      </c>
      <c r="E208" s="250"/>
      <c r="F208" s="62">
        <v>0</v>
      </c>
      <c r="G208" s="62">
        <v>0</v>
      </c>
      <c r="H208" s="253">
        <f t="shared" si="22"/>
        <v>0</v>
      </c>
    </row>
    <row r="209" spans="1:8" x14ac:dyDescent="0.2">
      <c r="A209" s="450" t="s">
        <v>2182</v>
      </c>
      <c r="B209" s="636" t="s">
        <v>12086</v>
      </c>
      <c r="C209" s="278">
        <v>61954.494387755112</v>
      </c>
      <c r="D209" s="402">
        <v>27</v>
      </c>
      <c r="E209" s="250"/>
      <c r="F209" s="62">
        <v>0</v>
      </c>
      <c r="G209" s="62">
        <v>0</v>
      </c>
      <c r="H209" s="253">
        <f t="shared" si="22"/>
        <v>0</v>
      </c>
    </row>
    <row r="210" spans="1:8" x14ac:dyDescent="0.2">
      <c r="A210" s="450" t="s">
        <v>13680</v>
      </c>
      <c r="B210" s="636" t="s">
        <v>1613</v>
      </c>
      <c r="C210" s="278">
        <v>61954.494387755112</v>
      </c>
      <c r="D210" s="402">
        <v>27</v>
      </c>
      <c r="E210" s="250"/>
      <c r="F210" s="62">
        <v>0</v>
      </c>
      <c r="G210" s="62">
        <v>0</v>
      </c>
      <c r="H210" s="253">
        <f t="shared" ref="H210:H273" si="23">G210-F210</f>
        <v>0</v>
      </c>
    </row>
    <row r="211" spans="1:8" x14ac:dyDescent="0.2">
      <c r="A211" s="450" t="s">
        <v>13681</v>
      </c>
      <c r="B211" s="636" t="s">
        <v>12087</v>
      </c>
      <c r="C211" s="278">
        <v>61954.494387755112</v>
      </c>
      <c r="D211" s="402">
        <v>27</v>
      </c>
      <c r="E211" s="250"/>
      <c r="F211" s="62">
        <v>0</v>
      </c>
      <c r="G211" s="62">
        <v>0</v>
      </c>
      <c r="H211" s="253">
        <f t="shared" si="23"/>
        <v>0</v>
      </c>
    </row>
    <row r="212" spans="1:8" x14ac:dyDescent="0.2">
      <c r="A212" s="450" t="s">
        <v>13682</v>
      </c>
      <c r="B212" s="636" t="s">
        <v>1614</v>
      </c>
      <c r="C212" s="278">
        <v>61954.494387755112</v>
      </c>
      <c r="D212" s="402">
        <v>28</v>
      </c>
      <c r="E212" s="250"/>
      <c r="F212" s="62">
        <v>0</v>
      </c>
      <c r="G212" s="62">
        <v>0</v>
      </c>
      <c r="H212" s="253">
        <f t="shared" si="23"/>
        <v>0</v>
      </c>
    </row>
    <row r="213" spans="1:8" x14ac:dyDescent="0.2">
      <c r="A213" s="450" t="s">
        <v>13683</v>
      </c>
      <c r="B213" s="636" t="s">
        <v>12088</v>
      </c>
      <c r="C213" s="278">
        <v>61954.494387755112</v>
      </c>
      <c r="D213" s="402">
        <v>28</v>
      </c>
      <c r="E213" s="250"/>
      <c r="F213" s="62">
        <v>0</v>
      </c>
      <c r="G213" s="62">
        <v>0</v>
      </c>
      <c r="H213" s="253">
        <f t="shared" si="23"/>
        <v>0</v>
      </c>
    </row>
    <row r="214" spans="1:8" x14ac:dyDescent="0.2">
      <c r="A214" s="450" t="s">
        <v>13684</v>
      </c>
      <c r="B214" s="636" t="s">
        <v>1615</v>
      </c>
      <c r="C214" s="278">
        <v>61954.494387755112</v>
      </c>
      <c r="D214" s="402">
        <v>28</v>
      </c>
      <c r="E214" s="250"/>
      <c r="F214" s="62">
        <v>0</v>
      </c>
      <c r="G214" s="62">
        <v>0</v>
      </c>
      <c r="H214" s="253">
        <f t="shared" si="23"/>
        <v>0</v>
      </c>
    </row>
    <row r="215" spans="1:8" x14ac:dyDescent="0.2">
      <c r="A215" s="450" t="s">
        <v>13685</v>
      </c>
      <c r="B215" s="636" t="s">
        <v>1517</v>
      </c>
      <c r="C215" s="278">
        <v>61954.494387755112</v>
      </c>
      <c r="D215" s="402">
        <v>28</v>
      </c>
      <c r="E215" s="250"/>
      <c r="F215" s="62">
        <v>0</v>
      </c>
      <c r="G215" s="62">
        <v>0</v>
      </c>
      <c r="H215" s="253">
        <f t="shared" si="23"/>
        <v>0</v>
      </c>
    </row>
    <row r="216" spans="1:8" x14ac:dyDescent="0.2">
      <c r="A216" s="450" t="s">
        <v>13686</v>
      </c>
      <c r="B216" s="636" t="s">
        <v>1616</v>
      </c>
      <c r="C216" s="278">
        <v>61954.494387755112</v>
      </c>
      <c r="D216" s="402">
        <v>28</v>
      </c>
      <c r="E216" s="250"/>
      <c r="F216" s="62">
        <v>0</v>
      </c>
      <c r="G216" s="62">
        <v>0</v>
      </c>
      <c r="H216" s="253">
        <f t="shared" si="23"/>
        <v>0</v>
      </c>
    </row>
    <row r="217" spans="1:8" x14ac:dyDescent="0.2">
      <c r="A217" s="450" t="s">
        <v>13687</v>
      </c>
      <c r="B217" s="636" t="s">
        <v>12089</v>
      </c>
      <c r="C217" s="278">
        <v>61954.494387755112</v>
      </c>
      <c r="D217" s="402">
        <v>28</v>
      </c>
      <c r="E217" s="250"/>
      <c r="F217" s="62">
        <v>0</v>
      </c>
      <c r="G217" s="62">
        <v>0</v>
      </c>
      <c r="H217" s="253">
        <f t="shared" si="23"/>
        <v>0</v>
      </c>
    </row>
    <row r="218" spans="1:8" x14ac:dyDescent="0.2">
      <c r="A218" s="450" t="s">
        <v>13688</v>
      </c>
      <c r="B218" s="636" t="s">
        <v>1617</v>
      </c>
      <c r="C218" s="278">
        <v>61954.494387755112</v>
      </c>
      <c r="D218" s="402">
        <v>28</v>
      </c>
      <c r="E218" s="250"/>
      <c r="F218" s="62">
        <v>0</v>
      </c>
      <c r="G218" s="62">
        <v>0</v>
      </c>
      <c r="H218" s="253">
        <f t="shared" si="23"/>
        <v>0</v>
      </c>
    </row>
    <row r="219" spans="1:8" x14ac:dyDescent="0.2">
      <c r="A219" s="450" t="s">
        <v>13689</v>
      </c>
      <c r="B219" s="636" t="s">
        <v>12092</v>
      </c>
      <c r="C219" s="278">
        <v>61954.494387755112</v>
      </c>
      <c r="D219" s="402">
        <v>28</v>
      </c>
      <c r="E219" s="250"/>
      <c r="F219" s="62">
        <v>0</v>
      </c>
      <c r="G219" s="62">
        <v>0</v>
      </c>
      <c r="H219" s="253">
        <f t="shared" si="23"/>
        <v>0</v>
      </c>
    </row>
    <row r="220" spans="1:8" x14ac:dyDescent="0.2">
      <c r="A220" s="450" t="s">
        <v>13690</v>
      </c>
      <c r="B220" s="636" t="s">
        <v>1618</v>
      </c>
      <c r="C220" s="278">
        <v>61954.494387755112</v>
      </c>
      <c r="D220" s="402">
        <v>29</v>
      </c>
      <c r="E220" s="250"/>
      <c r="F220" s="62">
        <v>0</v>
      </c>
      <c r="G220" s="62">
        <v>0</v>
      </c>
      <c r="H220" s="253">
        <f t="shared" si="23"/>
        <v>0</v>
      </c>
    </row>
    <row r="221" spans="1:8" x14ac:dyDescent="0.2">
      <c r="A221" s="450" t="s">
        <v>13691</v>
      </c>
      <c r="B221" s="636" t="s">
        <v>12095</v>
      </c>
      <c r="C221" s="278">
        <v>61954.494387755112</v>
      </c>
      <c r="D221" s="402">
        <v>29</v>
      </c>
      <c r="E221" s="250"/>
      <c r="F221" s="62">
        <v>0</v>
      </c>
      <c r="G221" s="62">
        <v>0</v>
      </c>
      <c r="H221" s="253">
        <f t="shared" si="23"/>
        <v>0</v>
      </c>
    </row>
    <row r="222" spans="1:8" x14ac:dyDescent="0.2">
      <c r="A222" s="450" t="s">
        <v>13692</v>
      </c>
      <c r="B222" s="636" t="s">
        <v>1619</v>
      </c>
      <c r="C222" s="278">
        <v>61954.494387755112</v>
      </c>
      <c r="D222" s="402">
        <v>29</v>
      </c>
      <c r="E222" s="250"/>
      <c r="F222" s="62">
        <v>0</v>
      </c>
      <c r="G222" s="62">
        <v>0</v>
      </c>
      <c r="H222" s="253">
        <f t="shared" si="23"/>
        <v>0</v>
      </c>
    </row>
    <row r="223" spans="1:8" x14ac:dyDescent="0.2">
      <c r="A223" s="450" t="s">
        <v>13693</v>
      </c>
      <c r="B223" s="636" t="s">
        <v>12098</v>
      </c>
      <c r="C223" s="278">
        <v>61954.494387755112</v>
      </c>
      <c r="D223" s="402">
        <v>29</v>
      </c>
      <c r="E223" s="250"/>
      <c r="F223" s="62">
        <v>0</v>
      </c>
      <c r="G223" s="62">
        <v>0</v>
      </c>
      <c r="H223" s="253">
        <f t="shared" si="23"/>
        <v>0</v>
      </c>
    </row>
    <row r="224" spans="1:8" x14ac:dyDescent="0.2">
      <c r="A224" s="450" t="s">
        <v>13694</v>
      </c>
      <c r="B224" s="636" t="s">
        <v>1620</v>
      </c>
      <c r="C224" s="278">
        <v>61954.494387755112</v>
      </c>
      <c r="D224" s="402">
        <v>29</v>
      </c>
      <c r="E224" s="250"/>
      <c r="F224" s="62">
        <v>0</v>
      </c>
      <c r="G224" s="62">
        <v>0</v>
      </c>
      <c r="H224" s="253">
        <f t="shared" si="23"/>
        <v>0</v>
      </c>
    </row>
    <row r="225" spans="1:8" x14ac:dyDescent="0.2">
      <c r="A225" s="450" t="s">
        <v>13695</v>
      </c>
      <c r="B225" s="636" t="s">
        <v>12101</v>
      </c>
      <c r="C225" s="278">
        <v>61954.494387755112</v>
      </c>
      <c r="D225" s="402">
        <v>29</v>
      </c>
      <c r="E225" s="250"/>
      <c r="F225" s="62">
        <v>0</v>
      </c>
      <c r="G225" s="62">
        <v>0</v>
      </c>
      <c r="H225" s="253">
        <f t="shared" si="23"/>
        <v>0</v>
      </c>
    </row>
    <row r="226" spans="1:8" x14ac:dyDescent="0.2">
      <c r="A226" s="450" t="s">
        <v>13696</v>
      </c>
      <c r="B226" s="636" t="s">
        <v>1621</v>
      </c>
      <c r="C226" s="278">
        <v>61954.494387755112</v>
      </c>
      <c r="D226" s="402">
        <v>29</v>
      </c>
      <c r="E226" s="250"/>
      <c r="F226" s="62">
        <v>0</v>
      </c>
      <c r="G226" s="62">
        <v>0</v>
      </c>
      <c r="H226" s="253">
        <f t="shared" si="23"/>
        <v>0</v>
      </c>
    </row>
    <row r="227" spans="1:8" x14ac:dyDescent="0.2">
      <c r="A227" s="450" t="s">
        <v>13697</v>
      </c>
      <c r="B227" s="636" t="s">
        <v>12104</v>
      </c>
      <c r="C227" s="278">
        <v>61954.494387755112</v>
      </c>
      <c r="D227" s="402">
        <v>29</v>
      </c>
      <c r="E227" s="250"/>
      <c r="F227" s="62">
        <v>0</v>
      </c>
      <c r="G227" s="62">
        <v>0</v>
      </c>
      <c r="H227" s="253">
        <f t="shared" si="23"/>
        <v>0</v>
      </c>
    </row>
    <row r="228" spans="1:8" x14ac:dyDescent="0.2">
      <c r="A228" s="450" t="s">
        <v>13698</v>
      </c>
      <c r="B228" s="636" t="s">
        <v>1622</v>
      </c>
      <c r="C228" s="278">
        <v>61954.494387755112</v>
      </c>
      <c r="D228" s="402">
        <v>30</v>
      </c>
      <c r="E228" s="250"/>
      <c r="F228" s="62">
        <v>0</v>
      </c>
      <c r="G228" s="62">
        <v>0</v>
      </c>
      <c r="H228" s="253">
        <f t="shared" si="23"/>
        <v>0</v>
      </c>
    </row>
    <row r="229" spans="1:8" x14ac:dyDescent="0.2">
      <c r="A229" s="450" t="s">
        <v>13699</v>
      </c>
      <c r="B229" s="636" t="s">
        <v>12107</v>
      </c>
      <c r="C229" s="278">
        <v>61954.494387755112</v>
      </c>
      <c r="D229" s="402">
        <v>30</v>
      </c>
      <c r="E229" s="250"/>
      <c r="F229" s="62">
        <v>0</v>
      </c>
      <c r="G229" s="62">
        <v>0</v>
      </c>
      <c r="H229" s="253">
        <f t="shared" si="23"/>
        <v>0</v>
      </c>
    </row>
    <row r="230" spans="1:8" x14ac:dyDescent="0.2">
      <c r="A230" s="450" t="s">
        <v>13700</v>
      </c>
      <c r="B230" s="636" t="s">
        <v>1520</v>
      </c>
      <c r="C230" s="278">
        <v>61954.494387755112</v>
      </c>
      <c r="D230" s="402">
        <v>30</v>
      </c>
      <c r="E230" s="250"/>
      <c r="F230" s="62">
        <v>0</v>
      </c>
      <c r="G230" s="62">
        <v>0</v>
      </c>
      <c r="H230" s="253">
        <f t="shared" si="23"/>
        <v>0</v>
      </c>
    </row>
    <row r="231" spans="1:8" x14ac:dyDescent="0.2">
      <c r="A231" s="450" t="s">
        <v>13701</v>
      </c>
      <c r="B231" s="636" t="s">
        <v>12110</v>
      </c>
      <c r="C231" s="278">
        <v>61954.494387755112</v>
      </c>
      <c r="D231" s="402">
        <v>30</v>
      </c>
      <c r="E231" s="250"/>
      <c r="F231" s="62">
        <v>0</v>
      </c>
      <c r="G231" s="62">
        <v>0</v>
      </c>
      <c r="H231" s="253">
        <f t="shared" si="23"/>
        <v>0</v>
      </c>
    </row>
    <row r="232" spans="1:8" x14ac:dyDescent="0.2">
      <c r="A232" s="450" t="s">
        <v>13702</v>
      </c>
      <c r="B232" s="636" t="s">
        <v>1623</v>
      </c>
      <c r="C232" s="278">
        <v>61954.494387755112</v>
      </c>
      <c r="D232" s="402">
        <v>30</v>
      </c>
      <c r="E232" s="250"/>
      <c r="F232" s="62">
        <v>0</v>
      </c>
      <c r="G232" s="62">
        <v>0</v>
      </c>
      <c r="H232" s="253">
        <f t="shared" si="23"/>
        <v>0</v>
      </c>
    </row>
    <row r="233" spans="1:8" x14ac:dyDescent="0.2">
      <c r="A233" s="450" t="s">
        <v>13703</v>
      </c>
      <c r="B233" s="636" t="s">
        <v>12113</v>
      </c>
      <c r="C233" s="278">
        <v>61954.494387755112</v>
      </c>
      <c r="D233" s="402">
        <v>30</v>
      </c>
      <c r="E233" s="250"/>
      <c r="F233" s="62">
        <v>0</v>
      </c>
      <c r="G233" s="62">
        <v>0</v>
      </c>
      <c r="H233" s="253">
        <f t="shared" si="23"/>
        <v>0</v>
      </c>
    </row>
    <row r="234" spans="1:8" x14ac:dyDescent="0.2">
      <c r="A234" s="450" t="s">
        <v>13704</v>
      </c>
      <c r="B234" s="636" t="s">
        <v>1625</v>
      </c>
      <c r="C234" s="278">
        <v>61954.494387755112</v>
      </c>
      <c r="D234" s="402">
        <v>30</v>
      </c>
      <c r="E234" s="250"/>
      <c r="F234" s="62">
        <v>0</v>
      </c>
      <c r="G234" s="62">
        <v>0</v>
      </c>
      <c r="H234" s="253">
        <f t="shared" si="23"/>
        <v>0</v>
      </c>
    </row>
    <row r="235" spans="1:8" x14ac:dyDescent="0.2">
      <c r="A235" s="450" t="s">
        <v>13705</v>
      </c>
      <c r="B235" s="636" t="s">
        <v>12116</v>
      </c>
      <c r="C235" s="278">
        <v>61954.494387755112</v>
      </c>
      <c r="D235" s="402">
        <v>30</v>
      </c>
      <c r="E235" s="250"/>
      <c r="F235" s="62">
        <v>0</v>
      </c>
      <c r="G235" s="62">
        <v>0</v>
      </c>
      <c r="H235" s="253">
        <f t="shared" si="23"/>
        <v>0</v>
      </c>
    </row>
    <row r="236" spans="1:8" x14ac:dyDescent="0.2">
      <c r="A236" s="450" t="s">
        <v>13706</v>
      </c>
      <c r="B236" s="636" t="s">
        <v>1626</v>
      </c>
      <c r="C236" s="278">
        <v>61954.494387755112</v>
      </c>
      <c r="D236" s="402">
        <v>31</v>
      </c>
      <c r="E236" s="250"/>
      <c r="F236" s="62">
        <v>0</v>
      </c>
      <c r="G236" s="62">
        <v>0</v>
      </c>
      <c r="H236" s="253">
        <f t="shared" si="23"/>
        <v>0</v>
      </c>
    </row>
    <row r="237" spans="1:8" x14ac:dyDescent="0.2">
      <c r="A237" s="450" t="s">
        <v>13707</v>
      </c>
      <c r="B237" s="636" t="s">
        <v>12119</v>
      </c>
      <c r="C237" s="278">
        <v>61954.494387755112</v>
      </c>
      <c r="D237" s="402">
        <v>31</v>
      </c>
      <c r="E237" s="250"/>
      <c r="F237" s="62">
        <v>0</v>
      </c>
      <c r="G237" s="62">
        <v>0</v>
      </c>
      <c r="H237" s="253">
        <f t="shared" si="23"/>
        <v>0</v>
      </c>
    </row>
    <row r="238" spans="1:8" x14ac:dyDescent="0.2">
      <c r="A238" s="450" t="s">
        <v>13708</v>
      </c>
      <c r="B238" s="636" t="s">
        <v>1627</v>
      </c>
      <c r="C238" s="278">
        <v>61954.494387755112</v>
      </c>
      <c r="D238" s="402">
        <v>31</v>
      </c>
      <c r="E238" s="250"/>
      <c r="F238" s="62">
        <v>0</v>
      </c>
      <c r="G238" s="62">
        <v>0</v>
      </c>
      <c r="H238" s="253">
        <f t="shared" si="23"/>
        <v>0</v>
      </c>
    </row>
    <row r="239" spans="1:8" x14ac:dyDescent="0.2">
      <c r="A239" s="450" t="s">
        <v>13709</v>
      </c>
      <c r="B239" s="636" t="s">
        <v>12122</v>
      </c>
      <c r="C239" s="278">
        <v>61954.494387755112</v>
      </c>
      <c r="D239" s="402">
        <v>31</v>
      </c>
      <c r="E239" s="250"/>
      <c r="F239" s="62">
        <v>0</v>
      </c>
      <c r="G239" s="62">
        <v>0</v>
      </c>
      <c r="H239" s="253">
        <f t="shared" si="23"/>
        <v>0</v>
      </c>
    </row>
    <row r="240" spans="1:8" x14ac:dyDescent="0.2">
      <c r="A240" s="450" t="s">
        <v>13710</v>
      </c>
      <c r="B240" s="636" t="s">
        <v>1628</v>
      </c>
      <c r="C240" s="278">
        <v>61954.494387755112</v>
      </c>
      <c r="D240" s="402">
        <v>31</v>
      </c>
      <c r="E240" s="250"/>
      <c r="F240" s="62">
        <v>0</v>
      </c>
      <c r="G240" s="62">
        <v>0</v>
      </c>
      <c r="H240" s="253">
        <f t="shared" si="23"/>
        <v>0</v>
      </c>
    </row>
    <row r="241" spans="1:8" x14ac:dyDescent="0.2">
      <c r="A241" s="450" t="s">
        <v>13711</v>
      </c>
      <c r="B241" s="636" t="s">
        <v>12125</v>
      </c>
      <c r="C241" s="278">
        <v>61954.494387755112</v>
      </c>
      <c r="D241" s="402">
        <v>31</v>
      </c>
      <c r="E241" s="250"/>
      <c r="F241" s="62">
        <v>0</v>
      </c>
      <c r="G241" s="62">
        <v>0</v>
      </c>
      <c r="H241" s="253">
        <f t="shared" si="23"/>
        <v>0</v>
      </c>
    </row>
    <row r="242" spans="1:8" x14ac:dyDescent="0.2">
      <c r="A242" s="450" t="s">
        <v>13712</v>
      </c>
      <c r="B242" s="636" t="s">
        <v>1629</v>
      </c>
      <c r="C242" s="278">
        <v>61954.494387755112</v>
      </c>
      <c r="D242" s="402">
        <v>31</v>
      </c>
      <c r="E242" s="250"/>
      <c r="F242" s="62">
        <v>0</v>
      </c>
      <c r="G242" s="62">
        <v>0</v>
      </c>
      <c r="H242" s="253">
        <f t="shared" si="23"/>
        <v>0</v>
      </c>
    </row>
    <row r="243" spans="1:8" x14ac:dyDescent="0.2">
      <c r="A243" s="450" t="s">
        <v>13713</v>
      </c>
      <c r="B243" s="636" t="s">
        <v>12128</v>
      </c>
      <c r="C243" s="278">
        <v>61954.494387755112</v>
      </c>
      <c r="D243" s="402">
        <v>31</v>
      </c>
      <c r="E243" s="250"/>
      <c r="F243" s="62">
        <v>0</v>
      </c>
      <c r="G243" s="62">
        <v>0</v>
      </c>
      <c r="H243" s="253">
        <f t="shared" si="23"/>
        <v>0</v>
      </c>
    </row>
    <row r="244" spans="1:8" x14ac:dyDescent="0.2">
      <c r="A244" s="450" t="s">
        <v>13714</v>
      </c>
      <c r="B244" s="636" t="s">
        <v>1630</v>
      </c>
      <c r="C244" s="278">
        <v>61954.494387755112</v>
      </c>
      <c r="D244" s="402">
        <v>32</v>
      </c>
      <c r="E244" s="250"/>
      <c r="F244" s="62">
        <v>0</v>
      </c>
      <c r="G244" s="62">
        <v>0</v>
      </c>
      <c r="H244" s="253">
        <f t="shared" si="23"/>
        <v>0</v>
      </c>
    </row>
    <row r="245" spans="1:8" x14ac:dyDescent="0.2">
      <c r="A245" s="450" t="s">
        <v>13715</v>
      </c>
      <c r="B245" s="636" t="s">
        <v>1521</v>
      </c>
      <c r="C245" s="278">
        <v>61954.494387755112</v>
      </c>
      <c r="D245" s="402">
        <v>32</v>
      </c>
      <c r="E245" s="250"/>
      <c r="F245" s="62">
        <v>0</v>
      </c>
      <c r="G245" s="62">
        <v>0</v>
      </c>
      <c r="H245" s="253">
        <f t="shared" si="23"/>
        <v>0</v>
      </c>
    </row>
    <row r="246" spans="1:8" x14ac:dyDescent="0.2">
      <c r="A246" s="450" t="s">
        <v>13716</v>
      </c>
      <c r="B246" s="636" t="s">
        <v>1631</v>
      </c>
      <c r="C246" s="278">
        <v>61954.494387755112</v>
      </c>
      <c r="D246" s="402">
        <v>32</v>
      </c>
      <c r="E246" s="250"/>
      <c r="F246" s="62">
        <v>0</v>
      </c>
      <c r="G246" s="62">
        <v>0</v>
      </c>
      <c r="H246" s="253">
        <f t="shared" si="23"/>
        <v>0</v>
      </c>
    </row>
    <row r="247" spans="1:8" x14ac:dyDescent="0.2">
      <c r="A247" s="450" t="s">
        <v>13717</v>
      </c>
      <c r="B247" s="636" t="s">
        <v>12133</v>
      </c>
      <c r="C247" s="278">
        <v>61954.494387755112</v>
      </c>
      <c r="D247" s="402">
        <v>32</v>
      </c>
      <c r="E247" s="250"/>
      <c r="F247" s="62">
        <v>0</v>
      </c>
      <c r="G247" s="62">
        <v>0</v>
      </c>
      <c r="H247" s="253">
        <f t="shared" si="23"/>
        <v>0</v>
      </c>
    </row>
    <row r="248" spans="1:8" x14ac:dyDescent="0.2">
      <c r="A248" s="450" t="s">
        <v>13718</v>
      </c>
      <c r="B248" s="636" t="s">
        <v>1632</v>
      </c>
      <c r="C248" s="278">
        <v>61954.494387755112</v>
      </c>
      <c r="D248" s="402">
        <v>32</v>
      </c>
      <c r="E248" s="250"/>
      <c r="F248" s="62">
        <v>0</v>
      </c>
      <c r="G248" s="62">
        <v>0</v>
      </c>
      <c r="H248" s="253">
        <f t="shared" si="23"/>
        <v>0</v>
      </c>
    </row>
    <row r="249" spans="1:8" x14ac:dyDescent="0.2">
      <c r="A249" s="450" t="s">
        <v>13719</v>
      </c>
      <c r="B249" s="636" t="s">
        <v>12136</v>
      </c>
      <c r="C249" s="278">
        <v>61954.494387755112</v>
      </c>
      <c r="D249" s="402">
        <v>32</v>
      </c>
      <c r="E249" s="250"/>
      <c r="F249" s="62">
        <v>0</v>
      </c>
      <c r="G249" s="62">
        <v>0</v>
      </c>
      <c r="H249" s="253">
        <f t="shared" si="23"/>
        <v>0</v>
      </c>
    </row>
    <row r="250" spans="1:8" x14ac:dyDescent="0.2">
      <c r="A250" s="450" t="s">
        <v>13720</v>
      </c>
      <c r="B250" s="636" t="s">
        <v>1633</v>
      </c>
      <c r="C250" s="278">
        <v>61954.494387755112</v>
      </c>
      <c r="D250" s="402">
        <v>32</v>
      </c>
      <c r="E250" s="250"/>
      <c r="F250" s="62">
        <v>0</v>
      </c>
      <c r="G250" s="62">
        <v>0</v>
      </c>
      <c r="H250" s="253">
        <f t="shared" si="23"/>
        <v>0</v>
      </c>
    </row>
    <row r="251" spans="1:8" x14ac:dyDescent="0.2">
      <c r="A251" s="450" t="s">
        <v>13721</v>
      </c>
      <c r="B251" s="636" t="s">
        <v>12139</v>
      </c>
      <c r="C251" s="278">
        <v>61954.494387755112</v>
      </c>
      <c r="D251" s="402">
        <v>32</v>
      </c>
      <c r="E251" s="250"/>
      <c r="F251" s="62">
        <v>0</v>
      </c>
      <c r="G251" s="62">
        <v>0</v>
      </c>
      <c r="H251" s="253">
        <f t="shared" si="23"/>
        <v>0</v>
      </c>
    </row>
    <row r="252" spans="1:8" x14ac:dyDescent="0.2">
      <c r="A252" s="450" t="s">
        <v>13722</v>
      </c>
      <c r="B252" s="636" t="s">
        <v>13183</v>
      </c>
      <c r="C252" s="278">
        <v>61954.494387755112</v>
      </c>
      <c r="D252" s="402">
        <v>33</v>
      </c>
      <c r="E252" s="250"/>
      <c r="F252" s="62">
        <v>0</v>
      </c>
      <c r="G252" s="62">
        <v>0</v>
      </c>
      <c r="H252" s="253">
        <f t="shared" si="23"/>
        <v>0</v>
      </c>
    </row>
    <row r="253" spans="1:8" x14ac:dyDescent="0.2">
      <c r="A253" s="450" t="s">
        <v>13723</v>
      </c>
      <c r="B253" s="636" t="s">
        <v>12142</v>
      </c>
      <c r="C253" s="278">
        <v>61954.494387755112</v>
      </c>
      <c r="D253" s="402">
        <v>33</v>
      </c>
      <c r="E253" s="250"/>
      <c r="F253" s="62">
        <v>0</v>
      </c>
      <c r="G253" s="62">
        <v>0</v>
      </c>
      <c r="H253" s="253">
        <f t="shared" si="23"/>
        <v>0</v>
      </c>
    </row>
    <row r="254" spans="1:8" x14ac:dyDescent="0.2">
      <c r="A254" s="450" t="s">
        <v>13724</v>
      </c>
      <c r="B254" s="636" t="s">
        <v>1635</v>
      </c>
      <c r="C254" s="278">
        <v>61954.494387755112</v>
      </c>
      <c r="D254" s="402">
        <v>33</v>
      </c>
      <c r="E254" s="250"/>
      <c r="F254" s="62">
        <v>0</v>
      </c>
      <c r="G254" s="62">
        <v>0</v>
      </c>
      <c r="H254" s="253">
        <f t="shared" si="23"/>
        <v>0</v>
      </c>
    </row>
    <row r="255" spans="1:8" x14ac:dyDescent="0.2">
      <c r="A255" s="450" t="s">
        <v>13725</v>
      </c>
      <c r="B255" s="636" t="s">
        <v>12145</v>
      </c>
      <c r="C255" s="278">
        <v>61954.494387755112</v>
      </c>
      <c r="D255" s="402">
        <v>33</v>
      </c>
      <c r="E255" s="250"/>
      <c r="F255" s="62">
        <v>0</v>
      </c>
      <c r="G255" s="62">
        <v>0</v>
      </c>
      <c r="H255" s="253">
        <f t="shared" si="23"/>
        <v>0</v>
      </c>
    </row>
    <row r="256" spans="1:8" x14ac:dyDescent="0.2">
      <c r="A256" s="450" t="s">
        <v>13726</v>
      </c>
      <c r="B256" s="636" t="s">
        <v>1636</v>
      </c>
      <c r="C256" s="278">
        <v>61954.494387755112</v>
      </c>
      <c r="D256" s="402">
        <v>33</v>
      </c>
      <c r="E256" s="250"/>
      <c r="F256" s="62">
        <v>0</v>
      </c>
      <c r="G256" s="62">
        <v>0</v>
      </c>
      <c r="H256" s="253">
        <f t="shared" si="23"/>
        <v>0</v>
      </c>
    </row>
    <row r="257" spans="1:8" x14ac:dyDescent="0.2">
      <c r="A257" s="450" t="s">
        <v>13727</v>
      </c>
      <c r="B257" s="636" t="s">
        <v>12148</v>
      </c>
      <c r="C257" s="278">
        <v>61954.494387755112</v>
      </c>
      <c r="D257" s="402">
        <v>33</v>
      </c>
      <c r="E257" s="250"/>
      <c r="F257" s="62">
        <v>0</v>
      </c>
      <c r="G257" s="62">
        <v>0</v>
      </c>
      <c r="H257" s="253">
        <f t="shared" si="23"/>
        <v>0</v>
      </c>
    </row>
    <row r="258" spans="1:8" x14ac:dyDescent="0.2">
      <c r="A258" s="450" t="s">
        <v>13728</v>
      </c>
      <c r="B258" s="636" t="s">
        <v>1637</v>
      </c>
      <c r="C258" s="278">
        <v>61954.494387755112</v>
      </c>
      <c r="D258" s="402">
        <v>33</v>
      </c>
      <c r="E258" s="250"/>
      <c r="F258" s="62">
        <v>0</v>
      </c>
      <c r="G258" s="62">
        <v>0</v>
      </c>
      <c r="H258" s="253">
        <f t="shared" si="23"/>
        <v>0</v>
      </c>
    </row>
    <row r="259" spans="1:8" x14ac:dyDescent="0.2">
      <c r="A259" s="450" t="s">
        <v>13729</v>
      </c>
      <c r="B259" s="636" t="s">
        <v>12151</v>
      </c>
      <c r="C259" s="278">
        <v>61954.494387755112</v>
      </c>
      <c r="D259" s="402">
        <v>33</v>
      </c>
      <c r="E259" s="250"/>
      <c r="F259" s="62">
        <v>0</v>
      </c>
      <c r="G259" s="62">
        <v>0</v>
      </c>
      <c r="H259" s="253">
        <f t="shared" si="23"/>
        <v>0</v>
      </c>
    </row>
    <row r="260" spans="1:8" x14ac:dyDescent="0.2">
      <c r="A260" s="450" t="s">
        <v>13730</v>
      </c>
      <c r="B260" s="636" t="s">
        <v>1638</v>
      </c>
      <c r="C260" s="278">
        <v>61954.494387755112</v>
      </c>
      <c r="D260" s="402">
        <v>34</v>
      </c>
      <c r="E260" s="250"/>
      <c r="F260" s="62">
        <v>0</v>
      </c>
      <c r="G260" s="62">
        <v>0</v>
      </c>
      <c r="H260" s="253">
        <f t="shared" si="23"/>
        <v>0</v>
      </c>
    </row>
    <row r="261" spans="1:8" x14ac:dyDescent="0.2">
      <c r="A261" s="450" t="s">
        <v>13731</v>
      </c>
      <c r="B261" s="636" t="s">
        <v>12154</v>
      </c>
      <c r="C261" s="278">
        <v>61954.494387755112</v>
      </c>
      <c r="D261" s="402">
        <v>34</v>
      </c>
      <c r="E261" s="250"/>
      <c r="F261" s="62">
        <v>0</v>
      </c>
      <c r="G261" s="62">
        <v>0</v>
      </c>
      <c r="H261" s="253">
        <f t="shared" si="23"/>
        <v>0</v>
      </c>
    </row>
    <row r="262" spans="1:8" x14ac:dyDescent="0.2">
      <c r="A262" s="450" t="s">
        <v>13732</v>
      </c>
      <c r="B262" s="636" t="s">
        <v>1639</v>
      </c>
      <c r="C262" s="278">
        <v>61954.494387755112</v>
      </c>
      <c r="D262" s="402">
        <v>34</v>
      </c>
      <c r="E262" s="250"/>
      <c r="F262" s="62">
        <v>0</v>
      </c>
      <c r="G262" s="62">
        <v>0</v>
      </c>
      <c r="H262" s="253">
        <f t="shared" si="23"/>
        <v>0</v>
      </c>
    </row>
    <row r="263" spans="1:8" x14ac:dyDescent="0.2">
      <c r="A263" s="450" t="s">
        <v>13733</v>
      </c>
      <c r="B263" s="636" t="s">
        <v>12157</v>
      </c>
      <c r="C263" s="278">
        <v>61954.494387755112</v>
      </c>
      <c r="D263" s="402">
        <v>34</v>
      </c>
      <c r="E263" s="250"/>
      <c r="F263" s="62">
        <v>0</v>
      </c>
      <c r="G263" s="62">
        <v>0</v>
      </c>
      <c r="H263" s="253">
        <f t="shared" si="23"/>
        <v>0</v>
      </c>
    </row>
    <row r="264" spans="1:8" x14ac:dyDescent="0.2">
      <c r="A264" s="450" t="s">
        <v>13734</v>
      </c>
      <c r="B264" s="636" t="s">
        <v>1640</v>
      </c>
      <c r="C264" s="278">
        <v>61954.494387755112</v>
      </c>
      <c r="D264" s="402">
        <v>34</v>
      </c>
      <c r="E264" s="250"/>
      <c r="F264" s="62">
        <v>0</v>
      </c>
      <c r="G264" s="62">
        <v>0</v>
      </c>
      <c r="H264" s="253">
        <f t="shared" si="23"/>
        <v>0</v>
      </c>
    </row>
    <row r="265" spans="1:8" x14ac:dyDescent="0.2">
      <c r="A265" s="450" t="s">
        <v>13735</v>
      </c>
      <c r="B265" s="636" t="s">
        <v>12160</v>
      </c>
      <c r="C265" s="278">
        <v>61954.494387755112</v>
      </c>
      <c r="D265" s="402">
        <v>34</v>
      </c>
      <c r="E265" s="250"/>
      <c r="F265" s="62">
        <v>0</v>
      </c>
      <c r="G265" s="62">
        <v>0</v>
      </c>
      <c r="H265" s="253">
        <f t="shared" si="23"/>
        <v>0</v>
      </c>
    </row>
    <row r="266" spans="1:8" x14ac:dyDescent="0.2">
      <c r="A266" s="450" t="s">
        <v>13736</v>
      </c>
      <c r="B266" s="636" t="s">
        <v>1641</v>
      </c>
      <c r="C266" s="278">
        <v>61954.494387755112</v>
      </c>
      <c r="D266" s="402">
        <v>34</v>
      </c>
      <c r="E266" s="250"/>
      <c r="F266" s="62">
        <v>0</v>
      </c>
      <c r="G266" s="62">
        <v>0</v>
      </c>
      <c r="H266" s="253">
        <f t="shared" si="23"/>
        <v>0</v>
      </c>
    </row>
    <row r="267" spans="1:8" x14ac:dyDescent="0.2">
      <c r="A267" s="450" t="s">
        <v>13737</v>
      </c>
      <c r="B267" s="636" t="s">
        <v>12163</v>
      </c>
      <c r="C267" s="278">
        <v>61954.494387755112</v>
      </c>
      <c r="D267" s="402">
        <v>34</v>
      </c>
      <c r="E267" s="250"/>
      <c r="F267" s="62">
        <v>0</v>
      </c>
      <c r="G267" s="62">
        <v>0</v>
      </c>
      <c r="H267" s="253">
        <f t="shared" si="23"/>
        <v>0</v>
      </c>
    </row>
    <row r="268" spans="1:8" x14ac:dyDescent="0.2">
      <c r="A268" s="450" t="s">
        <v>13738</v>
      </c>
      <c r="B268" s="636" t="s">
        <v>1642</v>
      </c>
      <c r="C268" s="278">
        <v>61954.494387755112</v>
      </c>
      <c r="D268" s="402">
        <v>34</v>
      </c>
      <c r="E268" s="250"/>
      <c r="F268" s="62">
        <v>0</v>
      </c>
      <c r="G268" s="62">
        <v>0</v>
      </c>
      <c r="H268" s="253">
        <f t="shared" si="23"/>
        <v>0</v>
      </c>
    </row>
    <row r="269" spans="1:8" x14ac:dyDescent="0.2">
      <c r="A269" s="450" t="s">
        <v>13739</v>
      </c>
      <c r="B269" s="636" t="s">
        <v>12166</v>
      </c>
      <c r="C269" s="278">
        <v>61954.494387755112</v>
      </c>
      <c r="D269" s="402">
        <v>34</v>
      </c>
      <c r="E269" s="250"/>
      <c r="F269" s="62">
        <v>0</v>
      </c>
      <c r="G269" s="62">
        <v>0</v>
      </c>
      <c r="H269" s="253">
        <f t="shared" si="23"/>
        <v>0</v>
      </c>
    </row>
    <row r="270" spans="1:8" x14ac:dyDescent="0.2">
      <c r="A270" s="450" t="s">
        <v>13740</v>
      </c>
      <c r="B270" s="636" t="s">
        <v>1643</v>
      </c>
      <c r="C270" s="278">
        <v>61954.494387755112</v>
      </c>
      <c r="D270" s="402">
        <v>35</v>
      </c>
      <c r="E270" s="250"/>
      <c r="F270" s="62">
        <v>0</v>
      </c>
      <c r="G270" s="62">
        <v>0</v>
      </c>
      <c r="H270" s="253">
        <f t="shared" si="23"/>
        <v>0</v>
      </c>
    </row>
    <row r="271" spans="1:8" x14ac:dyDescent="0.2">
      <c r="A271" s="450" t="s">
        <v>13741</v>
      </c>
      <c r="B271" s="636" t="s">
        <v>12169</v>
      </c>
      <c r="C271" s="278">
        <v>61954.494387755112</v>
      </c>
      <c r="D271" s="402">
        <v>35</v>
      </c>
      <c r="E271" s="250"/>
      <c r="F271" s="62">
        <v>0</v>
      </c>
      <c r="G271" s="62">
        <v>0</v>
      </c>
      <c r="H271" s="253">
        <f t="shared" si="23"/>
        <v>0</v>
      </c>
    </row>
    <row r="272" spans="1:8" x14ac:dyDescent="0.2">
      <c r="A272" s="450" t="s">
        <v>13742</v>
      </c>
      <c r="B272" s="636" t="s">
        <v>1644</v>
      </c>
      <c r="C272" s="278">
        <v>61954.494387755112</v>
      </c>
      <c r="D272" s="402">
        <v>35</v>
      </c>
      <c r="E272" s="250"/>
      <c r="F272" s="62">
        <v>0</v>
      </c>
      <c r="G272" s="62">
        <v>0</v>
      </c>
      <c r="H272" s="253">
        <f t="shared" si="23"/>
        <v>0</v>
      </c>
    </row>
    <row r="273" spans="1:8" x14ac:dyDescent="0.2">
      <c r="A273" s="450" t="s">
        <v>13743</v>
      </c>
      <c r="B273" s="636" t="s">
        <v>12172</v>
      </c>
      <c r="C273" s="278">
        <v>61954.494387755112</v>
      </c>
      <c r="D273" s="402">
        <v>35</v>
      </c>
      <c r="E273" s="250"/>
      <c r="F273" s="62">
        <v>0</v>
      </c>
      <c r="G273" s="62">
        <v>0</v>
      </c>
      <c r="H273" s="253">
        <f t="shared" si="23"/>
        <v>0</v>
      </c>
    </row>
    <row r="274" spans="1:8" x14ac:dyDescent="0.2">
      <c r="A274" s="450" t="s">
        <v>13744</v>
      </c>
      <c r="B274" s="636" t="s">
        <v>1645</v>
      </c>
      <c r="C274" s="278">
        <v>61954.494387755112</v>
      </c>
      <c r="D274" s="402">
        <v>35</v>
      </c>
      <c r="E274" s="250"/>
      <c r="F274" s="62">
        <v>0</v>
      </c>
      <c r="G274" s="62">
        <v>0</v>
      </c>
      <c r="H274" s="253">
        <f t="shared" ref="H274:H278" si="24">G274-F274</f>
        <v>0</v>
      </c>
    </row>
    <row r="275" spans="1:8" x14ac:dyDescent="0.2">
      <c r="A275" s="450" t="s">
        <v>13745</v>
      </c>
      <c r="B275" s="636" t="s">
        <v>7071</v>
      </c>
      <c r="C275" s="278">
        <v>61954.494387755112</v>
      </c>
      <c r="D275" s="402">
        <v>35</v>
      </c>
      <c r="E275" s="250"/>
      <c r="F275" s="62">
        <v>0</v>
      </c>
      <c r="G275" s="62">
        <v>0</v>
      </c>
      <c r="H275" s="253">
        <f t="shared" si="24"/>
        <v>0</v>
      </c>
    </row>
    <row r="276" spans="1:8" x14ac:dyDescent="0.2">
      <c r="A276" s="450" t="s">
        <v>13746</v>
      </c>
      <c r="B276" s="636" t="s">
        <v>1646</v>
      </c>
      <c r="C276" s="278">
        <v>61954.494387755112</v>
      </c>
      <c r="D276" s="402">
        <v>35</v>
      </c>
      <c r="E276" s="250"/>
      <c r="F276" s="62">
        <v>0</v>
      </c>
      <c r="G276" s="62">
        <v>0</v>
      </c>
      <c r="H276" s="253">
        <f t="shared" si="24"/>
        <v>0</v>
      </c>
    </row>
    <row r="277" spans="1:8" x14ac:dyDescent="0.2">
      <c r="A277" s="450" t="s">
        <v>13747</v>
      </c>
      <c r="B277" s="636" t="s">
        <v>12177</v>
      </c>
      <c r="C277" s="278">
        <v>61954.494387755112</v>
      </c>
      <c r="D277" s="402">
        <v>35</v>
      </c>
      <c r="E277" s="250"/>
      <c r="F277" s="62">
        <v>0</v>
      </c>
      <c r="G277" s="62">
        <v>0</v>
      </c>
      <c r="H277" s="253">
        <f t="shared" si="24"/>
        <v>0</v>
      </c>
    </row>
    <row r="278" spans="1:8" x14ac:dyDescent="0.2">
      <c r="A278" s="450" t="s">
        <v>13748</v>
      </c>
      <c r="B278" s="636" t="s">
        <v>13678</v>
      </c>
      <c r="C278" s="278">
        <v>12390.898877551022</v>
      </c>
      <c r="D278" s="402">
        <v>35</v>
      </c>
      <c r="E278" s="250"/>
      <c r="F278" s="62">
        <v>0</v>
      </c>
      <c r="G278" s="62">
        <v>0</v>
      </c>
      <c r="H278" s="253">
        <f t="shared" si="24"/>
        <v>0</v>
      </c>
    </row>
    <row r="279" spans="1:8" ht="45" x14ac:dyDescent="0.25">
      <c r="A279" s="14" t="s">
        <v>860</v>
      </c>
      <c r="B279" s="562" t="s">
        <v>12083</v>
      </c>
      <c r="C279" s="267"/>
      <c r="D279" s="255"/>
      <c r="E279" s="255"/>
      <c r="F279" s="255"/>
      <c r="G279" s="255"/>
      <c r="H279" s="277"/>
    </row>
    <row r="280" spans="1:8" x14ac:dyDescent="0.2">
      <c r="A280" s="450" t="s">
        <v>861</v>
      </c>
      <c r="B280" s="636" t="s">
        <v>1585</v>
      </c>
      <c r="C280" s="278">
        <v>80000</v>
      </c>
      <c r="D280" s="402">
        <v>23</v>
      </c>
      <c r="E280" s="250"/>
      <c r="F280" s="62">
        <v>0</v>
      </c>
      <c r="G280" s="62">
        <v>0</v>
      </c>
      <c r="H280" s="253">
        <f t="shared" ref="H280:H293" si="25">G280-F280</f>
        <v>0</v>
      </c>
    </row>
    <row r="281" spans="1:8" x14ac:dyDescent="0.2">
      <c r="A281" s="450" t="s">
        <v>862</v>
      </c>
      <c r="B281" s="595" t="s">
        <v>1590</v>
      </c>
      <c r="C281" s="253">
        <v>80000</v>
      </c>
      <c r="D281" s="465">
        <v>22</v>
      </c>
      <c r="E281" s="250"/>
      <c r="F281" s="62">
        <v>0</v>
      </c>
      <c r="G281" s="62">
        <v>0</v>
      </c>
      <c r="H281" s="253">
        <f t="shared" si="25"/>
        <v>0</v>
      </c>
    </row>
    <row r="282" spans="1:8" x14ac:dyDescent="0.2">
      <c r="A282" s="450" t="s">
        <v>863</v>
      </c>
      <c r="B282" s="595" t="s">
        <v>1506</v>
      </c>
      <c r="C282" s="253">
        <v>80000</v>
      </c>
      <c r="D282" s="465">
        <v>24</v>
      </c>
      <c r="E282" s="250"/>
      <c r="F282" s="62">
        <v>0</v>
      </c>
      <c r="G282" s="62">
        <v>0</v>
      </c>
      <c r="H282" s="253">
        <f t="shared" si="25"/>
        <v>0</v>
      </c>
    </row>
    <row r="283" spans="1:8" x14ac:dyDescent="0.2">
      <c r="A283" s="450" t="s">
        <v>864</v>
      </c>
      <c r="B283" s="595" t="s">
        <v>1599</v>
      </c>
      <c r="C283" s="253">
        <v>80000</v>
      </c>
      <c r="D283" s="465">
        <v>25</v>
      </c>
      <c r="E283" s="250"/>
      <c r="F283" s="62">
        <v>0</v>
      </c>
      <c r="G283" s="62">
        <v>0</v>
      </c>
      <c r="H283" s="253">
        <f t="shared" si="25"/>
        <v>0</v>
      </c>
    </row>
    <row r="284" spans="1:8" x14ac:dyDescent="0.2">
      <c r="A284" s="450" t="s">
        <v>865</v>
      </c>
      <c r="B284" s="595" t="s">
        <v>1604</v>
      </c>
      <c r="C284" s="253">
        <v>80000</v>
      </c>
      <c r="D284" s="33">
        <v>26</v>
      </c>
      <c r="E284" s="250"/>
      <c r="F284" s="62">
        <v>0</v>
      </c>
      <c r="G284" s="62">
        <v>0</v>
      </c>
      <c r="H284" s="253">
        <f t="shared" si="25"/>
        <v>0</v>
      </c>
    </row>
    <row r="285" spans="1:8" x14ac:dyDescent="0.2">
      <c r="A285" s="450" t="s">
        <v>866</v>
      </c>
      <c r="B285" s="595" t="s">
        <v>1508</v>
      </c>
      <c r="C285" s="253">
        <v>80000</v>
      </c>
      <c r="D285" s="33">
        <v>27</v>
      </c>
      <c r="E285" s="250"/>
      <c r="F285" s="62">
        <v>0</v>
      </c>
      <c r="G285" s="62">
        <v>0</v>
      </c>
      <c r="H285" s="253">
        <f t="shared" si="25"/>
        <v>0</v>
      </c>
    </row>
    <row r="286" spans="1:8" x14ac:dyDescent="0.2">
      <c r="A286" s="450" t="s">
        <v>867</v>
      </c>
      <c r="B286" s="595" t="s">
        <v>1613</v>
      </c>
      <c r="C286" s="253">
        <v>80000</v>
      </c>
      <c r="D286" s="33">
        <v>28</v>
      </c>
      <c r="E286" s="250"/>
      <c r="F286" s="62">
        <v>0</v>
      </c>
      <c r="G286" s="62">
        <v>0</v>
      </c>
      <c r="H286" s="253">
        <f t="shared" si="25"/>
        <v>0</v>
      </c>
    </row>
    <row r="287" spans="1:8" x14ac:dyDescent="0.2">
      <c r="A287" s="450" t="s">
        <v>868</v>
      </c>
      <c r="B287" s="595" t="s">
        <v>1618</v>
      </c>
      <c r="C287" s="253">
        <v>80000</v>
      </c>
      <c r="D287" s="33">
        <v>30</v>
      </c>
      <c r="E287" s="250"/>
      <c r="F287" s="62">
        <v>0</v>
      </c>
      <c r="G287" s="62">
        <v>0</v>
      </c>
      <c r="H287" s="253">
        <f t="shared" si="25"/>
        <v>0</v>
      </c>
    </row>
    <row r="288" spans="1:8" x14ac:dyDescent="0.2">
      <c r="A288" s="450" t="s">
        <v>869</v>
      </c>
      <c r="B288" s="595" t="s">
        <v>1520</v>
      </c>
      <c r="C288" s="253">
        <v>80000</v>
      </c>
      <c r="D288" s="33">
        <v>31</v>
      </c>
      <c r="E288" s="250"/>
      <c r="F288" s="62">
        <v>0</v>
      </c>
      <c r="G288" s="62">
        <v>0</v>
      </c>
      <c r="H288" s="253">
        <f t="shared" si="25"/>
        <v>0</v>
      </c>
    </row>
    <row r="289" spans="1:8" x14ac:dyDescent="0.2">
      <c r="A289" s="450" t="s">
        <v>870</v>
      </c>
      <c r="B289" s="595" t="s">
        <v>1628</v>
      </c>
      <c r="C289" s="253">
        <v>80000</v>
      </c>
      <c r="D289" s="33">
        <v>32</v>
      </c>
      <c r="E289" s="250"/>
      <c r="F289" s="62">
        <v>0</v>
      </c>
      <c r="G289" s="62">
        <v>0</v>
      </c>
      <c r="H289" s="253">
        <f t="shared" si="25"/>
        <v>0</v>
      </c>
    </row>
    <row r="290" spans="1:8" x14ac:dyDescent="0.2">
      <c r="A290" s="450" t="s">
        <v>1300</v>
      </c>
      <c r="B290" s="595" t="s">
        <v>1633</v>
      </c>
      <c r="C290" s="253">
        <v>80000</v>
      </c>
      <c r="D290" s="33">
        <v>33</v>
      </c>
      <c r="E290" s="250"/>
      <c r="F290" s="62">
        <v>0</v>
      </c>
      <c r="G290" s="62">
        <v>0</v>
      </c>
      <c r="H290" s="253">
        <f t="shared" si="25"/>
        <v>0</v>
      </c>
    </row>
    <row r="291" spans="1:8" x14ac:dyDescent="0.2">
      <c r="A291" s="450" t="s">
        <v>1301</v>
      </c>
      <c r="B291" s="595" t="s">
        <v>1638</v>
      </c>
      <c r="C291" s="253">
        <v>80000</v>
      </c>
      <c r="D291" s="33">
        <v>35</v>
      </c>
      <c r="E291" s="250"/>
      <c r="F291" s="62">
        <v>0</v>
      </c>
      <c r="G291" s="62">
        <v>0</v>
      </c>
      <c r="H291" s="253">
        <f t="shared" si="25"/>
        <v>0</v>
      </c>
    </row>
    <row r="292" spans="1:8" x14ac:dyDescent="0.2">
      <c r="A292" s="450" t="s">
        <v>1302</v>
      </c>
      <c r="B292" s="595" t="s">
        <v>1643</v>
      </c>
      <c r="C292" s="253">
        <v>80000</v>
      </c>
      <c r="D292" s="33">
        <v>36</v>
      </c>
      <c r="E292" s="250"/>
      <c r="F292" s="62">
        <v>0</v>
      </c>
      <c r="G292" s="62">
        <v>0</v>
      </c>
      <c r="H292" s="253">
        <f t="shared" si="25"/>
        <v>0</v>
      </c>
    </row>
    <row r="293" spans="1:8" x14ac:dyDescent="0.2">
      <c r="A293" s="450" t="s">
        <v>1303</v>
      </c>
      <c r="B293" s="595" t="s">
        <v>13678</v>
      </c>
      <c r="C293" s="253">
        <v>57600</v>
      </c>
      <c r="D293" s="33">
        <v>21</v>
      </c>
      <c r="E293" s="250"/>
      <c r="F293" s="62">
        <v>0</v>
      </c>
      <c r="G293" s="62">
        <v>0</v>
      </c>
      <c r="H293" s="253">
        <f t="shared" si="25"/>
        <v>0</v>
      </c>
    </row>
    <row r="294" spans="1:8" ht="15" x14ac:dyDescent="0.25">
      <c r="A294" s="14" t="s">
        <v>1389</v>
      </c>
      <c r="B294" s="73" t="s">
        <v>5905</v>
      </c>
      <c r="C294" s="267"/>
      <c r="D294" s="255"/>
      <c r="E294" s="255"/>
      <c r="F294" s="255"/>
      <c r="G294" s="255"/>
      <c r="H294" s="277"/>
    </row>
    <row r="295" spans="1:8" ht="15" x14ac:dyDescent="0.25">
      <c r="A295" s="10" t="s">
        <v>1390</v>
      </c>
      <c r="B295" s="56" t="s">
        <v>6047</v>
      </c>
      <c r="C295" s="253"/>
      <c r="D295" s="250"/>
      <c r="E295" s="250"/>
      <c r="F295" s="250"/>
      <c r="G295" s="250"/>
      <c r="H295" s="250"/>
    </row>
    <row r="296" spans="1:8" ht="15" x14ac:dyDescent="0.25">
      <c r="A296" s="10"/>
      <c r="B296" s="36" t="s">
        <v>4680</v>
      </c>
      <c r="C296" s="253"/>
      <c r="D296" s="250"/>
      <c r="E296" s="250"/>
      <c r="F296" s="250"/>
      <c r="G296" s="250"/>
      <c r="H296" s="250"/>
    </row>
    <row r="297" spans="1:8" x14ac:dyDescent="0.2">
      <c r="A297" s="10" t="s">
        <v>5240</v>
      </c>
      <c r="B297" s="6" t="s">
        <v>5868</v>
      </c>
      <c r="C297" s="253">
        <v>38768.300000000003</v>
      </c>
      <c r="D297" s="250">
        <v>37</v>
      </c>
      <c r="E297" s="250"/>
      <c r="F297" s="62">
        <v>0</v>
      </c>
      <c r="G297" s="62">
        <v>0</v>
      </c>
      <c r="H297" s="253">
        <f t="shared" ref="H297:H299" si="26">G297-F297</f>
        <v>0</v>
      </c>
    </row>
    <row r="298" spans="1:8" x14ac:dyDescent="0.2">
      <c r="A298" s="10" t="s">
        <v>5241</v>
      </c>
      <c r="B298" s="6" t="s">
        <v>5869</v>
      </c>
      <c r="C298" s="253">
        <v>38768.300000000003</v>
      </c>
      <c r="D298" s="250">
        <v>38</v>
      </c>
      <c r="E298" s="250"/>
      <c r="F298" s="62">
        <v>0</v>
      </c>
      <c r="G298" s="62">
        <v>0</v>
      </c>
      <c r="H298" s="253">
        <f t="shared" si="26"/>
        <v>0</v>
      </c>
    </row>
    <row r="299" spans="1:8" x14ac:dyDescent="0.2">
      <c r="A299" s="10" t="s">
        <v>5242</v>
      </c>
      <c r="B299" s="6" t="s">
        <v>5870</v>
      </c>
      <c r="C299" s="253">
        <v>43614.33</v>
      </c>
      <c r="D299" s="250">
        <v>38</v>
      </c>
      <c r="E299" s="250"/>
      <c r="F299" s="62">
        <v>0</v>
      </c>
      <c r="G299" s="62">
        <v>0</v>
      </c>
      <c r="H299" s="253">
        <f t="shared" si="26"/>
        <v>0</v>
      </c>
    </row>
    <row r="300" spans="1:8" ht="15" x14ac:dyDescent="0.25">
      <c r="B300" s="36" t="s">
        <v>4681</v>
      </c>
      <c r="C300" s="253"/>
      <c r="D300" s="250"/>
      <c r="E300" s="250"/>
      <c r="F300" s="250"/>
      <c r="G300" s="250"/>
      <c r="H300" s="250"/>
    </row>
    <row r="301" spans="1:8" x14ac:dyDescent="0.2">
      <c r="A301" s="10" t="s">
        <v>5243</v>
      </c>
      <c r="B301" s="6" t="s">
        <v>5868</v>
      </c>
      <c r="C301" s="253">
        <v>38768.300000000003</v>
      </c>
      <c r="D301" s="250">
        <v>37</v>
      </c>
      <c r="E301" s="250"/>
      <c r="F301" s="62">
        <v>0</v>
      </c>
      <c r="G301" s="62">
        <v>0</v>
      </c>
      <c r="H301" s="253">
        <f t="shared" ref="H301:H303" si="27">G301-F301</f>
        <v>0</v>
      </c>
    </row>
    <row r="302" spans="1:8" x14ac:dyDescent="0.2">
      <c r="A302" s="10" t="s">
        <v>5244</v>
      </c>
      <c r="B302" s="6" t="s">
        <v>5869</v>
      </c>
      <c r="C302" s="253">
        <v>38768.300000000003</v>
      </c>
      <c r="D302" s="250">
        <v>38</v>
      </c>
      <c r="E302" s="250"/>
      <c r="F302" s="62">
        <v>0</v>
      </c>
      <c r="G302" s="62">
        <v>0</v>
      </c>
      <c r="H302" s="253">
        <f t="shared" si="27"/>
        <v>0</v>
      </c>
    </row>
    <row r="303" spans="1:8" ht="13.5" customHeight="1" x14ac:dyDescent="0.2">
      <c r="A303" s="10" t="s">
        <v>5245</v>
      </c>
      <c r="B303" s="6" t="s">
        <v>5870</v>
      </c>
      <c r="C303" s="253">
        <v>43614.33</v>
      </c>
      <c r="D303" s="250">
        <v>38</v>
      </c>
      <c r="E303" s="250"/>
      <c r="F303" s="62">
        <v>0</v>
      </c>
      <c r="G303" s="62">
        <v>0</v>
      </c>
      <c r="H303" s="253">
        <f t="shared" si="27"/>
        <v>0</v>
      </c>
    </row>
    <row r="304" spans="1:8" ht="13.5" customHeight="1" x14ac:dyDescent="0.25">
      <c r="B304" s="36" t="s">
        <v>4701</v>
      </c>
      <c r="C304" s="253"/>
      <c r="D304" s="250"/>
      <c r="E304" s="250"/>
      <c r="F304" s="250"/>
      <c r="G304" s="250"/>
      <c r="H304" s="250"/>
    </row>
    <row r="305" spans="1:8" ht="13.5" customHeight="1" x14ac:dyDescent="0.2">
      <c r="A305" s="10" t="s">
        <v>5246</v>
      </c>
      <c r="B305" s="6" t="s">
        <v>5868</v>
      </c>
      <c r="C305" s="253">
        <v>35589.300000000003</v>
      </c>
      <c r="D305" s="250">
        <v>37</v>
      </c>
      <c r="E305" s="250"/>
      <c r="F305" s="62">
        <v>0</v>
      </c>
      <c r="G305" s="62">
        <v>0</v>
      </c>
      <c r="H305" s="253">
        <f t="shared" ref="H305:H307" si="28">G305-F305</f>
        <v>0</v>
      </c>
    </row>
    <row r="306" spans="1:8" ht="13.5" customHeight="1" x14ac:dyDescent="0.2">
      <c r="A306" s="10" t="s">
        <v>5247</v>
      </c>
      <c r="B306" s="6" t="s">
        <v>5869</v>
      </c>
      <c r="C306" s="253">
        <v>35589.300000000003</v>
      </c>
      <c r="D306" s="250">
        <v>38</v>
      </c>
      <c r="E306" s="250"/>
      <c r="F306" s="62">
        <v>0</v>
      </c>
      <c r="G306" s="62">
        <v>0</v>
      </c>
      <c r="H306" s="253">
        <f t="shared" si="28"/>
        <v>0</v>
      </c>
    </row>
    <row r="307" spans="1:8" ht="13.5" customHeight="1" x14ac:dyDescent="0.2">
      <c r="A307" s="10" t="s">
        <v>5248</v>
      </c>
      <c r="B307" s="6" t="s">
        <v>5870</v>
      </c>
      <c r="C307" s="253">
        <v>40037.94</v>
      </c>
      <c r="D307" s="250">
        <v>38</v>
      </c>
      <c r="E307" s="250"/>
      <c r="F307" s="62">
        <v>0</v>
      </c>
      <c r="G307" s="62">
        <v>0</v>
      </c>
      <c r="H307" s="253">
        <f t="shared" si="28"/>
        <v>0</v>
      </c>
    </row>
    <row r="308" spans="1:8" ht="13.5" customHeight="1" x14ac:dyDescent="0.25">
      <c r="A308" s="10" t="s">
        <v>1391</v>
      </c>
      <c r="B308" s="56" t="s">
        <v>5906</v>
      </c>
      <c r="C308" s="253"/>
      <c r="D308" s="250"/>
      <c r="E308" s="250"/>
      <c r="F308" s="250"/>
      <c r="G308" s="250"/>
      <c r="H308" s="250"/>
    </row>
    <row r="309" spans="1:8" ht="15" x14ac:dyDescent="0.25">
      <c r="A309" s="10"/>
      <c r="B309" s="36" t="s">
        <v>4680</v>
      </c>
      <c r="C309" s="253"/>
      <c r="D309" s="250"/>
      <c r="E309" s="250"/>
      <c r="F309" s="250"/>
      <c r="G309" s="250"/>
      <c r="H309" s="250"/>
    </row>
    <row r="310" spans="1:8" x14ac:dyDescent="0.2">
      <c r="A310" s="10" t="s">
        <v>5249</v>
      </c>
      <c r="B310" s="6" t="s">
        <v>5868</v>
      </c>
      <c r="C310" s="253">
        <v>38768.300000000003</v>
      </c>
      <c r="D310" s="250">
        <v>37</v>
      </c>
      <c r="E310" s="250"/>
      <c r="F310" s="62">
        <v>0</v>
      </c>
      <c r="G310" s="62">
        <v>0</v>
      </c>
      <c r="H310" s="253">
        <f t="shared" ref="H310:H312" si="29">G310-F310</f>
        <v>0</v>
      </c>
    </row>
    <row r="311" spans="1:8" x14ac:dyDescent="0.2">
      <c r="A311" s="10" t="s">
        <v>5250</v>
      </c>
      <c r="B311" s="6" t="s">
        <v>5869</v>
      </c>
      <c r="C311" s="253">
        <v>38768.300000000003</v>
      </c>
      <c r="D311" s="250">
        <v>38</v>
      </c>
      <c r="E311" s="250"/>
      <c r="F311" s="62">
        <v>0</v>
      </c>
      <c r="G311" s="62">
        <v>0</v>
      </c>
      <c r="H311" s="253">
        <f t="shared" si="29"/>
        <v>0</v>
      </c>
    </row>
    <row r="312" spans="1:8" x14ac:dyDescent="0.2">
      <c r="A312" s="10" t="s">
        <v>5251</v>
      </c>
      <c r="B312" s="6" t="s">
        <v>5870</v>
      </c>
      <c r="C312" s="253">
        <v>43614.33</v>
      </c>
      <c r="D312" s="250">
        <v>38</v>
      </c>
      <c r="E312" s="250"/>
      <c r="F312" s="62">
        <v>0</v>
      </c>
      <c r="G312" s="62">
        <v>0</v>
      </c>
      <c r="H312" s="253">
        <f t="shared" si="29"/>
        <v>0</v>
      </c>
    </row>
    <row r="313" spans="1:8" ht="15" x14ac:dyDescent="0.25">
      <c r="B313" s="36" t="s">
        <v>4681</v>
      </c>
      <c r="C313" s="253"/>
      <c r="D313" s="250"/>
      <c r="E313" s="250"/>
      <c r="F313" s="250"/>
      <c r="G313" s="250"/>
      <c r="H313" s="250"/>
    </row>
    <row r="314" spans="1:8" x14ac:dyDescent="0.2">
      <c r="A314" s="10" t="s">
        <v>5252</v>
      </c>
      <c r="B314" s="6" t="s">
        <v>5868</v>
      </c>
      <c r="C314" s="253">
        <v>38768.300000000003</v>
      </c>
      <c r="D314" s="250">
        <v>37</v>
      </c>
      <c r="E314" s="250"/>
      <c r="F314" s="62">
        <v>0</v>
      </c>
      <c r="G314" s="62">
        <v>0</v>
      </c>
      <c r="H314" s="253">
        <f t="shared" ref="H314:H316" si="30">G314-F314</f>
        <v>0</v>
      </c>
    </row>
    <row r="315" spans="1:8" x14ac:dyDescent="0.2">
      <c r="A315" s="10" t="s">
        <v>5253</v>
      </c>
      <c r="B315" s="6" t="s">
        <v>5869</v>
      </c>
      <c r="C315" s="253">
        <v>38768.300000000003</v>
      </c>
      <c r="D315" s="250">
        <v>38</v>
      </c>
      <c r="E315" s="250"/>
      <c r="F315" s="62">
        <v>0</v>
      </c>
      <c r="G315" s="62">
        <v>0</v>
      </c>
      <c r="H315" s="253">
        <f t="shared" si="30"/>
        <v>0</v>
      </c>
    </row>
    <row r="316" spans="1:8" ht="13.5" customHeight="1" x14ac:dyDescent="0.2">
      <c r="A316" s="10" t="s">
        <v>5254</v>
      </c>
      <c r="B316" s="6" t="s">
        <v>5870</v>
      </c>
      <c r="C316" s="253">
        <v>43614.33</v>
      </c>
      <c r="D316" s="250">
        <v>38</v>
      </c>
      <c r="E316" s="250"/>
      <c r="F316" s="62">
        <v>0</v>
      </c>
      <c r="G316" s="62">
        <v>0</v>
      </c>
      <c r="H316" s="253">
        <f t="shared" si="30"/>
        <v>0</v>
      </c>
    </row>
    <row r="317" spans="1:8" ht="13.5" customHeight="1" x14ac:dyDescent="0.25">
      <c r="B317" s="36" t="s">
        <v>4702</v>
      </c>
      <c r="C317" s="253"/>
      <c r="D317" s="250"/>
      <c r="E317" s="250"/>
      <c r="F317" s="250"/>
      <c r="G317" s="250"/>
      <c r="H317" s="250"/>
    </row>
    <row r="318" spans="1:8" ht="13.5" customHeight="1" x14ac:dyDescent="0.2">
      <c r="A318" s="10" t="s">
        <v>5255</v>
      </c>
      <c r="B318" s="6" t="s">
        <v>5868</v>
      </c>
      <c r="C318" s="253">
        <v>27603.03</v>
      </c>
      <c r="D318" s="250">
        <v>37</v>
      </c>
      <c r="E318" s="250"/>
      <c r="F318" s="62">
        <v>0</v>
      </c>
      <c r="G318" s="62">
        <v>0</v>
      </c>
      <c r="H318" s="253">
        <f t="shared" ref="H318:H320" si="31">G318-F318</f>
        <v>0</v>
      </c>
    </row>
    <row r="319" spans="1:8" ht="13.5" customHeight="1" x14ac:dyDescent="0.2">
      <c r="A319" s="10" t="s">
        <v>5256</v>
      </c>
      <c r="B319" s="6" t="s">
        <v>5869</v>
      </c>
      <c r="C319" s="253">
        <v>27603.03</v>
      </c>
      <c r="D319" s="250">
        <v>38</v>
      </c>
      <c r="E319" s="250"/>
      <c r="F319" s="62">
        <v>0</v>
      </c>
      <c r="G319" s="62">
        <v>0</v>
      </c>
      <c r="H319" s="253">
        <f t="shared" si="31"/>
        <v>0</v>
      </c>
    </row>
    <row r="320" spans="1:8" ht="13.5" customHeight="1" x14ac:dyDescent="0.2">
      <c r="A320" s="10" t="s">
        <v>5257</v>
      </c>
      <c r="B320" s="6" t="s">
        <v>5870</v>
      </c>
      <c r="C320" s="253">
        <v>31053.39</v>
      </c>
      <c r="D320" s="250">
        <v>38</v>
      </c>
      <c r="E320" s="250"/>
      <c r="F320" s="62">
        <v>0</v>
      </c>
      <c r="G320" s="62">
        <v>0</v>
      </c>
      <c r="H320" s="253">
        <f t="shared" si="31"/>
        <v>0</v>
      </c>
    </row>
    <row r="321" spans="1:8" ht="15" x14ac:dyDescent="0.25">
      <c r="A321" s="35" t="s">
        <v>2536</v>
      </c>
      <c r="B321" s="36" t="s">
        <v>5525</v>
      </c>
      <c r="C321" s="267"/>
      <c r="D321" s="255"/>
      <c r="E321" s="255"/>
      <c r="F321" s="255"/>
      <c r="G321" s="255"/>
      <c r="H321" s="277"/>
    </row>
    <row r="322" spans="1:8" ht="15" x14ac:dyDescent="0.25">
      <c r="A322" s="37" t="s">
        <v>2537</v>
      </c>
      <c r="B322" s="36" t="s">
        <v>5579</v>
      </c>
      <c r="C322" s="253"/>
      <c r="D322" s="250"/>
      <c r="E322" s="250"/>
      <c r="F322" s="250"/>
      <c r="G322" s="250"/>
      <c r="H322" s="250"/>
    </row>
    <row r="323" spans="1:8" x14ac:dyDescent="0.2">
      <c r="A323" s="34" t="s">
        <v>2539</v>
      </c>
      <c r="B323" s="31" t="s">
        <v>5510</v>
      </c>
      <c r="C323" s="278">
        <v>1357200.92</v>
      </c>
      <c r="D323" s="250">
        <v>39</v>
      </c>
      <c r="E323" s="250"/>
      <c r="F323" s="62">
        <v>0</v>
      </c>
      <c r="G323" s="62">
        <v>0</v>
      </c>
      <c r="H323" s="253">
        <f t="shared" ref="H323:H324" si="32">G323-F323</f>
        <v>0</v>
      </c>
    </row>
    <row r="324" spans="1:8" x14ac:dyDescent="0.2">
      <c r="A324" s="34" t="s">
        <v>2540</v>
      </c>
      <c r="B324" s="6" t="s">
        <v>5511</v>
      </c>
      <c r="C324" s="278">
        <v>150800.1</v>
      </c>
      <c r="D324" s="250">
        <v>39</v>
      </c>
      <c r="E324" s="250"/>
      <c r="F324" s="62">
        <v>0</v>
      </c>
      <c r="G324" s="62">
        <v>0</v>
      </c>
      <c r="H324" s="253">
        <f t="shared" si="32"/>
        <v>0</v>
      </c>
    </row>
    <row r="325" spans="1:8" ht="15" x14ac:dyDescent="0.25">
      <c r="A325" s="37" t="s">
        <v>2538</v>
      </c>
      <c r="B325" s="36" t="s">
        <v>5580</v>
      </c>
      <c r="C325" s="278"/>
      <c r="D325" s="250"/>
      <c r="E325" s="250"/>
      <c r="F325" s="250"/>
      <c r="G325" s="250"/>
      <c r="H325" s="250"/>
    </row>
    <row r="326" spans="1:8" x14ac:dyDescent="0.2">
      <c r="A326" s="34" t="s">
        <v>2541</v>
      </c>
      <c r="B326" s="31" t="s">
        <v>5510</v>
      </c>
      <c r="C326" s="278">
        <v>1457539.7</v>
      </c>
      <c r="D326" s="250">
        <v>39</v>
      </c>
      <c r="E326" s="250"/>
      <c r="F326" s="62">
        <v>0</v>
      </c>
      <c r="G326" s="62">
        <v>0</v>
      </c>
      <c r="H326" s="253">
        <f t="shared" ref="H326:H327" si="33">G326-F326</f>
        <v>0</v>
      </c>
    </row>
    <row r="327" spans="1:8" ht="15" thickBot="1" x14ac:dyDescent="0.25">
      <c r="A327" s="34" t="s">
        <v>2542</v>
      </c>
      <c r="B327" s="6" t="s">
        <v>5511</v>
      </c>
      <c r="C327" s="278">
        <v>161946.63</v>
      </c>
      <c r="D327" s="250">
        <v>39</v>
      </c>
      <c r="E327" s="250"/>
      <c r="F327" s="62">
        <v>0</v>
      </c>
      <c r="G327" s="62">
        <v>0</v>
      </c>
      <c r="H327" s="253">
        <f t="shared" si="33"/>
        <v>0</v>
      </c>
    </row>
    <row r="328" spans="1:8" ht="15.75" thickBot="1" x14ac:dyDescent="0.3">
      <c r="A328" s="158"/>
      <c r="B328" s="159" t="s">
        <v>6091</v>
      </c>
      <c r="C328" s="280">
        <f>SUM(C40:C327)</f>
        <v>31554472.95999974</v>
      </c>
      <c r="D328" s="273"/>
      <c r="E328" s="273"/>
      <c r="F328" s="262">
        <f>SUM(F40:F327)</f>
        <v>16608977.044351827</v>
      </c>
      <c r="G328" s="262">
        <f>SUM(G40:G327)</f>
        <v>0</v>
      </c>
      <c r="H328" s="262">
        <f>SUM(H40:H327)</f>
        <v>16608977.044351827</v>
      </c>
    </row>
    <row r="329" spans="1:8" ht="30.75" thickBot="1" x14ac:dyDescent="0.3">
      <c r="A329" s="158"/>
      <c r="B329" s="189" t="s">
        <v>6577</v>
      </c>
      <c r="C329" s="262">
        <f>C328+C36</f>
        <v>39622446.199999735</v>
      </c>
      <c r="D329" s="281"/>
      <c r="E329" s="282"/>
      <c r="F329" s="262">
        <f>F328+F36</f>
        <v>16608977.044351827</v>
      </c>
      <c r="G329" s="262">
        <f>G328+G36</f>
        <v>0</v>
      </c>
      <c r="H329" s="262">
        <f>H328+H36</f>
        <v>16608977.044351827</v>
      </c>
    </row>
  </sheetData>
  <mergeCells count="4">
    <mergeCell ref="A8:A9"/>
    <mergeCell ref="B8:B9"/>
    <mergeCell ref="C8:H8"/>
    <mergeCell ref="B6:C6"/>
  </mergeCells>
  <phoneticPr fontId="40" type="noConversion"/>
  <pageMargins left="0.70866141732283472" right="0.70866141732283472" top="0.74803149606299213" bottom="0.74803149606299213" header="0.31496062992125984" footer="0.31496062992125984"/>
  <pageSetup paperSize="9" scale="51" fitToHeight="4" orientation="portrait" r:id="rId1"/>
  <headerFooter>
    <oddFooter>&amp;R&amp;P/&amp;N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2:J865"/>
  <sheetViews>
    <sheetView view="pageBreakPreview" topLeftCell="A503" zoomScaleSheetLayoutView="100" workbookViewId="0">
      <selection activeCell="B528" sqref="B528"/>
    </sheetView>
  </sheetViews>
  <sheetFormatPr defaultColWidth="9.125" defaultRowHeight="14.25" x14ac:dyDescent="0.2"/>
  <cols>
    <col min="1" max="1" width="18.875" style="1" customWidth="1"/>
    <col min="2" max="2" width="43.25" style="1" customWidth="1"/>
    <col min="3" max="3" width="27.75" style="1" customWidth="1"/>
    <col min="4" max="4" width="15.875" style="1" customWidth="1"/>
    <col min="5" max="8" width="16.25" style="1" customWidth="1"/>
    <col min="9" max="16384" width="9.125" style="1"/>
  </cols>
  <sheetData>
    <row r="2" spans="1:10" ht="15" x14ac:dyDescent="0.25">
      <c r="A2" s="45" t="s">
        <v>6451</v>
      </c>
      <c r="B2" s="238"/>
    </row>
    <row r="3" spans="1:10" ht="15" x14ac:dyDescent="0.25">
      <c r="A3" s="45"/>
      <c r="B3" s="238"/>
    </row>
    <row r="4" spans="1:10" ht="15" x14ac:dyDescent="0.25">
      <c r="A4" s="45" t="s">
        <v>6453</v>
      </c>
      <c r="B4" s="238"/>
    </row>
    <row r="5" spans="1:10" ht="15" x14ac:dyDescent="0.25">
      <c r="A5" s="45"/>
      <c r="B5" s="238"/>
    </row>
    <row r="6" spans="1:10" ht="15" x14ac:dyDescent="0.25">
      <c r="A6" s="45"/>
      <c r="B6" s="804" t="s">
        <v>15260</v>
      </c>
      <c r="C6" s="805"/>
      <c r="D6" s="805"/>
      <c r="E6" s="805"/>
    </row>
    <row r="7" spans="1:10" ht="15" thickBot="1" x14ac:dyDescent="0.25"/>
    <row r="8" spans="1:10" ht="31.5" customHeight="1" x14ac:dyDescent="0.2">
      <c r="A8" s="783" t="s">
        <v>6224</v>
      </c>
      <c r="B8" s="798" t="s">
        <v>1476</v>
      </c>
      <c r="C8" s="806" t="s">
        <v>8775</v>
      </c>
      <c r="D8" s="807"/>
      <c r="E8" s="807"/>
      <c r="F8" s="807"/>
      <c r="G8" s="807"/>
      <c r="H8" s="807"/>
      <c r="I8" s="807"/>
      <c r="J8" s="808"/>
    </row>
    <row r="9" spans="1:10" ht="58.5" x14ac:dyDescent="0.2">
      <c r="A9" s="784"/>
      <c r="B9" s="799"/>
      <c r="C9" s="164" t="s">
        <v>5468</v>
      </c>
      <c r="D9" s="164" t="s">
        <v>5469</v>
      </c>
      <c r="E9" s="165" t="s">
        <v>5470</v>
      </c>
      <c r="F9" s="164" t="s">
        <v>5471</v>
      </c>
      <c r="G9" s="165" t="s">
        <v>5472</v>
      </c>
      <c r="H9" s="164" t="s">
        <v>5473</v>
      </c>
    </row>
    <row r="10" spans="1:10" ht="45" x14ac:dyDescent="0.25">
      <c r="A10" s="206" t="s">
        <v>6092</v>
      </c>
      <c r="B10" s="467" t="s">
        <v>8776</v>
      </c>
      <c r="C10" s="20"/>
      <c r="D10" s="20"/>
      <c r="E10" s="20"/>
      <c r="F10" s="20"/>
      <c r="G10" s="20"/>
      <c r="H10" s="21"/>
    </row>
    <row r="11" spans="1:10" x14ac:dyDescent="0.2">
      <c r="A11" s="6"/>
      <c r="B11" s="6" t="s">
        <v>5591</v>
      </c>
      <c r="C11" s="250"/>
      <c r="D11" s="250"/>
      <c r="E11" s="250"/>
      <c r="F11" s="250"/>
      <c r="G11" s="250"/>
      <c r="H11" s="250"/>
    </row>
    <row r="12" spans="1:10" ht="15" x14ac:dyDescent="0.25">
      <c r="A12" s="11" t="s">
        <v>871</v>
      </c>
      <c r="B12" s="12" t="s">
        <v>6093</v>
      </c>
      <c r="C12" s="299"/>
      <c r="D12" s="250"/>
      <c r="E12" s="250"/>
      <c r="F12" s="250"/>
      <c r="G12" s="250"/>
      <c r="H12" s="250"/>
    </row>
    <row r="13" spans="1:10" ht="15" x14ac:dyDescent="0.25">
      <c r="A13" s="485" t="s">
        <v>872</v>
      </c>
      <c r="B13" s="11" t="s">
        <v>6094</v>
      </c>
      <c r="C13" s="253"/>
      <c r="D13" s="250"/>
      <c r="E13" s="250"/>
      <c r="F13" s="62"/>
      <c r="G13" s="62"/>
      <c r="H13" s="253"/>
    </row>
    <row r="14" spans="1:10" ht="28.5" x14ac:dyDescent="0.2">
      <c r="A14" s="549" t="s">
        <v>15261</v>
      </c>
      <c r="B14" s="520" t="s">
        <v>15262</v>
      </c>
      <c r="C14" s="278">
        <v>26543.09</v>
      </c>
      <c r="D14" s="402">
        <v>18</v>
      </c>
      <c r="E14" s="250"/>
      <c r="F14" s="62">
        <v>0</v>
      </c>
      <c r="G14" s="62">
        <v>0</v>
      </c>
      <c r="H14" s="253">
        <f t="shared" ref="H14" si="0">G14-F14</f>
        <v>0</v>
      </c>
    </row>
    <row r="15" spans="1:10" ht="15" x14ac:dyDescent="0.25">
      <c r="A15" s="559" t="s">
        <v>873</v>
      </c>
      <c r="B15" s="560" t="s">
        <v>6043</v>
      </c>
      <c r="C15" s="278"/>
      <c r="D15" s="402">
        <v>37</v>
      </c>
      <c r="E15" s="250"/>
      <c r="F15" s="250"/>
      <c r="G15" s="250"/>
      <c r="H15" s="250"/>
    </row>
    <row r="16" spans="1:10" ht="28.5" x14ac:dyDescent="0.2">
      <c r="A16" s="549"/>
      <c r="B16" s="529" t="s">
        <v>15263</v>
      </c>
      <c r="C16" s="278"/>
      <c r="D16" s="402"/>
      <c r="E16" s="250"/>
      <c r="F16" s="62"/>
      <c r="G16" s="62"/>
      <c r="H16" s="253"/>
    </row>
    <row r="17" spans="1:8" ht="28.5" x14ac:dyDescent="0.2">
      <c r="A17" s="549" t="s">
        <v>873</v>
      </c>
      <c r="B17" s="529" t="s">
        <v>15264</v>
      </c>
      <c r="C17" s="278"/>
      <c r="D17" s="402"/>
      <c r="E17" s="250"/>
      <c r="F17" s="250"/>
      <c r="G17" s="250"/>
      <c r="H17" s="250"/>
    </row>
    <row r="18" spans="1:8" x14ac:dyDescent="0.2">
      <c r="A18" s="549" t="s">
        <v>15265</v>
      </c>
      <c r="B18" s="529" t="s">
        <v>15266</v>
      </c>
      <c r="C18" s="278">
        <v>49849.16256830567</v>
      </c>
      <c r="D18" s="402"/>
      <c r="E18" s="250"/>
      <c r="F18" s="62">
        <v>0</v>
      </c>
      <c r="G18" s="62">
        <v>0</v>
      </c>
      <c r="H18" s="253">
        <f t="shared" ref="H18:H25" si="1">G18-F18</f>
        <v>0</v>
      </c>
    </row>
    <row r="19" spans="1:8" x14ac:dyDescent="0.2">
      <c r="A19" s="549" t="s">
        <v>15267</v>
      </c>
      <c r="B19" s="529" t="s">
        <v>15268</v>
      </c>
      <c r="C19" s="278">
        <v>49849.16256830567</v>
      </c>
      <c r="D19" s="402"/>
      <c r="E19" s="250"/>
      <c r="F19" s="62">
        <v>0</v>
      </c>
      <c r="G19" s="62">
        <v>0</v>
      </c>
      <c r="H19" s="253">
        <f t="shared" si="1"/>
        <v>0</v>
      </c>
    </row>
    <row r="20" spans="1:8" x14ac:dyDescent="0.2">
      <c r="A20" s="549" t="s">
        <v>15269</v>
      </c>
      <c r="B20" s="529" t="s">
        <v>15270</v>
      </c>
      <c r="C20" s="278">
        <v>49849.16256830567</v>
      </c>
      <c r="D20" s="402"/>
      <c r="E20" s="250"/>
      <c r="F20" s="62">
        <v>0</v>
      </c>
      <c r="G20" s="62">
        <v>0</v>
      </c>
      <c r="H20" s="253">
        <f t="shared" si="1"/>
        <v>0</v>
      </c>
    </row>
    <row r="21" spans="1:8" x14ac:dyDescent="0.2">
      <c r="A21" s="549" t="s">
        <v>15271</v>
      </c>
      <c r="B21" s="529" t="s">
        <v>15272</v>
      </c>
      <c r="C21" s="278">
        <v>49849.16256830567</v>
      </c>
      <c r="D21" s="402"/>
      <c r="E21" s="250"/>
      <c r="F21" s="62">
        <v>0</v>
      </c>
      <c r="G21" s="62">
        <v>0</v>
      </c>
      <c r="H21" s="253">
        <f t="shared" si="1"/>
        <v>0</v>
      </c>
    </row>
    <row r="22" spans="1:8" x14ac:dyDescent="0.2">
      <c r="A22" s="549" t="s">
        <v>15273</v>
      </c>
      <c r="B22" s="529" t="s">
        <v>15274</v>
      </c>
      <c r="C22" s="278">
        <v>49849.16256830567</v>
      </c>
      <c r="D22" s="402"/>
      <c r="E22" s="250"/>
      <c r="F22" s="62">
        <v>0</v>
      </c>
      <c r="G22" s="62">
        <v>0</v>
      </c>
      <c r="H22" s="253">
        <f t="shared" si="1"/>
        <v>0</v>
      </c>
    </row>
    <row r="23" spans="1:8" x14ac:dyDescent="0.2">
      <c r="A23" s="549" t="s">
        <v>15275</v>
      </c>
      <c r="B23" s="529" t="s">
        <v>15276</v>
      </c>
      <c r="C23" s="278">
        <v>49849.16256830567</v>
      </c>
      <c r="D23" s="402"/>
      <c r="E23" s="250"/>
      <c r="F23" s="62">
        <v>0</v>
      </c>
      <c r="G23" s="62">
        <v>0</v>
      </c>
      <c r="H23" s="253">
        <f t="shared" si="1"/>
        <v>0</v>
      </c>
    </row>
    <row r="24" spans="1:8" x14ac:dyDescent="0.2">
      <c r="A24" s="549" t="s">
        <v>15277</v>
      </c>
      <c r="B24" s="529" t="s">
        <v>15278</v>
      </c>
      <c r="C24" s="278">
        <v>49849.16256830567</v>
      </c>
      <c r="D24" s="402"/>
      <c r="E24" s="250"/>
      <c r="F24" s="62">
        <v>0</v>
      </c>
      <c r="G24" s="62">
        <v>0</v>
      </c>
      <c r="H24" s="253">
        <f t="shared" si="1"/>
        <v>0</v>
      </c>
    </row>
    <row r="25" spans="1:8" x14ac:dyDescent="0.2">
      <c r="A25" s="549" t="s">
        <v>15279</v>
      </c>
      <c r="B25" s="529" t="s">
        <v>15280</v>
      </c>
      <c r="C25" s="278">
        <v>15951.732021860307</v>
      </c>
      <c r="D25" s="402"/>
      <c r="E25" s="250"/>
      <c r="F25" s="62">
        <v>0</v>
      </c>
      <c r="G25" s="62">
        <v>0</v>
      </c>
      <c r="H25" s="253">
        <f t="shared" si="1"/>
        <v>0</v>
      </c>
    </row>
    <row r="26" spans="1:8" ht="15" x14ac:dyDescent="0.25">
      <c r="A26" s="559" t="s">
        <v>1395</v>
      </c>
      <c r="B26" s="560" t="s">
        <v>6096</v>
      </c>
      <c r="C26" s="278"/>
      <c r="D26" s="402"/>
      <c r="E26" s="250"/>
      <c r="F26" s="62"/>
      <c r="G26" s="62"/>
      <c r="H26" s="253"/>
    </row>
    <row r="27" spans="1:8" x14ac:dyDescent="0.2">
      <c r="A27" s="549" t="s">
        <v>5258</v>
      </c>
      <c r="B27" s="54" t="s">
        <v>15281</v>
      </c>
      <c r="C27" s="278">
        <v>14356.21</v>
      </c>
      <c r="D27" s="402">
        <v>40</v>
      </c>
      <c r="E27" s="250"/>
      <c r="F27" s="62">
        <v>0</v>
      </c>
      <c r="G27" s="62">
        <v>0</v>
      </c>
      <c r="H27" s="253">
        <f t="shared" ref="H27" si="2">G27-F27</f>
        <v>0</v>
      </c>
    </row>
    <row r="28" spans="1:8" x14ac:dyDescent="0.2">
      <c r="A28" s="549" t="s">
        <v>5259</v>
      </c>
      <c r="B28" s="54" t="s">
        <v>15282</v>
      </c>
      <c r="C28" s="278">
        <v>14356.2</v>
      </c>
      <c r="D28" s="402">
        <v>41</v>
      </c>
      <c r="E28" s="250"/>
      <c r="F28" s="62">
        <v>0</v>
      </c>
      <c r="G28" s="62">
        <v>0</v>
      </c>
      <c r="H28" s="253">
        <f t="shared" ref="H28" si="3">G28-F28</f>
        <v>0</v>
      </c>
    </row>
    <row r="29" spans="1:8" ht="15" x14ac:dyDescent="0.25">
      <c r="A29" s="522" t="s">
        <v>874</v>
      </c>
      <c r="B29" s="611" t="s">
        <v>5804</v>
      </c>
      <c r="C29" s="548"/>
      <c r="D29" s="402"/>
      <c r="E29" s="250"/>
      <c r="F29" s="62"/>
      <c r="G29" s="62"/>
      <c r="H29" s="253"/>
    </row>
    <row r="30" spans="1:8" ht="28.5" x14ac:dyDescent="0.2">
      <c r="A30" s="549"/>
      <c r="B30" s="529" t="s">
        <v>15211</v>
      </c>
      <c r="C30" s="278"/>
      <c r="D30" s="402"/>
      <c r="E30" s="250"/>
      <c r="F30" s="62"/>
      <c r="G30" s="62"/>
      <c r="H30" s="253"/>
    </row>
    <row r="31" spans="1:8" x14ac:dyDescent="0.2">
      <c r="A31" s="549" t="s">
        <v>875</v>
      </c>
      <c r="B31" s="529" t="s">
        <v>15283</v>
      </c>
      <c r="C31" s="278">
        <v>53742.015442733333</v>
      </c>
      <c r="D31" s="402">
        <v>41</v>
      </c>
      <c r="E31" s="250"/>
      <c r="F31" s="62">
        <v>0</v>
      </c>
      <c r="G31" s="62">
        <v>0</v>
      </c>
      <c r="H31" s="253">
        <f t="shared" ref="H31:H32" si="4">G31-F31</f>
        <v>0</v>
      </c>
    </row>
    <row r="32" spans="1:8" x14ac:dyDescent="0.2">
      <c r="A32" s="549" t="s">
        <v>15284</v>
      </c>
      <c r="B32" s="529" t="s">
        <v>15285</v>
      </c>
      <c r="C32" s="278">
        <v>14394.374557266674</v>
      </c>
      <c r="D32" s="402">
        <v>41</v>
      </c>
      <c r="E32" s="250"/>
      <c r="F32" s="62">
        <v>0</v>
      </c>
      <c r="G32" s="62">
        <v>0</v>
      </c>
      <c r="H32" s="253">
        <f t="shared" si="4"/>
        <v>0</v>
      </c>
    </row>
    <row r="33" spans="1:8" ht="15" x14ac:dyDescent="0.25">
      <c r="A33" s="15" t="s">
        <v>876</v>
      </c>
      <c r="B33" s="12" t="s">
        <v>5805</v>
      </c>
      <c r="C33" s="548"/>
      <c r="D33" s="250"/>
      <c r="E33" s="250"/>
      <c r="F33" s="250"/>
      <c r="G33" s="250"/>
      <c r="H33" s="250"/>
    </row>
    <row r="34" spans="1:8" ht="28.5" x14ac:dyDescent="0.2">
      <c r="A34" s="10" t="s">
        <v>877</v>
      </c>
      <c r="B34" s="31" t="s">
        <v>6064</v>
      </c>
      <c r="C34" s="278">
        <v>4094.4172817468552</v>
      </c>
      <c r="D34" s="250">
        <v>41</v>
      </c>
      <c r="E34" s="250"/>
      <c r="F34" s="62">
        <v>0</v>
      </c>
      <c r="G34" s="62">
        <v>0</v>
      </c>
      <c r="H34" s="253">
        <f t="shared" ref="H34:H39" si="5">G34-F34</f>
        <v>0</v>
      </c>
    </row>
    <row r="35" spans="1:8" ht="28.5" x14ac:dyDescent="0.2">
      <c r="A35" s="10" t="s">
        <v>878</v>
      </c>
      <c r="B35" s="31" t="s">
        <v>6100</v>
      </c>
      <c r="C35" s="278">
        <v>15286.682718253143</v>
      </c>
      <c r="D35" s="250">
        <v>41</v>
      </c>
      <c r="E35" s="250"/>
      <c r="F35" s="62">
        <v>0</v>
      </c>
      <c r="G35" s="62">
        <v>0</v>
      </c>
      <c r="H35" s="253">
        <f t="shared" si="5"/>
        <v>0</v>
      </c>
    </row>
    <row r="36" spans="1:8" ht="28.5" x14ac:dyDescent="0.2">
      <c r="A36" s="10" t="s">
        <v>1396</v>
      </c>
      <c r="B36" s="31" t="s">
        <v>6101</v>
      </c>
      <c r="C36" s="278">
        <v>4094.4172817468552</v>
      </c>
      <c r="D36" s="250">
        <v>42</v>
      </c>
      <c r="E36" s="250"/>
      <c r="F36" s="62">
        <v>0</v>
      </c>
      <c r="G36" s="62">
        <v>0</v>
      </c>
      <c r="H36" s="253">
        <f t="shared" si="5"/>
        <v>0</v>
      </c>
    </row>
    <row r="37" spans="1:8" ht="28.5" x14ac:dyDescent="0.2">
      <c r="A37" s="10" t="s">
        <v>1397</v>
      </c>
      <c r="B37" s="182" t="s">
        <v>6102</v>
      </c>
      <c r="C37" s="278">
        <v>15286.682718253143</v>
      </c>
      <c r="D37" s="250">
        <v>42</v>
      </c>
      <c r="E37" s="250"/>
      <c r="F37" s="62">
        <v>0</v>
      </c>
      <c r="G37" s="62">
        <v>0</v>
      </c>
      <c r="H37" s="253">
        <f t="shared" si="5"/>
        <v>0</v>
      </c>
    </row>
    <row r="38" spans="1:8" ht="28.5" x14ac:dyDescent="0.2">
      <c r="A38" s="10" t="s">
        <v>5260</v>
      </c>
      <c r="B38" s="182" t="s">
        <v>6103</v>
      </c>
      <c r="C38" s="278">
        <v>4549.6238847606792</v>
      </c>
      <c r="D38" s="250">
        <v>43</v>
      </c>
      <c r="E38" s="250"/>
      <c r="F38" s="62">
        <v>0</v>
      </c>
      <c r="G38" s="62">
        <v>0</v>
      </c>
      <c r="H38" s="253">
        <f t="shared" si="5"/>
        <v>0</v>
      </c>
    </row>
    <row r="39" spans="1:8" ht="28.5" x14ac:dyDescent="0.2">
      <c r="A39" s="10" t="s">
        <v>5261</v>
      </c>
      <c r="B39" s="182" t="s">
        <v>6104</v>
      </c>
      <c r="C39" s="278">
        <v>16986.21611523932</v>
      </c>
      <c r="D39" s="250">
        <v>43</v>
      </c>
      <c r="E39" s="250"/>
      <c r="F39" s="62">
        <v>0</v>
      </c>
      <c r="G39" s="62">
        <v>0</v>
      </c>
      <c r="H39" s="253">
        <f t="shared" si="5"/>
        <v>0</v>
      </c>
    </row>
    <row r="40" spans="1:8" ht="15" x14ac:dyDescent="0.25">
      <c r="A40" s="15" t="s">
        <v>879</v>
      </c>
      <c r="B40" s="12" t="s">
        <v>6105</v>
      </c>
      <c r="C40" s="253"/>
      <c r="D40" s="250"/>
      <c r="E40" s="250"/>
      <c r="F40" s="250"/>
      <c r="G40" s="250"/>
      <c r="H40" s="250"/>
    </row>
    <row r="41" spans="1:8" ht="28.5" x14ac:dyDescent="0.2">
      <c r="A41" s="10" t="s">
        <v>15413</v>
      </c>
      <c r="B41" s="31" t="s">
        <v>5853</v>
      </c>
      <c r="C41" s="253">
        <v>161098.96</v>
      </c>
      <c r="D41" s="250">
        <v>20</v>
      </c>
      <c r="E41" s="250"/>
      <c r="F41" s="62">
        <v>0</v>
      </c>
      <c r="G41" s="62">
        <v>0</v>
      </c>
      <c r="H41" s="253">
        <f t="shared" ref="H41:H43" si="6">G41-F41</f>
        <v>0</v>
      </c>
    </row>
    <row r="42" spans="1:8" ht="28.5" x14ac:dyDescent="0.2">
      <c r="A42" s="10" t="s">
        <v>15414</v>
      </c>
      <c r="B42" s="31" t="s">
        <v>6106</v>
      </c>
      <c r="C42" s="253">
        <v>165980.75</v>
      </c>
      <c r="D42" s="250">
        <v>21</v>
      </c>
      <c r="E42" s="250"/>
      <c r="F42" s="62">
        <v>0</v>
      </c>
      <c r="G42" s="62">
        <v>0</v>
      </c>
      <c r="H42" s="253">
        <f t="shared" si="6"/>
        <v>0</v>
      </c>
    </row>
    <row r="43" spans="1:8" x14ac:dyDescent="0.2">
      <c r="A43" s="10" t="s">
        <v>15415</v>
      </c>
      <c r="B43" s="6" t="s">
        <v>5855</v>
      </c>
      <c r="C43" s="253">
        <v>161098.97</v>
      </c>
      <c r="D43" s="250">
        <v>22</v>
      </c>
      <c r="E43" s="250"/>
      <c r="F43" s="253">
        <v>0</v>
      </c>
      <c r="G43" s="253">
        <v>0</v>
      </c>
      <c r="H43" s="253">
        <f t="shared" si="6"/>
        <v>0</v>
      </c>
    </row>
    <row r="44" spans="1:8" ht="30" x14ac:dyDescent="0.25">
      <c r="A44" s="546" t="s">
        <v>8777</v>
      </c>
      <c r="B44" s="73" t="s">
        <v>5802</v>
      </c>
      <c r="C44" s="253"/>
      <c r="D44" s="421"/>
      <c r="E44" s="421"/>
      <c r="F44" s="420"/>
      <c r="G44" s="420"/>
      <c r="H44" s="544"/>
    </row>
    <row r="45" spans="1:8" x14ac:dyDescent="0.2">
      <c r="A45" s="540" t="s">
        <v>8778</v>
      </c>
      <c r="B45" s="31" t="s">
        <v>8568</v>
      </c>
      <c r="C45" s="253"/>
      <c r="D45" s="250"/>
      <c r="E45" s="250"/>
      <c r="F45" s="253"/>
      <c r="G45" s="253"/>
      <c r="H45" s="545"/>
    </row>
    <row r="46" spans="1:8" ht="71.25" x14ac:dyDescent="0.2">
      <c r="A46" s="450"/>
      <c r="B46" s="547" t="s">
        <v>8446</v>
      </c>
      <c r="C46" s="278"/>
      <c r="D46" s="250"/>
      <c r="E46" s="250"/>
      <c r="F46" s="253"/>
      <c r="G46" s="253"/>
      <c r="H46" s="545"/>
    </row>
    <row r="47" spans="1:8" ht="28.5" x14ac:dyDescent="0.2">
      <c r="A47" s="450" t="s">
        <v>8779</v>
      </c>
      <c r="B47" s="520" t="s">
        <v>8780</v>
      </c>
      <c r="C47" s="278"/>
      <c r="D47" s="250"/>
      <c r="E47" s="250"/>
      <c r="F47" s="253"/>
      <c r="G47" s="253"/>
      <c r="H47" s="545"/>
    </row>
    <row r="48" spans="1:8" ht="28.5" x14ac:dyDescent="0.2">
      <c r="A48" s="450" t="s">
        <v>8781</v>
      </c>
      <c r="B48" s="520" t="s">
        <v>8782</v>
      </c>
      <c r="C48" s="278">
        <v>11269.849999999997</v>
      </c>
      <c r="D48" s="250"/>
      <c r="E48" s="250"/>
      <c r="F48" s="62">
        <v>0</v>
      </c>
      <c r="G48" s="62">
        <v>0</v>
      </c>
      <c r="H48" s="253">
        <f t="shared" ref="H48:H49" si="7">G48-F48</f>
        <v>0</v>
      </c>
    </row>
    <row r="49" spans="1:8" ht="29.25" thickBot="1" x14ac:dyDescent="0.25">
      <c r="A49" s="450" t="s">
        <v>8783</v>
      </c>
      <c r="B49" s="520" t="s">
        <v>8784</v>
      </c>
      <c r="C49" s="278">
        <v>593.15</v>
      </c>
      <c r="D49" s="250"/>
      <c r="E49" s="250"/>
      <c r="F49" s="62">
        <v>0</v>
      </c>
      <c r="G49" s="62">
        <v>0</v>
      </c>
      <c r="H49" s="253">
        <f t="shared" si="7"/>
        <v>0</v>
      </c>
    </row>
    <row r="50" spans="1:8" ht="15.75" thickBot="1" x14ac:dyDescent="0.3">
      <c r="A50" s="158"/>
      <c r="B50" s="159" t="s">
        <v>6107</v>
      </c>
      <c r="C50" s="280">
        <f>SUM(C13:C49)</f>
        <v>1048627.48</v>
      </c>
      <c r="D50" s="273"/>
      <c r="E50" s="273"/>
      <c r="F50" s="280">
        <f>SUM(F13:F49)</f>
        <v>0</v>
      </c>
      <c r="G50" s="280">
        <f>SUM(G13:G49)</f>
        <v>0</v>
      </c>
      <c r="H50" s="280">
        <f>SUM(H13:H49)</f>
        <v>0</v>
      </c>
    </row>
    <row r="51" spans="1:8" ht="30" x14ac:dyDescent="0.25">
      <c r="A51" s="170" t="s">
        <v>6108</v>
      </c>
      <c r="B51" s="501" t="s">
        <v>7789</v>
      </c>
      <c r="C51" s="286"/>
      <c r="D51" s="275"/>
      <c r="E51" s="275"/>
      <c r="F51" s="275"/>
      <c r="G51" s="275"/>
      <c r="H51" s="287"/>
    </row>
    <row r="52" spans="1:8" x14ac:dyDescent="0.2">
      <c r="A52" s="6"/>
      <c r="B52" s="6" t="s">
        <v>5591</v>
      </c>
      <c r="C52" s="250"/>
      <c r="D52" s="250"/>
      <c r="E52" s="250"/>
      <c r="F52" s="250"/>
      <c r="G52" s="250"/>
      <c r="H52" s="250"/>
    </row>
    <row r="53" spans="1:8" ht="15" x14ac:dyDescent="0.25">
      <c r="A53" s="6"/>
      <c r="B53" s="41" t="s">
        <v>6109</v>
      </c>
      <c r="C53" s="255"/>
      <c r="D53" s="277"/>
      <c r="E53" s="277"/>
      <c r="F53" s="277"/>
      <c r="G53" s="277"/>
      <c r="H53" s="277"/>
    </row>
    <row r="54" spans="1:8" ht="15" x14ac:dyDescent="0.25">
      <c r="A54" s="11" t="s">
        <v>880</v>
      </c>
      <c r="B54" s="12" t="s">
        <v>6110</v>
      </c>
      <c r="C54" s="269"/>
      <c r="D54" s="269"/>
      <c r="E54" s="269"/>
      <c r="F54" s="269"/>
      <c r="G54" s="269"/>
      <c r="H54" s="288"/>
    </row>
    <row r="55" spans="1:8" x14ac:dyDescent="0.2">
      <c r="A55" s="10" t="s">
        <v>881</v>
      </c>
      <c r="B55" s="6" t="s">
        <v>2565</v>
      </c>
      <c r="C55" s="253">
        <v>111521.31</v>
      </c>
      <c r="D55" s="250">
        <v>18</v>
      </c>
      <c r="E55" s="250"/>
      <c r="F55" s="62">
        <v>0</v>
      </c>
      <c r="G55" s="62">
        <v>0</v>
      </c>
      <c r="H55" s="253">
        <f t="shared" ref="H55:H58" si="8">G55-F55</f>
        <v>0</v>
      </c>
    </row>
    <row r="56" spans="1:8" x14ac:dyDescent="0.2">
      <c r="A56" s="10" t="s">
        <v>882</v>
      </c>
      <c r="B56" s="6" t="s">
        <v>2566</v>
      </c>
      <c r="C56" s="253">
        <v>94681.77</v>
      </c>
      <c r="D56" s="250">
        <v>18</v>
      </c>
      <c r="E56" s="250"/>
      <c r="F56" s="62">
        <v>0</v>
      </c>
      <c r="G56" s="62">
        <v>0</v>
      </c>
      <c r="H56" s="253">
        <f t="shared" si="8"/>
        <v>0</v>
      </c>
    </row>
    <row r="57" spans="1:8" x14ac:dyDescent="0.2">
      <c r="A57" s="10" t="s">
        <v>3181</v>
      </c>
      <c r="B57" s="6" t="s">
        <v>2567</v>
      </c>
      <c r="C57" s="253">
        <v>94681.77</v>
      </c>
      <c r="D57" s="250">
        <v>18</v>
      </c>
      <c r="E57" s="250">
        <v>28</v>
      </c>
      <c r="F57" s="62">
        <v>94681.77</v>
      </c>
      <c r="G57" s="62">
        <v>0</v>
      </c>
      <c r="H57" s="253">
        <f>G57+F57</f>
        <v>94681.77</v>
      </c>
    </row>
    <row r="58" spans="1:8" x14ac:dyDescent="0.2">
      <c r="A58" s="10" t="s">
        <v>3182</v>
      </c>
      <c r="B58" s="6" t="s">
        <v>2576</v>
      </c>
      <c r="C58" s="253">
        <v>111521.31</v>
      </c>
      <c r="D58" s="250">
        <v>18</v>
      </c>
      <c r="E58" s="250"/>
      <c r="F58" s="62">
        <v>0</v>
      </c>
      <c r="G58" s="62">
        <v>0</v>
      </c>
      <c r="H58" s="253">
        <f t="shared" si="8"/>
        <v>0</v>
      </c>
    </row>
    <row r="59" spans="1:8" ht="30" x14ac:dyDescent="0.25">
      <c r="A59" s="11" t="s">
        <v>883</v>
      </c>
      <c r="B59" s="167" t="s">
        <v>5600</v>
      </c>
      <c r="C59" s="269"/>
      <c r="D59" s="269"/>
      <c r="E59" s="269"/>
      <c r="F59" s="269"/>
      <c r="G59" s="269"/>
      <c r="H59" s="288"/>
    </row>
    <row r="60" spans="1:8" x14ac:dyDescent="0.2">
      <c r="A60" s="450" t="s">
        <v>884</v>
      </c>
      <c r="B60" s="6" t="s">
        <v>2565</v>
      </c>
      <c r="C60" s="253">
        <v>135403.09</v>
      </c>
      <c r="D60" s="33">
        <v>26</v>
      </c>
      <c r="E60" s="250"/>
      <c r="F60" s="62">
        <v>0</v>
      </c>
      <c r="G60" s="62">
        <v>0</v>
      </c>
      <c r="H60" s="253">
        <f t="shared" ref="H60:H78" si="9">G60-F60</f>
        <v>0</v>
      </c>
    </row>
    <row r="61" spans="1:8" x14ac:dyDescent="0.2">
      <c r="A61" s="450" t="s">
        <v>885</v>
      </c>
      <c r="B61" s="6" t="s">
        <v>9705</v>
      </c>
      <c r="C61" s="253">
        <v>3958.0666026871399</v>
      </c>
      <c r="D61" s="33">
        <v>27</v>
      </c>
      <c r="E61" s="250"/>
      <c r="F61" s="62">
        <v>0</v>
      </c>
      <c r="G61" s="62">
        <v>0</v>
      </c>
      <c r="H61" s="253">
        <f t="shared" si="9"/>
        <v>0</v>
      </c>
    </row>
    <row r="62" spans="1:8" x14ac:dyDescent="0.2">
      <c r="A62" s="450" t="s">
        <v>3183</v>
      </c>
      <c r="B62" s="6" t="s">
        <v>9706</v>
      </c>
      <c r="C62" s="253">
        <v>4656.5489443378119</v>
      </c>
      <c r="D62" s="33">
        <v>27</v>
      </c>
      <c r="E62" s="250"/>
      <c r="F62" s="62">
        <v>0</v>
      </c>
      <c r="G62" s="62">
        <v>0</v>
      </c>
      <c r="H62" s="253">
        <f t="shared" si="9"/>
        <v>0</v>
      </c>
    </row>
    <row r="63" spans="1:8" x14ac:dyDescent="0.2">
      <c r="A63" s="450" t="s">
        <v>3184</v>
      </c>
      <c r="B63" s="6" t="s">
        <v>9707</v>
      </c>
      <c r="C63" s="253">
        <v>4656.5489443378119</v>
      </c>
      <c r="D63" s="33">
        <v>27</v>
      </c>
      <c r="E63" s="250"/>
      <c r="F63" s="62">
        <v>0</v>
      </c>
      <c r="G63" s="62">
        <v>0</v>
      </c>
      <c r="H63" s="253">
        <f t="shared" si="9"/>
        <v>0</v>
      </c>
    </row>
    <row r="64" spans="1:8" x14ac:dyDescent="0.2">
      <c r="A64" s="450" t="s">
        <v>3417</v>
      </c>
      <c r="B64" s="6" t="s">
        <v>9708</v>
      </c>
      <c r="C64" s="253">
        <v>4656.5489443378119</v>
      </c>
      <c r="D64" s="33">
        <v>27</v>
      </c>
      <c r="E64" s="250"/>
      <c r="F64" s="62">
        <v>0</v>
      </c>
      <c r="G64" s="62">
        <v>0</v>
      </c>
      <c r="H64" s="253">
        <f t="shared" si="9"/>
        <v>0</v>
      </c>
    </row>
    <row r="65" spans="1:8" x14ac:dyDescent="0.2">
      <c r="A65" s="450" t="s">
        <v>3418</v>
      </c>
      <c r="B65" s="6" t="s">
        <v>9709</v>
      </c>
      <c r="C65" s="253">
        <v>4656.5489443378119</v>
      </c>
      <c r="D65" s="33">
        <v>28</v>
      </c>
      <c r="E65" s="250"/>
      <c r="F65" s="62">
        <v>0</v>
      </c>
      <c r="G65" s="62">
        <v>0</v>
      </c>
      <c r="H65" s="253">
        <f t="shared" si="9"/>
        <v>0</v>
      </c>
    </row>
    <row r="66" spans="1:8" x14ac:dyDescent="0.2">
      <c r="A66" s="450" t="s">
        <v>9710</v>
      </c>
      <c r="B66" s="6" t="s">
        <v>9711</v>
      </c>
      <c r="C66" s="253">
        <v>0</v>
      </c>
      <c r="D66" s="33">
        <v>28</v>
      </c>
      <c r="E66" s="250"/>
      <c r="F66" s="62">
        <v>0</v>
      </c>
      <c r="G66" s="62">
        <v>0</v>
      </c>
      <c r="H66" s="253">
        <f t="shared" si="9"/>
        <v>0</v>
      </c>
    </row>
    <row r="67" spans="1:8" x14ac:dyDescent="0.2">
      <c r="A67" s="450" t="s">
        <v>9712</v>
      </c>
      <c r="B67" s="6" t="s">
        <v>9713</v>
      </c>
      <c r="C67" s="253">
        <v>4656.5489443378119</v>
      </c>
      <c r="D67" s="33">
        <v>28</v>
      </c>
      <c r="E67" s="250"/>
      <c r="F67" s="62">
        <v>0</v>
      </c>
      <c r="G67" s="62">
        <v>0</v>
      </c>
      <c r="H67" s="253">
        <f t="shared" si="9"/>
        <v>0</v>
      </c>
    </row>
    <row r="68" spans="1:8" x14ac:dyDescent="0.2">
      <c r="A68" s="450" t="s">
        <v>9714</v>
      </c>
      <c r="B68" s="6" t="s">
        <v>9715</v>
      </c>
      <c r="C68" s="253">
        <v>4656.5489443378119</v>
      </c>
      <c r="D68" s="33">
        <v>28</v>
      </c>
      <c r="E68" s="250"/>
      <c r="F68" s="62">
        <v>0</v>
      </c>
      <c r="G68" s="62">
        <v>0</v>
      </c>
      <c r="H68" s="253">
        <f t="shared" si="9"/>
        <v>0</v>
      </c>
    </row>
    <row r="69" spans="1:8" x14ac:dyDescent="0.2">
      <c r="A69" s="450" t="s">
        <v>9716</v>
      </c>
      <c r="B69" s="6" t="s">
        <v>9717</v>
      </c>
      <c r="C69" s="253">
        <v>3329.4324952015354</v>
      </c>
      <c r="D69" s="33">
        <v>28</v>
      </c>
      <c r="E69" s="250"/>
      <c r="F69" s="62">
        <v>0</v>
      </c>
      <c r="G69" s="62">
        <v>0</v>
      </c>
      <c r="H69" s="253">
        <f t="shared" si="9"/>
        <v>0</v>
      </c>
    </row>
    <row r="70" spans="1:8" x14ac:dyDescent="0.2">
      <c r="A70" s="450" t="s">
        <v>9718</v>
      </c>
      <c r="B70" s="6" t="s">
        <v>9719</v>
      </c>
      <c r="C70" s="253">
        <v>6286.3410748560464</v>
      </c>
      <c r="D70" s="33">
        <v>28</v>
      </c>
      <c r="E70" s="250">
        <v>30</v>
      </c>
      <c r="F70" s="62">
        <v>0</v>
      </c>
      <c r="G70" s="62">
        <f>C70</f>
        <v>6286.3410748560464</v>
      </c>
      <c r="H70" s="253">
        <f t="shared" si="9"/>
        <v>6286.3410748560464</v>
      </c>
    </row>
    <row r="71" spans="1:8" x14ac:dyDescent="0.2">
      <c r="A71" s="450" t="s">
        <v>9720</v>
      </c>
      <c r="B71" s="6" t="s">
        <v>9721</v>
      </c>
      <c r="C71" s="253">
        <v>4656.5489443378119</v>
      </c>
      <c r="D71" s="33">
        <v>28</v>
      </c>
      <c r="E71" s="250">
        <v>30</v>
      </c>
      <c r="F71" s="62">
        <v>0</v>
      </c>
      <c r="G71" s="62">
        <f t="shared" ref="G71:G76" si="10">C71</f>
        <v>4656.5489443378119</v>
      </c>
      <c r="H71" s="253">
        <f t="shared" si="9"/>
        <v>4656.5489443378119</v>
      </c>
    </row>
    <row r="72" spans="1:8" x14ac:dyDescent="0.2">
      <c r="A72" s="450" t="s">
        <v>9722</v>
      </c>
      <c r="B72" s="6" t="s">
        <v>9723</v>
      </c>
      <c r="C72" s="253">
        <v>4656.5489443378119</v>
      </c>
      <c r="D72" s="33">
        <v>28</v>
      </c>
      <c r="E72" s="250">
        <v>30</v>
      </c>
      <c r="F72" s="62">
        <v>0</v>
      </c>
      <c r="G72" s="62">
        <f t="shared" si="10"/>
        <v>4656.5489443378119</v>
      </c>
      <c r="H72" s="253">
        <f t="shared" si="9"/>
        <v>4656.5489443378119</v>
      </c>
    </row>
    <row r="73" spans="1:8" x14ac:dyDescent="0.2">
      <c r="A73" s="450" t="s">
        <v>9724</v>
      </c>
      <c r="B73" s="6" t="s">
        <v>9725</v>
      </c>
      <c r="C73" s="253">
        <v>4656.5489443378119</v>
      </c>
      <c r="D73" s="33">
        <v>28</v>
      </c>
      <c r="E73" s="250">
        <v>30</v>
      </c>
      <c r="F73" s="62">
        <v>0</v>
      </c>
      <c r="G73" s="62">
        <f t="shared" si="10"/>
        <v>4656.5489443378119</v>
      </c>
      <c r="H73" s="253">
        <f t="shared" si="9"/>
        <v>4656.5489443378119</v>
      </c>
    </row>
    <row r="74" spans="1:8" x14ac:dyDescent="0.2">
      <c r="A74" s="450" t="s">
        <v>9726</v>
      </c>
      <c r="B74" s="6" t="s">
        <v>9727</v>
      </c>
      <c r="C74" s="253">
        <v>4656.5489443378119</v>
      </c>
      <c r="D74" s="33">
        <v>29</v>
      </c>
      <c r="E74" s="250">
        <v>30</v>
      </c>
      <c r="F74" s="62">
        <v>0</v>
      </c>
      <c r="G74" s="62">
        <f t="shared" si="10"/>
        <v>4656.5489443378119</v>
      </c>
      <c r="H74" s="253">
        <f t="shared" si="9"/>
        <v>4656.5489443378119</v>
      </c>
    </row>
    <row r="75" spans="1:8" x14ac:dyDescent="0.2">
      <c r="A75" s="450" t="s">
        <v>9728</v>
      </c>
      <c r="B75" s="6" t="s">
        <v>9729</v>
      </c>
      <c r="C75" s="253">
        <v>4656.5489443378119</v>
      </c>
      <c r="D75" s="33">
        <v>29</v>
      </c>
      <c r="E75" s="250">
        <v>30</v>
      </c>
      <c r="F75" s="62">
        <v>0</v>
      </c>
      <c r="G75" s="62">
        <f t="shared" si="10"/>
        <v>4656.5489443378119</v>
      </c>
      <c r="H75" s="253">
        <f t="shared" si="9"/>
        <v>4656.5489443378119</v>
      </c>
    </row>
    <row r="76" spans="1:8" x14ac:dyDescent="0.2">
      <c r="A76" s="450" t="s">
        <v>9730</v>
      </c>
      <c r="B76" s="6" t="s">
        <v>9731</v>
      </c>
      <c r="C76" s="253">
        <v>4656.5489443378119</v>
      </c>
      <c r="D76" s="33">
        <v>29</v>
      </c>
      <c r="E76" s="250">
        <v>30</v>
      </c>
      <c r="F76" s="62">
        <v>0</v>
      </c>
      <c r="G76" s="62">
        <f t="shared" si="10"/>
        <v>4656.5489443378119</v>
      </c>
      <c r="H76" s="253">
        <f t="shared" si="9"/>
        <v>4656.5489443378119</v>
      </c>
    </row>
    <row r="77" spans="1:8" x14ac:dyDescent="0.2">
      <c r="A77" s="450" t="s">
        <v>9732</v>
      </c>
      <c r="B77" s="6" t="s">
        <v>9733</v>
      </c>
      <c r="C77" s="253">
        <v>3329.4324952015354</v>
      </c>
      <c r="D77" s="33">
        <v>29</v>
      </c>
      <c r="E77" s="250"/>
      <c r="F77" s="62">
        <v>0</v>
      </c>
      <c r="G77" s="62">
        <v>0</v>
      </c>
      <c r="H77" s="253">
        <f t="shared" si="9"/>
        <v>0</v>
      </c>
    </row>
    <row r="78" spans="1:8" x14ac:dyDescent="0.2">
      <c r="A78" s="450" t="s">
        <v>9734</v>
      </c>
      <c r="B78" s="6" t="s">
        <v>2576</v>
      </c>
      <c r="C78" s="253">
        <v>135403.09</v>
      </c>
      <c r="D78" s="33">
        <v>30</v>
      </c>
      <c r="E78" s="250"/>
      <c r="F78" s="62">
        <v>0</v>
      </c>
      <c r="G78" s="62">
        <v>0</v>
      </c>
      <c r="H78" s="253">
        <f t="shared" si="9"/>
        <v>0</v>
      </c>
    </row>
    <row r="79" spans="1:8" ht="15" x14ac:dyDescent="0.25">
      <c r="A79" s="11" t="s">
        <v>886</v>
      </c>
      <c r="B79" s="12" t="s">
        <v>6111</v>
      </c>
      <c r="C79" s="269"/>
      <c r="D79" s="269"/>
      <c r="E79" s="269"/>
      <c r="F79" s="269"/>
      <c r="G79" s="269"/>
      <c r="H79" s="288"/>
    </row>
    <row r="80" spans="1:8" ht="15" x14ac:dyDescent="0.25">
      <c r="A80" s="10" t="s">
        <v>887</v>
      </c>
      <c r="B80" s="36" t="s">
        <v>2585</v>
      </c>
      <c r="C80" s="253"/>
      <c r="D80" s="250"/>
      <c r="E80" s="250"/>
      <c r="F80" s="250"/>
      <c r="G80" s="250"/>
      <c r="H80" s="250"/>
    </row>
    <row r="81" spans="1:8" x14ac:dyDescent="0.2">
      <c r="A81" s="10" t="s">
        <v>888</v>
      </c>
      <c r="B81" s="214" t="s">
        <v>6112</v>
      </c>
      <c r="C81" s="253">
        <v>112912.31</v>
      </c>
      <c r="D81" s="250">
        <v>27</v>
      </c>
      <c r="E81" s="250"/>
      <c r="F81" s="62">
        <v>0</v>
      </c>
      <c r="G81" s="62">
        <v>0</v>
      </c>
      <c r="H81" s="253">
        <f t="shared" ref="H81:H82" si="11">G81-F81</f>
        <v>0</v>
      </c>
    </row>
    <row r="82" spans="1:8" ht="28.5" x14ac:dyDescent="0.2">
      <c r="A82" s="10" t="s">
        <v>3185</v>
      </c>
      <c r="B82" s="173" t="s">
        <v>6113</v>
      </c>
      <c r="C82" s="253">
        <v>12545.81</v>
      </c>
      <c r="D82" s="250">
        <v>28</v>
      </c>
      <c r="E82" s="250"/>
      <c r="F82" s="62">
        <v>0</v>
      </c>
      <c r="G82" s="62">
        <v>0</v>
      </c>
      <c r="H82" s="253">
        <f t="shared" si="11"/>
        <v>0</v>
      </c>
    </row>
    <row r="83" spans="1:8" ht="15" x14ac:dyDescent="0.25">
      <c r="A83" s="10" t="s">
        <v>3419</v>
      </c>
      <c r="B83" s="36" t="s">
        <v>2586</v>
      </c>
      <c r="C83" s="253"/>
      <c r="D83" s="250"/>
      <c r="E83" s="250"/>
      <c r="F83" s="250"/>
      <c r="G83" s="250"/>
      <c r="H83" s="250"/>
    </row>
    <row r="84" spans="1:8" x14ac:dyDescent="0.2">
      <c r="A84" s="10" t="s">
        <v>3420</v>
      </c>
      <c r="B84" s="214" t="s">
        <v>6112</v>
      </c>
      <c r="C84" s="253">
        <v>139796.19</v>
      </c>
      <c r="D84" s="250">
        <v>29</v>
      </c>
      <c r="E84" s="250"/>
      <c r="F84" s="62">
        <v>0</v>
      </c>
      <c r="G84" s="62">
        <v>0</v>
      </c>
      <c r="H84" s="253">
        <f t="shared" ref="H84:H85" si="12">G84-F84</f>
        <v>0</v>
      </c>
    </row>
    <row r="85" spans="1:8" ht="28.5" x14ac:dyDescent="0.2">
      <c r="A85" s="10" t="s">
        <v>3421</v>
      </c>
      <c r="B85" s="173" t="s">
        <v>6113</v>
      </c>
      <c r="C85" s="253">
        <v>15532.91</v>
      </c>
      <c r="D85" s="250">
        <v>30</v>
      </c>
      <c r="E85" s="250"/>
      <c r="F85" s="62">
        <v>0</v>
      </c>
      <c r="G85" s="62">
        <v>0</v>
      </c>
      <c r="H85" s="253">
        <f t="shared" si="12"/>
        <v>0</v>
      </c>
    </row>
    <row r="86" spans="1:8" ht="15" x14ac:dyDescent="0.25">
      <c r="A86" s="10" t="s">
        <v>3422</v>
      </c>
      <c r="B86" s="36" t="s">
        <v>2917</v>
      </c>
      <c r="C86" s="253"/>
      <c r="D86" s="250"/>
      <c r="E86" s="250"/>
      <c r="F86" s="250"/>
      <c r="G86" s="250"/>
      <c r="H86" s="250"/>
    </row>
    <row r="87" spans="1:8" x14ac:dyDescent="0.2">
      <c r="A87" s="10" t="s">
        <v>3423</v>
      </c>
      <c r="B87" s="214" t="s">
        <v>6112</v>
      </c>
      <c r="C87" s="253">
        <v>112912.31</v>
      </c>
      <c r="D87" s="250">
        <v>31</v>
      </c>
      <c r="E87" s="250"/>
      <c r="F87" s="62">
        <v>0</v>
      </c>
      <c r="G87" s="62">
        <v>0</v>
      </c>
      <c r="H87" s="253">
        <f t="shared" ref="H87:H88" si="13">G87-F87</f>
        <v>0</v>
      </c>
    </row>
    <row r="88" spans="1:8" ht="28.5" x14ac:dyDescent="0.2">
      <c r="A88" s="10" t="s">
        <v>3424</v>
      </c>
      <c r="B88" s="173" t="s">
        <v>6113</v>
      </c>
      <c r="C88" s="253">
        <v>12545.82</v>
      </c>
      <c r="D88" s="250">
        <v>32</v>
      </c>
      <c r="E88" s="250"/>
      <c r="F88" s="62">
        <v>0</v>
      </c>
      <c r="G88" s="62">
        <v>0</v>
      </c>
      <c r="H88" s="253">
        <f t="shared" si="13"/>
        <v>0</v>
      </c>
    </row>
    <row r="89" spans="1:8" ht="15" x14ac:dyDescent="0.25">
      <c r="A89" s="11" t="s">
        <v>889</v>
      </c>
      <c r="B89" s="12" t="s">
        <v>6114</v>
      </c>
      <c r="C89" s="269"/>
      <c r="D89" s="269"/>
      <c r="E89" s="269"/>
      <c r="F89" s="269"/>
      <c r="G89" s="269"/>
      <c r="H89" s="288"/>
    </row>
    <row r="90" spans="1:8" x14ac:dyDescent="0.2">
      <c r="A90" s="10" t="s">
        <v>890</v>
      </c>
      <c r="B90" s="6" t="s">
        <v>3180</v>
      </c>
      <c r="C90" s="253">
        <v>126877.85</v>
      </c>
      <c r="D90" s="250">
        <v>24</v>
      </c>
      <c r="E90" s="250"/>
      <c r="F90" s="62">
        <v>0</v>
      </c>
      <c r="G90" s="62">
        <v>0</v>
      </c>
      <c r="H90" s="253">
        <f t="shared" ref="H90" si="14">G90-F90</f>
        <v>0</v>
      </c>
    </row>
    <row r="91" spans="1:8" ht="30" x14ac:dyDescent="0.25">
      <c r="A91" s="11" t="s">
        <v>891</v>
      </c>
      <c r="B91" s="208" t="s">
        <v>6115</v>
      </c>
      <c r="C91" s="269"/>
      <c r="D91" s="269"/>
      <c r="E91" s="269"/>
      <c r="F91" s="269"/>
      <c r="G91" s="269"/>
      <c r="H91" s="288"/>
    </row>
    <row r="92" spans="1:8" x14ac:dyDescent="0.2">
      <c r="A92" s="42" t="s">
        <v>892</v>
      </c>
      <c r="B92" s="6" t="s">
        <v>6116</v>
      </c>
      <c r="C92" s="253">
        <v>25516.29</v>
      </c>
      <c r="D92" s="250">
        <v>23</v>
      </c>
      <c r="E92" s="250"/>
      <c r="F92" s="62">
        <v>0</v>
      </c>
      <c r="G92" s="62">
        <v>0</v>
      </c>
      <c r="H92" s="253">
        <f t="shared" ref="H92:H93" si="15">G92-F92</f>
        <v>0</v>
      </c>
    </row>
    <row r="93" spans="1:8" ht="15" thickBot="1" x14ac:dyDescent="0.25">
      <c r="A93" s="42" t="s">
        <v>4167</v>
      </c>
      <c r="B93" s="6" t="s">
        <v>6117</v>
      </c>
      <c r="C93" s="253">
        <v>8342.8700000000008</v>
      </c>
      <c r="D93" s="250">
        <v>24</v>
      </c>
      <c r="E93" s="250"/>
      <c r="F93" s="62">
        <v>0</v>
      </c>
      <c r="G93" s="62">
        <v>0</v>
      </c>
      <c r="H93" s="253">
        <f t="shared" si="15"/>
        <v>0</v>
      </c>
    </row>
    <row r="94" spans="1:8" ht="15.75" thickBot="1" x14ac:dyDescent="0.3">
      <c r="A94" s="158"/>
      <c r="B94" s="159" t="s">
        <v>6118</v>
      </c>
      <c r="C94" s="280">
        <f>SUM(C55:C93)</f>
        <v>1322976.5599999996</v>
      </c>
      <c r="D94" s="273"/>
      <c r="E94" s="273"/>
      <c r="F94" s="262">
        <f>SUM(F55:F93)</f>
        <v>94681.77</v>
      </c>
      <c r="G94" s="262">
        <f>SUM(G55:G93)</f>
        <v>34225.634740882917</v>
      </c>
      <c r="H94" s="262">
        <f>SUM(H55:H93)</f>
        <v>128907.40474088295</v>
      </c>
    </row>
    <row r="95" spans="1:8" ht="30" x14ac:dyDescent="0.25">
      <c r="A95" s="170" t="s">
        <v>6119</v>
      </c>
      <c r="B95" s="501" t="s">
        <v>7790</v>
      </c>
      <c r="C95" s="286"/>
      <c r="D95" s="275"/>
      <c r="E95" s="275"/>
      <c r="F95" s="275"/>
      <c r="G95" s="275"/>
      <c r="H95" s="287"/>
    </row>
    <row r="96" spans="1:8" x14ac:dyDescent="0.2">
      <c r="A96" s="6"/>
      <c r="B96" s="6" t="s">
        <v>5591</v>
      </c>
      <c r="C96" s="250"/>
      <c r="D96" s="250"/>
      <c r="E96" s="250"/>
      <c r="F96" s="250"/>
      <c r="G96" s="250"/>
      <c r="H96" s="250"/>
    </row>
    <row r="97" spans="1:8" ht="15" x14ac:dyDescent="0.25">
      <c r="A97" s="11" t="s">
        <v>893</v>
      </c>
      <c r="B97" s="12" t="s">
        <v>6093</v>
      </c>
      <c r="C97" s="269"/>
      <c r="D97" s="255"/>
      <c r="E97" s="255"/>
      <c r="F97" s="255"/>
      <c r="G97" s="255"/>
      <c r="H97" s="277"/>
    </row>
    <row r="98" spans="1:8" x14ac:dyDescent="0.2">
      <c r="A98" s="450" t="s">
        <v>894</v>
      </c>
      <c r="B98" s="6" t="s">
        <v>6094</v>
      </c>
      <c r="C98" s="253"/>
      <c r="D98" s="250"/>
      <c r="E98" s="250"/>
      <c r="F98" s="62"/>
      <c r="G98" s="62"/>
      <c r="H98" s="253"/>
    </row>
    <row r="99" spans="1:8" ht="28.5" x14ac:dyDescent="0.2">
      <c r="A99" s="549" t="s">
        <v>15286</v>
      </c>
      <c r="B99" s="520" t="s">
        <v>15287</v>
      </c>
      <c r="C99" s="278">
        <v>2838.36</v>
      </c>
      <c r="D99" s="250"/>
      <c r="E99" s="250"/>
      <c r="F99" s="62">
        <v>0</v>
      </c>
      <c r="G99" s="62">
        <v>0</v>
      </c>
      <c r="H99" s="253">
        <f t="shared" ref="H99" si="16">G99-F99</f>
        <v>0</v>
      </c>
    </row>
    <row r="100" spans="1:8" ht="15" x14ac:dyDescent="0.25">
      <c r="A100" s="559" t="s">
        <v>895</v>
      </c>
      <c r="B100" s="560" t="s">
        <v>6043</v>
      </c>
      <c r="C100" s="278"/>
      <c r="D100" s="250"/>
      <c r="E100" s="250"/>
      <c r="F100" s="250"/>
      <c r="G100" s="250"/>
      <c r="H100" s="250"/>
    </row>
    <row r="101" spans="1:8" ht="28.5" x14ac:dyDescent="0.2">
      <c r="A101" s="549"/>
      <c r="B101" s="529" t="s">
        <v>15263</v>
      </c>
      <c r="C101" s="532"/>
      <c r="D101" s="250"/>
      <c r="E101" s="250"/>
      <c r="F101" s="62"/>
      <c r="G101" s="62"/>
      <c r="H101" s="253"/>
    </row>
    <row r="102" spans="1:8" ht="28.5" x14ac:dyDescent="0.2">
      <c r="A102" s="549" t="s">
        <v>895</v>
      </c>
      <c r="B102" s="529" t="s">
        <v>15288</v>
      </c>
      <c r="C102" s="532"/>
      <c r="D102" s="250"/>
      <c r="E102" s="250"/>
      <c r="F102" s="250"/>
      <c r="G102" s="250"/>
      <c r="H102" s="250"/>
    </row>
    <row r="103" spans="1:8" x14ac:dyDescent="0.2">
      <c r="A103" s="549" t="s">
        <v>15289</v>
      </c>
      <c r="B103" s="529" t="s">
        <v>15290</v>
      </c>
      <c r="C103" s="532">
        <v>6339.6270653028932</v>
      </c>
      <c r="D103" s="250"/>
      <c r="E103" s="250"/>
      <c r="F103" s="62">
        <v>0</v>
      </c>
      <c r="G103" s="62">
        <v>0</v>
      </c>
      <c r="H103" s="253">
        <f t="shared" ref="H103:H109" si="17">G103-F103</f>
        <v>0</v>
      </c>
    </row>
    <row r="104" spans="1:8" x14ac:dyDescent="0.2">
      <c r="A104" s="549" t="s">
        <v>15291</v>
      </c>
      <c r="B104" s="529" t="s">
        <v>15292</v>
      </c>
      <c r="C104" s="532">
        <v>6339.6270653028932</v>
      </c>
      <c r="D104" s="250"/>
      <c r="E104" s="552"/>
      <c r="F104" s="62">
        <v>0</v>
      </c>
      <c r="G104" s="62">
        <v>0</v>
      </c>
      <c r="H104" s="253">
        <f t="shared" si="17"/>
        <v>0</v>
      </c>
    </row>
    <row r="105" spans="1:8" x14ac:dyDescent="0.2">
      <c r="A105" s="549" t="s">
        <v>15293</v>
      </c>
      <c r="B105" s="529" t="s">
        <v>15294</v>
      </c>
      <c r="C105" s="532">
        <v>6339.6270653028932</v>
      </c>
      <c r="D105" s="250"/>
      <c r="E105" s="250"/>
      <c r="F105" s="62">
        <v>0</v>
      </c>
      <c r="G105" s="62">
        <v>0</v>
      </c>
      <c r="H105" s="253">
        <f t="shared" si="17"/>
        <v>0</v>
      </c>
    </row>
    <row r="106" spans="1:8" x14ac:dyDescent="0.2">
      <c r="A106" s="549" t="s">
        <v>15295</v>
      </c>
      <c r="B106" s="529" t="s">
        <v>15296</v>
      </c>
      <c r="C106" s="532">
        <v>6339.6270653028932</v>
      </c>
      <c r="D106" s="250"/>
      <c r="E106" s="552"/>
      <c r="F106" s="62">
        <v>0</v>
      </c>
      <c r="G106" s="62">
        <v>0</v>
      </c>
      <c r="H106" s="253">
        <f t="shared" si="17"/>
        <v>0</v>
      </c>
    </row>
    <row r="107" spans="1:8" x14ac:dyDescent="0.2">
      <c r="A107" s="549" t="s">
        <v>15297</v>
      </c>
      <c r="B107" s="529" t="s">
        <v>15298</v>
      </c>
      <c r="C107" s="532">
        <v>6339.6270653028932</v>
      </c>
      <c r="D107" s="250"/>
      <c r="E107" s="552"/>
      <c r="F107" s="62">
        <v>0</v>
      </c>
      <c r="G107" s="62">
        <v>0</v>
      </c>
      <c r="H107" s="253">
        <f t="shared" si="17"/>
        <v>0</v>
      </c>
    </row>
    <row r="108" spans="1:8" x14ac:dyDescent="0.2">
      <c r="A108" s="549" t="s">
        <v>15299</v>
      </c>
      <c r="B108" s="529" t="s">
        <v>15300</v>
      </c>
      <c r="C108" s="532">
        <v>6339.6270653028932</v>
      </c>
      <c r="D108" s="250"/>
      <c r="E108" s="552"/>
      <c r="F108" s="62">
        <v>0</v>
      </c>
      <c r="G108" s="62">
        <v>0</v>
      </c>
      <c r="H108" s="253">
        <f t="shared" si="17"/>
        <v>0</v>
      </c>
    </row>
    <row r="109" spans="1:8" x14ac:dyDescent="0.2">
      <c r="A109" s="549" t="s">
        <v>15301</v>
      </c>
      <c r="B109" s="529" t="s">
        <v>15302</v>
      </c>
      <c r="C109" s="532">
        <v>2250.5676081826423</v>
      </c>
      <c r="D109" s="250"/>
      <c r="E109" s="552"/>
      <c r="F109" s="62">
        <v>0</v>
      </c>
      <c r="G109" s="62">
        <v>0</v>
      </c>
      <c r="H109" s="253">
        <f t="shared" si="17"/>
        <v>0</v>
      </c>
    </row>
    <row r="110" spans="1:8" ht="15" x14ac:dyDescent="0.25">
      <c r="A110" s="559" t="s">
        <v>5263</v>
      </c>
      <c r="B110" s="560" t="s">
        <v>6096</v>
      </c>
      <c r="C110" s="532"/>
      <c r="D110" s="250"/>
      <c r="E110" s="552"/>
      <c r="F110" s="268"/>
      <c r="G110" s="268"/>
      <c r="H110" s="246"/>
    </row>
    <row r="111" spans="1:8" x14ac:dyDescent="0.2">
      <c r="A111" s="549" t="s">
        <v>5262</v>
      </c>
      <c r="B111" s="54" t="s">
        <v>15303</v>
      </c>
      <c r="C111" s="532">
        <v>3070.33</v>
      </c>
      <c r="D111" s="250"/>
      <c r="E111" s="552"/>
      <c r="F111" s="62">
        <v>0</v>
      </c>
      <c r="G111" s="62">
        <v>0</v>
      </c>
      <c r="H111" s="253">
        <f t="shared" ref="H111" si="18">G111-F111</f>
        <v>0</v>
      </c>
    </row>
    <row r="112" spans="1:8" ht="15" x14ac:dyDescent="0.25">
      <c r="A112" s="449" t="s">
        <v>896</v>
      </c>
      <c r="B112" s="12" t="s">
        <v>5804</v>
      </c>
      <c r="C112" s="269"/>
      <c r="D112" s="250"/>
      <c r="E112" s="552"/>
      <c r="F112" s="268"/>
      <c r="G112" s="268"/>
      <c r="H112" s="246"/>
    </row>
    <row r="113" spans="1:8" ht="28.5" x14ac:dyDescent="0.2">
      <c r="A113" s="450"/>
      <c r="B113" s="173" t="s">
        <v>15304</v>
      </c>
      <c r="C113" s="247"/>
      <c r="D113" s="250"/>
      <c r="E113" s="552"/>
      <c r="F113" s="268"/>
      <c r="G113" s="268"/>
      <c r="H113" s="246"/>
    </row>
    <row r="114" spans="1:8" x14ac:dyDescent="0.2">
      <c r="A114" s="450" t="s">
        <v>897</v>
      </c>
      <c r="B114" s="192" t="s">
        <v>15305</v>
      </c>
      <c r="C114" s="247">
        <v>7286.1</v>
      </c>
      <c r="D114" s="250"/>
      <c r="E114" s="552"/>
      <c r="F114" s="62">
        <v>0</v>
      </c>
      <c r="G114" s="62">
        <v>0</v>
      </c>
      <c r="H114" s="253">
        <f t="shared" ref="H114" si="19">G114-F114</f>
        <v>0</v>
      </c>
    </row>
    <row r="115" spans="1:8" ht="15" x14ac:dyDescent="0.25">
      <c r="A115" s="19" t="s">
        <v>898</v>
      </c>
      <c r="B115" s="167" t="s">
        <v>5805</v>
      </c>
      <c r="C115" s="269"/>
      <c r="D115" s="255"/>
      <c r="E115" s="255"/>
      <c r="F115" s="255"/>
      <c r="G115" s="255"/>
      <c r="H115" s="277"/>
    </row>
    <row r="116" spans="1:8" ht="28.5" x14ac:dyDescent="0.2">
      <c r="A116" s="10" t="s">
        <v>899</v>
      </c>
      <c r="B116" s="182" t="s">
        <v>6064</v>
      </c>
      <c r="C116" s="253">
        <v>2072.5</v>
      </c>
      <c r="D116" s="277">
        <v>40</v>
      </c>
      <c r="E116" s="277"/>
      <c r="F116" s="62">
        <v>0</v>
      </c>
      <c r="G116" s="62">
        <v>0</v>
      </c>
      <c r="H116" s="253">
        <f t="shared" ref="H116:H118" si="20">G116-F116</f>
        <v>0</v>
      </c>
    </row>
    <row r="117" spans="1:8" ht="28.5" x14ac:dyDescent="0.2">
      <c r="A117" s="10" t="s">
        <v>5264</v>
      </c>
      <c r="B117" s="182" t="s">
        <v>6101</v>
      </c>
      <c r="C117" s="253">
        <v>2072.5</v>
      </c>
      <c r="D117" s="277">
        <v>41</v>
      </c>
      <c r="E117" s="277"/>
      <c r="F117" s="62">
        <v>0</v>
      </c>
      <c r="G117" s="62">
        <v>0</v>
      </c>
      <c r="H117" s="253">
        <f t="shared" si="20"/>
        <v>0</v>
      </c>
    </row>
    <row r="118" spans="1:8" ht="29.25" thickBot="1" x14ac:dyDescent="0.25">
      <c r="A118" s="10" t="s">
        <v>5265</v>
      </c>
      <c r="B118" s="182" t="s">
        <v>6103</v>
      </c>
      <c r="C118" s="253">
        <v>2302.91</v>
      </c>
      <c r="D118" s="277">
        <v>42</v>
      </c>
      <c r="E118" s="277"/>
      <c r="F118" s="62">
        <v>0</v>
      </c>
      <c r="G118" s="62">
        <v>0</v>
      </c>
      <c r="H118" s="253">
        <f t="shared" si="20"/>
        <v>0</v>
      </c>
    </row>
    <row r="119" spans="1:8" ht="15.75" thickBot="1" x14ac:dyDescent="0.3">
      <c r="A119" s="158"/>
      <c r="B119" s="159" t="s">
        <v>6120</v>
      </c>
      <c r="C119" s="280">
        <f>SUM(C98:C118)</f>
        <v>59931.03</v>
      </c>
      <c r="D119" s="273"/>
      <c r="E119" s="273"/>
      <c r="F119" s="262">
        <f>SUM(F98:F118)</f>
        <v>0</v>
      </c>
      <c r="G119" s="262">
        <f>SUM(G98:G118)</f>
        <v>0</v>
      </c>
      <c r="H119" s="262">
        <f>SUM(H98:H118)</f>
        <v>0</v>
      </c>
    </row>
    <row r="120" spans="1:8" ht="45" x14ac:dyDescent="0.25">
      <c r="A120" s="170" t="s">
        <v>6121</v>
      </c>
      <c r="B120" s="501" t="s">
        <v>7791</v>
      </c>
      <c r="C120" s="286"/>
      <c r="D120" s="275"/>
      <c r="E120" s="275"/>
      <c r="F120" s="275"/>
      <c r="G120" s="275"/>
      <c r="H120" s="287"/>
    </row>
    <row r="121" spans="1:8" x14ac:dyDescent="0.2">
      <c r="A121" s="6"/>
      <c r="B121" s="6" t="s">
        <v>5591</v>
      </c>
      <c r="C121" s="250"/>
      <c r="D121" s="250"/>
      <c r="E121" s="250"/>
      <c r="F121" s="250"/>
      <c r="G121" s="250"/>
      <c r="H121" s="250"/>
    </row>
    <row r="122" spans="1:8" ht="15" x14ac:dyDescent="0.25">
      <c r="A122" s="11" t="s">
        <v>900</v>
      </c>
      <c r="B122" s="12" t="s">
        <v>6078</v>
      </c>
      <c r="C122" s="267"/>
      <c r="D122" s="255"/>
      <c r="E122" s="255"/>
      <c r="F122" s="255"/>
      <c r="G122" s="255"/>
      <c r="H122" s="277"/>
    </row>
    <row r="123" spans="1:8" x14ac:dyDescent="0.2">
      <c r="A123" s="10" t="s">
        <v>901</v>
      </c>
      <c r="B123" s="16" t="s">
        <v>6122</v>
      </c>
      <c r="C123" s="253">
        <v>75126.83</v>
      </c>
      <c r="D123" s="250">
        <v>31</v>
      </c>
      <c r="E123" s="250"/>
      <c r="F123" s="62">
        <v>0</v>
      </c>
      <c r="G123" s="62">
        <v>0</v>
      </c>
      <c r="H123" s="253">
        <f t="shared" ref="H123:H130" si="21">G123-F123</f>
        <v>0</v>
      </c>
    </row>
    <row r="124" spans="1:8" x14ac:dyDescent="0.2">
      <c r="A124" s="10" t="s">
        <v>902</v>
      </c>
      <c r="B124" s="6" t="s">
        <v>6123</v>
      </c>
      <c r="C124" s="253">
        <v>75126.83</v>
      </c>
      <c r="D124" s="250">
        <v>32</v>
      </c>
      <c r="E124" s="250"/>
      <c r="F124" s="62">
        <v>0</v>
      </c>
      <c r="G124" s="62">
        <v>0</v>
      </c>
      <c r="H124" s="253">
        <f t="shared" si="21"/>
        <v>0</v>
      </c>
    </row>
    <row r="125" spans="1:8" x14ac:dyDescent="0.2">
      <c r="A125" s="10" t="s">
        <v>903</v>
      </c>
      <c r="B125" s="6" t="s">
        <v>6124</v>
      </c>
      <c r="C125" s="253">
        <v>75126.83</v>
      </c>
      <c r="D125" s="250">
        <v>33</v>
      </c>
      <c r="E125" s="250"/>
      <c r="F125" s="62">
        <v>0</v>
      </c>
      <c r="G125" s="62">
        <v>0</v>
      </c>
      <c r="H125" s="253">
        <f t="shared" si="21"/>
        <v>0</v>
      </c>
    </row>
    <row r="126" spans="1:8" x14ac:dyDescent="0.2">
      <c r="A126" s="10" t="s">
        <v>904</v>
      </c>
      <c r="B126" s="6" t="s">
        <v>6125</v>
      </c>
      <c r="C126" s="253">
        <v>75126.83</v>
      </c>
      <c r="D126" s="250">
        <v>33</v>
      </c>
      <c r="E126" s="250"/>
      <c r="F126" s="62">
        <v>0</v>
      </c>
      <c r="G126" s="62">
        <v>0</v>
      </c>
      <c r="H126" s="253">
        <f t="shared" si="21"/>
        <v>0</v>
      </c>
    </row>
    <row r="127" spans="1:8" x14ac:dyDescent="0.2">
      <c r="A127" s="10" t="s">
        <v>1497</v>
      </c>
      <c r="B127" s="6" t="s">
        <v>6126</v>
      </c>
      <c r="C127" s="253">
        <v>18781.7075</v>
      </c>
      <c r="D127" s="277">
        <v>45</v>
      </c>
      <c r="E127" s="277"/>
      <c r="F127" s="62">
        <v>0</v>
      </c>
      <c r="G127" s="62">
        <v>0</v>
      </c>
      <c r="H127" s="253">
        <f t="shared" si="21"/>
        <v>0</v>
      </c>
    </row>
    <row r="128" spans="1:8" x14ac:dyDescent="0.2">
      <c r="A128" s="10" t="s">
        <v>3123</v>
      </c>
      <c r="B128" s="6" t="s">
        <v>6127</v>
      </c>
      <c r="C128" s="253">
        <v>18781.7075</v>
      </c>
      <c r="D128" s="277">
        <v>45</v>
      </c>
      <c r="E128" s="277"/>
      <c r="F128" s="62">
        <v>0</v>
      </c>
      <c r="G128" s="62">
        <v>0</v>
      </c>
      <c r="H128" s="253">
        <f t="shared" si="21"/>
        <v>0</v>
      </c>
    </row>
    <row r="129" spans="1:8" x14ac:dyDescent="0.2">
      <c r="A129" s="10" t="s">
        <v>3124</v>
      </c>
      <c r="B129" s="6" t="s">
        <v>6128</v>
      </c>
      <c r="C129" s="253">
        <v>18781.7075</v>
      </c>
      <c r="D129" s="277">
        <v>45</v>
      </c>
      <c r="E129" s="277"/>
      <c r="F129" s="62">
        <v>0</v>
      </c>
      <c r="G129" s="62">
        <v>0</v>
      </c>
      <c r="H129" s="253">
        <f t="shared" si="21"/>
        <v>0</v>
      </c>
    </row>
    <row r="130" spans="1:8" x14ac:dyDescent="0.2">
      <c r="A130" s="10" t="s">
        <v>3125</v>
      </c>
      <c r="B130" s="6" t="s">
        <v>6129</v>
      </c>
      <c r="C130" s="253">
        <v>18781.717499999999</v>
      </c>
      <c r="D130" s="277">
        <v>45</v>
      </c>
      <c r="E130" s="277"/>
      <c r="F130" s="62">
        <v>0</v>
      </c>
      <c r="G130" s="62">
        <v>0</v>
      </c>
      <c r="H130" s="253">
        <f t="shared" si="21"/>
        <v>0</v>
      </c>
    </row>
    <row r="131" spans="1:8" ht="45" x14ac:dyDescent="0.25">
      <c r="A131" s="11" t="s">
        <v>905</v>
      </c>
      <c r="B131" s="208" t="s">
        <v>6130</v>
      </c>
      <c r="C131" s="267"/>
      <c r="D131" s="255"/>
      <c r="E131" s="255"/>
      <c r="F131" s="255"/>
      <c r="G131" s="255"/>
      <c r="H131" s="277"/>
    </row>
    <row r="132" spans="1:8" x14ac:dyDescent="0.2">
      <c r="A132" s="450" t="s">
        <v>906</v>
      </c>
      <c r="B132" s="595" t="s">
        <v>11960</v>
      </c>
      <c r="C132" s="253">
        <v>139692.05660377358</v>
      </c>
      <c r="D132" s="33">
        <v>34</v>
      </c>
      <c r="E132" s="250"/>
      <c r="F132" s="62">
        <v>0</v>
      </c>
      <c r="G132" s="62">
        <v>0</v>
      </c>
      <c r="H132" s="253">
        <f t="shared" ref="H132:H153" si="22">G132-F132</f>
        <v>0</v>
      </c>
    </row>
    <row r="133" spans="1:8" x14ac:dyDescent="0.2">
      <c r="A133" s="450" t="s">
        <v>907</v>
      </c>
      <c r="B133" s="595" t="s">
        <v>1624</v>
      </c>
      <c r="C133" s="253">
        <v>139692.05660377358</v>
      </c>
      <c r="D133" s="33">
        <v>34</v>
      </c>
      <c r="E133" s="250"/>
      <c r="F133" s="62">
        <v>0</v>
      </c>
      <c r="G133" s="62">
        <v>0</v>
      </c>
      <c r="H133" s="253">
        <f t="shared" si="22"/>
        <v>0</v>
      </c>
    </row>
    <row r="134" spans="1:8" x14ac:dyDescent="0.2">
      <c r="A134" s="450" t="s">
        <v>908</v>
      </c>
      <c r="B134" s="595" t="s">
        <v>11961</v>
      </c>
      <c r="C134" s="253">
        <v>139692.05660377358</v>
      </c>
      <c r="D134" s="33">
        <v>34</v>
      </c>
      <c r="E134" s="250"/>
      <c r="F134" s="62">
        <v>0</v>
      </c>
      <c r="G134" s="62">
        <v>0</v>
      </c>
      <c r="H134" s="253">
        <f t="shared" si="22"/>
        <v>0</v>
      </c>
    </row>
    <row r="135" spans="1:8" x14ac:dyDescent="0.2">
      <c r="A135" s="450" t="s">
        <v>909</v>
      </c>
      <c r="B135" s="595" t="s">
        <v>1582</v>
      </c>
      <c r="C135" s="253">
        <v>139692.05660377358</v>
      </c>
      <c r="D135" s="33">
        <v>34</v>
      </c>
      <c r="E135" s="250"/>
      <c r="F135" s="62">
        <v>0</v>
      </c>
      <c r="G135" s="62">
        <v>0</v>
      </c>
      <c r="H135" s="253">
        <f t="shared" si="22"/>
        <v>0</v>
      </c>
    </row>
    <row r="136" spans="1:8" x14ac:dyDescent="0.2">
      <c r="A136" s="450" t="s">
        <v>910</v>
      </c>
      <c r="B136" s="595" t="s">
        <v>2678</v>
      </c>
      <c r="C136" s="253">
        <v>139692.05660377358</v>
      </c>
      <c r="D136" s="33">
        <v>35</v>
      </c>
      <c r="E136" s="250"/>
      <c r="F136" s="62">
        <v>0</v>
      </c>
      <c r="G136" s="62">
        <v>0</v>
      </c>
      <c r="H136" s="253">
        <f t="shared" si="22"/>
        <v>0</v>
      </c>
    </row>
    <row r="137" spans="1:8" x14ac:dyDescent="0.2">
      <c r="A137" s="450" t="s">
        <v>911</v>
      </c>
      <c r="B137" s="595" t="s">
        <v>1583</v>
      </c>
      <c r="C137" s="253">
        <v>139692.05660377358</v>
      </c>
      <c r="D137" s="33">
        <v>35</v>
      </c>
      <c r="E137" s="250"/>
      <c r="F137" s="62">
        <v>0</v>
      </c>
      <c r="G137" s="62">
        <v>0</v>
      </c>
      <c r="H137" s="253">
        <f t="shared" si="22"/>
        <v>0</v>
      </c>
    </row>
    <row r="138" spans="1:8" x14ac:dyDescent="0.2">
      <c r="A138" s="450" t="s">
        <v>912</v>
      </c>
      <c r="B138" s="595" t="s">
        <v>11962</v>
      </c>
      <c r="C138" s="253">
        <v>139692.05660377358</v>
      </c>
      <c r="D138" s="33">
        <v>35</v>
      </c>
      <c r="E138" s="250"/>
      <c r="F138" s="62">
        <v>0</v>
      </c>
      <c r="G138" s="62">
        <v>0</v>
      </c>
      <c r="H138" s="253">
        <f t="shared" si="22"/>
        <v>0</v>
      </c>
    </row>
    <row r="139" spans="1:8" x14ac:dyDescent="0.2">
      <c r="A139" s="450" t="s">
        <v>913</v>
      </c>
      <c r="B139" s="595" t="s">
        <v>1584</v>
      </c>
      <c r="C139" s="253">
        <v>139692.05660377358</v>
      </c>
      <c r="D139" s="33">
        <v>35</v>
      </c>
      <c r="E139" s="250"/>
      <c r="F139" s="62">
        <v>0</v>
      </c>
      <c r="G139" s="62">
        <v>0</v>
      </c>
      <c r="H139" s="253">
        <f t="shared" si="22"/>
        <v>0</v>
      </c>
    </row>
    <row r="140" spans="1:8" x14ac:dyDescent="0.2">
      <c r="A140" s="450" t="s">
        <v>914</v>
      </c>
      <c r="B140" s="595" t="s">
        <v>11963</v>
      </c>
      <c r="C140" s="253">
        <v>139692.05660377358</v>
      </c>
      <c r="D140" s="33">
        <v>36</v>
      </c>
      <c r="E140" s="250"/>
      <c r="F140" s="62">
        <v>0</v>
      </c>
      <c r="G140" s="62">
        <v>0</v>
      </c>
      <c r="H140" s="253">
        <f t="shared" si="22"/>
        <v>0</v>
      </c>
    </row>
    <row r="141" spans="1:8" x14ac:dyDescent="0.2">
      <c r="A141" s="450" t="s">
        <v>915</v>
      </c>
      <c r="B141" s="595" t="s">
        <v>1585</v>
      </c>
      <c r="C141" s="253">
        <v>139692.05660377358</v>
      </c>
      <c r="D141" s="33">
        <v>36</v>
      </c>
      <c r="E141" s="250"/>
      <c r="F141" s="62">
        <v>0</v>
      </c>
      <c r="G141" s="62">
        <v>0</v>
      </c>
      <c r="H141" s="253">
        <f t="shared" si="22"/>
        <v>0</v>
      </c>
    </row>
    <row r="142" spans="1:8" x14ac:dyDescent="0.2">
      <c r="A142" s="450" t="s">
        <v>916</v>
      </c>
      <c r="B142" s="595" t="s">
        <v>11964</v>
      </c>
      <c r="C142" s="253">
        <v>139692.05660377358</v>
      </c>
      <c r="D142" s="33">
        <v>36</v>
      </c>
      <c r="E142" s="250"/>
      <c r="F142" s="62">
        <v>0</v>
      </c>
      <c r="G142" s="62">
        <v>0</v>
      </c>
      <c r="H142" s="253">
        <f t="shared" si="22"/>
        <v>0</v>
      </c>
    </row>
    <row r="143" spans="1:8" x14ac:dyDescent="0.2">
      <c r="A143" s="450" t="s">
        <v>917</v>
      </c>
      <c r="B143" s="595" t="s">
        <v>1586</v>
      </c>
      <c r="C143" s="253">
        <v>139692.05660377358</v>
      </c>
      <c r="D143" s="33">
        <v>36</v>
      </c>
      <c r="E143" s="250"/>
      <c r="F143" s="62">
        <v>0</v>
      </c>
      <c r="G143" s="62">
        <v>0</v>
      </c>
      <c r="H143" s="253">
        <f t="shared" si="22"/>
        <v>0</v>
      </c>
    </row>
    <row r="144" spans="1:8" x14ac:dyDescent="0.2">
      <c r="A144" s="450" t="s">
        <v>918</v>
      </c>
      <c r="B144" s="595" t="s">
        <v>11965</v>
      </c>
      <c r="C144" s="253">
        <v>139692.05660377358</v>
      </c>
      <c r="D144" s="33">
        <v>36</v>
      </c>
      <c r="E144" s="250"/>
      <c r="F144" s="62">
        <v>0</v>
      </c>
      <c r="G144" s="62">
        <v>0</v>
      </c>
      <c r="H144" s="253">
        <f t="shared" si="22"/>
        <v>0</v>
      </c>
    </row>
    <row r="145" spans="1:8" x14ac:dyDescent="0.2">
      <c r="A145" s="450" t="s">
        <v>2183</v>
      </c>
      <c r="B145" s="595" t="s">
        <v>1587</v>
      </c>
      <c r="C145" s="253">
        <v>139692.05660377358</v>
      </c>
      <c r="D145" s="33">
        <v>36</v>
      </c>
      <c r="E145" s="250"/>
      <c r="F145" s="62">
        <v>0</v>
      </c>
      <c r="G145" s="62">
        <v>0</v>
      </c>
      <c r="H145" s="253">
        <f t="shared" si="22"/>
        <v>0</v>
      </c>
    </row>
    <row r="146" spans="1:8" x14ac:dyDescent="0.2">
      <c r="A146" s="450" t="s">
        <v>2184</v>
      </c>
      <c r="B146" s="595" t="s">
        <v>2680</v>
      </c>
      <c r="C146" s="253">
        <v>139692.05660377358</v>
      </c>
      <c r="D146" s="33">
        <v>37</v>
      </c>
      <c r="E146" s="250"/>
      <c r="F146" s="62">
        <v>0</v>
      </c>
      <c r="G146" s="62">
        <v>0</v>
      </c>
      <c r="H146" s="253">
        <f t="shared" si="22"/>
        <v>0</v>
      </c>
    </row>
    <row r="147" spans="1:8" x14ac:dyDescent="0.2">
      <c r="A147" s="450" t="s">
        <v>2185</v>
      </c>
      <c r="B147" s="595" t="s">
        <v>1588</v>
      </c>
      <c r="C147" s="253">
        <v>139692.05660377358</v>
      </c>
      <c r="D147" s="33">
        <v>37</v>
      </c>
      <c r="E147" s="250"/>
      <c r="F147" s="62">
        <v>0</v>
      </c>
      <c r="G147" s="62">
        <v>0</v>
      </c>
      <c r="H147" s="253">
        <f t="shared" si="22"/>
        <v>0</v>
      </c>
    </row>
    <row r="148" spans="1:8" x14ac:dyDescent="0.2">
      <c r="A148" s="450" t="s">
        <v>2186</v>
      </c>
      <c r="B148" s="595" t="s">
        <v>11966</v>
      </c>
      <c r="C148" s="253">
        <v>139692.05660377358</v>
      </c>
      <c r="D148" s="33">
        <v>37</v>
      </c>
      <c r="E148" s="250"/>
      <c r="F148" s="62">
        <v>0</v>
      </c>
      <c r="G148" s="62">
        <v>0</v>
      </c>
      <c r="H148" s="253">
        <f t="shared" si="22"/>
        <v>0</v>
      </c>
    </row>
    <row r="149" spans="1:8" x14ac:dyDescent="0.2">
      <c r="A149" s="450" t="s">
        <v>2187</v>
      </c>
      <c r="B149" s="595" t="s">
        <v>1589</v>
      </c>
      <c r="C149" s="253">
        <v>139692.05660377358</v>
      </c>
      <c r="D149" s="33">
        <v>37</v>
      </c>
      <c r="E149" s="250"/>
      <c r="F149" s="62">
        <v>0</v>
      </c>
      <c r="G149" s="62">
        <v>0</v>
      </c>
      <c r="H149" s="253">
        <f t="shared" si="22"/>
        <v>0</v>
      </c>
    </row>
    <row r="150" spans="1:8" x14ac:dyDescent="0.2">
      <c r="A150" s="450" t="s">
        <v>2188</v>
      </c>
      <c r="B150" s="595" t="s">
        <v>11968</v>
      </c>
      <c r="C150" s="253">
        <v>139692.05660377358</v>
      </c>
      <c r="D150" s="33">
        <v>37</v>
      </c>
      <c r="E150" s="250"/>
      <c r="F150" s="62">
        <v>0</v>
      </c>
      <c r="G150" s="62">
        <v>0</v>
      </c>
      <c r="H150" s="253">
        <f t="shared" si="22"/>
        <v>0</v>
      </c>
    </row>
    <row r="151" spans="1:8" x14ac:dyDescent="0.2">
      <c r="A151" s="450" t="s">
        <v>2189</v>
      </c>
      <c r="B151" s="595" t="s">
        <v>1590</v>
      </c>
      <c r="C151" s="253">
        <v>139692.05660377358</v>
      </c>
      <c r="D151" s="33">
        <v>37</v>
      </c>
      <c r="E151" s="250"/>
      <c r="F151" s="62">
        <v>0</v>
      </c>
      <c r="G151" s="62">
        <v>0</v>
      </c>
      <c r="H151" s="253">
        <f t="shared" si="22"/>
        <v>0</v>
      </c>
    </row>
    <row r="152" spans="1:8" x14ac:dyDescent="0.2">
      <c r="A152" s="450" t="s">
        <v>2190</v>
      </c>
      <c r="B152" s="595" t="s">
        <v>11971</v>
      </c>
      <c r="C152" s="253">
        <v>139692.05660377358</v>
      </c>
      <c r="D152" s="33">
        <v>38</v>
      </c>
      <c r="E152" s="250"/>
      <c r="F152" s="62">
        <v>0</v>
      </c>
      <c r="G152" s="62">
        <v>0</v>
      </c>
      <c r="H152" s="253">
        <f t="shared" si="22"/>
        <v>0</v>
      </c>
    </row>
    <row r="153" spans="1:8" x14ac:dyDescent="0.2">
      <c r="A153" s="450" t="s">
        <v>2191</v>
      </c>
      <c r="B153" s="595" t="s">
        <v>1591</v>
      </c>
      <c r="C153" s="253">
        <v>139692.05660377358</v>
      </c>
      <c r="D153" s="33">
        <v>38</v>
      </c>
      <c r="E153" s="250"/>
      <c r="F153" s="62">
        <v>0</v>
      </c>
      <c r="G153" s="62">
        <v>0</v>
      </c>
      <c r="H153" s="253">
        <f t="shared" si="22"/>
        <v>0</v>
      </c>
    </row>
    <row r="154" spans="1:8" x14ac:dyDescent="0.2">
      <c r="A154" s="450" t="s">
        <v>13751</v>
      </c>
      <c r="B154" s="595" t="s">
        <v>11974</v>
      </c>
      <c r="C154" s="253">
        <v>139692.05660377358</v>
      </c>
      <c r="D154" s="33">
        <v>38</v>
      </c>
      <c r="E154" s="250"/>
      <c r="F154" s="62">
        <v>0</v>
      </c>
      <c r="G154" s="62">
        <v>0</v>
      </c>
      <c r="H154" s="253">
        <f t="shared" ref="H154:H174" si="23">G154-F154</f>
        <v>0</v>
      </c>
    </row>
    <row r="155" spans="1:8" x14ac:dyDescent="0.2">
      <c r="A155" s="450" t="s">
        <v>13752</v>
      </c>
      <c r="B155" s="595" t="s">
        <v>1592</v>
      </c>
      <c r="C155" s="253">
        <v>139692.05660377358</v>
      </c>
      <c r="D155" s="33">
        <v>38</v>
      </c>
      <c r="E155" s="250"/>
      <c r="F155" s="62">
        <v>0</v>
      </c>
      <c r="G155" s="62">
        <v>0</v>
      </c>
      <c r="H155" s="253">
        <f t="shared" si="23"/>
        <v>0</v>
      </c>
    </row>
    <row r="156" spans="1:8" x14ac:dyDescent="0.2">
      <c r="A156" s="450" t="s">
        <v>13753</v>
      </c>
      <c r="B156" s="595" t="s">
        <v>3274</v>
      </c>
      <c r="C156" s="253">
        <v>139692.05660377358</v>
      </c>
      <c r="D156" s="33">
        <v>38</v>
      </c>
      <c r="E156" s="250"/>
      <c r="F156" s="62">
        <v>0</v>
      </c>
      <c r="G156" s="62">
        <v>0</v>
      </c>
      <c r="H156" s="253">
        <f t="shared" si="23"/>
        <v>0</v>
      </c>
    </row>
    <row r="157" spans="1:8" x14ac:dyDescent="0.2">
      <c r="A157" s="450" t="s">
        <v>13754</v>
      </c>
      <c r="B157" s="595" t="s">
        <v>1593</v>
      </c>
      <c r="C157" s="253">
        <v>139692.05660377358</v>
      </c>
      <c r="D157" s="33">
        <v>38</v>
      </c>
      <c r="E157" s="250"/>
      <c r="F157" s="62">
        <v>0</v>
      </c>
      <c r="G157" s="62">
        <v>0</v>
      </c>
      <c r="H157" s="253">
        <f t="shared" si="23"/>
        <v>0</v>
      </c>
    </row>
    <row r="158" spans="1:8" x14ac:dyDescent="0.2">
      <c r="A158" s="450" t="s">
        <v>13755</v>
      </c>
      <c r="B158" s="595" t="s">
        <v>11979</v>
      </c>
      <c r="C158" s="253">
        <v>139692.05660377358</v>
      </c>
      <c r="D158" s="33">
        <v>39</v>
      </c>
      <c r="E158" s="250"/>
      <c r="F158" s="62">
        <v>0</v>
      </c>
      <c r="G158" s="62">
        <v>0</v>
      </c>
      <c r="H158" s="253">
        <f t="shared" si="23"/>
        <v>0</v>
      </c>
    </row>
    <row r="159" spans="1:8" x14ac:dyDescent="0.2">
      <c r="A159" s="450" t="s">
        <v>13756</v>
      </c>
      <c r="B159" s="595" t="s">
        <v>1594</v>
      </c>
      <c r="C159" s="253">
        <v>139692.05660377358</v>
      </c>
      <c r="D159" s="33">
        <v>39</v>
      </c>
      <c r="E159" s="250"/>
      <c r="F159" s="62">
        <v>0</v>
      </c>
      <c r="G159" s="62">
        <v>0</v>
      </c>
      <c r="H159" s="253">
        <f t="shared" si="23"/>
        <v>0</v>
      </c>
    </row>
    <row r="160" spans="1:8" x14ac:dyDescent="0.2">
      <c r="A160" s="450" t="s">
        <v>13757</v>
      </c>
      <c r="B160" s="595" t="s">
        <v>11982</v>
      </c>
      <c r="C160" s="253">
        <v>139692.05660377358</v>
      </c>
      <c r="D160" s="33">
        <v>39</v>
      </c>
      <c r="E160" s="250"/>
      <c r="F160" s="62">
        <v>0</v>
      </c>
      <c r="G160" s="62">
        <v>0</v>
      </c>
      <c r="H160" s="253">
        <f t="shared" si="23"/>
        <v>0</v>
      </c>
    </row>
    <row r="161" spans="1:8" x14ac:dyDescent="0.2">
      <c r="A161" s="450" t="s">
        <v>13758</v>
      </c>
      <c r="B161" s="595" t="s">
        <v>1506</v>
      </c>
      <c r="C161" s="253">
        <v>139692.05660377358</v>
      </c>
      <c r="D161" s="33">
        <v>39</v>
      </c>
      <c r="E161" s="250"/>
      <c r="F161" s="62">
        <v>0</v>
      </c>
      <c r="G161" s="62">
        <v>0</v>
      </c>
      <c r="H161" s="253">
        <f t="shared" si="23"/>
        <v>0</v>
      </c>
    </row>
    <row r="162" spans="1:8" x14ac:dyDescent="0.2">
      <c r="A162" s="450" t="s">
        <v>13759</v>
      </c>
      <c r="B162" s="595" t="s">
        <v>11985</v>
      </c>
      <c r="C162" s="253">
        <v>139692.05660377358</v>
      </c>
      <c r="D162" s="33">
        <v>39</v>
      </c>
      <c r="E162" s="250"/>
      <c r="F162" s="62">
        <v>0</v>
      </c>
      <c r="G162" s="62">
        <v>0</v>
      </c>
      <c r="H162" s="253">
        <f t="shared" si="23"/>
        <v>0</v>
      </c>
    </row>
    <row r="163" spans="1:8" x14ac:dyDescent="0.2">
      <c r="A163" s="450" t="s">
        <v>13760</v>
      </c>
      <c r="B163" s="595" t="s">
        <v>1595</v>
      </c>
      <c r="C163" s="253">
        <v>139692.05660377358</v>
      </c>
      <c r="D163" s="33">
        <v>39</v>
      </c>
      <c r="E163" s="250"/>
      <c r="F163" s="62">
        <v>0</v>
      </c>
      <c r="G163" s="62">
        <v>0</v>
      </c>
      <c r="H163" s="253">
        <f t="shared" si="23"/>
        <v>0</v>
      </c>
    </row>
    <row r="164" spans="1:8" x14ac:dyDescent="0.2">
      <c r="A164" s="450" t="s">
        <v>13761</v>
      </c>
      <c r="B164" s="595" t="s">
        <v>11988</v>
      </c>
      <c r="C164" s="253">
        <v>139692.05660377358</v>
      </c>
      <c r="D164" s="33">
        <v>40</v>
      </c>
      <c r="E164" s="250"/>
      <c r="F164" s="62">
        <v>0</v>
      </c>
      <c r="G164" s="62">
        <v>0</v>
      </c>
      <c r="H164" s="253">
        <f t="shared" si="23"/>
        <v>0</v>
      </c>
    </row>
    <row r="165" spans="1:8" x14ac:dyDescent="0.2">
      <c r="A165" s="450" t="s">
        <v>13762</v>
      </c>
      <c r="B165" s="595" t="s">
        <v>1596</v>
      </c>
      <c r="C165" s="253">
        <v>139692.05660377358</v>
      </c>
      <c r="D165" s="33">
        <v>40</v>
      </c>
      <c r="E165" s="250"/>
      <c r="F165" s="62">
        <v>0</v>
      </c>
      <c r="G165" s="62">
        <v>0</v>
      </c>
      <c r="H165" s="253">
        <f t="shared" si="23"/>
        <v>0</v>
      </c>
    </row>
    <row r="166" spans="1:8" x14ac:dyDescent="0.2">
      <c r="A166" s="450" t="s">
        <v>13763</v>
      </c>
      <c r="B166" s="595" t="s">
        <v>3277</v>
      </c>
      <c r="C166" s="253">
        <v>139692.05660377358</v>
      </c>
      <c r="D166" s="33">
        <v>40</v>
      </c>
      <c r="E166" s="250"/>
      <c r="F166" s="62">
        <v>0</v>
      </c>
      <c r="G166" s="62">
        <v>0</v>
      </c>
      <c r="H166" s="253">
        <f t="shared" si="23"/>
        <v>0</v>
      </c>
    </row>
    <row r="167" spans="1:8" x14ac:dyDescent="0.2">
      <c r="A167" s="450" t="s">
        <v>13764</v>
      </c>
      <c r="B167" s="595" t="s">
        <v>1597</v>
      </c>
      <c r="C167" s="253">
        <v>139692.05660377358</v>
      </c>
      <c r="D167" s="33">
        <v>40</v>
      </c>
      <c r="E167" s="250"/>
      <c r="F167" s="62">
        <v>0</v>
      </c>
      <c r="G167" s="62">
        <v>0</v>
      </c>
      <c r="H167" s="253">
        <f t="shared" si="23"/>
        <v>0</v>
      </c>
    </row>
    <row r="168" spans="1:8" x14ac:dyDescent="0.2">
      <c r="A168" s="450" t="s">
        <v>13765</v>
      </c>
      <c r="B168" s="595" t="s">
        <v>11993</v>
      </c>
      <c r="C168" s="253">
        <v>139692.05660377358</v>
      </c>
      <c r="D168" s="33">
        <v>40</v>
      </c>
      <c r="E168" s="250"/>
      <c r="F168" s="62">
        <v>0</v>
      </c>
      <c r="G168" s="62">
        <v>0</v>
      </c>
      <c r="H168" s="253">
        <f t="shared" si="23"/>
        <v>0</v>
      </c>
    </row>
    <row r="169" spans="1:8" x14ac:dyDescent="0.2">
      <c r="A169" s="450" t="s">
        <v>13766</v>
      </c>
      <c r="B169" s="595" t="s">
        <v>1598</v>
      </c>
      <c r="C169" s="253">
        <v>139692.05660377358</v>
      </c>
      <c r="D169" s="33">
        <v>40</v>
      </c>
      <c r="E169" s="250"/>
      <c r="F169" s="62">
        <v>0</v>
      </c>
      <c r="G169" s="62">
        <v>0</v>
      </c>
      <c r="H169" s="253">
        <f t="shared" si="23"/>
        <v>0</v>
      </c>
    </row>
    <row r="170" spans="1:8" x14ac:dyDescent="0.2">
      <c r="A170" s="450" t="s">
        <v>13767</v>
      </c>
      <c r="B170" s="595" t="s">
        <v>11996</v>
      </c>
      <c r="C170" s="253">
        <v>139692.05660377358</v>
      </c>
      <c r="D170" s="33">
        <v>41</v>
      </c>
      <c r="E170" s="250"/>
      <c r="F170" s="62">
        <v>0</v>
      </c>
      <c r="G170" s="62">
        <v>0</v>
      </c>
      <c r="H170" s="253">
        <f t="shared" si="23"/>
        <v>0</v>
      </c>
    </row>
    <row r="171" spans="1:8" x14ac:dyDescent="0.2">
      <c r="A171" s="450" t="s">
        <v>13768</v>
      </c>
      <c r="B171" s="595" t="s">
        <v>1599</v>
      </c>
      <c r="C171" s="253">
        <v>139692.05660377358</v>
      </c>
      <c r="D171" s="33">
        <v>41</v>
      </c>
      <c r="E171" s="250"/>
      <c r="F171" s="62">
        <v>0</v>
      </c>
      <c r="G171" s="62">
        <v>0</v>
      </c>
      <c r="H171" s="253">
        <f t="shared" si="23"/>
        <v>0</v>
      </c>
    </row>
    <row r="172" spans="1:8" x14ac:dyDescent="0.2">
      <c r="A172" s="450" t="s">
        <v>13769</v>
      </c>
      <c r="B172" s="595" t="s">
        <v>11999</v>
      </c>
      <c r="C172" s="253">
        <v>139692.05660377358</v>
      </c>
      <c r="D172" s="33">
        <v>41</v>
      </c>
      <c r="E172" s="250"/>
      <c r="F172" s="62">
        <v>0</v>
      </c>
      <c r="G172" s="62">
        <v>0</v>
      </c>
      <c r="H172" s="253">
        <f t="shared" si="23"/>
        <v>0</v>
      </c>
    </row>
    <row r="173" spans="1:8" x14ac:dyDescent="0.2">
      <c r="A173" s="450" t="s">
        <v>13770</v>
      </c>
      <c r="B173" s="595" t="s">
        <v>1600</v>
      </c>
      <c r="C173" s="253">
        <v>139692.05660377358</v>
      </c>
      <c r="D173" s="33">
        <v>41</v>
      </c>
      <c r="E173" s="250"/>
      <c r="F173" s="62">
        <v>0</v>
      </c>
      <c r="G173" s="62">
        <v>0</v>
      </c>
      <c r="H173" s="253">
        <f t="shared" si="23"/>
        <v>0</v>
      </c>
    </row>
    <row r="174" spans="1:8" x14ac:dyDescent="0.2">
      <c r="A174" s="450" t="s">
        <v>13771</v>
      </c>
      <c r="B174" s="595" t="s">
        <v>13772</v>
      </c>
      <c r="C174" s="253">
        <v>55876.822641509432</v>
      </c>
      <c r="D174" s="33">
        <v>41</v>
      </c>
      <c r="E174" s="250"/>
      <c r="F174" s="62">
        <v>0</v>
      </c>
      <c r="G174" s="62">
        <v>0</v>
      </c>
      <c r="H174" s="253">
        <f t="shared" si="23"/>
        <v>0</v>
      </c>
    </row>
    <row r="175" spans="1:8" ht="60" x14ac:dyDescent="0.25">
      <c r="A175" s="14" t="s">
        <v>919</v>
      </c>
      <c r="B175" s="208" t="s">
        <v>12035</v>
      </c>
      <c r="C175" s="267"/>
      <c r="D175" s="255"/>
      <c r="E175" s="255"/>
      <c r="F175" s="255"/>
      <c r="G175" s="255"/>
      <c r="H175" s="277"/>
    </row>
    <row r="176" spans="1:8" x14ac:dyDescent="0.2">
      <c r="A176" s="450" t="s">
        <v>920</v>
      </c>
      <c r="B176" s="6" t="s">
        <v>11960</v>
      </c>
      <c r="C176" s="253">
        <v>70485.865801886801</v>
      </c>
      <c r="D176" s="33">
        <v>35</v>
      </c>
      <c r="E176" s="250"/>
      <c r="F176" s="62">
        <v>0</v>
      </c>
      <c r="G176" s="62">
        <v>0</v>
      </c>
      <c r="H176" s="253">
        <f t="shared" ref="H176:H197" si="24">G176-F176</f>
        <v>0</v>
      </c>
    </row>
    <row r="177" spans="1:8" x14ac:dyDescent="0.2">
      <c r="A177" s="450" t="s">
        <v>921</v>
      </c>
      <c r="B177" s="6" t="s">
        <v>1624</v>
      </c>
      <c r="C177" s="253">
        <v>70485.865801886801</v>
      </c>
      <c r="D177" s="33">
        <v>35</v>
      </c>
      <c r="E177" s="250"/>
      <c r="F177" s="62">
        <v>0</v>
      </c>
      <c r="G177" s="62">
        <v>0</v>
      </c>
      <c r="H177" s="253">
        <f t="shared" si="24"/>
        <v>0</v>
      </c>
    </row>
    <row r="178" spans="1:8" x14ac:dyDescent="0.2">
      <c r="A178" s="450" t="s">
        <v>922</v>
      </c>
      <c r="B178" s="6" t="s">
        <v>11961</v>
      </c>
      <c r="C178" s="253">
        <v>70485.865801886801</v>
      </c>
      <c r="D178" s="33">
        <v>36</v>
      </c>
      <c r="E178" s="250"/>
      <c r="F178" s="62">
        <v>0</v>
      </c>
      <c r="G178" s="62">
        <v>0</v>
      </c>
      <c r="H178" s="253">
        <f t="shared" si="24"/>
        <v>0</v>
      </c>
    </row>
    <row r="179" spans="1:8" x14ac:dyDescent="0.2">
      <c r="A179" s="450" t="s">
        <v>923</v>
      </c>
      <c r="B179" s="6" t="s">
        <v>1582</v>
      </c>
      <c r="C179" s="253">
        <v>70485.865801886801</v>
      </c>
      <c r="D179" s="33">
        <v>36</v>
      </c>
      <c r="E179" s="250"/>
      <c r="F179" s="62">
        <v>0</v>
      </c>
      <c r="G179" s="62">
        <v>0</v>
      </c>
      <c r="H179" s="253">
        <f t="shared" si="24"/>
        <v>0</v>
      </c>
    </row>
    <row r="180" spans="1:8" x14ac:dyDescent="0.2">
      <c r="A180" s="450" t="s">
        <v>2192</v>
      </c>
      <c r="B180" s="6" t="s">
        <v>2678</v>
      </c>
      <c r="C180" s="253">
        <v>70485.865801886801</v>
      </c>
      <c r="D180" s="33">
        <v>36</v>
      </c>
      <c r="E180" s="250"/>
      <c r="F180" s="62">
        <v>0</v>
      </c>
      <c r="G180" s="62">
        <v>0</v>
      </c>
      <c r="H180" s="253">
        <f t="shared" si="24"/>
        <v>0</v>
      </c>
    </row>
    <row r="181" spans="1:8" x14ac:dyDescent="0.2">
      <c r="A181" s="450" t="s">
        <v>2193</v>
      </c>
      <c r="B181" s="6" t="s">
        <v>1583</v>
      </c>
      <c r="C181" s="253">
        <v>70485.865801886801</v>
      </c>
      <c r="D181" s="33">
        <v>36</v>
      </c>
      <c r="E181" s="250"/>
      <c r="F181" s="62">
        <v>0</v>
      </c>
      <c r="G181" s="62">
        <v>0</v>
      </c>
      <c r="H181" s="253">
        <f t="shared" si="24"/>
        <v>0</v>
      </c>
    </row>
    <row r="182" spans="1:8" x14ac:dyDescent="0.2">
      <c r="A182" s="450" t="s">
        <v>2194</v>
      </c>
      <c r="B182" s="6" t="s">
        <v>11962</v>
      </c>
      <c r="C182" s="253">
        <v>70485.865801886801</v>
      </c>
      <c r="D182" s="33">
        <v>36</v>
      </c>
      <c r="E182" s="250"/>
      <c r="F182" s="62">
        <v>0</v>
      </c>
      <c r="G182" s="62">
        <v>0</v>
      </c>
      <c r="H182" s="253">
        <f t="shared" si="24"/>
        <v>0</v>
      </c>
    </row>
    <row r="183" spans="1:8" x14ac:dyDescent="0.2">
      <c r="A183" s="450" t="s">
        <v>2195</v>
      </c>
      <c r="B183" s="6" t="s">
        <v>1584</v>
      </c>
      <c r="C183" s="253">
        <v>70485.865801886801</v>
      </c>
      <c r="D183" s="33">
        <v>36</v>
      </c>
      <c r="E183" s="250"/>
      <c r="F183" s="62">
        <v>0</v>
      </c>
      <c r="G183" s="62">
        <v>0</v>
      </c>
      <c r="H183" s="253">
        <f t="shared" si="24"/>
        <v>0</v>
      </c>
    </row>
    <row r="184" spans="1:8" x14ac:dyDescent="0.2">
      <c r="A184" s="450" t="s">
        <v>2196</v>
      </c>
      <c r="B184" s="6" t="s">
        <v>11963</v>
      </c>
      <c r="C184" s="253">
        <v>70485.865801886801</v>
      </c>
      <c r="D184" s="33">
        <v>37</v>
      </c>
      <c r="E184" s="250"/>
      <c r="F184" s="62">
        <v>0</v>
      </c>
      <c r="G184" s="62">
        <v>0</v>
      </c>
      <c r="H184" s="253">
        <f t="shared" si="24"/>
        <v>0</v>
      </c>
    </row>
    <row r="185" spans="1:8" x14ac:dyDescent="0.2">
      <c r="A185" s="450" t="s">
        <v>2197</v>
      </c>
      <c r="B185" s="6" t="s">
        <v>1585</v>
      </c>
      <c r="C185" s="253">
        <v>70485.865801886801</v>
      </c>
      <c r="D185" s="33">
        <v>37</v>
      </c>
      <c r="E185" s="250"/>
      <c r="F185" s="62">
        <v>0</v>
      </c>
      <c r="G185" s="62">
        <v>0</v>
      </c>
      <c r="H185" s="253">
        <f t="shared" si="24"/>
        <v>0</v>
      </c>
    </row>
    <row r="186" spans="1:8" x14ac:dyDescent="0.2">
      <c r="A186" s="450" t="s">
        <v>2198</v>
      </c>
      <c r="B186" s="6" t="s">
        <v>11964</v>
      </c>
      <c r="C186" s="253">
        <v>70485.865801886801</v>
      </c>
      <c r="D186" s="33">
        <v>37</v>
      </c>
      <c r="E186" s="250"/>
      <c r="F186" s="62">
        <v>0</v>
      </c>
      <c r="G186" s="62">
        <v>0</v>
      </c>
      <c r="H186" s="253">
        <f t="shared" si="24"/>
        <v>0</v>
      </c>
    </row>
    <row r="187" spans="1:8" x14ac:dyDescent="0.2">
      <c r="A187" s="450" t="s">
        <v>2199</v>
      </c>
      <c r="B187" s="6" t="s">
        <v>1586</v>
      </c>
      <c r="C187" s="253">
        <v>70485.865801886801</v>
      </c>
      <c r="D187" s="33">
        <v>37</v>
      </c>
      <c r="E187" s="250"/>
      <c r="F187" s="62">
        <v>0</v>
      </c>
      <c r="G187" s="62">
        <v>0</v>
      </c>
      <c r="H187" s="253">
        <f t="shared" si="24"/>
        <v>0</v>
      </c>
    </row>
    <row r="188" spans="1:8" x14ac:dyDescent="0.2">
      <c r="A188" s="450" t="s">
        <v>2200</v>
      </c>
      <c r="B188" s="6" t="s">
        <v>11965</v>
      </c>
      <c r="C188" s="253">
        <v>70485.865801886801</v>
      </c>
      <c r="D188" s="33">
        <v>37</v>
      </c>
      <c r="E188" s="250"/>
      <c r="F188" s="62">
        <v>0</v>
      </c>
      <c r="G188" s="62">
        <v>0</v>
      </c>
      <c r="H188" s="253">
        <f t="shared" si="24"/>
        <v>0</v>
      </c>
    </row>
    <row r="189" spans="1:8" x14ac:dyDescent="0.2">
      <c r="A189" s="450" t="s">
        <v>2201</v>
      </c>
      <c r="B189" s="6" t="s">
        <v>1587</v>
      </c>
      <c r="C189" s="253">
        <v>70485.865801886801</v>
      </c>
      <c r="D189" s="33">
        <v>37</v>
      </c>
      <c r="E189" s="250"/>
      <c r="F189" s="62">
        <v>0</v>
      </c>
      <c r="G189" s="62">
        <v>0</v>
      </c>
      <c r="H189" s="253">
        <f t="shared" si="24"/>
        <v>0</v>
      </c>
    </row>
    <row r="190" spans="1:8" x14ac:dyDescent="0.2">
      <c r="A190" s="450" t="s">
        <v>2202</v>
      </c>
      <c r="B190" s="6" t="s">
        <v>2680</v>
      </c>
      <c r="C190" s="253">
        <v>70485.865801886801</v>
      </c>
      <c r="D190" s="33">
        <v>38</v>
      </c>
      <c r="E190" s="250"/>
      <c r="F190" s="62">
        <v>0</v>
      </c>
      <c r="G190" s="62">
        <v>0</v>
      </c>
      <c r="H190" s="253">
        <f t="shared" si="24"/>
        <v>0</v>
      </c>
    </row>
    <row r="191" spans="1:8" x14ac:dyDescent="0.2">
      <c r="A191" s="450" t="s">
        <v>2203</v>
      </c>
      <c r="B191" s="6" t="s">
        <v>1588</v>
      </c>
      <c r="C191" s="253">
        <v>70485.865801886801</v>
      </c>
      <c r="D191" s="33">
        <v>38</v>
      </c>
      <c r="E191" s="250"/>
      <c r="F191" s="62">
        <v>0</v>
      </c>
      <c r="G191" s="62">
        <v>0</v>
      </c>
      <c r="H191" s="253">
        <f t="shared" si="24"/>
        <v>0</v>
      </c>
    </row>
    <row r="192" spans="1:8" x14ac:dyDescent="0.2">
      <c r="A192" s="450" t="s">
        <v>2204</v>
      </c>
      <c r="B192" s="6" t="s">
        <v>11966</v>
      </c>
      <c r="C192" s="253">
        <v>70485.865801886801</v>
      </c>
      <c r="D192" s="33">
        <v>38</v>
      </c>
      <c r="E192" s="250"/>
      <c r="F192" s="62">
        <v>0</v>
      </c>
      <c r="G192" s="62">
        <v>0</v>
      </c>
      <c r="H192" s="253">
        <f t="shared" si="24"/>
        <v>0</v>
      </c>
    </row>
    <row r="193" spans="1:8" x14ac:dyDescent="0.2">
      <c r="A193" s="450" t="s">
        <v>2205</v>
      </c>
      <c r="B193" s="6" t="s">
        <v>1589</v>
      </c>
      <c r="C193" s="253">
        <v>70485.865801886801</v>
      </c>
      <c r="D193" s="33">
        <v>38</v>
      </c>
      <c r="E193" s="250"/>
      <c r="F193" s="62">
        <v>0</v>
      </c>
      <c r="G193" s="62">
        <v>0</v>
      </c>
      <c r="H193" s="253">
        <f t="shared" si="24"/>
        <v>0</v>
      </c>
    </row>
    <row r="194" spans="1:8" x14ac:dyDescent="0.2">
      <c r="A194" s="450" t="s">
        <v>2206</v>
      </c>
      <c r="B194" s="6" t="s">
        <v>11968</v>
      </c>
      <c r="C194" s="253">
        <v>70485.865801886801</v>
      </c>
      <c r="D194" s="33">
        <v>38</v>
      </c>
      <c r="E194" s="250"/>
      <c r="F194" s="62">
        <v>0</v>
      </c>
      <c r="G194" s="62">
        <v>0</v>
      </c>
      <c r="H194" s="253">
        <f t="shared" si="24"/>
        <v>0</v>
      </c>
    </row>
    <row r="195" spans="1:8" x14ac:dyDescent="0.2">
      <c r="A195" s="450" t="s">
        <v>2207</v>
      </c>
      <c r="B195" s="6" t="s">
        <v>1590</v>
      </c>
      <c r="C195" s="253">
        <v>70485.865801886801</v>
      </c>
      <c r="D195" s="33">
        <v>38</v>
      </c>
      <c r="E195" s="250"/>
      <c r="F195" s="62">
        <v>0</v>
      </c>
      <c r="G195" s="62">
        <v>0</v>
      </c>
      <c r="H195" s="253">
        <f t="shared" si="24"/>
        <v>0</v>
      </c>
    </row>
    <row r="196" spans="1:8" x14ac:dyDescent="0.2">
      <c r="A196" s="450" t="s">
        <v>2208</v>
      </c>
      <c r="B196" s="6" t="s">
        <v>11971</v>
      </c>
      <c r="C196" s="253">
        <v>70485.865801886801</v>
      </c>
      <c r="D196" s="33">
        <v>39</v>
      </c>
      <c r="E196" s="250"/>
      <c r="F196" s="62">
        <v>0</v>
      </c>
      <c r="G196" s="62">
        <v>0</v>
      </c>
      <c r="H196" s="253">
        <f t="shared" si="24"/>
        <v>0</v>
      </c>
    </row>
    <row r="197" spans="1:8" x14ac:dyDescent="0.2">
      <c r="A197" s="450" t="s">
        <v>2209</v>
      </c>
      <c r="B197" s="54" t="s">
        <v>1591</v>
      </c>
      <c r="C197" s="253">
        <v>70485.865801886801</v>
      </c>
      <c r="D197" s="33">
        <v>39</v>
      </c>
      <c r="E197" s="250"/>
      <c r="F197" s="62">
        <v>0</v>
      </c>
      <c r="G197" s="62">
        <v>0</v>
      </c>
      <c r="H197" s="253">
        <f t="shared" si="24"/>
        <v>0</v>
      </c>
    </row>
    <row r="198" spans="1:8" x14ac:dyDescent="0.2">
      <c r="A198" s="450" t="s">
        <v>13773</v>
      </c>
      <c r="B198" s="54" t="s">
        <v>11974</v>
      </c>
      <c r="C198" s="253">
        <v>70485.865801886801</v>
      </c>
      <c r="D198" s="33">
        <v>39</v>
      </c>
      <c r="E198" s="250"/>
      <c r="F198" s="62">
        <v>0</v>
      </c>
      <c r="G198" s="62">
        <v>0</v>
      </c>
      <c r="H198" s="253">
        <f t="shared" ref="H198:H218" si="25">G198-F198</f>
        <v>0</v>
      </c>
    </row>
    <row r="199" spans="1:8" x14ac:dyDescent="0.2">
      <c r="A199" s="450" t="s">
        <v>13774</v>
      </c>
      <c r="B199" s="54" t="s">
        <v>1592</v>
      </c>
      <c r="C199" s="253">
        <v>70485.865801886801</v>
      </c>
      <c r="D199" s="33">
        <v>39</v>
      </c>
      <c r="E199" s="250"/>
      <c r="F199" s="62">
        <v>0</v>
      </c>
      <c r="G199" s="62">
        <v>0</v>
      </c>
      <c r="H199" s="253">
        <f t="shared" si="25"/>
        <v>0</v>
      </c>
    </row>
    <row r="200" spans="1:8" x14ac:dyDescent="0.2">
      <c r="A200" s="450" t="s">
        <v>13775</v>
      </c>
      <c r="B200" s="54" t="s">
        <v>3274</v>
      </c>
      <c r="C200" s="253">
        <v>70485.865801886801</v>
      </c>
      <c r="D200" s="33">
        <v>39</v>
      </c>
      <c r="E200" s="250"/>
      <c r="F200" s="62">
        <v>0</v>
      </c>
      <c r="G200" s="62">
        <v>0</v>
      </c>
      <c r="H200" s="253">
        <f t="shared" si="25"/>
        <v>0</v>
      </c>
    </row>
    <row r="201" spans="1:8" x14ac:dyDescent="0.2">
      <c r="A201" s="450" t="s">
        <v>13776</v>
      </c>
      <c r="B201" s="54" t="s">
        <v>1593</v>
      </c>
      <c r="C201" s="253">
        <v>70485.865801886801</v>
      </c>
      <c r="D201" s="33">
        <v>39</v>
      </c>
      <c r="E201" s="250"/>
      <c r="F201" s="62">
        <v>0</v>
      </c>
      <c r="G201" s="62">
        <v>0</v>
      </c>
      <c r="H201" s="253">
        <f t="shared" si="25"/>
        <v>0</v>
      </c>
    </row>
    <row r="202" spans="1:8" x14ac:dyDescent="0.2">
      <c r="A202" s="450" t="s">
        <v>13777</v>
      </c>
      <c r="B202" s="54" t="s">
        <v>11979</v>
      </c>
      <c r="C202" s="253">
        <v>70485.865801886801</v>
      </c>
      <c r="D202" s="33">
        <v>40</v>
      </c>
      <c r="E202" s="250"/>
      <c r="F202" s="62">
        <v>0</v>
      </c>
      <c r="G202" s="62">
        <v>0</v>
      </c>
      <c r="H202" s="253">
        <f t="shared" si="25"/>
        <v>0</v>
      </c>
    </row>
    <row r="203" spans="1:8" x14ac:dyDescent="0.2">
      <c r="A203" s="450" t="s">
        <v>13778</v>
      </c>
      <c r="B203" s="54" t="s">
        <v>1594</v>
      </c>
      <c r="C203" s="253">
        <v>70485.865801886801</v>
      </c>
      <c r="D203" s="33">
        <v>40</v>
      </c>
      <c r="E203" s="250"/>
      <c r="F203" s="62">
        <v>0</v>
      </c>
      <c r="G203" s="62">
        <v>0</v>
      </c>
      <c r="H203" s="253">
        <f t="shared" si="25"/>
        <v>0</v>
      </c>
    </row>
    <row r="204" spans="1:8" x14ac:dyDescent="0.2">
      <c r="A204" s="450" t="s">
        <v>13779</v>
      </c>
      <c r="B204" s="54" t="s">
        <v>11982</v>
      </c>
      <c r="C204" s="253">
        <v>70485.865801886801</v>
      </c>
      <c r="D204" s="33">
        <v>40</v>
      </c>
      <c r="E204" s="250"/>
      <c r="F204" s="62">
        <v>0</v>
      </c>
      <c r="G204" s="62">
        <v>0</v>
      </c>
      <c r="H204" s="253">
        <f t="shared" si="25"/>
        <v>0</v>
      </c>
    </row>
    <row r="205" spans="1:8" x14ac:dyDescent="0.2">
      <c r="A205" s="450" t="s">
        <v>13780</v>
      </c>
      <c r="B205" s="54" t="s">
        <v>1506</v>
      </c>
      <c r="C205" s="253">
        <v>70485.865801886801</v>
      </c>
      <c r="D205" s="33">
        <v>40</v>
      </c>
      <c r="E205" s="250"/>
      <c r="F205" s="62">
        <v>0</v>
      </c>
      <c r="G205" s="62">
        <v>0</v>
      </c>
      <c r="H205" s="253">
        <f t="shared" si="25"/>
        <v>0</v>
      </c>
    </row>
    <row r="206" spans="1:8" x14ac:dyDescent="0.2">
      <c r="A206" s="450" t="s">
        <v>13781</v>
      </c>
      <c r="B206" s="54" t="s">
        <v>11985</v>
      </c>
      <c r="C206" s="253">
        <v>70485.865801886801</v>
      </c>
      <c r="D206" s="33">
        <v>40</v>
      </c>
      <c r="E206" s="250"/>
      <c r="F206" s="62">
        <v>0</v>
      </c>
      <c r="G206" s="62">
        <v>0</v>
      </c>
      <c r="H206" s="253">
        <f t="shared" si="25"/>
        <v>0</v>
      </c>
    </row>
    <row r="207" spans="1:8" x14ac:dyDescent="0.2">
      <c r="A207" s="450" t="s">
        <v>13782</v>
      </c>
      <c r="B207" s="54" t="s">
        <v>1595</v>
      </c>
      <c r="C207" s="253">
        <v>70485.865801886801</v>
      </c>
      <c r="D207" s="33">
        <v>40</v>
      </c>
      <c r="E207" s="250"/>
      <c r="F207" s="62">
        <v>0</v>
      </c>
      <c r="G207" s="62">
        <v>0</v>
      </c>
      <c r="H207" s="253">
        <f t="shared" si="25"/>
        <v>0</v>
      </c>
    </row>
    <row r="208" spans="1:8" x14ac:dyDescent="0.2">
      <c r="A208" s="450" t="s">
        <v>13783</v>
      </c>
      <c r="B208" s="54" t="s">
        <v>11988</v>
      </c>
      <c r="C208" s="253">
        <v>70485.865801886801</v>
      </c>
      <c r="D208" s="33">
        <v>41</v>
      </c>
      <c r="E208" s="250"/>
      <c r="F208" s="62">
        <v>0</v>
      </c>
      <c r="G208" s="62">
        <v>0</v>
      </c>
      <c r="H208" s="253">
        <f t="shared" si="25"/>
        <v>0</v>
      </c>
    </row>
    <row r="209" spans="1:8" x14ac:dyDescent="0.2">
      <c r="A209" s="450" t="s">
        <v>13784</v>
      </c>
      <c r="B209" s="54" t="s">
        <v>1596</v>
      </c>
      <c r="C209" s="253">
        <v>70485.865801886801</v>
      </c>
      <c r="D209" s="33">
        <v>41</v>
      </c>
      <c r="E209" s="250"/>
      <c r="F209" s="62">
        <v>0</v>
      </c>
      <c r="G209" s="62">
        <v>0</v>
      </c>
      <c r="H209" s="253">
        <f t="shared" si="25"/>
        <v>0</v>
      </c>
    </row>
    <row r="210" spans="1:8" x14ac:dyDescent="0.2">
      <c r="A210" s="450" t="s">
        <v>13785</v>
      </c>
      <c r="B210" s="54" t="s">
        <v>3277</v>
      </c>
      <c r="C210" s="253">
        <v>70485.865801886801</v>
      </c>
      <c r="D210" s="33">
        <v>41</v>
      </c>
      <c r="E210" s="250"/>
      <c r="F210" s="62">
        <v>0</v>
      </c>
      <c r="G210" s="62">
        <v>0</v>
      </c>
      <c r="H210" s="253">
        <f t="shared" si="25"/>
        <v>0</v>
      </c>
    </row>
    <row r="211" spans="1:8" x14ac:dyDescent="0.2">
      <c r="A211" s="450" t="s">
        <v>13786</v>
      </c>
      <c r="B211" s="54" t="s">
        <v>1597</v>
      </c>
      <c r="C211" s="253">
        <v>70485.865801886801</v>
      </c>
      <c r="D211" s="33">
        <v>41</v>
      </c>
      <c r="E211" s="250"/>
      <c r="F211" s="62">
        <v>0</v>
      </c>
      <c r="G211" s="62">
        <v>0</v>
      </c>
      <c r="H211" s="253">
        <f t="shared" si="25"/>
        <v>0</v>
      </c>
    </row>
    <row r="212" spans="1:8" x14ac:dyDescent="0.2">
      <c r="A212" s="450" t="s">
        <v>13787</v>
      </c>
      <c r="B212" s="54" t="s">
        <v>11993</v>
      </c>
      <c r="C212" s="253">
        <v>70485.865801886801</v>
      </c>
      <c r="D212" s="33">
        <v>41</v>
      </c>
      <c r="E212" s="250"/>
      <c r="F212" s="62">
        <v>0</v>
      </c>
      <c r="G212" s="62">
        <v>0</v>
      </c>
      <c r="H212" s="253">
        <f t="shared" si="25"/>
        <v>0</v>
      </c>
    </row>
    <row r="213" spans="1:8" x14ac:dyDescent="0.2">
      <c r="A213" s="450" t="s">
        <v>13788</v>
      </c>
      <c r="B213" s="54" t="s">
        <v>1598</v>
      </c>
      <c r="C213" s="253">
        <v>70485.865801886801</v>
      </c>
      <c r="D213" s="33">
        <v>41</v>
      </c>
      <c r="E213" s="250"/>
      <c r="F213" s="62">
        <v>0</v>
      </c>
      <c r="G213" s="62">
        <v>0</v>
      </c>
      <c r="H213" s="253">
        <f t="shared" si="25"/>
        <v>0</v>
      </c>
    </row>
    <row r="214" spans="1:8" x14ac:dyDescent="0.2">
      <c r="A214" s="450" t="s">
        <v>13789</v>
      </c>
      <c r="B214" s="54" t="s">
        <v>11996</v>
      </c>
      <c r="C214" s="253">
        <v>70485.865801886801</v>
      </c>
      <c r="D214" s="33">
        <v>42</v>
      </c>
      <c r="E214" s="250"/>
      <c r="F214" s="62">
        <v>0</v>
      </c>
      <c r="G214" s="62">
        <v>0</v>
      </c>
      <c r="H214" s="253">
        <f t="shared" si="25"/>
        <v>0</v>
      </c>
    </row>
    <row r="215" spans="1:8" x14ac:dyDescent="0.2">
      <c r="A215" s="450" t="s">
        <v>13790</v>
      </c>
      <c r="B215" s="54" t="s">
        <v>1599</v>
      </c>
      <c r="C215" s="253">
        <v>70485.865801886801</v>
      </c>
      <c r="D215" s="33">
        <v>42</v>
      </c>
      <c r="E215" s="250"/>
      <c r="F215" s="62">
        <v>0</v>
      </c>
      <c r="G215" s="62">
        <v>0</v>
      </c>
      <c r="H215" s="253">
        <f t="shared" si="25"/>
        <v>0</v>
      </c>
    </row>
    <row r="216" spans="1:8" x14ac:dyDescent="0.2">
      <c r="A216" s="450" t="s">
        <v>13791</v>
      </c>
      <c r="B216" s="54" t="s">
        <v>11999</v>
      </c>
      <c r="C216" s="253">
        <v>70485.865801886801</v>
      </c>
      <c r="D216" s="33">
        <v>42</v>
      </c>
      <c r="E216" s="250"/>
      <c r="F216" s="62">
        <v>0</v>
      </c>
      <c r="G216" s="62">
        <v>0</v>
      </c>
      <c r="H216" s="253">
        <f t="shared" si="25"/>
        <v>0</v>
      </c>
    </row>
    <row r="217" spans="1:8" x14ac:dyDescent="0.2">
      <c r="A217" s="450" t="s">
        <v>13792</v>
      </c>
      <c r="B217" s="54" t="s">
        <v>1600</v>
      </c>
      <c r="C217" s="253">
        <v>70485.865801886801</v>
      </c>
      <c r="D217" s="33">
        <v>42</v>
      </c>
      <c r="E217" s="250"/>
      <c r="F217" s="62">
        <v>0</v>
      </c>
      <c r="G217" s="62">
        <v>0</v>
      </c>
      <c r="H217" s="253">
        <f t="shared" si="25"/>
        <v>0</v>
      </c>
    </row>
    <row r="218" spans="1:8" x14ac:dyDescent="0.2">
      <c r="A218" s="450" t="s">
        <v>13793</v>
      </c>
      <c r="B218" s="54" t="s">
        <v>13772</v>
      </c>
      <c r="C218" s="253">
        <v>28194.346320754717</v>
      </c>
      <c r="D218" s="33">
        <v>42</v>
      </c>
      <c r="E218" s="250"/>
      <c r="F218" s="62">
        <v>0</v>
      </c>
      <c r="G218" s="62">
        <v>0</v>
      </c>
      <c r="H218" s="253">
        <f t="shared" si="25"/>
        <v>0</v>
      </c>
    </row>
    <row r="219" spans="1:8" ht="45" x14ac:dyDescent="0.25">
      <c r="A219" s="14" t="s">
        <v>924</v>
      </c>
      <c r="B219" s="208" t="s">
        <v>12083</v>
      </c>
      <c r="C219" s="267"/>
      <c r="D219" s="255"/>
      <c r="E219" s="255"/>
      <c r="F219" s="255"/>
      <c r="G219" s="255"/>
      <c r="H219" s="277"/>
    </row>
    <row r="220" spans="1:8" x14ac:dyDescent="0.2">
      <c r="A220" s="450" t="s">
        <v>925</v>
      </c>
      <c r="B220" s="595" t="s">
        <v>1585</v>
      </c>
      <c r="C220" s="253">
        <v>80000</v>
      </c>
      <c r="D220" s="33">
        <v>37</v>
      </c>
      <c r="E220" s="250"/>
      <c r="F220" s="62">
        <v>0</v>
      </c>
      <c r="G220" s="62">
        <v>0</v>
      </c>
      <c r="H220" s="253">
        <f t="shared" ref="H220:H224" si="26">G220-F220</f>
        <v>0</v>
      </c>
    </row>
    <row r="221" spans="1:8" x14ac:dyDescent="0.2">
      <c r="A221" s="450" t="s">
        <v>926</v>
      </c>
      <c r="B221" s="595" t="s">
        <v>1590</v>
      </c>
      <c r="C221" s="253">
        <v>80000</v>
      </c>
      <c r="D221" s="33">
        <v>39</v>
      </c>
      <c r="E221" s="250"/>
      <c r="F221" s="62">
        <v>0</v>
      </c>
      <c r="G221" s="62">
        <v>0</v>
      </c>
      <c r="H221" s="253">
        <f t="shared" si="26"/>
        <v>0</v>
      </c>
    </row>
    <row r="222" spans="1:8" x14ac:dyDescent="0.2">
      <c r="A222" s="450" t="s">
        <v>927</v>
      </c>
      <c r="B222" s="595" t="s">
        <v>1506</v>
      </c>
      <c r="C222" s="253">
        <v>80000</v>
      </c>
      <c r="D222" s="33">
        <v>41</v>
      </c>
      <c r="E222" s="250"/>
      <c r="F222" s="62">
        <v>0</v>
      </c>
      <c r="G222" s="62">
        <v>0</v>
      </c>
      <c r="H222" s="253">
        <f t="shared" si="26"/>
        <v>0</v>
      </c>
    </row>
    <row r="223" spans="1:8" x14ac:dyDescent="0.2">
      <c r="A223" s="450" t="s">
        <v>928</v>
      </c>
      <c r="B223" s="595" t="s">
        <v>1599</v>
      </c>
      <c r="C223" s="253">
        <v>80000</v>
      </c>
      <c r="D223" s="33">
        <v>42</v>
      </c>
      <c r="E223" s="250"/>
      <c r="F223" s="62">
        <v>0</v>
      </c>
      <c r="G223" s="62">
        <v>0</v>
      </c>
      <c r="H223" s="253">
        <f t="shared" si="26"/>
        <v>0</v>
      </c>
    </row>
    <row r="224" spans="1:8" x14ac:dyDescent="0.2">
      <c r="A224" s="450" t="s">
        <v>929</v>
      </c>
      <c r="B224" s="595" t="s">
        <v>13772</v>
      </c>
      <c r="C224" s="253">
        <v>19200</v>
      </c>
      <c r="D224" s="33">
        <v>43</v>
      </c>
      <c r="E224" s="250"/>
      <c r="F224" s="62">
        <v>0</v>
      </c>
      <c r="G224" s="62">
        <v>0</v>
      </c>
      <c r="H224" s="253">
        <f t="shared" si="26"/>
        <v>0</v>
      </c>
    </row>
    <row r="225" spans="1:8" ht="15" x14ac:dyDescent="0.25">
      <c r="A225" s="14" t="s">
        <v>1398</v>
      </c>
      <c r="B225" s="167" t="s">
        <v>6131</v>
      </c>
      <c r="C225" s="267"/>
      <c r="D225" s="255"/>
      <c r="E225" s="255"/>
      <c r="F225" s="255"/>
      <c r="G225" s="255"/>
      <c r="H225" s="277"/>
    </row>
    <row r="226" spans="1:8" ht="15" x14ac:dyDescent="0.25">
      <c r="A226" s="29" t="s">
        <v>1399</v>
      </c>
      <c r="B226" s="56" t="s">
        <v>6079</v>
      </c>
      <c r="C226" s="253"/>
      <c r="D226" s="250"/>
      <c r="E226" s="250"/>
      <c r="F226" s="250"/>
      <c r="G226" s="250"/>
      <c r="H226" s="250"/>
    </row>
    <row r="227" spans="1:8" ht="15" x14ac:dyDescent="0.25">
      <c r="A227" s="29"/>
      <c r="B227" s="36" t="s">
        <v>4703</v>
      </c>
      <c r="C227" s="253"/>
      <c r="D227" s="250"/>
      <c r="E227" s="250"/>
      <c r="F227" s="250"/>
      <c r="G227" s="250"/>
      <c r="H227" s="250"/>
    </row>
    <row r="228" spans="1:8" x14ac:dyDescent="0.2">
      <c r="A228" s="29" t="s">
        <v>5266</v>
      </c>
      <c r="B228" s="6" t="s">
        <v>5868</v>
      </c>
      <c r="C228" s="253">
        <v>39067.9</v>
      </c>
      <c r="D228" s="250">
        <v>43</v>
      </c>
      <c r="E228" s="250"/>
      <c r="F228" s="62">
        <v>0</v>
      </c>
      <c r="G228" s="62">
        <v>0</v>
      </c>
      <c r="H228" s="253">
        <f t="shared" ref="H228:H230" si="27">G228-F228</f>
        <v>0</v>
      </c>
    </row>
    <row r="229" spans="1:8" x14ac:dyDescent="0.2">
      <c r="A229" s="29" t="s">
        <v>5267</v>
      </c>
      <c r="B229" s="6" t="s">
        <v>5869</v>
      </c>
      <c r="C229" s="253">
        <v>39067.9</v>
      </c>
      <c r="D229" s="250">
        <v>44</v>
      </c>
      <c r="E229" s="250"/>
      <c r="F229" s="62">
        <v>0</v>
      </c>
      <c r="G229" s="62">
        <v>0</v>
      </c>
      <c r="H229" s="253">
        <f t="shared" si="27"/>
        <v>0</v>
      </c>
    </row>
    <row r="230" spans="1:8" x14ac:dyDescent="0.2">
      <c r="A230" s="29" t="s">
        <v>5268</v>
      </c>
      <c r="B230" s="6" t="s">
        <v>6048</v>
      </c>
      <c r="C230" s="253">
        <v>43951.38</v>
      </c>
      <c r="D230" s="250">
        <v>44</v>
      </c>
      <c r="E230" s="250"/>
      <c r="F230" s="62">
        <v>0</v>
      </c>
      <c r="G230" s="62">
        <v>0</v>
      </c>
      <c r="H230" s="253">
        <f t="shared" si="27"/>
        <v>0</v>
      </c>
    </row>
    <row r="231" spans="1:8" ht="13.5" customHeight="1" x14ac:dyDescent="0.25">
      <c r="A231" s="29" t="s">
        <v>1400</v>
      </c>
      <c r="B231" s="56" t="s">
        <v>6062</v>
      </c>
      <c r="C231" s="253"/>
      <c r="D231" s="250"/>
      <c r="E231" s="250"/>
      <c r="F231" s="250"/>
      <c r="G231" s="250"/>
      <c r="H231" s="250"/>
    </row>
    <row r="232" spans="1:8" ht="15" x14ac:dyDescent="0.25">
      <c r="A232" s="29"/>
      <c r="B232" s="36" t="s">
        <v>4704</v>
      </c>
      <c r="C232" s="253"/>
      <c r="D232" s="250"/>
      <c r="E232" s="250"/>
      <c r="F232" s="250"/>
      <c r="G232" s="250"/>
      <c r="H232" s="250"/>
    </row>
    <row r="233" spans="1:8" x14ac:dyDescent="0.2">
      <c r="A233" s="29" t="s">
        <v>5269</v>
      </c>
      <c r="B233" s="6" t="s">
        <v>6132</v>
      </c>
      <c r="C233" s="253">
        <v>33016.199999999997</v>
      </c>
      <c r="D233" s="250">
        <v>43</v>
      </c>
      <c r="E233" s="250"/>
      <c r="F233" s="62">
        <v>0</v>
      </c>
      <c r="G233" s="62">
        <v>0</v>
      </c>
      <c r="H233" s="253">
        <f t="shared" ref="H233:H235" si="28">G233-F233</f>
        <v>0</v>
      </c>
    </row>
    <row r="234" spans="1:8" x14ac:dyDescent="0.2">
      <c r="A234" s="29" t="s">
        <v>5270</v>
      </c>
      <c r="B234" s="6" t="s">
        <v>6133</v>
      </c>
      <c r="C234" s="253">
        <v>33016.199999999997</v>
      </c>
      <c r="D234" s="250">
        <v>44</v>
      </c>
      <c r="E234" s="250"/>
      <c r="F234" s="62">
        <v>0</v>
      </c>
      <c r="G234" s="62">
        <v>0</v>
      </c>
      <c r="H234" s="253">
        <f t="shared" si="28"/>
        <v>0</v>
      </c>
    </row>
    <row r="235" spans="1:8" x14ac:dyDescent="0.2">
      <c r="A235" s="29" t="s">
        <v>5271</v>
      </c>
      <c r="B235" s="6" t="s">
        <v>6048</v>
      </c>
      <c r="C235" s="253">
        <v>37143.24</v>
      </c>
      <c r="D235" s="250">
        <v>44</v>
      </c>
      <c r="E235" s="250"/>
      <c r="F235" s="62">
        <v>0</v>
      </c>
      <c r="G235" s="62">
        <v>0</v>
      </c>
      <c r="H235" s="253">
        <f t="shared" si="28"/>
        <v>0</v>
      </c>
    </row>
    <row r="236" spans="1:8" ht="15" x14ac:dyDescent="0.25">
      <c r="A236" s="35" t="s">
        <v>2543</v>
      </c>
      <c r="B236" s="36" t="s">
        <v>6134</v>
      </c>
      <c r="C236" s="267"/>
      <c r="D236" s="255"/>
      <c r="E236" s="255"/>
      <c r="F236" s="255"/>
      <c r="G236" s="255"/>
      <c r="H236" s="277"/>
    </row>
    <row r="237" spans="1:8" ht="15" x14ac:dyDescent="0.25">
      <c r="A237" s="37" t="s">
        <v>2544</v>
      </c>
      <c r="B237" s="36" t="s">
        <v>6062</v>
      </c>
      <c r="C237" s="253"/>
      <c r="D237" s="250"/>
      <c r="E237" s="250"/>
      <c r="F237" s="250"/>
      <c r="G237" s="250"/>
      <c r="H237" s="250"/>
    </row>
    <row r="238" spans="1:8" x14ac:dyDescent="0.2">
      <c r="A238" s="34" t="s">
        <v>2545</v>
      </c>
      <c r="B238" s="6" t="s">
        <v>6135</v>
      </c>
      <c r="C238" s="278">
        <v>431381.71</v>
      </c>
      <c r="D238" s="250">
        <v>46</v>
      </c>
      <c r="E238" s="250"/>
      <c r="F238" s="62">
        <v>0</v>
      </c>
      <c r="G238" s="62">
        <v>0</v>
      </c>
      <c r="H238" s="253">
        <f t="shared" ref="H238:H239" si="29">G238-F238</f>
        <v>0</v>
      </c>
    </row>
    <row r="239" spans="1:8" x14ac:dyDescent="0.2">
      <c r="A239" s="34" t="s">
        <v>2546</v>
      </c>
      <c r="B239" s="6" t="s">
        <v>6136</v>
      </c>
      <c r="C239" s="278">
        <v>47931.3</v>
      </c>
      <c r="D239" s="250">
        <v>46</v>
      </c>
      <c r="E239" s="250"/>
      <c r="F239" s="62">
        <v>0</v>
      </c>
      <c r="G239" s="62">
        <v>0</v>
      </c>
      <c r="H239" s="253">
        <f t="shared" si="29"/>
        <v>0</v>
      </c>
    </row>
    <row r="240" spans="1:8" ht="15" x14ac:dyDescent="0.25">
      <c r="A240" s="37" t="s">
        <v>2547</v>
      </c>
      <c r="B240" s="36" t="s">
        <v>6079</v>
      </c>
      <c r="C240" s="278"/>
      <c r="D240" s="250"/>
      <c r="E240" s="250"/>
      <c r="F240" s="250"/>
      <c r="G240" s="250"/>
      <c r="H240" s="250"/>
    </row>
    <row r="241" spans="1:8" x14ac:dyDescent="0.2">
      <c r="A241" s="34" t="s">
        <v>2548</v>
      </c>
      <c r="B241" s="6" t="s">
        <v>6135</v>
      </c>
      <c r="C241" s="278">
        <v>505637.41</v>
      </c>
      <c r="D241" s="250">
        <v>45</v>
      </c>
      <c r="E241" s="250"/>
      <c r="F241" s="62">
        <v>0</v>
      </c>
      <c r="G241" s="62">
        <v>0</v>
      </c>
      <c r="H241" s="253">
        <f t="shared" ref="H241:H242" si="30">G241-F241</f>
        <v>0</v>
      </c>
    </row>
    <row r="242" spans="1:8" ht="15" thickBot="1" x14ac:dyDescent="0.25">
      <c r="A242" s="34" t="s">
        <v>2549</v>
      </c>
      <c r="B242" s="6" t="s">
        <v>6136</v>
      </c>
      <c r="C242" s="278">
        <v>56184.160000000003</v>
      </c>
      <c r="D242" s="250">
        <v>46</v>
      </c>
      <c r="E242" s="250"/>
      <c r="F242" s="62">
        <v>0</v>
      </c>
      <c r="G242" s="62">
        <v>0</v>
      </c>
      <c r="H242" s="253">
        <f t="shared" si="30"/>
        <v>0</v>
      </c>
    </row>
    <row r="243" spans="1:8" ht="15.75" thickBot="1" x14ac:dyDescent="0.3">
      <c r="A243" s="158"/>
      <c r="B243" s="159" t="s">
        <v>6137</v>
      </c>
      <c r="C243" s="280">
        <f>SUM(C123:C242)</f>
        <v>10892775.470000004</v>
      </c>
      <c r="D243" s="273"/>
      <c r="E243" s="273"/>
      <c r="F243" s="262">
        <f>SUM(F123:F242)</f>
        <v>0</v>
      </c>
      <c r="G243" s="262">
        <f>SUM(G123:G242)</f>
        <v>0</v>
      </c>
      <c r="H243" s="262">
        <f>SUM(H123:H242)</f>
        <v>0</v>
      </c>
    </row>
    <row r="244" spans="1:8" ht="30" x14ac:dyDescent="0.25">
      <c r="A244" s="170" t="s">
        <v>6138</v>
      </c>
      <c r="B244" s="501" t="s">
        <v>7792</v>
      </c>
      <c r="C244" s="290"/>
      <c r="D244" s="291"/>
      <c r="E244" s="291"/>
      <c r="F244" s="291"/>
      <c r="G244" s="291"/>
      <c r="H244" s="292"/>
    </row>
    <row r="245" spans="1:8" x14ac:dyDescent="0.2">
      <c r="A245" s="6"/>
      <c r="B245" s="6" t="s">
        <v>5591</v>
      </c>
      <c r="C245" s="250"/>
      <c r="D245" s="250"/>
      <c r="E245" s="250"/>
      <c r="F245" s="250"/>
      <c r="G245" s="250"/>
      <c r="H245" s="250"/>
    </row>
    <row r="246" spans="1:8" ht="15" x14ac:dyDescent="0.25">
      <c r="A246" s="11" t="s">
        <v>930</v>
      </c>
      <c r="B246" s="12" t="s">
        <v>6093</v>
      </c>
      <c r="C246" s="269"/>
      <c r="D246" s="255"/>
      <c r="E246" s="255"/>
      <c r="F246" s="255"/>
      <c r="G246" s="255"/>
      <c r="H246" s="277"/>
    </row>
    <row r="247" spans="1:8" ht="15" x14ac:dyDescent="0.25">
      <c r="A247" s="485" t="s">
        <v>931</v>
      </c>
      <c r="B247" s="11" t="s">
        <v>6094</v>
      </c>
      <c r="C247" s="253"/>
      <c r="D247" s="250"/>
      <c r="E247" s="250"/>
      <c r="F247" s="62"/>
      <c r="G247" s="62"/>
      <c r="H247" s="253"/>
    </row>
    <row r="248" spans="1:8" ht="28.5" x14ac:dyDescent="0.2">
      <c r="A248" s="549" t="s">
        <v>15306</v>
      </c>
      <c r="B248" s="520" t="s">
        <v>15307</v>
      </c>
      <c r="C248" s="278">
        <v>30785.84</v>
      </c>
      <c r="D248" s="571">
        <v>18</v>
      </c>
      <c r="E248" s="250"/>
      <c r="F248" s="62">
        <v>0</v>
      </c>
      <c r="G248" s="62">
        <v>0</v>
      </c>
      <c r="H248" s="253">
        <f t="shared" ref="H248" si="31">G248-F248</f>
        <v>0</v>
      </c>
    </row>
    <row r="249" spans="1:8" ht="15" x14ac:dyDescent="0.25">
      <c r="A249" s="559" t="s">
        <v>932</v>
      </c>
      <c r="B249" s="560" t="s">
        <v>6043</v>
      </c>
      <c r="C249" s="278"/>
      <c r="D249" s="402">
        <v>36</v>
      </c>
      <c r="E249" s="250"/>
      <c r="F249" s="250"/>
      <c r="G249" s="250"/>
      <c r="H249" s="250"/>
    </row>
    <row r="250" spans="1:8" ht="28.5" x14ac:dyDescent="0.2">
      <c r="A250" s="549"/>
      <c r="B250" s="529" t="s">
        <v>15263</v>
      </c>
      <c r="C250" s="278"/>
      <c r="D250" s="402"/>
      <c r="E250" s="250"/>
      <c r="F250" s="62"/>
      <c r="G250" s="62"/>
      <c r="H250" s="253"/>
    </row>
    <row r="251" spans="1:8" ht="28.5" x14ac:dyDescent="0.2">
      <c r="A251" s="550" t="s">
        <v>15308</v>
      </c>
      <c r="B251" s="529" t="s">
        <v>15309</v>
      </c>
      <c r="C251" s="278"/>
      <c r="D251" s="402"/>
      <c r="E251" s="250"/>
      <c r="F251" s="250"/>
      <c r="G251" s="250"/>
      <c r="H251" s="250"/>
    </row>
    <row r="252" spans="1:8" x14ac:dyDescent="0.2">
      <c r="A252" s="549" t="s">
        <v>15310</v>
      </c>
      <c r="B252" s="529" t="s">
        <v>15311</v>
      </c>
      <c r="C252" s="278">
        <v>30361.361555500782</v>
      </c>
      <c r="D252" s="402"/>
      <c r="E252" s="250"/>
      <c r="F252" s="62">
        <v>0</v>
      </c>
      <c r="G252" s="62">
        <v>0</v>
      </c>
      <c r="H252" s="253">
        <f t="shared" ref="H252:H261" si="32">G252-F252</f>
        <v>0</v>
      </c>
    </row>
    <row r="253" spans="1:8" x14ac:dyDescent="0.2">
      <c r="A253" s="549" t="s">
        <v>15312</v>
      </c>
      <c r="B253" s="529" t="s">
        <v>15313</v>
      </c>
      <c r="C253" s="278">
        <v>30361.361555500782</v>
      </c>
      <c r="D253" s="402"/>
      <c r="E253" s="250"/>
      <c r="F253" s="62">
        <v>0</v>
      </c>
      <c r="G253" s="62">
        <v>0</v>
      </c>
      <c r="H253" s="253">
        <f t="shared" si="32"/>
        <v>0</v>
      </c>
    </row>
    <row r="254" spans="1:8" x14ac:dyDescent="0.2">
      <c r="A254" s="549" t="s">
        <v>15314</v>
      </c>
      <c r="B254" s="529" t="s">
        <v>15315</v>
      </c>
      <c r="C254" s="278">
        <v>30361.361555500782</v>
      </c>
      <c r="D254" s="402"/>
      <c r="E254" s="255"/>
      <c r="F254" s="62">
        <v>0</v>
      </c>
      <c r="G254" s="62">
        <v>0</v>
      </c>
      <c r="H254" s="253">
        <f t="shared" si="32"/>
        <v>0</v>
      </c>
    </row>
    <row r="255" spans="1:8" x14ac:dyDescent="0.2">
      <c r="A255" s="549" t="s">
        <v>15316</v>
      </c>
      <c r="B255" s="529" t="s">
        <v>15317</v>
      </c>
      <c r="C255" s="278">
        <v>30361.361555500782</v>
      </c>
      <c r="D255" s="402"/>
      <c r="E255" s="250"/>
      <c r="F255" s="62">
        <v>0</v>
      </c>
      <c r="G255" s="62">
        <v>0</v>
      </c>
      <c r="H255" s="253">
        <f t="shared" si="32"/>
        <v>0</v>
      </c>
    </row>
    <row r="256" spans="1:8" x14ac:dyDescent="0.2">
      <c r="A256" s="549" t="s">
        <v>15318</v>
      </c>
      <c r="B256" s="529" t="s">
        <v>15319</v>
      </c>
      <c r="C256" s="278">
        <v>30361.361555500782</v>
      </c>
      <c r="D256" s="402"/>
      <c r="E256" s="255"/>
      <c r="F256" s="62">
        <v>0</v>
      </c>
      <c r="G256" s="62">
        <v>0</v>
      </c>
      <c r="H256" s="253">
        <f t="shared" si="32"/>
        <v>0</v>
      </c>
    </row>
    <row r="257" spans="1:8" x14ac:dyDescent="0.2">
      <c r="A257" s="549" t="s">
        <v>15320</v>
      </c>
      <c r="B257" s="529" t="s">
        <v>15321</v>
      </c>
      <c r="C257" s="278">
        <v>30361.361555500782</v>
      </c>
      <c r="D257" s="402"/>
      <c r="E257" s="255"/>
      <c r="F257" s="62">
        <v>0</v>
      </c>
      <c r="G257" s="62">
        <v>0</v>
      </c>
      <c r="H257" s="253">
        <f t="shared" si="32"/>
        <v>0</v>
      </c>
    </row>
    <row r="258" spans="1:8" x14ac:dyDescent="0.2">
      <c r="A258" s="549" t="s">
        <v>15322</v>
      </c>
      <c r="B258" s="529" t="s">
        <v>15323</v>
      </c>
      <c r="C258" s="278">
        <v>30361.361555500782</v>
      </c>
      <c r="D258" s="402"/>
      <c r="E258" s="255"/>
      <c r="F258" s="62">
        <v>0</v>
      </c>
      <c r="G258" s="62">
        <v>0</v>
      </c>
      <c r="H258" s="253">
        <f t="shared" si="32"/>
        <v>0</v>
      </c>
    </row>
    <row r="259" spans="1:8" x14ac:dyDescent="0.2">
      <c r="A259" s="549" t="s">
        <v>15324</v>
      </c>
      <c r="B259" s="529" t="s">
        <v>15325</v>
      </c>
      <c r="C259" s="278">
        <v>30361.361555500782</v>
      </c>
      <c r="D259" s="402"/>
      <c r="E259" s="255"/>
      <c r="F259" s="62">
        <v>0</v>
      </c>
      <c r="G259" s="62">
        <v>0</v>
      </c>
      <c r="H259" s="253">
        <f t="shared" si="32"/>
        <v>0</v>
      </c>
    </row>
    <row r="260" spans="1:8" x14ac:dyDescent="0.2">
      <c r="A260" s="549" t="s">
        <v>15326</v>
      </c>
      <c r="B260" s="529" t="s">
        <v>15327</v>
      </c>
      <c r="C260" s="278">
        <v>30361.361555500782</v>
      </c>
      <c r="D260" s="402"/>
      <c r="E260" s="255"/>
      <c r="F260" s="62">
        <v>0</v>
      </c>
      <c r="G260" s="62">
        <v>0</v>
      </c>
      <c r="H260" s="253">
        <f t="shared" si="32"/>
        <v>0</v>
      </c>
    </row>
    <row r="261" spans="1:8" x14ac:dyDescent="0.2">
      <c r="A261" s="549" t="s">
        <v>15328</v>
      </c>
      <c r="B261" s="529" t="s">
        <v>15329</v>
      </c>
      <c r="C261" s="278">
        <v>35143.276000492981</v>
      </c>
      <c r="D261" s="402"/>
      <c r="E261" s="255"/>
      <c r="F261" s="62">
        <v>0</v>
      </c>
      <c r="G261" s="62">
        <v>0</v>
      </c>
      <c r="H261" s="253">
        <f t="shared" si="32"/>
        <v>0</v>
      </c>
    </row>
    <row r="262" spans="1:8" ht="15" x14ac:dyDescent="0.25">
      <c r="A262" s="559" t="s">
        <v>1404</v>
      </c>
      <c r="B262" s="560" t="s">
        <v>6096</v>
      </c>
      <c r="C262" s="278"/>
      <c r="D262" s="402"/>
      <c r="E262" s="255"/>
      <c r="F262" s="268"/>
      <c r="G262" s="268"/>
      <c r="H262" s="246"/>
    </row>
    <row r="263" spans="1:8" x14ac:dyDescent="0.2">
      <c r="A263" s="549" t="s">
        <v>5272</v>
      </c>
      <c r="B263" s="54" t="s">
        <v>15330</v>
      </c>
      <c r="C263" s="278">
        <v>16650.96</v>
      </c>
      <c r="D263" s="402">
        <v>38</v>
      </c>
      <c r="E263" s="255"/>
      <c r="F263" s="62">
        <v>0</v>
      </c>
      <c r="G263" s="62">
        <v>0</v>
      </c>
      <c r="H263" s="253">
        <f t="shared" ref="H263:H264" si="33">G263-F263</f>
        <v>0</v>
      </c>
    </row>
    <row r="264" spans="1:8" x14ac:dyDescent="0.2">
      <c r="A264" s="549" t="s">
        <v>5273</v>
      </c>
      <c r="B264" s="530" t="s">
        <v>15331</v>
      </c>
      <c r="C264" s="532">
        <v>16650.96</v>
      </c>
      <c r="D264" s="402">
        <v>39</v>
      </c>
      <c r="E264" s="255"/>
      <c r="F264" s="62">
        <v>0</v>
      </c>
      <c r="G264" s="62">
        <v>0</v>
      </c>
      <c r="H264" s="253">
        <f t="shared" si="33"/>
        <v>0</v>
      </c>
    </row>
    <row r="265" spans="1:8" ht="15" x14ac:dyDescent="0.25">
      <c r="A265" s="522" t="s">
        <v>933</v>
      </c>
      <c r="B265" s="528" t="s">
        <v>5804</v>
      </c>
      <c r="C265" s="401"/>
      <c r="D265" s="402"/>
      <c r="E265" s="255"/>
      <c r="F265" s="268"/>
      <c r="G265" s="268"/>
      <c r="H265" s="246"/>
    </row>
    <row r="266" spans="1:8" ht="28.5" x14ac:dyDescent="0.2">
      <c r="A266" s="549"/>
      <c r="B266" s="529" t="s">
        <v>15211</v>
      </c>
      <c r="C266" s="278"/>
      <c r="D266" s="571"/>
      <c r="E266" s="255"/>
      <c r="F266" s="268"/>
      <c r="G266" s="268"/>
      <c r="H266" s="246"/>
    </row>
    <row r="267" spans="1:8" x14ac:dyDescent="0.2">
      <c r="A267" s="549" t="s">
        <v>934</v>
      </c>
      <c r="B267" s="529" t="s">
        <v>15332</v>
      </c>
      <c r="C267" s="278">
        <v>22991.545401317399</v>
      </c>
      <c r="D267" s="571">
        <v>34</v>
      </c>
      <c r="E267" s="255"/>
      <c r="F267" s="62">
        <v>0</v>
      </c>
      <c r="G267" s="62">
        <v>0</v>
      </c>
      <c r="H267" s="253">
        <f t="shared" ref="H267:H268" si="34">G267-F267</f>
        <v>0</v>
      </c>
    </row>
    <row r="268" spans="1:8" x14ac:dyDescent="0.2">
      <c r="A268" s="549" t="s">
        <v>15333</v>
      </c>
      <c r="B268" s="529" t="s">
        <v>15334</v>
      </c>
      <c r="C268" s="278">
        <v>56036.034598682607</v>
      </c>
      <c r="D268" s="571">
        <v>34</v>
      </c>
      <c r="E268" s="255"/>
      <c r="F268" s="62">
        <v>0</v>
      </c>
      <c r="G268" s="62">
        <v>0</v>
      </c>
      <c r="H268" s="253">
        <f t="shared" si="34"/>
        <v>0</v>
      </c>
    </row>
    <row r="269" spans="1:8" ht="15" x14ac:dyDescent="0.25">
      <c r="A269" s="15" t="s">
        <v>935</v>
      </c>
      <c r="B269" s="12" t="s">
        <v>5805</v>
      </c>
      <c r="C269" s="401"/>
      <c r="D269" s="255"/>
      <c r="E269" s="255"/>
      <c r="F269" s="255"/>
      <c r="G269" s="255"/>
      <c r="H269" s="277"/>
    </row>
    <row r="270" spans="1:8" ht="28.5" x14ac:dyDescent="0.2">
      <c r="A270" s="10" t="s">
        <v>936</v>
      </c>
      <c r="B270" s="31" t="s">
        <v>6064</v>
      </c>
      <c r="C270" s="278">
        <v>15939.212410475731</v>
      </c>
      <c r="D270" s="250">
        <v>40</v>
      </c>
      <c r="E270" s="250"/>
      <c r="F270" s="62">
        <v>0</v>
      </c>
      <c r="G270" s="62">
        <v>0</v>
      </c>
      <c r="H270" s="253">
        <f t="shared" ref="H270:H275" si="35">G270-F270</f>
        <v>0</v>
      </c>
    </row>
    <row r="271" spans="1:8" ht="28.5" x14ac:dyDescent="0.2">
      <c r="A271" s="10" t="s">
        <v>937</v>
      </c>
      <c r="B271" s="31" t="s">
        <v>6100</v>
      </c>
      <c r="C271" s="278">
        <v>6539.84758952427</v>
      </c>
      <c r="D271" s="250">
        <v>40</v>
      </c>
      <c r="E271" s="250"/>
      <c r="F271" s="62">
        <v>0</v>
      </c>
      <c r="G271" s="62">
        <v>0</v>
      </c>
      <c r="H271" s="253">
        <f t="shared" si="35"/>
        <v>0</v>
      </c>
    </row>
    <row r="272" spans="1:8" ht="28.5" x14ac:dyDescent="0.2">
      <c r="A272" s="10" t="s">
        <v>1405</v>
      </c>
      <c r="B272" s="31" t="s">
        <v>6101</v>
      </c>
      <c r="C272" s="278">
        <v>15939.212410475731</v>
      </c>
      <c r="D272" s="250">
        <v>41</v>
      </c>
      <c r="E272" s="250"/>
      <c r="F272" s="62">
        <v>0</v>
      </c>
      <c r="G272" s="62">
        <v>0</v>
      </c>
      <c r="H272" s="253">
        <f t="shared" si="35"/>
        <v>0</v>
      </c>
    </row>
    <row r="273" spans="1:8" ht="28.5" x14ac:dyDescent="0.2">
      <c r="A273" s="10" t="s">
        <v>1406</v>
      </c>
      <c r="B273" s="182" t="s">
        <v>6102</v>
      </c>
      <c r="C273" s="278">
        <v>6539.84758952427</v>
      </c>
      <c r="D273" s="277">
        <v>41</v>
      </c>
      <c r="E273" s="277"/>
      <c r="F273" s="62">
        <v>0</v>
      </c>
      <c r="G273" s="62">
        <v>0</v>
      </c>
      <c r="H273" s="253">
        <f t="shared" si="35"/>
        <v>0</v>
      </c>
    </row>
    <row r="274" spans="1:8" ht="28.5" x14ac:dyDescent="0.2">
      <c r="A274" s="10" t="s">
        <v>5274</v>
      </c>
      <c r="B274" s="182" t="s">
        <v>6103</v>
      </c>
      <c r="C274" s="278">
        <v>17711.283070709764</v>
      </c>
      <c r="D274" s="277">
        <v>42</v>
      </c>
      <c r="E274" s="277"/>
      <c r="F274" s="62">
        <v>0</v>
      </c>
      <c r="G274" s="62">
        <v>0</v>
      </c>
      <c r="H274" s="253">
        <f t="shared" si="35"/>
        <v>0</v>
      </c>
    </row>
    <row r="275" spans="1:8" ht="28.5" x14ac:dyDescent="0.2">
      <c r="A275" s="10" t="s">
        <v>5275</v>
      </c>
      <c r="B275" s="182" t="s">
        <v>6104</v>
      </c>
      <c r="C275" s="278">
        <v>7266.9269292902354</v>
      </c>
      <c r="D275" s="277">
        <v>42</v>
      </c>
      <c r="E275" s="277"/>
      <c r="F275" s="253">
        <v>0</v>
      </c>
      <c r="G275" s="253">
        <v>0</v>
      </c>
      <c r="H275" s="253">
        <f t="shared" si="35"/>
        <v>0</v>
      </c>
    </row>
    <row r="276" spans="1:8" ht="30" x14ac:dyDescent="0.25">
      <c r="A276" s="546" t="s">
        <v>8785</v>
      </c>
      <c r="B276" s="400" t="s">
        <v>5802</v>
      </c>
      <c r="C276" s="278"/>
      <c r="D276" s="421"/>
      <c r="E276" s="421"/>
      <c r="F276" s="420"/>
      <c r="G276" s="420"/>
      <c r="H276" s="544"/>
    </row>
    <row r="277" spans="1:8" x14ac:dyDescent="0.2">
      <c r="A277" s="450"/>
      <c r="B277" s="537" t="s">
        <v>8786</v>
      </c>
      <c r="C277" s="278"/>
      <c r="D277" s="250"/>
      <c r="E277" s="250"/>
      <c r="F277" s="253"/>
      <c r="G277" s="253"/>
      <c r="H277" s="545"/>
    </row>
    <row r="278" spans="1:8" ht="156.75" x14ac:dyDescent="0.2">
      <c r="A278" s="450"/>
      <c r="B278" s="547" t="s">
        <v>14463</v>
      </c>
      <c r="C278" s="278"/>
      <c r="D278" s="250"/>
      <c r="E278" s="250"/>
      <c r="F278" s="253"/>
      <c r="G278" s="253"/>
      <c r="H278" s="545"/>
    </row>
    <row r="279" spans="1:8" ht="28.5" x14ac:dyDescent="0.2">
      <c r="A279" s="450" t="s">
        <v>8787</v>
      </c>
      <c r="B279" s="537" t="s">
        <v>15335</v>
      </c>
      <c r="C279" s="278"/>
      <c r="D279" s="250"/>
      <c r="E279" s="250"/>
      <c r="F279" s="62"/>
      <c r="G279" s="62"/>
      <c r="H279" s="253"/>
    </row>
    <row r="280" spans="1:8" x14ac:dyDescent="0.2">
      <c r="A280" s="450" t="s">
        <v>8788</v>
      </c>
      <c r="B280" s="537" t="s">
        <v>15336</v>
      </c>
      <c r="C280" s="278">
        <v>26929.005235602097</v>
      </c>
      <c r="D280" s="250"/>
      <c r="E280" s="250"/>
      <c r="F280" s="62">
        <v>0</v>
      </c>
      <c r="G280" s="62">
        <v>0</v>
      </c>
      <c r="H280" s="253">
        <f t="shared" ref="H280:H284" si="36">G280-F280</f>
        <v>0</v>
      </c>
    </row>
    <row r="281" spans="1:8" x14ac:dyDescent="0.2">
      <c r="A281" s="450" t="s">
        <v>8789</v>
      </c>
      <c r="B281" s="537" t="s">
        <v>15337</v>
      </c>
      <c r="C281" s="278">
        <v>25313.264921465972</v>
      </c>
      <c r="D281" s="250"/>
      <c r="E281" s="250"/>
      <c r="F281" s="62">
        <v>0</v>
      </c>
      <c r="G281" s="62">
        <v>0</v>
      </c>
      <c r="H281" s="253">
        <f t="shared" si="36"/>
        <v>0</v>
      </c>
    </row>
    <row r="282" spans="1:8" ht="28.5" x14ac:dyDescent="0.2">
      <c r="A282" s="450" t="s">
        <v>8790</v>
      </c>
      <c r="B282" s="537" t="s">
        <v>15338</v>
      </c>
      <c r="C282" s="278">
        <v>3265.1418848167541</v>
      </c>
      <c r="D282" s="250"/>
      <c r="E282" s="250"/>
      <c r="F282" s="62">
        <v>0</v>
      </c>
      <c r="G282" s="62">
        <v>0</v>
      </c>
      <c r="H282" s="253">
        <f t="shared" si="36"/>
        <v>0</v>
      </c>
    </row>
    <row r="283" spans="1:8" ht="28.5" x14ac:dyDescent="0.2">
      <c r="A283" s="450" t="s">
        <v>15339</v>
      </c>
      <c r="B283" s="537" t="s">
        <v>15340</v>
      </c>
      <c r="C283" s="278">
        <v>3265.1418848167541</v>
      </c>
      <c r="D283" s="250"/>
      <c r="E283" s="250"/>
      <c r="F283" s="62">
        <v>0</v>
      </c>
      <c r="G283" s="62">
        <v>0</v>
      </c>
      <c r="H283" s="253">
        <f t="shared" si="36"/>
        <v>0</v>
      </c>
    </row>
    <row r="284" spans="1:8" ht="28.5" x14ac:dyDescent="0.2">
      <c r="A284" s="450"/>
      <c r="B284" s="537" t="s">
        <v>15341</v>
      </c>
      <c r="C284" s="278">
        <v>6530.2837696335082</v>
      </c>
      <c r="D284" s="250"/>
      <c r="E284" s="250"/>
      <c r="F284" s="62">
        <v>0</v>
      </c>
      <c r="G284" s="62">
        <v>0</v>
      </c>
      <c r="H284" s="253">
        <f t="shared" si="36"/>
        <v>0</v>
      </c>
    </row>
    <row r="285" spans="1:8" ht="28.5" x14ac:dyDescent="0.2">
      <c r="A285" s="450" t="s">
        <v>8791</v>
      </c>
      <c r="B285" s="537" t="s">
        <v>8792</v>
      </c>
      <c r="C285" s="278"/>
      <c r="D285" s="250"/>
      <c r="E285" s="250"/>
      <c r="F285" s="62"/>
      <c r="G285" s="62"/>
      <c r="H285" s="253"/>
    </row>
    <row r="286" spans="1:8" x14ac:dyDescent="0.2">
      <c r="A286" s="450" t="s">
        <v>8793</v>
      </c>
      <c r="B286" s="537" t="s">
        <v>15342</v>
      </c>
      <c r="C286" s="278">
        <v>26929.005235602097</v>
      </c>
      <c r="D286" s="250"/>
      <c r="E286" s="250"/>
      <c r="F286" s="62">
        <v>0</v>
      </c>
      <c r="G286" s="62">
        <v>0</v>
      </c>
      <c r="H286" s="253">
        <f t="shared" ref="H286:H290" si="37">G286-F286</f>
        <v>0</v>
      </c>
    </row>
    <row r="287" spans="1:8" x14ac:dyDescent="0.2">
      <c r="A287" s="450" t="s">
        <v>8794</v>
      </c>
      <c r="B287" s="537" t="s">
        <v>15343</v>
      </c>
      <c r="C287" s="278">
        <v>18850.303664921466</v>
      </c>
      <c r="D287" s="250"/>
      <c r="E287" s="250"/>
      <c r="F287" s="62">
        <v>0</v>
      </c>
      <c r="G287" s="62">
        <v>0</v>
      </c>
      <c r="H287" s="253">
        <f t="shared" si="37"/>
        <v>0</v>
      </c>
    </row>
    <row r="288" spans="1:8" ht="28.5" x14ac:dyDescent="0.2">
      <c r="A288" s="450" t="s">
        <v>8795</v>
      </c>
      <c r="B288" s="537" t="s">
        <v>15344</v>
      </c>
      <c r="C288" s="278">
        <v>2861.2068062827229</v>
      </c>
      <c r="D288" s="250"/>
      <c r="E288" s="250"/>
      <c r="F288" s="62">
        <v>0</v>
      </c>
      <c r="G288" s="62">
        <v>0</v>
      </c>
      <c r="H288" s="253">
        <f t="shared" si="37"/>
        <v>0</v>
      </c>
    </row>
    <row r="289" spans="1:8" ht="28.5" x14ac:dyDescent="0.2">
      <c r="A289" s="450" t="s">
        <v>15345</v>
      </c>
      <c r="B289" s="537" t="s">
        <v>15346</v>
      </c>
      <c r="C289" s="278">
        <v>2861.2068062827229</v>
      </c>
      <c r="D289" s="250"/>
      <c r="E289" s="250"/>
      <c r="F289" s="62">
        <v>0</v>
      </c>
      <c r="G289" s="62">
        <v>0</v>
      </c>
      <c r="H289" s="253">
        <f t="shared" si="37"/>
        <v>0</v>
      </c>
    </row>
    <row r="290" spans="1:8" ht="28.5" x14ac:dyDescent="0.2">
      <c r="A290" s="450"/>
      <c r="B290" s="537" t="s">
        <v>15347</v>
      </c>
      <c r="C290" s="278">
        <v>5722.4136125654459</v>
      </c>
      <c r="D290" s="552"/>
      <c r="E290" s="250"/>
      <c r="F290" s="62">
        <v>0</v>
      </c>
      <c r="G290" s="62">
        <v>0</v>
      </c>
      <c r="H290" s="253">
        <f t="shared" si="37"/>
        <v>0</v>
      </c>
    </row>
    <row r="291" spans="1:8" ht="28.5" x14ac:dyDescent="0.2">
      <c r="A291" s="450" t="s">
        <v>8796</v>
      </c>
      <c r="B291" s="537" t="s">
        <v>8797</v>
      </c>
      <c r="C291" s="278"/>
      <c r="D291" s="688"/>
      <c r="E291" s="421"/>
      <c r="F291" s="62"/>
      <c r="G291" s="62"/>
      <c r="H291" s="253"/>
    </row>
    <row r="292" spans="1:8" ht="28.5" x14ac:dyDescent="0.2">
      <c r="A292" s="450" t="s">
        <v>8798</v>
      </c>
      <c r="B292" s="537" t="s">
        <v>15348</v>
      </c>
      <c r="C292" s="278">
        <v>4847.2209424083776</v>
      </c>
      <c r="D292" s="552"/>
      <c r="E292" s="250"/>
      <c r="F292" s="62">
        <v>0</v>
      </c>
      <c r="G292" s="62">
        <v>0</v>
      </c>
      <c r="H292" s="253">
        <f t="shared" ref="H292:H294" si="38">G292-F292</f>
        <v>0</v>
      </c>
    </row>
    <row r="293" spans="1:8" ht="28.5" x14ac:dyDescent="0.2">
      <c r="A293" s="450" t="s">
        <v>8799</v>
      </c>
      <c r="B293" s="537" t="s">
        <v>15349</v>
      </c>
      <c r="C293" s="278">
        <v>302.9513089005236</v>
      </c>
      <c r="D293" s="552"/>
      <c r="E293" s="250"/>
      <c r="F293" s="62">
        <v>0</v>
      </c>
      <c r="G293" s="62">
        <v>0</v>
      </c>
      <c r="H293" s="253">
        <f t="shared" si="38"/>
        <v>0</v>
      </c>
    </row>
    <row r="294" spans="1:8" ht="28.5" x14ac:dyDescent="0.2">
      <c r="A294" s="450" t="s">
        <v>15350</v>
      </c>
      <c r="B294" s="537" t="s">
        <v>15351</v>
      </c>
      <c r="C294" s="278">
        <v>302.9513089005236</v>
      </c>
      <c r="D294" s="552"/>
      <c r="E294" s="250"/>
      <c r="F294" s="253">
        <v>0</v>
      </c>
      <c r="G294" s="253">
        <v>0</v>
      </c>
      <c r="H294" s="253">
        <f t="shared" si="38"/>
        <v>0</v>
      </c>
    </row>
    <row r="295" spans="1:8" ht="29.25" thickBot="1" x14ac:dyDescent="0.25">
      <c r="A295" s="450"/>
      <c r="B295" s="537" t="s">
        <v>15352</v>
      </c>
      <c r="C295" s="278">
        <v>605.9026178010472</v>
      </c>
      <c r="D295" s="552"/>
      <c r="E295" s="250"/>
      <c r="F295" s="253">
        <v>0</v>
      </c>
      <c r="G295" s="253">
        <v>0</v>
      </c>
      <c r="H295" s="253">
        <f t="shared" ref="H295" si="39">G295-F295</f>
        <v>0</v>
      </c>
    </row>
    <row r="296" spans="1:8" ht="15.75" thickBot="1" x14ac:dyDescent="0.3">
      <c r="A296" s="158"/>
      <c r="B296" s="159" t="s">
        <v>6139</v>
      </c>
      <c r="C296" s="280">
        <f>SUM(C248:C295)</f>
        <v>650033.20000000042</v>
      </c>
      <c r="D296" s="273"/>
      <c r="E296" s="273"/>
      <c r="F296" s="280">
        <f t="shared" ref="F296:H296" si="40">SUM(F248:F295)</f>
        <v>0</v>
      </c>
      <c r="G296" s="280">
        <f t="shared" si="40"/>
        <v>0</v>
      </c>
      <c r="H296" s="280">
        <f t="shared" si="40"/>
        <v>0</v>
      </c>
    </row>
    <row r="297" spans="1:8" ht="45" x14ac:dyDescent="0.25">
      <c r="A297" s="170" t="s">
        <v>6140</v>
      </c>
      <c r="B297" s="501" t="s">
        <v>7793</v>
      </c>
      <c r="C297" s="286"/>
      <c r="D297" s="275"/>
      <c r="E297" s="275"/>
      <c r="F297" s="275"/>
      <c r="G297" s="275"/>
      <c r="H297" s="287"/>
    </row>
    <row r="298" spans="1:8" x14ac:dyDescent="0.2">
      <c r="A298" s="6"/>
      <c r="B298" s="6" t="s">
        <v>5591</v>
      </c>
      <c r="C298" s="250"/>
      <c r="D298" s="250"/>
      <c r="E298" s="250"/>
      <c r="F298" s="250"/>
      <c r="G298" s="250"/>
      <c r="H298" s="250"/>
    </row>
    <row r="299" spans="1:8" ht="15" x14ac:dyDescent="0.25">
      <c r="A299" s="6"/>
      <c r="B299" s="41" t="s">
        <v>6141</v>
      </c>
      <c r="C299" s="255"/>
      <c r="D299" s="277"/>
      <c r="E299" s="277"/>
      <c r="F299" s="277"/>
      <c r="G299" s="277"/>
      <c r="H299" s="277"/>
    </row>
    <row r="300" spans="1:8" ht="15" x14ac:dyDescent="0.25">
      <c r="A300" s="11" t="s">
        <v>938</v>
      </c>
      <c r="B300" s="27" t="s">
        <v>6142</v>
      </c>
      <c r="C300" s="255"/>
      <c r="D300" s="255"/>
      <c r="E300" s="255"/>
      <c r="F300" s="255"/>
      <c r="G300" s="255"/>
      <c r="H300" s="277"/>
    </row>
    <row r="301" spans="1:8" x14ac:dyDescent="0.2">
      <c r="A301" s="10" t="s">
        <v>939</v>
      </c>
      <c r="B301" s="53" t="s">
        <v>2565</v>
      </c>
      <c r="C301" s="253">
        <v>346413.55</v>
      </c>
      <c r="D301" s="293">
        <v>18</v>
      </c>
      <c r="E301" s="293">
        <v>29</v>
      </c>
      <c r="F301" s="62">
        <f>C301</f>
        <v>346413.55</v>
      </c>
      <c r="G301" s="253">
        <v>0</v>
      </c>
      <c r="H301" s="253">
        <f>G301+F301</f>
        <v>346413.55</v>
      </c>
    </row>
    <row r="302" spans="1:8" x14ac:dyDescent="0.2">
      <c r="A302" s="10" t="s">
        <v>940</v>
      </c>
      <c r="B302" s="53" t="s">
        <v>2566</v>
      </c>
      <c r="C302" s="253">
        <v>230965.06</v>
      </c>
      <c r="D302" s="293">
        <v>18</v>
      </c>
      <c r="E302" s="293">
        <v>29</v>
      </c>
      <c r="F302" s="62">
        <f>C302</f>
        <v>230965.06</v>
      </c>
      <c r="G302" s="253">
        <v>0</v>
      </c>
      <c r="H302" s="253">
        <f>G302+F302</f>
        <v>230965.06</v>
      </c>
    </row>
    <row r="303" spans="1:8" x14ac:dyDescent="0.2">
      <c r="A303" s="10" t="s">
        <v>941</v>
      </c>
      <c r="B303" s="53" t="s">
        <v>2567</v>
      </c>
      <c r="C303" s="253">
        <v>180422.31</v>
      </c>
      <c r="D303" s="293">
        <v>18</v>
      </c>
      <c r="E303" s="293">
        <v>27</v>
      </c>
      <c r="F303" s="62">
        <v>180422.31</v>
      </c>
      <c r="G303" s="62">
        <v>0</v>
      </c>
      <c r="H303" s="253">
        <f t="shared" ref="H303:H310" si="41">G303+F303</f>
        <v>180422.31</v>
      </c>
    </row>
    <row r="304" spans="1:8" x14ac:dyDescent="0.2">
      <c r="A304" s="10" t="s">
        <v>942</v>
      </c>
      <c r="B304" s="53" t="s">
        <v>2568</v>
      </c>
      <c r="C304" s="253">
        <v>180422.31</v>
      </c>
      <c r="D304" s="293">
        <v>18</v>
      </c>
      <c r="E304" s="293"/>
      <c r="F304" s="62">
        <v>0</v>
      </c>
      <c r="G304" s="62">
        <v>0</v>
      </c>
      <c r="H304" s="253">
        <f t="shared" si="41"/>
        <v>0</v>
      </c>
    </row>
    <row r="305" spans="1:8" x14ac:dyDescent="0.2">
      <c r="A305" s="10" t="s">
        <v>943</v>
      </c>
      <c r="B305" s="53" t="s">
        <v>2569</v>
      </c>
      <c r="C305" s="253">
        <v>180422.31</v>
      </c>
      <c r="D305" s="293">
        <v>18</v>
      </c>
      <c r="E305" s="293">
        <v>28</v>
      </c>
      <c r="F305" s="62">
        <v>180422.31</v>
      </c>
      <c r="G305" s="62">
        <v>0</v>
      </c>
      <c r="H305" s="253">
        <f t="shared" ref="H305" si="42">G305+F305</f>
        <v>180422.31</v>
      </c>
    </row>
    <row r="306" spans="1:8" x14ac:dyDescent="0.2">
      <c r="A306" s="10" t="s">
        <v>3774</v>
      </c>
      <c r="B306" s="53" t="s">
        <v>2570</v>
      </c>
      <c r="C306" s="253">
        <v>180422.31</v>
      </c>
      <c r="D306" s="293">
        <v>18</v>
      </c>
      <c r="E306" s="293">
        <v>27</v>
      </c>
      <c r="F306" s="62">
        <v>180422.31</v>
      </c>
      <c r="G306" s="62">
        <v>0</v>
      </c>
      <c r="H306" s="253">
        <f t="shared" si="41"/>
        <v>180422.31</v>
      </c>
    </row>
    <row r="307" spans="1:8" x14ac:dyDescent="0.2">
      <c r="A307" s="10" t="s">
        <v>3775</v>
      </c>
      <c r="B307" s="53" t="s">
        <v>2571</v>
      </c>
      <c r="C307" s="253">
        <v>180422.31</v>
      </c>
      <c r="D307" s="293">
        <v>19</v>
      </c>
      <c r="E307" s="293">
        <v>27</v>
      </c>
      <c r="F307" s="62">
        <v>180422.31</v>
      </c>
      <c r="G307" s="62">
        <v>0</v>
      </c>
      <c r="H307" s="253">
        <f t="shared" si="41"/>
        <v>180422.31</v>
      </c>
    </row>
    <row r="308" spans="1:8" x14ac:dyDescent="0.2">
      <c r="A308" s="10" t="s">
        <v>3776</v>
      </c>
      <c r="B308" s="53" t="s">
        <v>2572</v>
      </c>
      <c r="C308" s="253">
        <v>180422.31</v>
      </c>
      <c r="D308" s="293">
        <v>19</v>
      </c>
      <c r="E308" s="293">
        <v>27</v>
      </c>
      <c r="F308" s="62">
        <v>180422.31</v>
      </c>
      <c r="G308" s="62">
        <v>0</v>
      </c>
      <c r="H308" s="253">
        <f t="shared" si="41"/>
        <v>180422.31</v>
      </c>
    </row>
    <row r="309" spans="1:8" x14ac:dyDescent="0.2">
      <c r="A309" s="10" t="s">
        <v>3777</v>
      </c>
      <c r="B309" s="53" t="s">
        <v>2573</v>
      </c>
      <c r="C309" s="253">
        <v>180422.31</v>
      </c>
      <c r="D309" s="293">
        <v>19</v>
      </c>
      <c r="E309" s="293">
        <v>27</v>
      </c>
      <c r="F309" s="62">
        <v>180422.31</v>
      </c>
      <c r="G309" s="62">
        <v>0</v>
      </c>
      <c r="H309" s="253">
        <f t="shared" si="41"/>
        <v>180422.31</v>
      </c>
    </row>
    <row r="310" spans="1:8" x14ac:dyDescent="0.2">
      <c r="A310" s="10" t="s">
        <v>3778</v>
      </c>
      <c r="B310" s="53" t="s">
        <v>2574</v>
      </c>
      <c r="C310" s="253">
        <v>180422.31</v>
      </c>
      <c r="D310" s="293">
        <v>19</v>
      </c>
      <c r="E310" s="293">
        <v>27</v>
      </c>
      <c r="F310" s="62">
        <v>180422.31</v>
      </c>
      <c r="G310" s="62">
        <v>0</v>
      </c>
      <c r="H310" s="253">
        <f t="shared" si="41"/>
        <v>180422.31</v>
      </c>
    </row>
    <row r="311" spans="1:8" x14ac:dyDescent="0.2">
      <c r="A311" s="10" t="s">
        <v>3779</v>
      </c>
      <c r="B311" s="53" t="s">
        <v>2575</v>
      </c>
      <c r="C311" s="253">
        <v>180422.31</v>
      </c>
      <c r="D311" s="293">
        <v>19</v>
      </c>
      <c r="E311" s="293">
        <v>25</v>
      </c>
      <c r="F311" s="62">
        <v>180422.31</v>
      </c>
      <c r="G311" s="62">
        <v>0</v>
      </c>
      <c r="H311" s="253">
        <f>G311+F311</f>
        <v>180422.31</v>
      </c>
    </row>
    <row r="312" spans="1:8" x14ac:dyDescent="0.2">
      <c r="A312" s="10" t="s">
        <v>3780</v>
      </c>
      <c r="B312" s="53" t="s">
        <v>2662</v>
      </c>
      <c r="C312" s="253">
        <v>180422.31</v>
      </c>
      <c r="D312" s="293">
        <v>19</v>
      </c>
      <c r="E312" s="293">
        <v>25</v>
      </c>
      <c r="F312" s="62">
        <v>180422.31</v>
      </c>
      <c r="G312" s="62">
        <v>0</v>
      </c>
      <c r="H312" s="253">
        <f t="shared" ref="H312:H320" si="43">G312+F312</f>
        <v>180422.31</v>
      </c>
    </row>
    <row r="313" spans="1:8" x14ac:dyDescent="0.2">
      <c r="A313" s="10" t="s">
        <v>3781</v>
      </c>
      <c r="B313" s="53" t="s">
        <v>2663</v>
      </c>
      <c r="C313" s="253">
        <v>180422.31</v>
      </c>
      <c r="D313" s="293">
        <v>19</v>
      </c>
      <c r="E313" s="293">
        <v>25</v>
      </c>
      <c r="F313" s="62">
        <v>180422.31</v>
      </c>
      <c r="G313" s="62">
        <v>0</v>
      </c>
      <c r="H313" s="253">
        <f t="shared" si="43"/>
        <v>180422.31</v>
      </c>
    </row>
    <row r="314" spans="1:8" x14ac:dyDescent="0.2">
      <c r="A314" s="10" t="s">
        <v>3782</v>
      </c>
      <c r="B314" s="53" t="s">
        <v>3525</v>
      </c>
      <c r="C314" s="253">
        <v>180422.31</v>
      </c>
      <c r="D314" s="293">
        <v>20</v>
      </c>
      <c r="E314" s="293">
        <v>25</v>
      </c>
      <c r="F314" s="62">
        <v>180422.31</v>
      </c>
      <c r="G314" s="62">
        <v>0</v>
      </c>
      <c r="H314" s="253">
        <f t="shared" si="43"/>
        <v>180422.31</v>
      </c>
    </row>
    <row r="315" spans="1:8" x14ac:dyDescent="0.2">
      <c r="A315" s="10" t="s">
        <v>3783</v>
      </c>
      <c r="B315" s="53" t="s">
        <v>3526</v>
      </c>
      <c r="C315" s="253">
        <v>180422.31</v>
      </c>
      <c r="D315" s="293">
        <v>20</v>
      </c>
      <c r="E315" s="293">
        <v>26</v>
      </c>
      <c r="F315" s="62">
        <v>180422.31</v>
      </c>
      <c r="G315" s="62">
        <v>0</v>
      </c>
      <c r="H315" s="253">
        <f t="shared" si="43"/>
        <v>180422.31</v>
      </c>
    </row>
    <row r="316" spans="1:8" x14ac:dyDescent="0.2">
      <c r="A316" s="10" t="s">
        <v>3784</v>
      </c>
      <c r="B316" s="53" t="s">
        <v>3527</v>
      </c>
      <c r="C316" s="253">
        <v>180422.31</v>
      </c>
      <c r="D316" s="293">
        <v>20</v>
      </c>
      <c r="E316" s="293">
        <v>25</v>
      </c>
      <c r="F316" s="62">
        <v>180422.31</v>
      </c>
      <c r="G316" s="62">
        <v>0</v>
      </c>
      <c r="H316" s="253">
        <f t="shared" si="43"/>
        <v>180422.31</v>
      </c>
    </row>
    <row r="317" spans="1:8" x14ac:dyDescent="0.2">
      <c r="A317" s="10" t="s">
        <v>3785</v>
      </c>
      <c r="B317" s="53" t="s">
        <v>3528</v>
      </c>
      <c r="C317" s="253">
        <v>180422.31</v>
      </c>
      <c r="D317" s="293">
        <v>20</v>
      </c>
      <c r="E317" s="293">
        <v>25</v>
      </c>
      <c r="F317" s="62">
        <v>180422.31</v>
      </c>
      <c r="G317" s="62">
        <v>0</v>
      </c>
      <c r="H317" s="253">
        <f t="shared" si="43"/>
        <v>180422.31</v>
      </c>
    </row>
    <row r="318" spans="1:8" x14ac:dyDescent="0.2">
      <c r="A318" s="10" t="s">
        <v>3786</v>
      </c>
      <c r="B318" s="53" t="s">
        <v>3770</v>
      </c>
      <c r="C318" s="253">
        <v>180422.31</v>
      </c>
      <c r="D318" s="293">
        <v>20</v>
      </c>
      <c r="E318" s="293">
        <v>25</v>
      </c>
      <c r="F318" s="62">
        <v>180422.31</v>
      </c>
      <c r="G318" s="62">
        <v>0</v>
      </c>
      <c r="H318" s="253">
        <f t="shared" si="43"/>
        <v>180422.31</v>
      </c>
    </row>
    <row r="319" spans="1:8" x14ac:dyDescent="0.2">
      <c r="A319" s="10" t="s">
        <v>3787</v>
      </c>
      <c r="B319" s="53" t="s">
        <v>3771</v>
      </c>
      <c r="C319" s="253">
        <v>180422.31</v>
      </c>
      <c r="D319" s="293">
        <v>20</v>
      </c>
      <c r="E319" s="293">
        <v>25</v>
      </c>
      <c r="F319" s="62">
        <v>180422.31</v>
      </c>
      <c r="G319" s="62">
        <v>0</v>
      </c>
      <c r="H319" s="253">
        <f t="shared" si="43"/>
        <v>180422.31</v>
      </c>
    </row>
    <row r="320" spans="1:8" x14ac:dyDescent="0.2">
      <c r="A320" s="10" t="s">
        <v>3788</v>
      </c>
      <c r="B320" s="53" t="s">
        <v>3772</v>
      </c>
      <c r="C320" s="253">
        <v>180422.31</v>
      </c>
      <c r="D320" s="293">
        <v>20</v>
      </c>
      <c r="E320" s="293">
        <v>28</v>
      </c>
      <c r="F320" s="62">
        <v>180422.31</v>
      </c>
      <c r="G320" s="62">
        <v>0</v>
      </c>
      <c r="H320" s="253">
        <f t="shared" si="43"/>
        <v>180422.31</v>
      </c>
    </row>
    <row r="321" spans="1:8" x14ac:dyDescent="0.2">
      <c r="A321" s="10" t="s">
        <v>3789</v>
      </c>
      <c r="B321" s="53" t="s">
        <v>3773</v>
      </c>
      <c r="C321" s="253">
        <v>180422.31</v>
      </c>
      <c r="D321" s="293">
        <v>20</v>
      </c>
      <c r="E321" s="293">
        <v>30</v>
      </c>
      <c r="F321" s="62">
        <v>0</v>
      </c>
      <c r="G321" s="62">
        <f>C321</f>
        <v>180422.31</v>
      </c>
      <c r="H321" s="253">
        <f t="shared" ref="H321" si="44">G321-F321</f>
        <v>180422.31</v>
      </c>
    </row>
    <row r="322" spans="1:8" x14ac:dyDescent="0.2">
      <c r="A322" s="10" t="s">
        <v>3790</v>
      </c>
      <c r="B322" s="32" t="s">
        <v>2576</v>
      </c>
      <c r="C322" s="253"/>
      <c r="D322" s="293"/>
      <c r="E322" s="293"/>
      <c r="F322" s="293"/>
      <c r="G322" s="293"/>
      <c r="H322" s="293"/>
    </row>
    <row r="323" spans="1:8" ht="15" x14ac:dyDescent="0.25">
      <c r="A323" s="39" t="s">
        <v>944</v>
      </c>
      <c r="B323" s="12" t="s">
        <v>6110</v>
      </c>
      <c r="C323" s="255"/>
      <c r="D323" s="255"/>
      <c r="E323" s="255"/>
      <c r="F323" s="255"/>
      <c r="G323" s="255"/>
      <c r="H323" s="277"/>
    </row>
    <row r="324" spans="1:8" x14ac:dyDescent="0.2">
      <c r="A324" s="10" t="s">
        <v>945</v>
      </c>
      <c r="B324" s="53" t="s">
        <v>2565</v>
      </c>
      <c r="C324" s="253">
        <v>248447.95</v>
      </c>
      <c r="D324" s="293">
        <v>19</v>
      </c>
      <c r="E324" s="293">
        <v>30</v>
      </c>
      <c r="F324" s="62">
        <v>0</v>
      </c>
      <c r="G324" s="62">
        <f>C324</f>
        <v>248447.95</v>
      </c>
      <c r="H324" s="253">
        <f t="shared" ref="H324:H345" si="45">G324-F324</f>
        <v>248447.95</v>
      </c>
    </row>
    <row r="325" spans="1:8" x14ac:dyDescent="0.2">
      <c r="A325" s="10" t="s">
        <v>946</v>
      </c>
      <c r="B325" s="53" t="s">
        <v>2566</v>
      </c>
      <c r="C325" s="253">
        <v>150574.51</v>
      </c>
      <c r="D325" s="293">
        <v>19</v>
      </c>
      <c r="E325" s="293">
        <v>30</v>
      </c>
      <c r="F325" s="62">
        <v>0</v>
      </c>
      <c r="G325" s="62">
        <f>C325</f>
        <v>150574.51</v>
      </c>
      <c r="H325" s="253">
        <f t="shared" si="45"/>
        <v>150574.51</v>
      </c>
    </row>
    <row r="326" spans="1:8" x14ac:dyDescent="0.2">
      <c r="A326" s="10" t="s">
        <v>947</v>
      </c>
      <c r="B326" s="53" t="s">
        <v>2567</v>
      </c>
      <c r="C326" s="253">
        <v>67220.759999999995</v>
      </c>
      <c r="D326" s="293">
        <v>20</v>
      </c>
      <c r="E326" s="293">
        <v>30</v>
      </c>
      <c r="F326" s="62">
        <v>0</v>
      </c>
      <c r="G326" s="62">
        <f>C326</f>
        <v>67220.759999999995</v>
      </c>
      <c r="H326" s="253">
        <f t="shared" si="45"/>
        <v>67220.759999999995</v>
      </c>
    </row>
    <row r="327" spans="1:8" x14ac:dyDescent="0.2">
      <c r="A327" s="10" t="s">
        <v>948</v>
      </c>
      <c r="B327" s="53" t="s">
        <v>2568</v>
      </c>
      <c r="C327" s="253">
        <v>67220.759999999995</v>
      </c>
      <c r="D327" s="293">
        <v>20</v>
      </c>
      <c r="E327" s="293"/>
      <c r="F327" s="62">
        <v>0</v>
      </c>
      <c r="G327" s="62">
        <v>0</v>
      </c>
      <c r="H327" s="253">
        <f t="shared" si="45"/>
        <v>0</v>
      </c>
    </row>
    <row r="328" spans="1:8" x14ac:dyDescent="0.2">
      <c r="A328" s="10" t="s">
        <v>949</v>
      </c>
      <c r="B328" s="53" t="s">
        <v>2569</v>
      </c>
      <c r="C328" s="253">
        <v>67220.759999999995</v>
      </c>
      <c r="D328" s="293">
        <v>21</v>
      </c>
      <c r="E328" s="293">
        <v>30</v>
      </c>
      <c r="F328" s="62">
        <v>0</v>
      </c>
      <c r="G328" s="62">
        <f>C328</f>
        <v>67220.759999999995</v>
      </c>
      <c r="H328" s="253">
        <f t="shared" si="45"/>
        <v>67220.759999999995</v>
      </c>
    </row>
    <row r="329" spans="1:8" x14ac:dyDescent="0.2">
      <c r="A329" s="10" t="s">
        <v>1265</v>
      </c>
      <c r="B329" s="53" t="s">
        <v>2570</v>
      </c>
      <c r="C329" s="253">
        <v>67220.759999999995</v>
      </c>
      <c r="D329" s="293">
        <v>21</v>
      </c>
      <c r="E329" s="293">
        <v>29</v>
      </c>
      <c r="F329" s="62">
        <f>C329</f>
        <v>67220.759999999995</v>
      </c>
      <c r="G329" s="253">
        <v>0</v>
      </c>
      <c r="H329" s="253">
        <f>G329+F329</f>
        <v>67220.759999999995</v>
      </c>
    </row>
    <row r="330" spans="1:8" x14ac:dyDescent="0.2">
      <c r="A330" s="10" t="s">
        <v>1266</v>
      </c>
      <c r="B330" s="53" t="s">
        <v>2571</v>
      </c>
      <c r="C330" s="253">
        <v>67220.759999999995</v>
      </c>
      <c r="D330" s="293">
        <v>22</v>
      </c>
      <c r="E330" s="293">
        <v>29</v>
      </c>
      <c r="F330" s="62">
        <f>C330</f>
        <v>67220.759999999995</v>
      </c>
      <c r="G330" s="253">
        <v>0</v>
      </c>
      <c r="H330" s="253">
        <f>G330+F330</f>
        <v>67220.759999999995</v>
      </c>
    </row>
    <row r="331" spans="1:8" x14ac:dyDescent="0.2">
      <c r="A331" s="10" t="s">
        <v>1267</v>
      </c>
      <c r="B331" s="53" t="s">
        <v>2572</v>
      </c>
      <c r="C331" s="253">
        <v>67220.759999999995</v>
      </c>
      <c r="D331" s="293">
        <v>23</v>
      </c>
      <c r="E331" s="293">
        <v>28</v>
      </c>
      <c r="F331" s="62">
        <v>67220.759999999995</v>
      </c>
      <c r="G331" s="62">
        <v>0</v>
      </c>
      <c r="H331" s="253">
        <f>G331+F331</f>
        <v>67220.759999999995</v>
      </c>
    </row>
    <row r="332" spans="1:8" x14ac:dyDescent="0.2">
      <c r="A332" s="10" t="s">
        <v>1268</v>
      </c>
      <c r="B332" s="53" t="s">
        <v>2573</v>
      </c>
      <c r="C332" s="253">
        <v>67220.759999999995</v>
      </c>
      <c r="D332" s="293">
        <v>23</v>
      </c>
      <c r="E332" s="293">
        <v>28</v>
      </c>
      <c r="F332" s="62">
        <v>67220.759999999995</v>
      </c>
      <c r="G332" s="62">
        <v>0</v>
      </c>
      <c r="H332" s="253">
        <f t="shared" ref="H332:H333" si="46">G332+F332</f>
        <v>67220.759999999995</v>
      </c>
    </row>
    <row r="333" spans="1:8" x14ac:dyDescent="0.2">
      <c r="A333" s="10" t="s">
        <v>1269</v>
      </c>
      <c r="B333" s="53" t="s">
        <v>2574</v>
      </c>
      <c r="C333" s="253">
        <v>67220.759999999995</v>
      </c>
      <c r="D333" s="293">
        <v>23</v>
      </c>
      <c r="E333" s="293">
        <v>28</v>
      </c>
      <c r="F333" s="62">
        <v>67220.759999999995</v>
      </c>
      <c r="G333" s="62">
        <v>0</v>
      </c>
      <c r="H333" s="253">
        <f t="shared" si="46"/>
        <v>67220.759999999995</v>
      </c>
    </row>
    <row r="334" spans="1:8" x14ac:dyDescent="0.2">
      <c r="A334" s="10" t="s">
        <v>1270</v>
      </c>
      <c r="B334" s="53" t="s">
        <v>2575</v>
      </c>
      <c r="C334" s="253">
        <v>67220.759999999995</v>
      </c>
      <c r="D334" s="293">
        <v>24</v>
      </c>
      <c r="E334" s="293">
        <v>26</v>
      </c>
      <c r="F334" s="62">
        <v>67220.759999999995</v>
      </c>
      <c r="G334" s="62">
        <v>0</v>
      </c>
      <c r="H334" s="253">
        <f>G334+F334</f>
        <v>67220.759999999995</v>
      </c>
    </row>
    <row r="335" spans="1:8" x14ac:dyDescent="0.2">
      <c r="A335" s="10" t="s">
        <v>1271</v>
      </c>
      <c r="B335" s="53" t="s">
        <v>2662</v>
      </c>
      <c r="C335" s="253">
        <v>67220.759999999995</v>
      </c>
      <c r="D335" s="293">
        <v>24</v>
      </c>
      <c r="E335" s="293">
        <v>26</v>
      </c>
      <c r="F335" s="62">
        <v>67220.759999999995</v>
      </c>
      <c r="G335" s="62">
        <v>0</v>
      </c>
      <c r="H335" s="253">
        <f t="shared" ref="H335:H336" si="47">G335+F335</f>
        <v>67220.759999999995</v>
      </c>
    </row>
    <row r="336" spans="1:8" x14ac:dyDescent="0.2">
      <c r="A336" s="10" t="s">
        <v>1272</v>
      </c>
      <c r="B336" s="53" t="s">
        <v>2663</v>
      </c>
      <c r="C336" s="253">
        <v>67220.759999999995</v>
      </c>
      <c r="D336" s="293">
        <v>24</v>
      </c>
      <c r="E336" s="293">
        <v>26</v>
      </c>
      <c r="F336" s="62">
        <v>67220.759999999995</v>
      </c>
      <c r="G336" s="62">
        <v>0</v>
      </c>
      <c r="H336" s="253">
        <f t="shared" si="47"/>
        <v>67220.759999999995</v>
      </c>
    </row>
    <row r="337" spans="1:8" x14ac:dyDescent="0.2">
      <c r="A337" s="10" t="s">
        <v>1273</v>
      </c>
      <c r="B337" s="53" t="s">
        <v>3525</v>
      </c>
      <c r="C337" s="253">
        <v>67220.759999999995</v>
      </c>
      <c r="D337" s="293">
        <v>25</v>
      </c>
      <c r="E337" s="293">
        <v>27</v>
      </c>
      <c r="F337" s="62">
        <v>67220.759999999995</v>
      </c>
      <c r="G337" s="62">
        <v>0</v>
      </c>
      <c r="H337" s="253">
        <f t="shared" ref="H337:H341" si="48">G337+F337</f>
        <v>67220.759999999995</v>
      </c>
    </row>
    <row r="338" spans="1:8" x14ac:dyDescent="0.2">
      <c r="A338" s="10" t="s">
        <v>1274</v>
      </c>
      <c r="B338" s="53" t="s">
        <v>3526</v>
      </c>
      <c r="C338" s="253">
        <v>67220.759999999995</v>
      </c>
      <c r="D338" s="293">
        <v>25</v>
      </c>
      <c r="E338" s="293">
        <v>27</v>
      </c>
      <c r="F338" s="62">
        <v>67220.759999999995</v>
      </c>
      <c r="G338" s="62">
        <v>0</v>
      </c>
      <c r="H338" s="253">
        <f t="shared" si="48"/>
        <v>67220.759999999995</v>
      </c>
    </row>
    <row r="339" spans="1:8" x14ac:dyDescent="0.2">
      <c r="A339" s="10" t="s">
        <v>1275</v>
      </c>
      <c r="B339" s="53" t="s">
        <v>3527</v>
      </c>
      <c r="C339" s="253">
        <v>67220.759999999995</v>
      </c>
      <c r="D339" s="293">
        <v>25</v>
      </c>
      <c r="E339" s="293">
        <v>28</v>
      </c>
      <c r="F339" s="62">
        <v>67220.759999999995</v>
      </c>
      <c r="G339" s="62">
        <v>0</v>
      </c>
      <c r="H339" s="253">
        <f>G339+F339</f>
        <v>67220.759999999995</v>
      </c>
    </row>
    <row r="340" spans="1:8" x14ac:dyDescent="0.2">
      <c r="A340" s="10" t="s">
        <v>1276</v>
      </c>
      <c r="B340" s="53" t="s">
        <v>3528</v>
      </c>
      <c r="C340" s="253">
        <v>67220.759999999995</v>
      </c>
      <c r="D340" s="293">
        <v>26</v>
      </c>
      <c r="E340" s="293">
        <v>27</v>
      </c>
      <c r="F340" s="62">
        <v>67220.759999999995</v>
      </c>
      <c r="G340" s="62">
        <v>0</v>
      </c>
      <c r="H340" s="253">
        <f t="shared" si="48"/>
        <v>67220.759999999995</v>
      </c>
    </row>
    <row r="341" spans="1:8" x14ac:dyDescent="0.2">
      <c r="A341" s="10" t="s">
        <v>1277</v>
      </c>
      <c r="B341" s="53" t="s">
        <v>3770</v>
      </c>
      <c r="C341" s="253">
        <v>67220.759999999995</v>
      </c>
      <c r="D341" s="293">
        <v>26</v>
      </c>
      <c r="E341" s="293">
        <v>27</v>
      </c>
      <c r="F341" s="62">
        <v>67220.759999999995</v>
      </c>
      <c r="G341" s="62">
        <v>0</v>
      </c>
      <c r="H341" s="253">
        <f t="shared" si="48"/>
        <v>67220.759999999995</v>
      </c>
    </row>
    <row r="342" spans="1:8" x14ac:dyDescent="0.2">
      <c r="A342" s="10" t="s">
        <v>1278</v>
      </c>
      <c r="B342" s="53" t="s">
        <v>3771</v>
      </c>
      <c r="C342" s="253">
        <v>67220.759999999995</v>
      </c>
      <c r="D342" s="293">
        <v>26</v>
      </c>
      <c r="E342" s="293">
        <v>29</v>
      </c>
      <c r="F342" s="62">
        <f>C342</f>
        <v>67220.759999999995</v>
      </c>
      <c r="G342" s="253">
        <v>0</v>
      </c>
      <c r="H342" s="253">
        <f>G342+F342</f>
        <v>67220.759999999995</v>
      </c>
    </row>
    <row r="343" spans="1:8" x14ac:dyDescent="0.2">
      <c r="A343" s="10" t="s">
        <v>1279</v>
      </c>
      <c r="B343" s="53" t="s">
        <v>3772</v>
      </c>
      <c r="C343" s="253">
        <v>67220.759999999995</v>
      </c>
      <c r="D343" s="293">
        <v>27</v>
      </c>
      <c r="E343" s="293">
        <v>29</v>
      </c>
      <c r="F343" s="62">
        <f>C343</f>
        <v>67220.759999999995</v>
      </c>
      <c r="G343" s="253">
        <v>0</v>
      </c>
      <c r="H343" s="253">
        <f>G343+F343</f>
        <v>67220.759999999995</v>
      </c>
    </row>
    <row r="344" spans="1:8" x14ac:dyDescent="0.2">
      <c r="A344" s="10" t="s">
        <v>3791</v>
      </c>
      <c r="B344" s="53" t="s">
        <v>3773</v>
      </c>
      <c r="C344" s="253">
        <v>67220.759999999995</v>
      </c>
      <c r="D344" s="293">
        <v>27</v>
      </c>
      <c r="E344" s="293"/>
      <c r="F344" s="62">
        <v>0</v>
      </c>
      <c r="G344" s="62">
        <v>0</v>
      </c>
      <c r="H344" s="253">
        <f t="shared" si="45"/>
        <v>0</v>
      </c>
    </row>
    <row r="345" spans="1:8" x14ac:dyDescent="0.2">
      <c r="A345" s="10" t="s">
        <v>3792</v>
      </c>
      <c r="B345" s="32" t="s">
        <v>2576</v>
      </c>
      <c r="C345" s="253">
        <v>165632.12</v>
      </c>
      <c r="D345" s="293">
        <v>27</v>
      </c>
      <c r="E345" s="293"/>
      <c r="F345" s="62">
        <v>0</v>
      </c>
      <c r="G345" s="62">
        <v>0</v>
      </c>
      <c r="H345" s="253">
        <f t="shared" si="45"/>
        <v>0</v>
      </c>
    </row>
    <row r="346" spans="1:8" ht="30" x14ac:dyDescent="0.25">
      <c r="A346" s="11" t="s">
        <v>950</v>
      </c>
      <c r="B346" s="167" t="s">
        <v>5600</v>
      </c>
      <c r="C346" s="255"/>
      <c r="D346" s="255"/>
      <c r="E346" s="255"/>
      <c r="F346" s="255"/>
      <c r="G346" s="255"/>
      <c r="H346" s="277"/>
    </row>
    <row r="347" spans="1:8" x14ac:dyDescent="0.2">
      <c r="A347" s="450" t="s">
        <v>951</v>
      </c>
      <c r="B347" s="53" t="s">
        <v>2565</v>
      </c>
      <c r="C347" s="253">
        <v>119324.73</v>
      </c>
      <c r="D347" s="33">
        <v>19</v>
      </c>
      <c r="E347" s="250"/>
      <c r="F347" s="62">
        <v>0</v>
      </c>
      <c r="G347" s="62">
        <v>0</v>
      </c>
      <c r="H347" s="253">
        <f t="shared" ref="H347:H398" si="49">G347-F347</f>
        <v>0</v>
      </c>
    </row>
    <row r="348" spans="1:8" x14ac:dyDescent="0.2">
      <c r="A348" s="450" t="s">
        <v>952</v>
      </c>
      <c r="B348" s="53" t="s">
        <v>9735</v>
      </c>
      <c r="C348" s="278">
        <v>16418.049152659933</v>
      </c>
      <c r="D348" s="33">
        <v>19</v>
      </c>
      <c r="E348" s="250"/>
      <c r="F348" s="62">
        <v>0</v>
      </c>
      <c r="G348" s="62">
        <v>0</v>
      </c>
      <c r="H348" s="253">
        <f t="shared" si="49"/>
        <v>0</v>
      </c>
    </row>
    <row r="349" spans="1:8" x14ac:dyDescent="0.2">
      <c r="A349" s="450" t="s">
        <v>1255</v>
      </c>
      <c r="B349" s="53" t="s">
        <v>9736</v>
      </c>
      <c r="C349" s="278">
        <v>10124.463644140293</v>
      </c>
      <c r="D349" s="33">
        <v>19</v>
      </c>
      <c r="E349" s="250"/>
      <c r="F349" s="62">
        <v>0</v>
      </c>
      <c r="G349" s="62">
        <v>0</v>
      </c>
      <c r="H349" s="253">
        <f t="shared" si="49"/>
        <v>0</v>
      </c>
    </row>
    <row r="350" spans="1:8" x14ac:dyDescent="0.2">
      <c r="A350" s="450" t="s">
        <v>1256</v>
      </c>
      <c r="B350" s="53" t="s">
        <v>9737</v>
      </c>
      <c r="C350" s="278">
        <v>16418.049152659933</v>
      </c>
      <c r="D350" s="33">
        <v>20</v>
      </c>
      <c r="E350" s="250"/>
      <c r="F350" s="62">
        <v>0</v>
      </c>
      <c r="G350" s="62">
        <v>0</v>
      </c>
      <c r="H350" s="253">
        <f t="shared" si="49"/>
        <v>0</v>
      </c>
    </row>
    <row r="351" spans="1:8" x14ac:dyDescent="0.2">
      <c r="A351" s="450" t="s">
        <v>1257</v>
      </c>
      <c r="B351" s="53" t="s">
        <v>9738</v>
      </c>
      <c r="C351" s="278">
        <v>16418.049152659933</v>
      </c>
      <c r="D351" s="33">
        <v>20</v>
      </c>
      <c r="E351" s="250"/>
      <c r="F351" s="62">
        <v>0</v>
      </c>
      <c r="G351" s="62">
        <v>0</v>
      </c>
      <c r="H351" s="253">
        <f t="shared" si="49"/>
        <v>0</v>
      </c>
    </row>
    <row r="352" spans="1:8" x14ac:dyDescent="0.2">
      <c r="A352" s="450" t="s">
        <v>1258</v>
      </c>
      <c r="B352" s="53" t="s">
        <v>9739</v>
      </c>
      <c r="C352" s="278">
        <v>10671.731949228955</v>
      </c>
      <c r="D352" s="33">
        <v>21</v>
      </c>
      <c r="E352" s="250"/>
      <c r="F352" s="62">
        <v>0</v>
      </c>
      <c r="G352" s="62">
        <v>0</v>
      </c>
      <c r="H352" s="253">
        <f t="shared" si="49"/>
        <v>0</v>
      </c>
    </row>
    <row r="353" spans="1:8" x14ac:dyDescent="0.2">
      <c r="A353" s="450" t="s">
        <v>1259</v>
      </c>
      <c r="B353" s="53" t="s">
        <v>9740</v>
      </c>
      <c r="C353" s="278">
        <v>16418.049152659933</v>
      </c>
      <c r="D353" s="33">
        <v>21</v>
      </c>
      <c r="E353" s="250"/>
      <c r="F353" s="62">
        <v>0</v>
      </c>
      <c r="G353" s="62">
        <v>0</v>
      </c>
      <c r="H353" s="253">
        <f t="shared" si="49"/>
        <v>0</v>
      </c>
    </row>
    <row r="354" spans="1:8" x14ac:dyDescent="0.2">
      <c r="A354" s="450" t="s">
        <v>1260</v>
      </c>
      <c r="B354" s="53" t="s">
        <v>9741</v>
      </c>
      <c r="C354" s="278">
        <v>16418.049152659933</v>
      </c>
      <c r="D354" s="33">
        <v>23</v>
      </c>
      <c r="E354" s="250"/>
      <c r="F354" s="62">
        <v>0</v>
      </c>
      <c r="G354" s="62">
        <v>0</v>
      </c>
      <c r="H354" s="253">
        <f t="shared" si="49"/>
        <v>0</v>
      </c>
    </row>
    <row r="355" spans="1:8" x14ac:dyDescent="0.2">
      <c r="A355" s="450" t="s">
        <v>1261</v>
      </c>
      <c r="B355" s="53" t="s">
        <v>9742</v>
      </c>
      <c r="C355" s="278">
        <v>16418.049152659933</v>
      </c>
      <c r="D355" s="33">
        <v>23</v>
      </c>
      <c r="E355" s="250"/>
      <c r="F355" s="62">
        <v>0</v>
      </c>
      <c r="G355" s="62">
        <v>0</v>
      </c>
      <c r="H355" s="253">
        <f t="shared" si="49"/>
        <v>0</v>
      </c>
    </row>
    <row r="356" spans="1:8" x14ac:dyDescent="0.2">
      <c r="A356" s="450" t="s">
        <v>1262</v>
      </c>
      <c r="B356" s="53" t="s">
        <v>9743</v>
      </c>
      <c r="C356" s="278">
        <v>9029.927033962962</v>
      </c>
      <c r="D356" s="33">
        <v>23</v>
      </c>
      <c r="E356" s="250"/>
      <c r="F356" s="62">
        <v>0</v>
      </c>
      <c r="G356" s="62">
        <v>0</v>
      </c>
      <c r="H356" s="253">
        <f t="shared" si="49"/>
        <v>0</v>
      </c>
    </row>
    <row r="357" spans="1:8" x14ac:dyDescent="0.2">
      <c r="A357" s="450" t="s">
        <v>3793</v>
      </c>
      <c r="B357" s="53" t="s">
        <v>9744</v>
      </c>
      <c r="C357" s="278">
        <v>16418.049152659933</v>
      </c>
      <c r="D357" s="33">
        <v>22</v>
      </c>
      <c r="E357" s="250"/>
      <c r="F357" s="62">
        <v>0</v>
      </c>
      <c r="G357" s="62">
        <v>0</v>
      </c>
      <c r="H357" s="253">
        <f t="shared" si="49"/>
        <v>0</v>
      </c>
    </row>
    <row r="358" spans="1:8" x14ac:dyDescent="0.2">
      <c r="A358" s="450" t="s">
        <v>3794</v>
      </c>
      <c r="B358" s="53" t="s">
        <v>9745</v>
      </c>
      <c r="C358" s="278">
        <v>16418.049152659933</v>
      </c>
      <c r="D358" s="33">
        <v>22</v>
      </c>
      <c r="E358" s="250"/>
      <c r="F358" s="62">
        <v>0</v>
      </c>
      <c r="G358" s="62">
        <v>0</v>
      </c>
      <c r="H358" s="253">
        <f t="shared" si="49"/>
        <v>0</v>
      </c>
    </row>
    <row r="359" spans="1:8" x14ac:dyDescent="0.2">
      <c r="A359" s="450" t="s">
        <v>3795</v>
      </c>
      <c r="B359" s="53" t="s">
        <v>9746</v>
      </c>
      <c r="C359" s="278">
        <v>16418.049152659933</v>
      </c>
      <c r="D359" s="33">
        <v>23</v>
      </c>
      <c r="E359" s="250"/>
      <c r="F359" s="62">
        <v>0</v>
      </c>
      <c r="G359" s="62">
        <v>0</v>
      </c>
      <c r="H359" s="253">
        <f t="shared" si="49"/>
        <v>0</v>
      </c>
    </row>
    <row r="360" spans="1:8" x14ac:dyDescent="0.2">
      <c r="A360" s="450" t="s">
        <v>3796</v>
      </c>
      <c r="B360" s="53" t="s">
        <v>9747</v>
      </c>
      <c r="C360" s="278">
        <v>16418.049152659933</v>
      </c>
      <c r="D360" s="33">
        <v>23</v>
      </c>
      <c r="E360" s="250"/>
      <c r="F360" s="62">
        <v>0</v>
      </c>
      <c r="G360" s="62">
        <v>0</v>
      </c>
      <c r="H360" s="253">
        <f t="shared" si="49"/>
        <v>0</v>
      </c>
    </row>
    <row r="361" spans="1:8" x14ac:dyDescent="0.2">
      <c r="A361" s="450" t="s">
        <v>3797</v>
      </c>
      <c r="B361" s="53" t="s">
        <v>9748</v>
      </c>
      <c r="C361" s="278">
        <v>4679.1440085080803</v>
      </c>
      <c r="D361" s="33">
        <v>24</v>
      </c>
      <c r="E361" s="250"/>
      <c r="F361" s="62">
        <v>0</v>
      </c>
      <c r="G361" s="62">
        <v>0</v>
      </c>
      <c r="H361" s="253">
        <f t="shared" si="49"/>
        <v>0</v>
      </c>
    </row>
    <row r="362" spans="1:8" x14ac:dyDescent="0.2">
      <c r="A362" s="450" t="s">
        <v>3798</v>
      </c>
      <c r="B362" s="53" t="s">
        <v>9749</v>
      </c>
      <c r="C362" s="278">
        <v>16418.049152659933</v>
      </c>
      <c r="D362" s="33">
        <v>23</v>
      </c>
      <c r="E362" s="250">
        <v>30</v>
      </c>
      <c r="F362" s="62">
        <v>0</v>
      </c>
      <c r="G362" s="62">
        <f>C362</f>
        <v>16418.049152659933</v>
      </c>
      <c r="H362" s="253">
        <f t="shared" si="49"/>
        <v>16418.049152659933</v>
      </c>
    </row>
    <row r="363" spans="1:8" x14ac:dyDescent="0.2">
      <c r="A363" s="450" t="s">
        <v>3799</v>
      </c>
      <c r="B363" s="53" t="s">
        <v>9750</v>
      </c>
      <c r="C363" s="278">
        <v>16418.049152659933</v>
      </c>
      <c r="D363" s="33">
        <v>23</v>
      </c>
      <c r="E363" s="250">
        <v>30</v>
      </c>
      <c r="F363" s="62">
        <v>0</v>
      </c>
      <c r="G363" s="62">
        <f>C363</f>
        <v>16418.049152659933</v>
      </c>
      <c r="H363" s="253">
        <f t="shared" si="49"/>
        <v>16418.049152659933</v>
      </c>
    </row>
    <row r="364" spans="1:8" x14ac:dyDescent="0.2">
      <c r="A364" s="450" t="s">
        <v>3800</v>
      </c>
      <c r="B364" s="53" t="s">
        <v>9751</v>
      </c>
      <c r="C364" s="278">
        <v>16418.049152659933</v>
      </c>
      <c r="D364" s="33">
        <v>24</v>
      </c>
      <c r="E364" s="250"/>
      <c r="F364" s="62">
        <v>0</v>
      </c>
      <c r="G364" s="62">
        <v>0</v>
      </c>
      <c r="H364" s="253">
        <f t="shared" si="49"/>
        <v>0</v>
      </c>
    </row>
    <row r="365" spans="1:8" x14ac:dyDescent="0.2">
      <c r="A365" s="450" t="s">
        <v>3801</v>
      </c>
      <c r="B365" s="53" t="s">
        <v>9752</v>
      </c>
      <c r="C365" s="278">
        <v>16418.049152659933</v>
      </c>
      <c r="D365" s="33">
        <v>24</v>
      </c>
      <c r="E365" s="250"/>
      <c r="F365" s="62">
        <v>0</v>
      </c>
      <c r="G365" s="62">
        <v>0</v>
      </c>
      <c r="H365" s="253">
        <f t="shared" si="49"/>
        <v>0</v>
      </c>
    </row>
    <row r="366" spans="1:8" x14ac:dyDescent="0.2">
      <c r="A366" s="450" t="s">
        <v>3802</v>
      </c>
      <c r="B366" s="53" t="s">
        <v>9753</v>
      </c>
      <c r="C366" s="278">
        <v>12641.897847548149</v>
      </c>
      <c r="D366" s="33">
        <v>25</v>
      </c>
      <c r="E366" s="250"/>
      <c r="F366" s="62">
        <v>0</v>
      </c>
      <c r="G366" s="62">
        <v>0</v>
      </c>
      <c r="H366" s="253">
        <f t="shared" si="49"/>
        <v>0</v>
      </c>
    </row>
    <row r="367" spans="1:8" x14ac:dyDescent="0.2">
      <c r="A367" s="450" t="s">
        <v>3803</v>
      </c>
      <c r="B367" s="53" t="s">
        <v>9754</v>
      </c>
      <c r="C367" s="278">
        <v>16418.049152659933</v>
      </c>
      <c r="D367" s="33">
        <v>24</v>
      </c>
      <c r="E367" s="250">
        <v>30</v>
      </c>
      <c r="F367" s="62">
        <v>0</v>
      </c>
      <c r="G367" s="62">
        <f>C367</f>
        <v>16418.049152659933</v>
      </c>
      <c r="H367" s="253">
        <f t="shared" si="49"/>
        <v>16418.049152659933</v>
      </c>
    </row>
    <row r="368" spans="1:8" x14ac:dyDescent="0.2">
      <c r="A368" s="450" t="s">
        <v>3804</v>
      </c>
      <c r="B368" s="53" t="s">
        <v>9755</v>
      </c>
      <c r="C368" s="278">
        <v>16418.049152659933</v>
      </c>
      <c r="D368" s="33">
        <v>24</v>
      </c>
      <c r="E368" s="250">
        <v>30</v>
      </c>
      <c r="F368" s="62">
        <v>0</v>
      </c>
      <c r="G368" s="62">
        <f>C368</f>
        <v>16418.049152659933</v>
      </c>
      <c r="H368" s="253">
        <f t="shared" si="49"/>
        <v>16418.049152659933</v>
      </c>
    </row>
    <row r="369" spans="1:8" x14ac:dyDescent="0.2">
      <c r="A369" s="450" t="s">
        <v>3805</v>
      </c>
      <c r="B369" s="53" t="s">
        <v>9756</v>
      </c>
      <c r="C369" s="278">
        <v>16418.049152659933</v>
      </c>
      <c r="D369" s="33">
        <v>25</v>
      </c>
      <c r="E369" s="250"/>
      <c r="F369" s="62">
        <v>0</v>
      </c>
      <c r="G369" s="62">
        <v>0</v>
      </c>
      <c r="H369" s="253">
        <f t="shared" si="49"/>
        <v>0</v>
      </c>
    </row>
    <row r="370" spans="1:8" x14ac:dyDescent="0.2">
      <c r="A370" s="450" t="s">
        <v>3806</v>
      </c>
      <c r="B370" s="53" t="s">
        <v>9757</v>
      </c>
      <c r="C370" s="278">
        <v>16418.049152659933</v>
      </c>
      <c r="D370" s="33">
        <v>25</v>
      </c>
      <c r="E370" s="250"/>
      <c r="F370" s="62">
        <v>0</v>
      </c>
      <c r="G370" s="62">
        <v>0</v>
      </c>
      <c r="H370" s="253">
        <f t="shared" si="49"/>
        <v>0</v>
      </c>
    </row>
    <row r="371" spans="1:8" x14ac:dyDescent="0.2">
      <c r="A371" s="450" t="s">
        <v>3807</v>
      </c>
      <c r="B371" s="53" t="s">
        <v>9758</v>
      </c>
      <c r="C371" s="278">
        <v>11054.819762791021</v>
      </c>
      <c r="D371" s="33">
        <v>26</v>
      </c>
      <c r="E371" s="250"/>
      <c r="F371" s="62">
        <v>0</v>
      </c>
      <c r="G371" s="62">
        <v>0</v>
      </c>
      <c r="H371" s="253">
        <f t="shared" si="49"/>
        <v>0</v>
      </c>
    </row>
    <row r="372" spans="1:8" x14ac:dyDescent="0.2">
      <c r="A372" s="450" t="s">
        <v>3808</v>
      </c>
      <c r="B372" s="53" t="s">
        <v>9759</v>
      </c>
      <c r="C372" s="278">
        <v>16418.049152659933</v>
      </c>
      <c r="D372" s="33">
        <v>26</v>
      </c>
      <c r="E372" s="250">
        <v>29</v>
      </c>
      <c r="F372" s="62">
        <f>C372</f>
        <v>16418.049152659933</v>
      </c>
      <c r="G372" s="278">
        <v>0</v>
      </c>
      <c r="H372" s="253">
        <f>G372+F372</f>
        <v>16418.049152659933</v>
      </c>
    </row>
    <row r="373" spans="1:8" x14ac:dyDescent="0.2">
      <c r="A373" s="450" t="s">
        <v>3809</v>
      </c>
      <c r="B373" s="53" t="s">
        <v>9760</v>
      </c>
      <c r="C373" s="278">
        <v>16418.049152659933</v>
      </c>
      <c r="D373" s="33">
        <v>26</v>
      </c>
      <c r="E373" s="250">
        <v>29</v>
      </c>
      <c r="F373" s="62">
        <f t="shared" ref="F373:F375" si="50">C373</f>
        <v>16418.049152659933</v>
      </c>
      <c r="G373" s="278">
        <v>0</v>
      </c>
      <c r="H373" s="253">
        <f t="shared" ref="H373:H375" si="51">G373+F373</f>
        <v>16418.049152659933</v>
      </c>
    </row>
    <row r="374" spans="1:8" x14ac:dyDescent="0.2">
      <c r="A374" s="450" t="s">
        <v>3810</v>
      </c>
      <c r="B374" s="53" t="s">
        <v>9761</v>
      </c>
      <c r="C374" s="278">
        <v>16418.049152659933</v>
      </c>
      <c r="D374" s="33">
        <v>27</v>
      </c>
      <c r="E374" s="250">
        <v>29</v>
      </c>
      <c r="F374" s="62">
        <f t="shared" si="50"/>
        <v>16418.049152659933</v>
      </c>
      <c r="G374" s="278">
        <v>0</v>
      </c>
      <c r="H374" s="253">
        <f t="shared" si="51"/>
        <v>16418.049152659933</v>
      </c>
    </row>
    <row r="375" spans="1:8" x14ac:dyDescent="0.2">
      <c r="A375" s="450" t="s">
        <v>3811</v>
      </c>
      <c r="B375" s="53" t="s">
        <v>9762</v>
      </c>
      <c r="C375" s="278">
        <v>16418.049152659933</v>
      </c>
      <c r="D375" s="33">
        <v>27</v>
      </c>
      <c r="E375" s="250">
        <v>29</v>
      </c>
      <c r="F375" s="62">
        <f t="shared" si="50"/>
        <v>16418.049152659933</v>
      </c>
      <c r="G375" s="278">
        <v>0</v>
      </c>
      <c r="H375" s="253">
        <f t="shared" si="51"/>
        <v>16418.049152659933</v>
      </c>
    </row>
    <row r="376" spans="1:8" x14ac:dyDescent="0.2">
      <c r="A376" s="450" t="s">
        <v>3812</v>
      </c>
      <c r="B376" s="53" t="s">
        <v>9763</v>
      </c>
      <c r="C376" s="278">
        <v>9714.0124153237921</v>
      </c>
      <c r="D376" s="33">
        <v>28</v>
      </c>
      <c r="E376" s="250"/>
      <c r="F376" s="62">
        <v>0</v>
      </c>
      <c r="G376" s="62">
        <v>0</v>
      </c>
      <c r="H376" s="253">
        <f t="shared" si="49"/>
        <v>0</v>
      </c>
    </row>
    <row r="377" spans="1:8" x14ac:dyDescent="0.2">
      <c r="A377" s="450" t="s">
        <v>3813</v>
      </c>
      <c r="B377" s="53" t="s">
        <v>9764</v>
      </c>
      <c r="C377" s="278">
        <v>16418.049152659933</v>
      </c>
      <c r="D377" s="33">
        <v>27</v>
      </c>
      <c r="E377" s="250">
        <v>29</v>
      </c>
      <c r="F377" s="62">
        <f t="shared" ref="F377:F379" si="52">C377</f>
        <v>16418.049152659933</v>
      </c>
      <c r="G377" s="278">
        <v>0</v>
      </c>
      <c r="H377" s="253">
        <f t="shared" ref="H377:H379" si="53">G377+F377</f>
        <v>16418.049152659933</v>
      </c>
    </row>
    <row r="378" spans="1:8" x14ac:dyDescent="0.2">
      <c r="A378" s="450" t="s">
        <v>3814</v>
      </c>
      <c r="B378" s="53" t="s">
        <v>9765</v>
      </c>
      <c r="C378" s="278">
        <v>16418.049152659933</v>
      </c>
      <c r="D378" s="33">
        <v>27</v>
      </c>
      <c r="E378" s="250">
        <v>29</v>
      </c>
      <c r="F378" s="62">
        <f t="shared" si="52"/>
        <v>16418.049152659933</v>
      </c>
      <c r="G378" s="278">
        <v>0</v>
      </c>
      <c r="H378" s="253">
        <f t="shared" si="53"/>
        <v>16418.049152659933</v>
      </c>
    </row>
    <row r="379" spans="1:8" x14ac:dyDescent="0.2">
      <c r="A379" s="450" t="s">
        <v>3815</v>
      </c>
      <c r="B379" s="53" t="s">
        <v>9766</v>
      </c>
      <c r="C379" s="278">
        <v>16418.049152659933</v>
      </c>
      <c r="D379" s="33">
        <v>28</v>
      </c>
      <c r="E379" s="250">
        <v>29</v>
      </c>
      <c r="F379" s="62">
        <f t="shared" si="52"/>
        <v>16418.049152659933</v>
      </c>
      <c r="G379" s="278">
        <v>0</v>
      </c>
      <c r="H379" s="253">
        <f t="shared" si="53"/>
        <v>16418.049152659933</v>
      </c>
    </row>
    <row r="380" spans="1:8" x14ac:dyDescent="0.2">
      <c r="A380" s="450" t="s">
        <v>3816</v>
      </c>
      <c r="B380" s="53" t="s">
        <v>9767</v>
      </c>
      <c r="C380" s="278">
        <v>16418.049152659933</v>
      </c>
      <c r="D380" s="33">
        <v>29</v>
      </c>
      <c r="E380" s="250">
        <v>30</v>
      </c>
      <c r="F380" s="62">
        <v>0</v>
      </c>
      <c r="G380" s="62">
        <f>C380</f>
        <v>16418.049152659933</v>
      </c>
      <c r="H380" s="253">
        <f t="shared" si="49"/>
        <v>16418.049152659933</v>
      </c>
    </row>
    <row r="381" spans="1:8" x14ac:dyDescent="0.2">
      <c r="A381" s="450" t="s">
        <v>3817</v>
      </c>
      <c r="B381" s="53" t="s">
        <v>9768</v>
      </c>
      <c r="C381" s="278">
        <v>7278.6684576792368</v>
      </c>
      <c r="D381" s="33">
        <v>29</v>
      </c>
      <c r="E381" s="250"/>
      <c r="F381" s="62">
        <v>0</v>
      </c>
      <c r="G381" s="62">
        <v>0</v>
      </c>
      <c r="H381" s="253">
        <f t="shared" si="49"/>
        <v>0</v>
      </c>
    </row>
    <row r="382" spans="1:8" x14ac:dyDescent="0.2">
      <c r="A382" s="450" t="s">
        <v>3818</v>
      </c>
      <c r="B382" s="53" t="s">
        <v>9769</v>
      </c>
      <c r="C382" s="278">
        <v>16418.049152659933</v>
      </c>
      <c r="D382" s="33">
        <v>27</v>
      </c>
      <c r="E382" s="250">
        <v>28</v>
      </c>
      <c r="F382" s="62">
        <v>16418.05</v>
      </c>
      <c r="G382" s="62">
        <v>0</v>
      </c>
      <c r="H382" s="253">
        <f>G382+F382</f>
        <v>16418.05</v>
      </c>
    </row>
    <row r="383" spans="1:8" x14ac:dyDescent="0.2">
      <c r="A383" s="450" t="s">
        <v>3819</v>
      </c>
      <c r="B383" s="53" t="s">
        <v>9770</v>
      </c>
      <c r="C383" s="278">
        <v>16418.049152659933</v>
      </c>
      <c r="D383" s="33">
        <v>27</v>
      </c>
      <c r="E383" s="250">
        <v>28</v>
      </c>
      <c r="F383" s="62">
        <v>16418.05</v>
      </c>
      <c r="G383" s="62">
        <v>0</v>
      </c>
      <c r="H383" s="253">
        <f t="shared" ref="H383:H386" si="54">G383+F383</f>
        <v>16418.05</v>
      </c>
    </row>
    <row r="384" spans="1:8" x14ac:dyDescent="0.2">
      <c r="A384" s="450" t="s">
        <v>3820</v>
      </c>
      <c r="B384" s="53" t="s">
        <v>9771</v>
      </c>
      <c r="C384" s="278">
        <v>16418.049152659933</v>
      </c>
      <c r="D384" s="33">
        <v>28</v>
      </c>
      <c r="E384" s="250">
        <v>28</v>
      </c>
      <c r="F384" s="62">
        <v>16418.05</v>
      </c>
      <c r="G384" s="62">
        <v>0</v>
      </c>
      <c r="H384" s="253">
        <f t="shared" si="54"/>
        <v>16418.05</v>
      </c>
    </row>
    <row r="385" spans="1:8" x14ac:dyDescent="0.2">
      <c r="A385" s="450" t="s">
        <v>3821</v>
      </c>
      <c r="B385" s="53" t="s">
        <v>9772</v>
      </c>
      <c r="C385" s="278">
        <v>16418.049152659933</v>
      </c>
      <c r="D385" s="33">
        <v>29</v>
      </c>
      <c r="E385" s="250">
        <v>28</v>
      </c>
      <c r="F385" s="62">
        <v>16418.05</v>
      </c>
      <c r="G385" s="62">
        <v>0</v>
      </c>
      <c r="H385" s="253">
        <f t="shared" si="54"/>
        <v>16418.05</v>
      </c>
    </row>
    <row r="386" spans="1:8" x14ac:dyDescent="0.2">
      <c r="A386" s="450" t="s">
        <v>3822</v>
      </c>
      <c r="B386" s="53" t="s">
        <v>9773</v>
      </c>
      <c r="C386" s="278">
        <v>4788.5976695258141</v>
      </c>
      <c r="D386" s="33">
        <v>29</v>
      </c>
      <c r="E386" s="250">
        <v>28</v>
      </c>
      <c r="F386" s="62">
        <v>4788.6000000000004</v>
      </c>
      <c r="G386" s="62">
        <v>0</v>
      </c>
      <c r="H386" s="253">
        <f t="shared" si="54"/>
        <v>4788.6000000000004</v>
      </c>
    </row>
    <row r="387" spans="1:8" x14ac:dyDescent="0.2">
      <c r="A387" s="450" t="s">
        <v>3823</v>
      </c>
      <c r="B387" s="53" t="s">
        <v>9774</v>
      </c>
      <c r="C387" s="278">
        <v>16418.049152659933</v>
      </c>
      <c r="D387" s="33">
        <v>29</v>
      </c>
      <c r="E387" s="250">
        <v>29</v>
      </c>
      <c r="F387" s="62">
        <f>C387</f>
        <v>16418.049152659933</v>
      </c>
      <c r="G387" s="278">
        <v>0</v>
      </c>
      <c r="H387" s="253">
        <f>G387+F387</f>
        <v>16418.049152659933</v>
      </c>
    </row>
    <row r="388" spans="1:8" x14ac:dyDescent="0.2">
      <c r="A388" s="450" t="s">
        <v>3824</v>
      </c>
      <c r="B388" s="53" t="s">
        <v>9775</v>
      </c>
      <c r="C388" s="278">
        <v>16418.049152659933</v>
      </c>
      <c r="D388" s="33">
        <v>29</v>
      </c>
      <c r="E388" s="250">
        <v>29</v>
      </c>
      <c r="F388" s="62">
        <f t="shared" ref="F388:F389" si="55">C388</f>
        <v>16418.049152659933</v>
      </c>
      <c r="G388" s="278">
        <v>0</v>
      </c>
      <c r="H388" s="253">
        <f t="shared" ref="H388:H389" si="56">G388+F388</f>
        <v>16418.049152659933</v>
      </c>
    </row>
    <row r="389" spans="1:8" x14ac:dyDescent="0.2">
      <c r="A389" s="450" t="s">
        <v>3825</v>
      </c>
      <c r="B389" s="53" t="s">
        <v>9776</v>
      </c>
      <c r="C389" s="278">
        <v>16418.049152659933</v>
      </c>
      <c r="D389" s="33">
        <v>30</v>
      </c>
      <c r="E389" s="250">
        <v>29</v>
      </c>
      <c r="F389" s="62">
        <f t="shared" si="55"/>
        <v>16418.049152659933</v>
      </c>
      <c r="G389" s="278">
        <v>0</v>
      </c>
      <c r="H389" s="253">
        <f t="shared" si="56"/>
        <v>16418.049152659933</v>
      </c>
    </row>
    <row r="390" spans="1:8" x14ac:dyDescent="0.2">
      <c r="A390" s="450" t="s">
        <v>3826</v>
      </c>
      <c r="B390" s="53" t="s">
        <v>9777</v>
      </c>
      <c r="C390" s="278">
        <v>16418.049152659933</v>
      </c>
      <c r="D390" s="33">
        <v>31</v>
      </c>
      <c r="E390" s="250"/>
      <c r="F390" s="62">
        <v>0</v>
      </c>
      <c r="G390" s="62">
        <v>0</v>
      </c>
      <c r="H390" s="253">
        <f t="shared" si="49"/>
        <v>0</v>
      </c>
    </row>
    <row r="391" spans="1:8" x14ac:dyDescent="0.2">
      <c r="A391" s="450" t="s">
        <v>3827</v>
      </c>
      <c r="B391" s="53" t="s">
        <v>9778</v>
      </c>
      <c r="C391" s="278">
        <v>2873.1586017154882</v>
      </c>
      <c r="D391" s="33">
        <v>31</v>
      </c>
      <c r="E391" s="250"/>
      <c r="F391" s="62">
        <v>0</v>
      </c>
      <c r="G391" s="62">
        <v>0</v>
      </c>
      <c r="H391" s="253">
        <f t="shared" si="49"/>
        <v>0</v>
      </c>
    </row>
    <row r="392" spans="1:8" x14ac:dyDescent="0.2">
      <c r="A392" s="450" t="s">
        <v>3828</v>
      </c>
      <c r="B392" s="53" t="s">
        <v>9779</v>
      </c>
      <c r="C392" s="278">
        <v>5472.6830508866442</v>
      </c>
      <c r="D392" s="33">
        <v>29</v>
      </c>
      <c r="E392" s="250">
        <v>29</v>
      </c>
      <c r="F392" s="62">
        <f>C392</f>
        <v>5472.6830508866442</v>
      </c>
      <c r="G392" s="278">
        <v>0</v>
      </c>
      <c r="H392" s="253">
        <f>G392+F392</f>
        <v>5472.6830508866442</v>
      </c>
    </row>
    <row r="393" spans="1:8" x14ac:dyDescent="0.2">
      <c r="A393" s="450" t="s">
        <v>3829</v>
      </c>
      <c r="B393" s="53" t="s">
        <v>9780</v>
      </c>
      <c r="C393" s="278">
        <v>10945.366101773288</v>
      </c>
      <c r="D393" s="33">
        <v>29</v>
      </c>
      <c r="E393" s="250">
        <v>29</v>
      </c>
      <c r="F393" s="62">
        <f t="shared" ref="F393:F396" si="57">C393</f>
        <v>10945.366101773288</v>
      </c>
      <c r="G393" s="278">
        <v>0</v>
      </c>
      <c r="H393" s="253">
        <f t="shared" ref="H393:H396" si="58">G393+F393</f>
        <v>10945.366101773288</v>
      </c>
    </row>
    <row r="394" spans="1:8" x14ac:dyDescent="0.2">
      <c r="A394" s="450" t="s">
        <v>3830</v>
      </c>
      <c r="B394" s="53" t="s">
        <v>9781</v>
      </c>
      <c r="C394" s="278">
        <v>10945.366101773288</v>
      </c>
      <c r="D394" s="33">
        <v>30</v>
      </c>
      <c r="E394" s="250">
        <v>29</v>
      </c>
      <c r="F394" s="62">
        <f t="shared" si="57"/>
        <v>10945.366101773288</v>
      </c>
      <c r="G394" s="278">
        <v>0</v>
      </c>
      <c r="H394" s="253">
        <f t="shared" si="58"/>
        <v>10945.366101773288</v>
      </c>
    </row>
    <row r="395" spans="1:8" x14ac:dyDescent="0.2">
      <c r="A395" s="450" t="s">
        <v>3831</v>
      </c>
      <c r="B395" s="53" t="s">
        <v>9782</v>
      </c>
      <c r="C395" s="278">
        <v>10945.366101773288</v>
      </c>
      <c r="D395" s="33">
        <v>30</v>
      </c>
      <c r="E395" s="250">
        <v>29</v>
      </c>
      <c r="F395" s="62">
        <f t="shared" si="57"/>
        <v>10945.366101773288</v>
      </c>
      <c r="G395" s="278">
        <v>0</v>
      </c>
      <c r="H395" s="253">
        <f t="shared" si="58"/>
        <v>10945.366101773288</v>
      </c>
    </row>
    <row r="396" spans="1:8" x14ac:dyDescent="0.2">
      <c r="A396" s="450" t="s">
        <v>3832</v>
      </c>
      <c r="B396" s="53" t="s">
        <v>9783</v>
      </c>
      <c r="C396" s="278">
        <v>10945.366101773288</v>
      </c>
      <c r="D396" s="33">
        <v>30</v>
      </c>
      <c r="E396" s="250">
        <v>29</v>
      </c>
      <c r="F396" s="62">
        <f t="shared" si="57"/>
        <v>10945.366101773288</v>
      </c>
      <c r="G396" s="278">
        <v>0</v>
      </c>
      <c r="H396" s="253">
        <f t="shared" si="58"/>
        <v>10945.366101773288</v>
      </c>
    </row>
    <row r="397" spans="1:8" x14ac:dyDescent="0.2">
      <c r="A397" s="450" t="s">
        <v>3833</v>
      </c>
      <c r="B397" s="53" t="s">
        <v>9784</v>
      </c>
      <c r="C397" s="278">
        <v>8209.0245763299663</v>
      </c>
      <c r="D397" s="33">
        <v>31</v>
      </c>
      <c r="E397" s="250">
        <v>30</v>
      </c>
      <c r="F397" s="62">
        <v>0</v>
      </c>
      <c r="G397" s="62">
        <f>C397</f>
        <v>8209.0245763299663</v>
      </c>
      <c r="H397" s="253">
        <f t="shared" si="49"/>
        <v>8209.0245763299663</v>
      </c>
    </row>
    <row r="398" spans="1:8" x14ac:dyDescent="0.2">
      <c r="A398" s="450" t="s">
        <v>3834</v>
      </c>
      <c r="B398" s="53" t="s">
        <v>9785</v>
      </c>
      <c r="C398" s="278">
        <v>6293.5855085196399</v>
      </c>
      <c r="D398" s="33">
        <v>31</v>
      </c>
      <c r="E398" s="250"/>
      <c r="F398" s="62">
        <v>0</v>
      </c>
      <c r="G398" s="62">
        <v>0</v>
      </c>
      <c r="H398" s="253">
        <f t="shared" si="49"/>
        <v>0</v>
      </c>
    </row>
    <row r="399" spans="1:8" x14ac:dyDescent="0.2">
      <c r="A399" s="450" t="s">
        <v>3835</v>
      </c>
      <c r="B399" s="32" t="s">
        <v>9786</v>
      </c>
      <c r="C399" s="278">
        <v>16418.049152659933</v>
      </c>
      <c r="D399" s="33">
        <v>31</v>
      </c>
      <c r="E399" s="250">
        <v>29</v>
      </c>
      <c r="F399" s="62">
        <f t="shared" ref="F399:F401" si="59">C399</f>
        <v>16418.049152659933</v>
      </c>
      <c r="G399" s="278">
        <v>0</v>
      </c>
      <c r="H399" s="253">
        <f t="shared" ref="H399:H401" si="60">G399+F399</f>
        <v>16418.049152659933</v>
      </c>
    </row>
    <row r="400" spans="1:8" x14ac:dyDescent="0.2">
      <c r="A400" s="450" t="s">
        <v>9787</v>
      </c>
      <c r="B400" s="32" t="s">
        <v>9788</v>
      </c>
      <c r="C400" s="278">
        <v>16418.049152659933</v>
      </c>
      <c r="D400" s="33">
        <v>31</v>
      </c>
      <c r="E400" s="250">
        <v>29</v>
      </c>
      <c r="F400" s="62">
        <f t="shared" si="59"/>
        <v>16418.049152659933</v>
      </c>
      <c r="G400" s="278">
        <v>0</v>
      </c>
      <c r="H400" s="253">
        <f t="shared" si="60"/>
        <v>16418.049152659933</v>
      </c>
    </row>
    <row r="401" spans="1:8" x14ac:dyDescent="0.2">
      <c r="A401" s="450" t="s">
        <v>9789</v>
      </c>
      <c r="B401" s="32" t="s">
        <v>9790</v>
      </c>
      <c r="C401" s="278">
        <v>16418.049152659933</v>
      </c>
      <c r="D401" s="33">
        <v>32</v>
      </c>
      <c r="E401" s="250">
        <v>29</v>
      </c>
      <c r="F401" s="62">
        <f t="shared" si="59"/>
        <v>16418.049152659933</v>
      </c>
      <c r="G401" s="278">
        <v>0</v>
      </c>
      <c r="H401" s="253">
        <f t="shared" si="60"/>
        <v>16418.049152659933</v>
      </c>
    </row>
    <row r="402" spans="1:8" x14ac:dyDescent="0.2">
      <c r="A402" s="450" t="s">
        <v>9791</v>
      </c>
      <c r="B402" s="32" t="s">
        <v>9792</v>
      </c>
      <c r="C402" s="278">
        <v>12997.62224585578</v>
      </c>
      <c r="D402" s="33">
        <v>33</v>
      </c>
      <c r="E402" s="250"/>
      <c r="F402" s="62">
        <v>0</v>
      </c>
      <c r="G402" s="62">
        <v>0</v>
      </c>
      <c r="H402" s="253">
        <f t="shared" ref="H402:H431" si="61">G402-F402</f>
        <v>0</v>
      </c>
    </row>
    <row r="403" spans="1:8" x14ac:dyDescent="0.2">
      <c r="A403" s="450" t="s">
        <v>9793</v>
      </c>
      <c r="B403" s="53" t="s">
        <v>9794</v>
      </c>
      <c r="C403" s="278">
        <v>16418.049152659933</v>
      </c>
      <c r="D403" s="33">
        <v>32</v>
      </c>
      <c r="E403" s="250">
        <v>28</v>
      </c>
      <c r="F403" s="62">
        <v>16418.05</v>
      </c>
      <c r="G403" s="62">
        <v>0</v>
      </c>
      <c r="H403" s="253">
        <f t="shared" ref="H403:H406" si="62">G403+F403</f>
        <v>16418.05</v>
      </c>
    </row>
    <row r="404" spans="1:8" x14ac:dyDescent="0.2">
      <c r="A404" s="450" t="s">
        <v>9795</v>
      </c>
      <c r="B404" s="53" t="s">
        <v>9796</v>
      </c>
      <c r="C404" s="278">
        <v>16418.049152659933</v>
      </c>
      <c r="D404" s="33">
        <v>32</v>
      </c>
      <c r="E404" s="250">
        <v>28</v>
      </c>
      <c r="F404" s="62">
        <v>16418.05</v>
      </c>
      <c r="G404" s="62">
        <v>0</v>
      </c>
      <c r="H404" s="253">
        <f t="shared" si="62"/>
        <v>16418.05</v>
      </c>
    </row>
    <row r="405" spans="1:8" x14ac:dyDescent="0.2">
      <c r="A405" s="450" t="s">
        <v>9797</v>
      </c>
      <c r="B405" s="53" t="s">
        <v>9798</v>
      </c>
      <c r="C405" s="278">
        <v>16418.049152659933</v>
      </c>
      <c r="D405" s="33">
        <v>33</v>
      </c>
      <c r="E405" s="250">
        <v>28</v>
      </c>
      <c r="F405" s="62">
        <v>16418.05</v>
      </c>
      <c r="G405" s="62">
        <v>0</v>
      </c>
      <c r="H405" s="253">
        <f t="shared" si="62"/>
        <v>16418.05</v>
      </c>
    </row>
    <row r="406" spans="1:8" x14ac:dyDescent="0.2">
      <c r="A406" s="450" t="s">
        <v>9799</v>
      </c>
      <c r="B406" s="53" t="s">
        <v>9800</v>
      </c>
      <c r="C406" s="278">
        <v>10261.280720412458</v>
      </c>
      <c r="D406" s="33">
        <v>34</v>
      </c>
      <c r="E406" s="250">
        <v>28</v>
      </c>
      <c r="F406" s="62">
        <v>10261.280000000001</v>
      </c>
      <c r="G406" s="62">
        <v>0</v>
      </c>
      <c r="H406" s="253">
        <f t="shared" si="62"/>
        <v>10261.280000000001</v>
      </c>
    </row>
    <row r="407" spans="1:8" x14ac:dyDescent="0.2">
      <c r="A407" s="450" t="s">
        <v>9801</v>
      </c>
      <c r="B407" s="53" t="s">
        <v>9802</v>
      </c>
      <c r="C407" s="278">
        <v>16418.049152659933</v>
      </c>
      <c r="D407" s="33">
        <v>32</v>
      </c>
      <c r="E407" s="250"/>
      <c r="F407" s="62">
        <v>0</v>
      </c>
      <c r="G407" s="62">
        <v>0</v>
      </c>
      <c r="H407" s="253">
        <f t="shared" si="61"/>
        <v>0</v>
      </c>
    </row>
    <row r="408" spans="1:8" x14ac:dyDescent="0.2">
      <c r="A408" s="450" t="s">
        <v>9803</v>
      </c>
      <c r="B408" s="53" t="s">
        <v>9804</v>
      </c>
      <c r="C408" s="278">
        <v>16418.049152659933</v>
      </c>
      <c r="D408" s="33">
        <v>32</v>
      </c>
      <c r="E408" s="250"/>
      <c r="F408" s="62">
        <v>0</v>
      </c>
      <c r="G408" s="62">
        <v>0</v>
      </c>
      <c r="H408" s="253">
        <f t="shared" si="61"/>
        <v>0</v>
      </c>
    </row>
    <row r="409" spans="1:8" x14ac:dyDescent="0.2">
      <c r="A409" s="450" t="s">
        <v>9805</v>
      </c>
      <c r="B409" s="53" t="s">
        <v>9806</v>
      </c>
      <c r="C409" s="278">
        <v>16418.049152659933</v>
      </c>
      <c r="D409" s="33">
        <v>33</v>
      </c>
      <c r="E409" s="250"/>
      <c r="F409" s="62">
        <v>0</v>
      </c>
      <c r="G409" s="62">
        <v>0</v>
      </c>
      <c r="H409" s="253">
        <f t="shared" si="61"/>
        <v>0</v>
      </c>
    </row>
    <row r="410" spans="1:8" x14ac:dyDescent="0.2">
      <c r="A410" s="450" t="s">
        <v>9807</v>
      </c>
      <c r="B410" s="53" t="s">
        <v>9808</v>
      </c>
      <c r="C410" s="278">
        <v>8345.8416526021319</v>
      </c>
      <c r="D410" s="33">
        <v>34</v>
      </c>
      <c r="E410" s="250"/>
      <c r="F410" s="62">
        <v>0</v>
      </c>
      <c r="G410" s="62">
        <v>0</v>
      </c>
      <c r="H410" s="253">
        <f t="shared" si="61"/>
        <v>0</v>
      </c>
    </row>
    <row r="411" spans="1:8" x14ac:dyDescent="0.2">
      <c r="A411" s="450" t="s">
        <v>9809</v>
      </c>
      <c r="B411" s="53" t="s">
        <v>9810</v>
      </c>
      <c r="C411" s="278">
        <v>16418.049152659933</v>
      </c>
      <c r="D411" s="33">
        <v>34</v>
      </c>
      <c r="E411" s="250">
        <v>28</v>
      </c>
      <c r="F411" s="62">
        <v>16418.05</v>
      </c>
      <c r="G411" s="62">
        <v>0</v>
      </c>
      <c r="H411" s="253">
        <f t="shared" ref="H411:H412" si="63">G411+F411</f>
        <v>16418.05</v>
      </c>
    </row>
    <row r="412" spans="1:8" x14ac:dyDescent="0.2">
      <c r="A412" s="450" t="s">
        <v>9811</v>
      </c>
      <c r="B412" s="53" t="s">
        <v>9812</v>
      </c>
      <c r="C412" s="278">
        <v>16418.049152659933</v>
      </c>
      <c r="D412" s="33">
        <v>34</v>
      </c>
      <c r="E412" s="250">
        <v>28</v>
      </c>
      <c r="F412" s="62">
        <v>16418.05</v>
      </c>
      <c r="G412" s="62">
        <v>0</v>
      </c>
      <c r="H412" s="253">
        <f t="shared" si="63"/>
        <v>16418.05</v>
      </c>
    </row>
    <row r="413" spans="1:8" x14ac:dyDescent="0.2">
      <c r="A413" s="450" t="s">
        <v>9813</v>
      </c>
      <c r="B413" s="53" t="s">
        <v>9814</v>
      </c>
      <c r="C413" s="278">
        <v>16418.049152659933</v>
      </c>
      <c r="D413" s="33">
        <v>35</v>
      </c>
      <c r="E413" s="250">
        <v>29</v>
      </c>
      <c r="F413" s="62">
        <f>C413</f>
        <v>16418.049152659933</v>
      </c>
      <c r="G413" s="278">
        <v>0</v>
      </c>
      <c r="H413" s="253">
        <f>G413+F413</f>
        <v>16418.049152659933</v>
      </c>
    </row>
    <row r="414" spans="1:8" x14ac:dyDescent="0.2">
      <c r="A414" s="450" t="s">
        <v>9815</v>
      </c>
      <c r="B414" s="53" t="s">
        <v>9816</v>
      </c>
      <c r="C414" s="278">
        <v>8345.8416526021319</v>
      </c>
      <c r="D414" s="33">
        <v>35</v>
      </c>
      <c r="E414" s="250"/>
      <c r="F414" s="62">
        <v>0</v>
      </c>
      <c r="G414" s="62">
        <v>0</v>
      </c>
      <c r="H414" s="253">
        <f t="shared" si="61"/>
        <v>0</v>
      </c>
    </row>
    <row r="415" spans="1:8" x14ac:dyDescent="0.2">
      <c r="A415" s="450" t="s">
        <v>9817</v>
      </c>
      <c r="B415" s="53" t="s">
        <v>9818</v>
      </c>
      <c r="C415" s="278">
        <v>16418.049152659933</v>
      </c>
      <c r="D415" s="33">
        <v>35</v>
      </c>
      <c r="E415" s="250">
        <v>29</v>
      </c>
      <c r="F415" s="62">
        <f>C415</f>
        <v>16418.049152659933</v>
      </c>
      <c r="G415" s="278">
        <v>0</v>
      </c>
      <c r="H415" s="253">
        <f>G415+F415</f>
        <v>16418.049152659933</v>
      </c>
    </row>
    <row r="416" spans="1:8" x14ac:dyDescent="0.2">
      <c r="A416" s="450" t="s">
        <v>9819</v>
      </c>
      <c r="B416" s="53" t="s">
        <v>9820</v>
      </c>
      <c r="C416" s="278">
        <v>16418.049152659933</v>
      </c>
      <c r="D416" s="33">
        <v>35</v>
      </c>
      <c r="E416" s="250">
        <v>29</v>
      </c>
      <c r="F416" s="62">
        <f t="shared" ref="F416:F417" si="64">C416</f>
        <v>16418.049152659933</v>
      </c>
      <c r="G416" s="278">
        <v>0</v>
      </c>
      <c r="H416" s="253">
        <f t="shared" ref="H416:H417" si="65">G416+F416</f>
        <v>16418.049152659933</v>
      </c>
    </row>
    <row r="417" spans="1:8" x14ac:dyDescent="0.2">
      <c r="A417" s="450" t="s">
        <v>9821</v>
      </c>
      <c r="B417" s="53" t="s">
        <v>9822</v>
      </c>
      <c r="C417" s="278">
        <v>16418.049152659933</v>
      </c>
      <c r="D417" s="33">
        <v>36</v>
      </c>
      <c r="E417" s="250">
        <v>29</v>
      </c>
      <c r="F417" s="62">
        <f t="shared" si="64"/>
        <v>16418.049152659933</v>
      </c>
      <c r="G417" s="278">
        <v>0</v>
      </c>
      <c r="H417" s="253">
        <f t="shared" si="65"/>
        <v>16418.049152659933</v>
      </c>
    </row>
    <row r="418" spans="1:8" x14ac:dyDescent="0.2">
      <c r="A418" s="450" t="s">
        <v>9823</v>
      </c>
      <c r="B418" s="53" t="s">
        <v>9824</v>
      </c>
      <c r="C418" s="278">
        <v>5062.2318220701463</v>
      </c>
      <c r="D418" s="33">
        <v>36</v>
      </c>
      <c r="E418" s="250"/>
      <c r="F418" s="62">
        <v>0</v>
      </c>
      <c r="G418" s="62">
        <v>0</v>
      </c>
      <c r="H418" s="253">
        <f t="shared" si="61"/>
        <v>0</v>
      </c>
    </row>
    <row r="419" spans="1:8" x14ac:dyDescent="0.2">
      <c r="A419" s="450" t="s">
        <v>9825</v>
      </c>
      <c r="B419" s="53" t="s">
        <v>9826</v>
      </c>
      <c r="C419" s="278">
        <v>16418.049152659933</v>
      </c>
      <c r="D419" s="33">
        <v>35</v>
      </c>
      <c r="E419" s="250">
        <v>28</v>
      </c>
      <c r="F419" s="62">
        <v>16418.05</v>
      </c>
      <c r="G419" s="62">
        <v>0</v>
      </c>
      <c r="H419" s="253">
        <f t="shared" ref="H419:H420" si="66">G419+F419</f>
        <v>16418.05</v>
      </c>
    </row>
    <row r="420" spans="1:8" x14ac:dyDescent="0.2">
      <c r="A420" s="450" t="s">
        <v>9827</v>
      </c>
      <c r="B420" s="53" t="s">
        <v>9828</v>
      </c>
      <c r="C420" s="278">
        <v>16418.049152659933</v>
      </c>
      <c r="D420" s="33">
        <v>35</v>
      </c>
      <c r="E420" s="250">
        <v>28</v>
      </c>
      <c r="F420" s="62">
        <v>16418.05</v>
      </c>
      <c r="G420" s="62">
        <v>0</v>
      </c>
      <c r="H420" s="253">
        <f t="shared" si="66"/>
        <v>16418.05</v>
      </c>
    </row>
    <row r="421" spans="1:8" x14ac:dyDescent="0.2">
      <c r="A421" s="450" t="s">
        <v>9829</v>
      </c>
      <c r="B421" s="53" t="s">
        <v>9830</v>
      </c>
      <c r="C421" s="278">
        <v>17649.402839109429</v>
      </c>
      <c r="D421" s="33">
        <v>36</v>
      </c>
      <c r="E421" s="250"/>
      <c r="F421" s="62">
        <v>0</v>
      </c>
      <c r="G421" s="62">
        <v>0</v>
      </c>
      <c r="H421" s="253">
        <f t="shared" si="61"/>
        <v>0</v>
      </c>
    </row>
    <row r="422" spans="1:8" x14ac:dyDescent="0.2">
      <c r="A422" s="450" t="s">
        <v>9831</v>
      </c>
      <c r="B422" s="53" t="s">
        <v>9832</v>
      </c>
      <c r="C422" s="278">
        <v>16418.049152659933</v>
      </c>
      <c r="D422" s="33">
        <v>36</v>
      </c>
      <c r="E422" s="250">
        <v>29</v>
      </c>
      <c r="F422" s="62">
        <f>C422</f>
        <v>16418.049152659933</v>
      </c>
      <c r="G422" s="278">
        <v>0</v>
      </c>
      <c r="H422" s="253">
        <f>G422+F422</f>
        <v>16418.049152659933</v>
      </c>
    </row>
    <row r="423" spans="1:8" x14ac:dyDescent="0.2">
      <c r="A423" s="450" t="s">
        <v>9833</v>
      </c>
      <c r="B423" s="53" t="s">
        <v>9834</v>
      </c>
      <c r="C423" s="278">
        <v>16418.049152659933</v>
      </c>
      <c r="D423" s="33">
        <v>36</v>
      </c>
      <c r="E423" s="250">
        <v>29</v>
      </c>
      <c r="F423" s="62">
        <f>C423</f>
        <v>16418.049152659933</v>
      </c>
      <c r="G423" s="278">
        <v>0</v>
      </c>
      <c r="H423" s="253">
        <f>G423+F423</f>
        <v>16418.049152659933</v>
      </c>
    </row>
    <row r="424" spans="1:8" x14ac:dyDescent="0.2">
      <c r="A424" s="450" t="s">
        <v>9835</v>
      </c>
      <c r="B424" s="53" t="s">
        <v>9836</v>
      </c>
      <c r="C424" s="278">
        <v>16554.866228932096</v>
      </c>
      <c r="D424" s="33">
        <v>37</v>
      </c>
      <c r="E424" s="250"/>
      <c r="F424" s="62">
        <v>0</v>
      </c>
      <c r="G424" s="62">
        <v>0</v>
      </c>
      <c r="H424" s="253">
        <f t="shared" si="61"/>
        <v>0</v>
      </c>
    </row>
    <row r="425" spans="1:8" x14ac:dyDescent="0.2">
      <c r="A425" s="450" t="s">
        <v>9837</v>
      </c>
      <c r="B425" s="53" t="s">
        <v>9838</v>
      </c>
      <c r="C425" s="278">
        <v>16418.049152659933</v>
      </c>
      <c r="D425" s="33">
        <v>37</v>
      </c>
      <c r="E425" s="250">
        <v>30</v>
      </c>
      <c r="F425" s="62">
        <v>0</v>
      </c>
      <c r="G425" s="62">
        <f>C425</f>
        <v>16418.049152659933</v>
      </c>
      <c r="H425" s="253">
        <f t="shared" si="61"/>
        <v>16418.049152659933</v>
      </c>
    </row>
    <row r="426" spans="1:8" x14ac:dyDescent="0.2">
      <c r="A426" s="450" t="s">
        <v>9839</v>
      </c>
      <c r="B426" s="53" t="s">
        <v>9840</v>
      </c>
      <c r="C426" s="278">
        <v>16418.049152659933</v>
      </c>
      <c r="D426" s="33">
        <v>37</v>
      </c>
      <c r="E426" s="250">
        <v>30</v>
      </c>
      <c r="F426" s="62">
        <v>0</v>
      </c>
      <c r="G426" s="62">
        <f>C426</f>
        <v>16418.049152659933</v>
      </c>
      <c r="H426" s="253">
        <f t="shared" si="61"/>
        <v>16418.049152659933</v>
      </c>
    </row>
    <row r="427" spans="1:8" x14ac:dyDescent="0.2">
      <c r="A427" s="450" t="s">
        <v>9841</v>
      </c>
      <c r="B427" s="53" t="s">
        <v>9842</v>
      </c>
      <c r="C427" s="278">
        <v>15186.695466210436</v>
      </c>
      <c r="D427" s="33">
        <v>38</v>
      </c>
      <c r="E427" s="250"/>
      <c r="F427" s="62">
        <v>0</v>
      </c>
      <c r="G427" s="62">
        <v>0</v>
      </c>
      <c r="H427" s="253">
        <f t="shared" si="61"/>
        <v>0</v>
      </c>
    </row>
    <row r="428" spans="1:8" x14ac:dyDescent="0.2">
      <c r="A428" s="450" t="s">
        <v>9843</v>
      </c>
      <c r="B428" s="53" t="s">
        <v>9844</v>
      </c>
      <c r="C428" s="278">
        <v>16418.049152659933</v>
      </c>
      <c r="D428" s="33">
        <v>37</v>
      </c>
      <c r="E428" s="250"/>
      <c r="F428" s="62">
        <v>0</v>
      </c>
      <c r="G428" s="62">
        <v>0</v>
      </c>
      <c r="H428" s="253">
        <f t="shared" si="61"/>
        <v>0</v>
      </c>
    </row>
    <row r="429" spans="1:8" x14ac:dyDescent="0.2">
      <c r="A429" s="450" t="s">
        <v>9845</v>
      </c>
      <c r="B429" s="53" t="s">
        <v>9846</v>
      </c>
      <c r="C429" s="278">
        <v>16418.049152659933</v>
      </c>
      <c r="D429" s="33">
        <v>38</v>
      </c>
      <c r="E429" s="250"/>
      <c r="F429" s="62">
        <v>0</v>
      </c>
      <c r="G429" s="62">
        <v>0</v>
      </c>
      <c r="H429" s="253">
        <f t="shared" si="61"/>
        <v>0</v>
      </c>
    </row>
    <row r="430" spans="1:8" x14ac:dyDescent="0.2">
      <c r="A430" s="450" t="s">
        <v>9847</v>
      </c>
      <c r="B430" s="53" t="s">
        <v>9848</v>
      </c>
      <c r="C430" s="278">
        <v>6704.0367373361396</v>
      </c>
      <c r="D430" s="33">
        <v>38</v>
      </c>
      <c r="E430" s="250"/>
      <c r="F430" s="62">
        <v>0</v>
      </c>
      <c r="G430" s="62">
        <v>0</v>
      </c>
      <c r="H430" s="253">
        <f t="shared" si="61"/>
        <v>0</v>
      </c>
    </row>
    <row r="431" spans="1:8" x14ac:dyDescent="0.2">
      <c r="A431" s="450" t="s">
        <v>9849</v>
      </c>
      <c r="B431" s="53" t="s">
        <v>2576</v>
      </c>
      <c r="C431" s="278">
        <v>119324.73</v>
      </c>
      <c r="D431" s="33">
        <v>38</v>
      </c>
      <c r="E431" s="250"/>
      <c r="F431" s="62">
        <v>0</v>
      </c>
      <c r="G431" s="62">
        <v>0</v>
      </c>
      <c r="H431" s="253">
        <f t="shared" si="61"/>
        <v>0</v>
      </c>
    </row>
    <row r="432" spans="1:8" ht="15" x14ac:dyDescent="0.25">
      <c r="A432" s="19" t="s">
        <v>953</v>
      </c>
      <c r="B432" s="27" t="s">
        <v>6111</v>
      </c>
      <c r="C432" s="255"/>
      <c r="D432" s="255"/>
      <c r="E432" s="255"/>
      <c r="F432" s="255"/>
      <c r="G432" s="255"/>
      <c r="H432" s="277"/>
    </row>
    <row r="433" spans="1:8" ht="15" x14ac:dyDescent="0.25">
      <c r="A433" s="10" t="s">
        <v>954</v>
      </c>
      <c r="B433" s="36" t="s">
        <v>2585</v>
      </c>
      <c r="C433" s="253"/>
      <c r="D433" s="293"/>
      <c r="E433" s="293"/>
      <c r="F433" s="293"/>
      <c r="G433" s="293"/>
      <c r="H433" s="293"/>
    </row>
    <row r="434" spans="1:8" x14ac:dyDescent="0.2">
      <c r="A434" s="10" t="s">
        <v>955</v>
      </c>
      <c r="B434" s="214" t="s">
        <v>6112</v>
      </c>
      <c r="C434" s="253">
        <v>115419.8</v>
      </c>
      <c r="D434" s="293">
        <v>20</v>
      </c>
      <c r="E434" s="293"/>
      <c r="F434" s="62">
        <v>0</v>
      </c>
      <c r="G434" s="62">
        <v>0</v>
      </c>
      <c r="H434" s="253">
        <f t="shared" ref="H434:H435" si="67">G434-F434</f>
        <v>0</v>
      </c>
    </row>
    <row r="435" spans="1:8" ht="28.5" x14ac:dyDescent="0.2">
      <c r="A435" s="10" t="s">
        <v>956</v>
      </c>
      <c r="B435" s="173" t="s">
        <v>6113</v>
      </c>
      <c r="C435" s="253">
        <v>12824.42</v>
      </c>
      <c r="D435" s="293">
        <v>21</v>
      </c>
      <c r="E435" s="293"/>
      <c r="F435" s="62">
        <v>0</v>
      </c>
      <c r="G435" s="62">
        <v>0</v>
      </c>
      <c r="H435" s="253">
        <f t="shared" si="67"/>
        <v>0</v>
      </c>
    </row>
    <row r="436" spans="1:8" ht="15" x14ac:dyDescent="0.25">
      <c r="A436" s="10" t="s">
        <v>957</v>
      </c>
      <c r="B436" s="36" t="s">
        <v>2586</v>
      </c>
      <c r="C436" s="253"/>
      <c r="D436" s="293"/>
      <c r="E436" s="293"/>
      <c r="F436" s="293"/>
      <c r="G436" s="293"/>
      <c r="H436" s="293"/>
    </row>
    <row r="437" spans="1:8" x14ac:dyDescent="0.2">
      <c r="A437" s="10" t="s">
        <v>1280</v>
      </c>
      <c r="B437" s="214" t="s">
        <v>6112</v>
      </c>
      <c r="C437" s="253">
        <v>134656.43</v>
      </c>
      <c r="D437" s="293">
        <v>22</v>
      </c>
      <c r="E437" s="293"/>
      <c r="F437" s="62">
        <v>0</v>
      </c>
      <c r="G437" s="62">
        <v>0</v>
      </c>
      <c r="H437" s="253">
        <f t="shared" ref="H437:H438" si="68">G437-F437</f>
        <v>0</v>
      </c>
    </row>
    <row r="438" spans="1:8" ht="28.5" x14ac:dyDescent="0.2">
      <c r="A438" s="10" t="s">
        <v>1281</v>
      </c>
      <c r="B438" s="173" t="s">
        <v>6113</v>
      </c>
      <c r="C438" s="253">
        <v>14961.83</v>
      </c>
      <c r="D438" s="293">
        <v>23</v>
      </c>
      <c r="E438" s="293"/>
      <c r="F438" s="62">
        <v>0</v>
      </c>
      <c r="G438" s="62">
        <v>0</v>
      </c>
      <c r="H438" s="253">
        <f t="shared" si="68"/>
        <v>0</v>
      </c>
    </row>
    <row r="439" spans="1:8" ht="15" x14ac:dyDescent="0.25">
      <c r="A439" s="10" t="s">
        <v>3841</v>
      </c>
      <c r="B439" s="36" t="s">
        <v>2587</v>
      </c>
      <c r="C439" s="253"/>
      <c r="D439" s="293"/>
      <c r="E439" s="293"/>
      <c r="F439" s="293"/>
      <c r="G439" s="293"/>
      <c r="H439" s="293"/>
    </row>
    <row r="440" spans="1:8" x14ac:dyDescent="0.2">
      <c r="A440" s="10" t="s">
        <v>3842</v>
      </c>
      <c r="B440" s="214" t="s">
        <v>6112</v>
      </c>
      <c r="C440" s="253">
        <v>134656.43</v>
      </c>
      <c r="D440" s="293">
        <v>23</v>
      </c>
      <c r="E440" s="293"/>
      <c r="F440" s="62">
        <v>0</v>
      </c>
      <c r="G440" s="62">
        <v>0</v>
      </c>
      <c r="H440" s="253">
        <f t="shared" ref="H440:H441" si="69">G440-F440</f>
        <v>0</v>
      </c>
    </row>
    <row r="441" spans="1:8" ht="28.5" x14ac:dyDescent="0.2">
      <c r="A441" s="10" t="s">
        <v>3843</v>
      </c>
      <c r="B441" s="173" t="s">
        <v>6113</v>
      </c>
      <c r="C441" s="253">
        <v>14961.83</v>
      </c>
      <c r="D441" s="293">
        <v>24</v>
      </c>
      <c r="E441" s="293"/>
      <c r="F441" s="62">
        <v>0</v>
      </c>
      <c r="G441" s="62">
        <v>0</v>
      </c>
      <c r="H441" s="253">
        <f t="shared" si="69"/>
        <v>0</v>
      </c>
    </row>
    <row r="442" spans="1:8" ht="15" x14ac:dyDescent="0.25">
      <c r="A442" s="10" t="s">
        <v>3844</v>
      </c>
      <c r="B442" s="36" t="s">
        <v>2588</v>
      </c>
      <c r="C442" s="253"/>
      <c r="D442" s="250"/>
      <c r="E442" s="250"/>
      <c r="F442" s="250"/>
      <c r="G442" s="250"/>
      <c r="H442" s="250"/>
    </row>
    <row r="443" spans="1:8" x14ac:dyDescent="0.2">
      <c r="A443" s="10" t="s">
        <v>3845</v>
      </c>
      <c r="B443" s="214" t="s">
        <v>6112</v>
      </c>
      <c r="C443" s="253">
        <v>134656.43</v>
      </c>
      <c r="D443" s="277">
        <v>24</v>
      </c>
      <c r="E443" s="277"/>
      <c r="F443" s="62">
        <v>0</v>
      </c>
      <c r="G443" s="62">
        <v>0</v>
      </c>
      <c r="H443" s="253">
        <f t="shared" ref="H443:H444" si="70">G443-F443</f>
        <v>0</v>
      </c>
    </row>
    <row r="444" spans="1:8" ht="28.5" x14ac:dyDescent="0.2">
      <c r="A444" s="10" t="s">
        <v>3846</v>
      </c>
      <c r="B444" s="173" t="s">
        <v>6113</v>
      </c>
      <c r="C444" s="253">
        <v>14961.83</v>
      </c>
      <c r="D444" s="277">
        <v>25</v>
      </c>
      <c r="E444" s="277"/>
      <c r="F444" s="62">
        <v>0</v>
      </c>
      <c r="G444" s="62">
        <v>0</v>
      </c>
      <c r="H444" s="253">
        <f t="shared" si="70"/>
        <v>0</v>
      </c>
    </row>
    <row r="445" spans="1:8" ht="15" x14ac:dyDescent="0.25">
      <c r="A445" s="10" t="s">
        <v>3847</v>
      </c>
      <c r="B445" s="36" t="s">
        <v>2589</v>
      </c>
      <c r="C445" s="253"/>
      <c r="D445" s="277"/>
      <c r="E445" s="277"/>
      <c r="F445" s="277"/>
      <c r="G445" s="277"/>
      <c r="H445" s="277"/>
    </row>
    <row r="446" spans="1:8" x14ac:dyDescent="0.2">
      <c r="A446" s="10" t="s">
        <v>3848</v>
      </c>
      <c r="B446" s="214" t="s">
        <v>6112</v>
      </c>
      <c r="C446" s="253">
        <v>134656.43</v>
      </c>
      <c r="D446" s="277">
        <v>25</v>
      </c>
      <c r="E446" s="277"/>
      <c r="F446" s="62">
        <v>0</v>
      </c>
      <c r="G446" s="62">
        <v>0</v>
      </c>
      <c r="H446" s="253">
        <f t="shared" ref="H446:H447" si="71">G446-F446</f>
        <v>0</v>
      </c>
    </row>
    <row r="447" spans="1:8" ht="28.5" x14ac:dyDescent="0.2">
      <c r="A447" s="10" t="s">
        <v>3849</v>
      </c>
      <c r="B447" s="173" t="s">
        <v>6113</v>
      </c>
      <c r="C447" s="253">
        <v>14961.83</v>
      </c>
      <c r="D447" s="277">
        <v>26</v>
      </c>
      <c r="E447" s="277"/>
      <c r="F447" s="62">
        <v>0</v>
      </c>
      <c r="G447" s="62">
        <v>0</v>
      </c>
      <c r="H447" s="253">
        <f t="shared" si="71"/>
        <v>0</v>
      </c>
    </row>
    <row r="448" spans="1:8" ht="15" x14ac:dyDescent="0.25">
      <c r="A448" s="10" t="s">
        <v>3850</v>
      </c>
      <c r="B448" s="40" t="s">
        <v>2590</v>
      </c>
      <c r="C448" s="253"/>
      <c r="D448" s="277"/>
      <c r="E448" s="277"/>
      <c r="F448" s="277"/>
      <c r="G448" s="277"/>
      <c r="H448" s="277"/>
    </row>
    <row r="449" spans="1:8" x14ac:dyDescent="0.2">
      <c r="A449" s="10" t="s">
        <v>3851</v>
      </c>
      <c r="B449" s="214" t="s">
        <v>6112</v>
      </c>
      <c r="C449" s="253">
        <v>134656.43</v>
      </c>
      <c r="D449" s="277">
        <v>26</v>
      </c>
      <c r="E449" s="277"/>
      <c r="F449" s="62">
        <v>0</v>
      </c>
      <c r="G449" s="62">
        <v>0</v>
      </c>
      <c r="H449" s="253">
        <f t="shared" ref="H449:H450" si="72">G449-F449</f>
        <v>0</v>
      </c>
    </row>
    <row r="450" spans="1:8" ht="28.5" x14ac:dyDescent="0.2">
      <c r="A450" s="10" t="s">
        <v>3852</v>
      </c>
      <c r="B450" s="173" t="s">
        <v>6113</v>
      </c>
      <c r="C450" s="253">
        <v>14961.83</v>
      </c>
      <c r="D450" s="277">
        <v>27</v>
      </c>
      <c r="E450" s="277"/>
      <c r="F450" s="62">
        <v>0</v>
      </c>
      <c r="G450" s="62">
        <v>0</v>
      </c>
      <c r="H450" s="253">
        <f t="shared" si="72"/>
        <v>0</v>
      </c>
    </row>
    <row r="451" spans="1:8" ht="15" x14ac:dyDescent="0.25">
      <c r="A451" s="10" t="s">
        <v>3853</v>
      </c>
      <c r="B451" s="40" t="s">
        <v>2591</v>
      </c>
      <c r="C451" s="253"/>
      <c r="D451" s="277"/>
      <c r="E451" s="277"/>
      <c r="F451" s="277"/>
      <c r="G451" s="277"/>
      <c r="H451" s="277"/>
    </row>
    <row r="452" spans="1:8" x14ac:dyDescent="0.2">
      <c r="A452" s="10" t="s">
        <v>3854</v>
      </c>
      <c r="B452" s="214" t="s">
        <v>6112</v>
      </c>
      <c r="C452" s="253">
        <v>134656.43</v>
      </c>
      <c r="D452" s="277">
        <v>27</v>
      </c>
      <c r="E452" s="277"/>
      <c r="F452" s="62">
        <v>0</v>
      </c>
      <c r="G452" s="62">
        <v>0</v>
      </c>
      <c r="H452" s="253">
        <f t="shared" ref="H452:H453" si="73">G452-F452</f>
        <v>0</v>
      </c>
    </row>
    <row r="453" spans="1:8" ht="28.5" x14ac:dyDescent="0.2">
      <c r="A453" s="10" t="s">
        <v>3855</v>
      </c>
      <c r="B453" s="173" t="s">
        <v>6113</v>
      </c>
      <c r="C453" s="253">
        <v>14961.83</v>
      </c>
      <c r="D453" s="277">
        <v>28</v>
      </c>
      <c r="E453" s="277"/>
      <c r="F453" s="62">
        <v>0</v>
      </c>
      <c r="G453" s="62">
        <v>0</v>
      </c>
      <c r="H453" s="253">
        <f t="shared" si="73"/>
        <v>0</v>
      </c>
    </row>
    <row r="454" spans="1:8" ht="15" x14ac:dyDescent="0.25">
      <c r="A454" s="10" t="s">
        <v>3856</v>
      </c>
      <c r="B454" s="40" t="s">
        <v>2592</v>
      </c>
      <c r="C454" s="253"/>
      <c r="D454" s="251"/>
      <c r="E454" s="251"/>
      <c r="F454" s="251"/>
      <c r="G454" s="251"/>
      <c r="H454" s="251"/>
    </row>
    <row r="455" spans="1:8" x14ac:dyDescent="0.2">
      <c r="A455" s="10" t="s">
        <v>3857</v>
      </c>
      <c r="B455" s="214" t="s">
        <v>6112</v>
      </c>
      <c r="C455" s="253">
        <v>134656.43</v>
      </c>
      <c r="D455" s="277">
        <v>28</v>
      </c>
      <c r="E455" s="277"/>
      <c r="F455" s="62">
        <v>0</v>
      </c>
      <c r="G455" s="62">
        <v>0</v>
      </c>
      <c r="H455" s="253">
        <f t="shared" ref="H455:H456" si="74">G455-F455</f>
        <v>0</v>
      </c>
    </row>
    <row r="456" spans="1:8" ht="28.5" x14ac:dyDescent="0.2">
      <c r="A456" s="10" t="s">
        <v>3858</v>
      </c>
      <c r="B456" s="173" t="s">
        <v>6113</v>
      </c>
      <c r="C456" s="253">
        <v>14961.83</v>
      </c>
      <c r="D456" s="277">
        <v>29</v>
      </c>
      <c r="E456" s="277"/>
      <c r="F456" s="253">
        <v>0</v>
      </c>
      <c r="G456" s="253">
        <v>0</v>
      </c>
      <c r="H456" s="253">
        <f t="shared" si="74"/>
        <v>0</v>
      </c>
    </row>
    <row r="457" spans="1:8" ht="15" x14ac:dyDescent="0.25">
      <c r="A457" s="10" t="s">
        <v>3859</v>
      </c>
      <c r="B457" s="40" t="s">
        <v>2593</v>
      </c>
      <c r="C457" s="253"/>
      <c r="D457" s="251"/>
      <c r="E457" s="251"/>
      <c r="F457" s="251"/>
      <c r="G457" s="251"/>
      <c r="H457" s="251"/>
    </row>
    <row r="458" spans="1:8" x14ac:dyDescent="0.2">
      <c r="A458" s="10" t="s">
        <v>3860</v>
      </c>
      <c r="B458" s="214" t="s">
        <v>6112</v>
      </c>
      <c r="C458" s="253">
        <v>134656.43</v>
      </c>
      <c r="D458" s="277">
        <v>29</v>
      </c>
      <c r="E458" s="277"/>
      <c r="F458" s="62">
        <v>0</v>
      </c>
      <c r="G458" s="62">
        <v>0</v>
      </c>
      <c r="H458" s="253">
        <f t="shared" ref="H458:H459" si="75">G458-F458</f>
        <v>0</v>
      </c>
    </row>
    <row r="459" spans="1:8" ht="28.5" x14ac:dyDescent="0.2">
      <c r="A459" s="10" t="s">
        <v>3861</v>
      </c>
      <c r="B459" s="173" t="s">
        <v>6113</v>
      </c>
      <c r="C459" s="253">
        <v>14961.83</v>
      </c>
      <c r="D459" s="277">
        <v>30</v>
      </c>
      <c r="E459" s="277"/>
      <c r="F459" s="62">
        <v>0</v>
      </c>
      <c r="G459" s="62">
        <v>0</v>
      </c>
      <c r="H459" s="253">
        <f t="shared" si="75"/>
        <v>0</v>
      </c>
    </row>
    <row r="460" spans="1:8" ht="15" x14ac:dyDescent="0.25">
      <c r="A460" s="10" t="s">
        <v>3862</v>
      </c>
      <c r="B460" s="40" t="s">
        <v>2594</v>
      </c>
      <c r="C460" s="253"/>
      <c r="D460" s="277"/>
      <c r="E460" s="277"/>
      <c r="F460" s="277"/>
      <c r="G460" s="277"/>
      <c r="H460" s="277"/>
    </row>
    <row r="461" spans="1:8" x14ac:dyDescent="0.2">
      <c r="A461" s="10" t="s">
        <v>3863</v>
      </c>
      <c r="B461" s="214" t="s">
        <v>6112</v>
      </c>
      <c r="C461" s="253">
        <v>134656.43</v>
      </c>
      <c r="D461" s="277">
        <v>30</v>
      </c>
      <c r="E461" s="277"/>
      <c r="F461" s="62">
        <v>0</v>
      </c>
      <c r="G461" s="62">
        <v>0</v>
      </c>
      <c r="H461" s="253">
        <f t="shared" ref="H461:H462" si="76">G461-F461</f>
        <v>0</v>
      </c>
    </row>
    <row r="462" spans="1:8" ht="28.5" x14ac:dyDescent="0.2">
      <c r="A462" s="10" t="s">
        <v>3864</v>
      </c>
      <c r="B462" s="173" t="s">
        <v>6113</v>
      </c>
      <c r="C462" s="253">
        <v>14961.83</v>
      </c>
      <c r="D462" s="277">
        <v>31</v>
      </c>
      <c r="E462" s="277"/>
      <c r="F462" s="62">
        <v>0</v>
      </c>
      <c r="G462" s="62">
        <v>0</v>
      </c>
      <c r="H462" s="253">
        <f t="shared" si="76"/>
        <v>0</v>
      </c>
    </row>
    <row r="463" spans="1:8" ht="15" x14ac:dyDescent="0.25">
      <c r="A463" s="10" t="s">
        <v>3865</v>
      </c>
      <c r="B463" s="40" t="s">
        <v>2664</v>
      </c>
      <c r="C463" s="253"/>
      <c r="D463" s="277"/>
      <c r="E463" s="277"/>
      <c r="F463" s="277"/>
      <c r="G463" s="277"/>
      <c r="H463" s="277"/>
    </row>
    <row r="464" spans="1:8" x14ac:dyDescent="0.2">
      <c r="A464" s="10" t="s">
        <v>3866</v>
      </c>
      <c r="B464" s="214" t="s">
        <v>6112</v>
      </c>
      <c r="C464" s="253">
        <v>124557.2</v>
      </c>
      <c r="D464" s="277">
        <v>31</v>
      </c>
      <c r="E464" s="277"/>
      <c r="F464" s="62">
        <v>0</v>
      </c>
      <c r="G464" s="62">
        <v>0</v>
      </c>
      <c r="H464" s="253">
        <f t="shared" ref="H464:H465" si="77">G464-F464</f>
        <v>0</v>
      </c>
    </row>
    <row r="465" spans="1:8" ht="28.5" x14ac:dyDescent="0.2">
      <c r="A465" s="10" t="s">
        <v>3867</v>
      </c>
      <c r="B465" s="173" t="s">
        <v>6113</v>
      </c>
      <c r="C465" s="253">
        <v>13839.69</v>
      </c>
      <c r="D465" s="277">
        <v>32</v>
      </c>
      <c r="E465" s="277"/>
      <c r="F465" s="62">
        <v>0</v>
      </c>
      <c r="G465" s="62">
        <v>0</v>
      </c>
      <c r="H465" s="253">
        <f t="shared" si="77"/>
        <v>0</v>
      </c>
    </row>
    <row r="466" spans="1:8" ht="15" x14ac:dyDescent="0.25">
      <c r="A466" s="10" t="s">
        <v>3868</v>
      </c>
      <c r="B466" s="40" t="s">
        <v>2665</v>
      </c>
      <c r="C466" s="253"/>
      <c r="D466" s="277"/>
      <c r="E466" s="277"/>
      <c r="F466" s="277"/>
      <c r="G466" s="277"/>
      <c r="H466" s="277"/>
    </row>
    <row r="467" spans="1:8" x14ac:dyDescent="0.2">
      <c r="A467" s="10" t="s">
        <v>3869</v>
      </c>
      <c r="B467" s="214" t="s">
        <v>6112</v>
      </c>
      <c r="C467" s="253">
        <v>124557.2</v>
      </c>
      <c r="D467" s="277">
        <v>32</v>
      </c>
      <c r="E467" s="277"/>
      <c r="F467" s="62">
        <v>0</v>
      </c>
      <c r="G467" s="62">
        <v>0</v>
      </c>
      <c r="H467" s="253">
        <f t="shared" ref="H467:H468" si="78">G467-F467</f>
        <v>0</v>
      </c>
    </row>
    <row r="468" spans="1:8" ht="28.5" x14ac:dyDescent="0.2">
      <c r="A468" s="10" t="s">
        <v>3870</v>
      </c>
      <c r="B468" s="173" t="s">
        <v>6113</v>
      </c>
      <c r="C468" s="253">
        <v>13839.69</v>
      </c>
      <c r="D468" s="277">
        <v>33</v>
      </c>
      <c r="E468" s="277"/>
      <c r="F468" s="62">
        <v>0</v>
      </c>
      <c r="G468" s="62">
        <v>0</v>
      </c>
      <c r="H468" s="253">
        <f t="shared" si="78"/>
        <v>0</v>
      </c>
    </row>
    <row r="469" spans="1:8" ht="15" x14ac:dyDescent="0.25">
      <c r="A469" s="10" t="s">
        <v>3871</v>
      </c>
      <c r="B469" s="40" t="s">
        <v>3563</v>
      </c>
      <c r="C469" s="253"/>
      <c r="D469" s="277"/>
      <c r="E469" s="277"/>
      <c r="F469" s="277"/>
      <c r="G469" s="277"/>
      <c r="H469" s="277"/>
    </row>
    <row r="470" spans="1:8" x14ac:dyDescent="0.2">
      <c r="A470" s="10" t="s">
        <v>3872</v>
      </c>
      <c r="B470" s="214" t="s">
        <v>6112</v>
      </c>
      <c r="C470" s="253">
        <v>134656.43</v>
      </c>
      <c r="D470" s="277">
        <v>33</v>
      </c>
      <c r="E470" s="277"/>
      <c r="F470" s="62">
        <v>0</v>
      </c>
      <c r="G470" s="62">
        <v>0</v>
      </c>
      <c r="H470" s="253">
        <f t="shared" ref="H470:H471" si="79">G470-F470</f>
        <v>0</v>
      </c>
    </row>
    <row r="471" spans="1:8" ht="28.5" x14ac:dyDescent="0.2">
      <c r="A471" s="10" t="s">
        <v>3873</v>
      </c>
      <c r="B471" s="173" t="s">
        <v>6113</v>
      </c>
      <c r="C471" s="253">
        <v>14961.83</v>
      </c>
      <c r="D471" s="277">
        <v>34</v>
      </c>
      <c r="E471" s="277"/>
      <c r="F471" s="62">
        <v>0</v>
      </c>
      <c r="G471" s="62">
        <v>0</v>
      </c>
      <c r="H471" s="253">
        <f t="shared" si="79"/>
        <v>0</v>
      </c>
    </row>
    <row r="472" spans="1:8" ht="15" x14ac:dyDescent="0.25">
      <c r="A472" s="10" t="s">
        <v>3874</v>
      </c>
      <c r="B472" s="40" t="s">
        <v>3564</v>
      </c>
      <c r="C472" s="253"/>
      <c r="D472" s="277"/>
      <c r="E472" s="277"/>
      <c r="F472" s="277"/>
      <c r="G472" s="277"/>
      <c r="H472" s="277"/>
    </row>
    <row r="473" spans="1:8" x14ac:dyDescent="0.2">
      <c r="A473" s="10" t="s">
        <v>3875</v>
      </c>
      <c r="B473" s="214" t="s">
        <v>6112</v>
      </c>
      <c r="C473" s="253">
        <v>134656.43</v>
      </c>
      <c r="D473" s="277">
        <v>34</v>
      </c>
      <c r="E473" s="277"/>
      <c r="F473" s="62">
        <v>0</v>
      </c>
      <c r="G473" s="62">
        <v>0</v>
      </c>
      <c r="H473" s="253">
        <f t="shared" ref="H473:H474" si="80">G473-F473</f>
        <v>0</v>
      </c>
    </row>
    <row r="474" spans="1:8" ht="28.5" x14ac:dyDescent="0.2">
      <c r="A474" s="10" t="s">
        <v>3876</v>
      </c>
      <c r="B474" s="173" t="s">
        <v>6113</v>
      </c>
      <c r="C474" s="253">
        <v>14961.83</v>
      </c>
      <c r="D474" s="277">
        <v>35</v>
      </c>
      <c r="E474" s="277"/>
      <c r="F474" s="62">
        <v>0</v>
      </c>
      <c r="G474" s="62">
        <v>0</v>
      </c>
      <c r="H474" s="253">
        <f t="shared" si="80"/>
        <v>0</v>
      </c>
    </row>
    <row r="475" spans="1:8" ht="15" x14ac:dyDescent="0.25">
      <c r="A475" s="10" t="s">
        <v>3877</v>
      </c>
      <c r="B475" s="40" t="s">
        <v>3565</v>
      </c>
      <c r="C475" s="253"/>
      <c r="D475" s="277"/>
      <c r="E475" s="277"/>
      <c r="F475" s="277"/>
      <c r="G475" s="277"/>
      <c r="H475" s="277"/>
    </row>
    <row r="476" spans="1:8" x14ac:dyDescent="0.2">
      <c r="A476" s="10" t="s">
        <v>3878</v>
      </c>
      <c r="B476" s="214" t="s">
        <v>6112</v>
      </c>
      <c r="C476" s="253">
        <v>134656.43</v>
      </c>
      <c r="D476" s="277">
        <v>35</v>
      </c>
      <c r="E476" s="277"/>
      <c r="F476" s="62">
        <v>0</v>
      </c>
      <c r="G476" s="62">
        <v>0</v>
      </c>
      <c r="H476" s="253">
        <f t="shared" ref="H476:H477" si="81">G476-F476</f>
        <v>0</v>
      </c>
    </row>
    <row r="477" spans="1:8" ht="28.5" x14ac:dyDescent="0.2">
      <c r="A477" s="10" t="s">
        <v>3879</v>
      </c>
      <c r="B477" s="173" t="s">
        <v>6113</v>
      </c>
      <c r="C477" s="253">
        <v>14961.83</v>
      </c>
      <c r="D477" s="277">
        <v>36</v>
      </c>
      <c r="E477" s="277"/>
      <c r="F477" s="62">
        <v>0</v>
      </c>
      <c r="G477" s="62">
        <v>0</v>
      </c>
      <c r="H477" s="253">
        <f t="shared" si="81"/>
        <v>0</v>
      </c>
    </row>
    <row r="478" spans="1:8" ht="15" x14ac:dyDescent="0.25">
      <c r="A478" s="10" t="s">
        <v>3880</v>
      </c>
      <c r="B478" s="40" t="s">
        <v>3566</v>
      </c>
      <c r="C478" s="253"/>
      <c r="D478" s="277"/>
      <c r="E478" s="277"/>
      <c r="F478" s="277"/>
      <c r="G478" s="277"/>
      <c r="H478" s="277"/>
    </row>
    <row r="479" spans="1:8" x14ac:dyDescent="0.2">
      <c r="A479" s="10" t="s">
        <v>3881</v>
      </c>
      <c r="B479" s="214" t="s">
        <v>6112</v>
      </c>
      <c r="C479" s="253">
        <v>134656.43</v>
      </c>
      <c r="D479" s="277">
        <v>36</v>
      </c>
      <c r="E479" s="277"/>
      <c r="F479" s="62">
        <v>0</v>
      </c>
      <c r="G479" s="62">
        <v>0</v>
      </c>
      <c r="H479" s="253">
        <f t="shared" ref="H479:H480" si="82">G479-F479</f>
        <v>0</v>
      </c>
    </row>
    <row r="480" spans="1:8" ht="28.5" x14ac:dyDescent="0.2">
      <c r="A480" s="10" t="s">
        <v>3882</v>
      </c>
      <c r="B480" s="173" t="s">
        <v>6113</v>
      </c>
      <c r="C480" s="253">
        <v>14961.83</v>
      </c>
      <c r="D480" s="277">
        <v>37</v>
      </c>
      <c r="E480" s="277"/>
      <c r="F480" s="62">
        <v>0</v>
      </c>
      <c r="G480" s="62">
        <v>0</v>
      </c>
      <c r="H480" s="253">
        <f t="shared" si="82"/>
        <v>0</v>
      </c>
    </row>
    <row r="481" spans="1:8" ht="15" x14ac:dyDescent="0.25">
      <c r="A481" s="10" t="s">
        <v>3883</v>
      </c>
      <c r="B481" s="40" t="s">
        <v>3836</v>
      </c>
      <c r="C481" s="253"/>
      <c r="D481" s="277"/>
      <c r="E481" s="277"/>
      <c r="F481" s="277"/>
      <c r="G481" s="277"/>
      <c r="H481" s="277"/>
    </row>
    <row r="482" spans="1:8" x14ac:dyDescent="0.2">
      <c r="A482" s="10" t="s">
        <v>3884</v>
      </c>
      <c r="B482" s="214" t="s">
        <v>6112</v>
      </c>
      <c r="C482" s="253">
        <v>134656.43</v>
      </c>
      <c r="D482" s="277">
        <v>37</v>
      </c>
      <c r="E482" s="277"/>
      <c r="F482" s="62">
        <v>0</v>
      </c>
      <c r="G482" s="62">
        <v>0</v>
      </c>
      <c r="H482" s="253">
        <f t="shared" ref="H482:H483" si="83">G482-F482</f>
        <v>0</v>
      </c>
    </row>
    <row r="483" spans="1:8" ht="28.5" x14ac:dyDescent="0.2">
      <c r="A483" s="10" t="s">
        <v>3885</v>
      </c>
      <c r="B483" s="173" t="s">
        <v>6113</v>
      </c>
      <c r="C483" s="253">
        <v>14961.83</v>
      </c>
      <c r="D483" s="277">
        <v>38</v>
      </c>
      <c r="E483" s="277"/>
      <c r="F483" s="62">
        <v>0</v>
      </c>
      <c r="G483" s="62">
        <v>0</v>
      </c>
      <c r="H483" s="253">
        <f t="shared" si="83"/>
        <v>0</v>
      </c>
    </row>
    <row r="484" spans="1:8" ht="15" x14ac:dyDescent="0.25">
      <c r="A484" s="10" t="s">
        <v>3886</v>
      </c>
      <c r="B484" s="40" t="s">
        <v>3837</v>
      </c>
      <c r="C484" s="253"/>
      <c r="D484" s="277"/>
      <c r="E484" s="277"/>
      <c r="F484" s="277"/>
      <c r="G484" s="277"/>
      <c r="H484" s="277"/>
    </row>
    <row r="485" spans="1:8" x14ac:dyDescent="0.2">
      <c r="A485" s="10" t="s">
        <v>3887</v>
      </c>
      <c r="B485" s="214" t="s">
        <v>6112</v>
      </c>
      <c r="C485" s="253">
        <v>134656.43</v>
      </c>
      <c r="D485" s="277">
        <v>36</v>
      </c>
      <c r="E485" s="277"/>
      <c r="F485" s="62">
        <v>0</v>
      </c>
      <c r="G485" s="62">
        <v>0</v>
      </c>
      <c r="H485" s="253">
        <f t="shared" ref="H485:H486" si="84">G485-F485</f>
        <v>0</v>
      </c>
    </row>
    <row r="486" spans="1:8" ht="28.5" x14ac:dyDescent="0.2">
      <c r="A486" s="10" t="s">
        <v>3888</v>
      </c>
      <c r="B486" s="173" t="s">
        <v>6113</v>
      </c>
      <c r="C486" s="253">
        <v>14961.83</v>
      </c>
      <c r="D486" s="277">
        <v>38</v>
      </c>
      <c r="E486" s="277"/>
      <c r="F486" s="62">
        <v>0</v>
      </c>
      <c r="G486" s="62">
        <v>0</v>
      </c>
      <c r="H486" s="253">
        <f t="shared" si="84"/>
        <v>0</v>
      </c>
    </row>
    <row r="487" spans="1:8" ht="15" x14ac:dyDescent="0.25">
      <c r="A487" s="10" t="s">
        <v>3889</v>
      </c>
      <c r="B487" s="40" t="s">
        <v>3838</v>
      </c>
      <c r="C487" s="253"/>
      <c r="D487" s="277"/>
      <c r="E487" s="277"/>
      <c r="F487" s="277"/>
      <c r="G487" s="277"/>
      <c r="H487" s="277"/>
    </row>
    <row r="488" spans="1:8" x14ac:dyDescent="0.2">
      <c r="A488" s="10" t="s">
        <v>3890</v>
      </c>
      <c r="B488" s="214" t="s">
        <v>6112</v>
      </c>
      <c r="C488" s="253">
        <v>134656.43</v>
      </c>
      <c r="D488" s="277">
        <v>39</v>
      </c>
      <c r="E488" s="277"/>
      <c r="F488" s="62">
        <v>0</v>
      </c>
      <c r="G488" s="62">
        <v>0</v>
      </c>
      <c r="H488" s="253">
        <f t="shared" ref="H488:H489" si="85">G488-F488</f>
        <v>0</v>
      </c>
    </row>
    <row r="489" spans="1:8" ht="28.5" x14ac:dyDescent="0.2">
      <c r="A489" s="10" t="s">
        <v>3891</v>
      </c>
      <c r="B489" s="173" t="s">
        <v>6113</v>
      </c>
      <c r="C489" s="253">
        <v>14961.83</v>
      </c>
      <c r="D489" s="277">
        <v>40</v>
      </c>
      <c r="E489" s="277"/>
      <c r="F489" s="62">
        <v>0</v>
      </c>
      <c r="G489" s="62">
        <v>0</v>
      </c>
      <c r="H489" s="253">
        <f t="shared" si="85"/>
        <v>0</v>
      </c>
    </row>
    <row r="490" spans="1:8" ht="15" x14ac:dyDescent="0.25">
      <c r="A490" s="10" t="s">
        <v>3892</v>
      </c>
      <c r="B490" s="40" t="s">
        <v>3839</v>
      </c>
      <c r="C490" s="253"/>
      <c r="D490" s="251"/>
      <c r="E490" s="251"/>
      <c r="F490" s="251"/>
      <c r="G490" s="251"/>
      <c r="H490" s="251"/>
    </row>
    <row r="491" spans="1:8" x14ac:dyDescent="0.2">
      <c r="A491" s="10" t="s">
        <v>3893</v>
      </c>
      <c r="B491" s="214" t="s">
        <v>6112</v>
      </c>
      <c r="C491" s="253">
        <v>134656.43</v>
      </c>
      <c r="D491" s="277">
        <v>40</v>
      </c>
      <c r="E491" s="277"/>
      <c r="F491" s="62">
        <v>0</v>
      </c>
      <c r="G491" s="62">
        <v>0</v>
      </c>
      <c r="H491" s="253">
        <f t="shared" ref="H491:H492" si="86">G491-F491</f>
        <v>0</v>
      </c>
    </row>
    <row r="492" spans="1:8" ht="28.5" x14ac:dyDescent="0.2">
      <c r="A492" s="10" t="s">
        <v>3894</v>
      </c>
      <c r="B492" s="173" t="s">
        <v>6113</v>
      </c>
      <c r="C492" s="253">
        <v>14961.83</v>
      </c>
      <c r="D492" s="277">
        <v>41</v>
      </c>
      <c r="E492" s="277"/>
      <c r="F492" s="62">
        <v>0</v>
      </c>
      <c r="G492" s="62">
        <v>0</v>
      </c>
      <c r="H492" s="253">
        <f t="shared" si="86"/>
        <v>0</v>
      </c>
    </row>
    <row r="493" spans="1:8" ht="15" x14ac:dyDescent="0.25">
      <c r="A493" s="10" t="s">
        <v>3895</v>
      </c>
      <c r="B493" s="40" t="s">
        <v>3840</v>
      </c>
      <c r="C493" s="253"/>
      <c r="D493" s="277"/>
      <c r="E493" s="277"/>
      <c r="F493" s="277"/>
      <c r="G493" s="277"/>
      <c r="H493" s="277"/>
    </row>
    <row r="494" spans="1:8" x14ac:dyDescent="0.2">
      <c r="A494" s="10" t="s">
        <v>3896</v>
      </c>
      <c r="B494" s="214" t="s">
        <v>6112</v>
      </c>
      <c r="C494" s="253">
        <v>115419.8</v>
      </c>
      <c r="D494" s="277">
        <v>41</v>
      </c>
      <c r="E494" s="277"/>
      <c r="F494" s="62">
        <v>0</v>
      </c>
      <c r="G494" s="62">
        <v>0</v>
      </c>
      <c r="H494" s="253">
        <f t="shared" ref="H494:H495" si="87">G494-F494</f>
        <v>0</v>
      </c>
    </row>
    <row r="495" spans="1:8" ht="28.5" x14ac:dyDescent="0.2">
      <c r="A495" s="10" t="s">
        <v>3897</v>
      </c>
      <c r="B495" s="173" t="s">
        <v>6113</v>
      </c>
      <c r="C495" s="253">
        <v>12824.42</v>
      </c>
      <c r="D495" s="277">
        <v>42</v>
      </c>
      <c r="E495" s="277"/>
      <c r="F495" s="62">
        <v>0</v>
      </c>
      <c r="G495" s="62">
        <v>0</v>
      </c>
      <c r="H495" s="253">
        <f t="shared" si="87"/>
        <v>0</v>
      </c>
    </row>
    <row r="496" spans="1:8" ht="15" x14ac:dyDescent="0.25">
      <c r="A496" s="19" t="s">
        <v>958</v>
      </c>
      <c r="B496" s="12" t="s">
        <v>6114</v>
      </c>
      <c r="C496" s="255"/>
      <c r="D496" s="255"/>
      <c r="E496" s="255"/>
      <c r="F496" s="255"/>
      <c r="G496" s="255"/>
      <c r="H496" s="277"/>
    </row>
    <row r="497" spans="1:8" x14ac:dyDescent="0.2">
      <c r="A497" s="10" t="s">
        <v>959</v>
      </c>
      <c r="B497" s="53" t="s">
        <v>2677</v>
      </c>
      <c r="C497" s="253">
        <v>81557.440000000002</v>
      </c>
      <c r="D497" s="277">
        <v>41</v>
      </c>
      <c r="E497" s="277"/>
      <c r="F497" s="62">
        <v>0</v>
      </c>
      <c r="G497" s="62">
        <v>0</v>
      </c>
      <c r="H497" s="253">
        <f t="shared" ref="H497:H508" si="88">G497-F497</f>
        <v>0</v>
      </c>
    </row>
    <row r="498" spans="1:8" x14ac:dyDescent="0.2">
      <c r="A498" s="10" t="s">
        <v>960</v>
      </c>
      <c r="B498" s="53" t="s">
        <v>2678</v>
      </c>
      <c r="C498" s="253">
        <v>81557.440000000002</v>
      </c>
      <c r="D498" s="277">
        <v>41</v>
      </c>
      <c r="E498" s="277"/>
      <c r="F498" s="62">
        <v>0</v>
      </c>
      <c r="G498" s="62">
        <v>0</v>
      </c>
      <c r="H498" s="253">
        <f t="shared" si="88"/>
        <v>0</v>
      </c>
    </row>
    <row r="499" spans="1:8" x14ac:dyDescent="0.2">
      <c r="A499" s="10" t="s">
        <v>1263</v>
      </c>
      <c r="B499" s="53" t="s">
        <v>1503</v>
      </c>
      <c r="C499" s="253">
        <v>81557.440000000002</v>
      </c>
      <c r="D499" s="277">
        <v>41</v>
      </c>
      <c r="E499" s="277"/>
      <c r="F499" s="62">
        <v>0</v>
      </c>
      <c r="G499" s="62">
        <v>0</v>
      </c>
      <c r="H499" s="253">
        <f t="shared" si="88"/>
        <v>0</v>
      </c>
    </row>
    <row r="500" spans="1:8" x14ac:dyDescent="0.2">
      <c r="A500" s="10" t="s">
        <v>3898</v>
      </c>
      <c r="B500" s="53" t="s">
        <v>1585</v>
      </c>
      <c r="C500" s="253">
        <v>81557.440000000002</v>
      </c>
      <c r="D500" s="277">
        <v>41</v>
      </c>
      <c r="E500" s="277"/>
      <c r="F500" s="62">
        <v>0</v>
      </c>
      <c r="G500" s="62">
        <v>0</v>
      </c>
      <c r="H500" s="253">
        <f t="shared" si="88"/>
        <v>0</v>
      </c>
    </row>
    <row r="501" spans="1:8" x14ac:dyDescent="0.2">
      <c r="A501" s="10" t="s">
        <v>3899</v>
      </c>
      <c r="B501" s="53" t="s">
        <v>2679</v>
      </c>
      <c r="C501" s="253">
        <v>81557.440000000002</v>
      </c>
      <c r="D501" s="277">
        <v>41</v>
      </c>
      <c r="E501" s="277"/>
      <c r="F501" s="62">
        <v>0</v>
      </c>
      <c r="G501" s="62">
        <v>0</v>
      </c>
      <c r="H501" s="253">
        <f t="shared" si="88"/>
        <v>0</v>
      </c>
    </row>
    <row r="502" spans="1:8" x14ac:dyDescent="0.2">
      <c r="A502" s="10" t="s">
        <v>3900</v>
      </c>
      <c r="B502" s="53" t="s">
        <v>2680</v>
      </c>
      <c r="C502" s="253">
        <v>81557.440000000002</v>
      </c>
      <c r="D502" s="277">
        <v>42</v>
      </c>
      <c r="E502" s="277"/>
      <c r="F502" s="62">
        <v>0</v>
      </c>
      <c r="G502" s="62">
        <v>0</v>
      </c>
      <c r="H502" s="253">
        <f t="shared" si="88"/>
        <v>0</v>
      </c>
    </row>
    <row r="503" spans="1:8" x14ac:dyDescent="0.2">
      <c r="A503" s="10" t="s">
        <v>3901</v>
      </c>
      <c r="B503" s="53" t="s">
        <v>3273</v>
      </c>
      <c r="C503" s="253">
        <v>81557.440000000002</v>
      </c>
      <c r="D503" s="277">
        <v>42</v>
      </c>
      <c r="E503" s="277"/>
      <c r="F503" s="62">
        <v>0</v>
      </c>
      <c r="G503" s="62">
        <v>0</v>
      </c>
      <c r="H503" s="253">
        <f t="shared" si="88"/>
        <v>0</v>
      </c>
    </row>
    <row r="504" spans="1:8" x14ac:dyDescent="0.2">
      <c r="A504" s="10" t="s">
        <v>3902</v>
      </c>
      <c r="B504" s="53" t="s">
        <v>1590</v>
      </c>
      <c r="C504" s="253">
        <v>81557.440000000002</v>
      </c>
      <c r="D504" s="277">
        <v>42</v>
      </c>
      <c r="E504" s="277"/>
      <c r="F504" s="62">
        <v>0</v>
      </c>
      <c r="G504" s="62">
        <v>0</v>
      </c>
      <c r="H504" s="253">
        <f t="shared" si="88"/>
        <v>0</v>
      </c>
    </row>
    <row r="505" spans="1:8" x14ac:dyDescent="0.2">
      <c r="A505" s="10" t="s">
        <v>3903</v>
      </c>
      <c r="B505" s="53" t="s">
        <v>1505</v>
      </c>
      <c r="C505" s="253">
        <v>81557.440000000002</v>
      </c>
      <c r="D505" s="277">
        <v>42</v>
      </c>
      <c r="E505" s="277"/>
      <c r="F505" s="62">
        <v>0</v>
      </c>
      <c r="G505" s="62">
        <v>0</v>
      </c>
      <c r="H505" s="253">
        <f t="shared" si="88"/>
        <v>0</v>
      </c>
    </row>
    <row r="506" spans="1:8" x14ac:dyDescent="0.2">
      <c r="A506" s="10" t="s">
        <v>3904</v>
      </c>
      <c r="B506" s="53" t="s">
        <v>3274</v>
      </c>
      <c r="C506" s="253">
        <v>81557.440000000002</v>
      </c>
      <c r="D506" s="277">
        <v>42</v>
      </c>
      <c r="E506" s="277"/>
      <c r="F506" s="62">
        <v>0</v>
      </c>
      <c r="G506" s="62">
        <v>0</v>
      </c>
      <c r="H506" s="253">
        <f t="shared" si="88"/>
        <v>0</v>
      </c>
    </row>
    <row r="507" spans="1:8" x14ac:dyDescent="0.2">
      <c r="A507" s="10" t="s">
        <v>3905</v>
      </c>
      <c r="B507" s="53" t="s">
        <v>3275</v>
      </c>
      <c r="C507" s="253">
        <v>81557.440000000002</v>
      </c>
      <c r="D507" s="277">
        <v>42</v>
      </c>
      <c r="E507" s="277"/>
      <c r="F507" s="62">
        <v>0</v>
      </c>
      <c r="G507" s="62">
        <v>0</v>
      </c>
      <c r="H507" s="253">
        <f t="shared" si="88"/>
        <v>0</v>
      </c>
    </row>
    <row r="508" spans="1:8" x14ac:dyDescent="0.2">
      <c r="A508" s="10" t="s">
        <v>3906</v>
      </c>
      <c r="B508" s="53" t="s">
        <v>3907</v>
      </c>
      <c r="C508" s="253">
        <v>42083.56</v>
      </c>
      <c r="D508" s="277">
        <v>42</v>
      </c>
      <c r="E508" s="277"/>
      <c r="F508" s="62">
        <v>0</v>
      </c>
      <c r="G508" s="62">
        <v>0</v>
      </c>
      <c r="H508" s="253">
        <f t="shared" si="88"/>
        <v>0</v>
      </c>
    </row>
    <row r="509" spans="1:8" ht="30" x14ac:dyDescent="0.25">
      <c r="A509" s="19" t="s">
        <v>1254</v>
      </c>
      <c r="B509" s="167" t="s">
        <v>6143</v>
      </c>
      <c r="C509" s="255"/>
      <c r="D509" s="255"/>
      <c r="E509" s="255"/>
      <c r="F509" s="255"/>
      <c r="G509" s="255"/>
      <c r="H509" s="277"/>
    </row>
    <row r="510" spans="1:8" x14ac:dyDescent="0.2">
      <c r="A510" s="10" t="s">
        <v>1264</v>
      </c>
      <c r="B510" s="6" t="s">
        <v>6116</v>
      </c>
      <c r="C510" s="253">
        <v>195991.37</v>
      </c>
      <c r="D510" s="250">
        <v>41</v>
      </c>
      <c r="E510" s="250"/>
      <c r="F510" s="62">
        <v>0</v>
      </c>
      <c r="G510" s="62">
        <v>0</v>
      </c>
      <c r="H510" s="253">
        <f t="shared" ref="H510:H511" si="89">G510-F510</f>
        <v>0</v>
      </c>
    </row>
    <row r="511" spans="1:8" x14ac:dyDescent="0.2">
      <c r="A511" s="10" t="s">
        <v>4707</v>
      </c>
      <c r="B511" s="6" t="s">
        <v>6117</v>
      </c>
      <c r="C511" s="253">
        <v>49554.75</v>
      </c>
      <c r="D511" s="250">
        <v>42</v>
      </c>
      <c r="E511" s="250"/>
      <c r="F511" s="62">
        <v>0</v>
      </c>
      <c r="G511" s="62">
        <v>0</v>
      </c>
      <c r="H511" s="253">
        <f t="shared" si="89"/>
        <v>0</v>
      </c>
    </row>
    <row r="512" spans="1:8" ht="15" x14ac:dyDescent="0.25">
      <c r="A512" s="6"/>
      <c r="B512" s="41" t="s">
        <v>6109</v>
      </c>
      <c r="C512" s="255"/>
      <c r="D512" s="277"/>
      <c r="E512" s="277"/>
      <c r="F512" s="277"/>
      <c r="G512" s="277"/>
      <c r="H512" s="277"/>
    </row>
    <row r="513" spans="1:8" ht="15" x14ac:dyDescent="0.25">
      <c r="A513" s="11" t="s">
        <v>3916</v>
      </c>
      <c r="B513" s="27" t="s">
        <v>6142</v>
      </c>
      <c r="C513" s="255"/>
      <c r="D513" s="255"/>
      <c r="E513" s="255"/>
      <c r="F513" s="255"/>
      <c r="G513" s="255"/>
      <c r="H513" s="277"/>
    </row>
    <row r="514" spans="1:8" x14ac:dyDescent="0.2">
      <c r="A514" s="10" t="s">
        <v>3917</v>
      </c>
      <c r="B514" s="53" t="s">
        <v>2565</v>
      </c>
      <c r="C514" s="253"/>
      <c r="D514" s="293"/>
      <c r="E514" s="293"/>
      <c r="F514" s="293"/>
      <c r="G514" s="293"/>
      <c r="H514" s="293"/>
    </row>
    <row r="515" spans="1:8" x14ac:dyDescent="0.2">
      <c r="A515" s="10" t="s">
        <v>3918</v>
      </c>
      <c r="B515" s="53" t="s">
        <v>2566</v>
      </c>
      <c r="C515" s="253">
        <v>191748.5</v>
      </c>
      <c r="D515" s="293">
        <v>18</v>
      </c>
      <c r="E515" s="293">
        <v>28</v>
      </c>
      <c r="F515" s="62">
        <v>191748.5</v>
      </c>
      <c r="G515" s="62">
        <v>0</v>
      </c>
      <c r="H515" s="253">
        <v>191748.5</v>
      </c>
    </row>
    <row r="516" spans="1:8" x14ac:dyDescent="0.2">
      <c r="A516" s="10" t="s">
        <v>3919</v>
      </c>
      <c r="B516" s="53" t="s">
        <v>2567</v>
      </c>
      <c r="C516" s="253">
        <v>191748.5</v>
      </c>
      <c r="D516" s="293">
        <v>18</v>
      </c>
      <c r="E516" s="293">
        <v>29</v>
      </c>
      <c r="F516" s="62">
        <f>C516</f>
        <v>191748.5</v>
      </c>
      <c r="G516" s="253">
        <v>0</v>
      </c>
      <c r="H516" s="253">
        <f>G516+F516</f>
        <v>191748.5</v>
      </c>
    </row>
    <row r="517" spans="1:8" x14ac:dyDescent="0.2">
      <c r="A517" s="10" t="s">
        <v>3920</v>
      </c>
      <c r="B517" s="53" t="s">
        <v>2568</v>
      </c>
      <c r="C517" s="253">
        <v>191748.5</v>
      </c>
      <c r="D517" s="293">
        <v>18</v>
      </c>
      <c r="E517" s="293">
        <v>28</v>
      </c>
      <c r="F517" s="62">
        <v>191748.5</v>
      </c>
      <c r="G517" s="62">
        <v>0</v>
      </c>
      <c r="H517" s="253">
        <v>191748.5</v>
      </c>
    </row>
    <row r="518" spans="1:8" x14ac:dyDescent="0.2">
      <c r="A518" s="10" t="s">
        <v>3921</v>
      </c>
      <c r="B518" s="53" t="s">
        <v>2569</v>
      </c>
      <c r="C518" s="253">
        <v>191748.5</v>
      </c>
      <c r="D518" s="293">
        <v>18</v>
      </c>
      <c r="E518" s="293">
        <v>28</v>
      </c>
      <c r="F518" s="62">
        <v>191748.5</v>
      </c>
      <c r="G518" s="62">
        <v>0</v>
      </c>
      <c r="H518" s="253">
        <v>191748.5</v>
      </c>
    </row>
    <row r="519" spans="1:8" x14ac:dyDescent="0.2">
      <c r="A519" s="10" t="s">
        <v>3922</v>
      </c>
      <c r="B519" s="53" t="s">
        <v>2570</v>
      </c>
      <c r="C519" s="253">
        <v>191748.5</v>
      </c>
      <c r="D519" s="293">
        <v>18</v>
      </c>
      <c r="E519" s="293">
        <v>29</v>
      </c>
      <c r="F519" s="62">
        <f>C519</f>
        <v>191748.5</v>
      </c>
      <c r="G519" s="253">
        <v>0</v>
      </c>
      <c r="H519" s="253">
        <f>G519+F519</f>
        <v>191748.5</v>
      </c>
    </row>
    <row r="520" spans="1:8" x14ac:dyDescent="0.2">
      <c r="A520" s="10" t="s">
        <v>3923</v>
      </c>
      <c r="B520" s="53" t="s">
        <v>2571</v>
      </c>
      <c r="C520" s="253">
        <v>191748.5</v>
      </c>
      <c r="D520" s="293">
        <v>18</v>
      </c>
      <c r="E520" s="293">
        <v>29</v>
      </c>
      <c r="F520" s="62">
        <f t="shared" ref="F520:F521" si="90">C520</f>
        <v>191748.5</v>
      </c>
      <c r="G520" s="253">
        <v>0</v>
      </c>
      <c r="H520" s="253">
        <f t="shared" ref="H520:H521" si="91">G520+F520</f>
        <v>191748.5</v>
      </c>
    </row>
    <row r="521" spans="1:8" x14ac:dyDescent="0.2">
      <c r="A521" s="10" t="s">
        <v>3924</v>
      </c>
      <c r="B521" s="53" t="s">
        <v>2572</v>
      </c>
      <c r="C521" s="253">
        <v>191748.5</v>
      </c>
      <c r="D521" s="293">
        <v>18</v>
      </c>
      <c r="E521" s="293">
        <v>29</v>
      </c>
      <c r="F521" s="62">
        <f t="shared" si="90"/>
        <v>191748.5</v>
      </c>
      <c r="G521" s="253">
        <v>0</v>
      </c>
      <c r="H521" s="253">
        <f t="shared" si="91"/>
        <v>191748.5</v>
      </c>
    </row>
    <row r="522" spans="1:8" x14ac:dyDescent="0.2">
      <c r="A522" s="10" t="s">
        <v>3925</v>
      </c>
      <c r="B522" s="53" t="s">
        <v>2573</v>
      </c>
      <c r="C522" s="253">
        <v>191748.5</v>
      </c>
      <c r="D522" s="293">
        <v>18</v>
      </c>
      <c r="E522" s="293">
        <v>27</v>
      </c>
      <c r="F522" s="62">
        <v>191748.5</v>
      </c>
      <c r="G522" s="62">
        <v>0</v>
      </c>
      <c r="H522" s="253">
        <v>191748.5</v>
      </c>
    </row>
    <row r="523" spans="1:8" x14ac:dyDescent="0.2">
      <c r="A523" s="10" t="s">
        <v>3926</v>
      </c>
      <c r="B523" s="53" t="s">
        <v>2574</v>
      </c>
      <c r="C523" s="253">
        <v>191748.5</v>
      </c>
      <c r="D523" s="293">
        <v>19</v>
      </c>
      <c r="E523" s="293">
        <v>27</v>
      </c>
      <c r="F523" s="62">
        <v>191748.5</v>
      </c>
      <c r="G523" s="62">
        <v>0</v>
      </c>
      <c r="H523" s="253">
        <v>191748.5</v>
      </c>
    </row>
    <row r="524" spans="1:8" x14ac:dyDescent="0.2">
      <c r="A524" s="10" t="s">
        <v>3927</v>
      </c>
      <c r="B524" s="53" t="s">
        <v>2575</v>
      </c>
      <c r="C524" s="253">
        <v>191748.5</v>
      </c>
      <c r="D524" s="293">
        <v>19</v>
      </c>
      <c r="E524" s="293">
        <v>28</v>
      </c>
      <c r="F524" s="62">
        <v>191748.5</v>
      </c>
      <c r="G524" s="62">
        <v>0</v>
      </c>
      <c r="H524" s="253">
        <v>191748.5</v>
      </c>
    </row>
    <row r="525" spans="1:8" x14ac:dyDescent="0.2">
      <c r="A525" s="10" t="s">
        <v>3928</v>
      </c>
      <c r="B525" s="53" t="s">
        <v>2662</v>
      </c>
      <c r="C525" s="253">
        <v>191748.5</v>
      </c>
      <c r="D525" s="293">
        <v>19</v>
      </c>
      <c r="E525" s="293">
        <v>27</v>
      </c>
      <c r="F525" s="62">
        <v>191748.5</v>
      </c>
      <c r="G525" s="62">
        <v>0</v>
      </c>
      <c r="H525" s="253">
        <v>191748.5</v>
      </c>
    </row>
    <row r="526" spans="1:8" x14ac:dyDescent="0.2">
      <c r="A526" s="10" t="s">
        <v>3929</v>
      </c>
      <c r="B526" s="53" t="s">
        <v>2663</v>
      </c>
      <c r="C526" s="253">
        <v>191748.5</v>
      </c>
      <c r="D526" s="293">
        <v>19</v>
      </c>
      <c r="E526" s="293">
        <v>27</v>
      </c>
      <c r="F526" s="62">
        <v>191748.5</v>
      </c>
      <c r="G526" s="62">
        <v>0</v>
      </c>
      <c r="H526" s="253">
        <v>191748.5</v>
      </c>
    </row>
    <row r="527" spans="1:8" x14ac:dyDescent="0.2">
      <c r="A527" s="10" t="s">
        <v>3930</v>
      </c>
      <c r="B527" s="53" t="s">
        <v>3525</v>
      </c>
      <c r="C527" s="253">
        <v>191748.5</v>
      </c>
      <c r="D527" s="293">
        <v>19</v>
      </c>
      <c r="E527" s="293">
        <v>27</v>
      </c>
      <c r="F527" s="62">
        <v>191748.5</v>
      </c>
      <c r="G527" s="62">
        <v>0</v>
      </c>
      <c r="H527" s="253">
        <v>191748.5</v>
      </c>
    </row>
    <row r="528" spans="1:8" x14ac:dyDescent="0.2">
      <c r="A528" s="10" t="s">
        <v>3931</v>
      </c>
      <c r="B528" s="53" t="s">
        <v>3526</v>
      </c>
      <c r="C528" s="253">
        <v>191748.5</v>
      </c>
      <c r="D528" s="293">
        <v>19</v>
      </c>
      <c r="E528" s="293">
        <v>27</v>
      </c>
      <c r="F528" s="62">
        <v>191748.5</v>
      </c>
      <c r="G528" s="62">
        <v>0</v>
      </c>
      <c r="H528" s="253">
        <v>191748.5</v>
      </c>
    </row>
    <row r="529" spans="1:8" x14ac:dyDescent="0.2">
      <c r="A529" s="10" t="s">
        <v>3932</v>
      </c>
      <c r="B529" s="53" t="s">
        <v>3527</v>
      </c>
      <c r="C529" s="253">
        <v>191748.5</v>
      </c>
      <c r="D529" s="293">
        <v>19</v>
      </c>
      <c r="E529" s="293">
        <v>26</v>
      </c>
      <c r="F529" s="62">
        <v>191748.5</v>
      </c>
      <c r="G529" s="62">
        <v>0</v>
      </c>
      <c r="H529" s="253">
        <v>191748.5</v>
      </c>
    </row>
    <row r="530" spans="1:8" x14ac:dyDescent="0.2">
      <c r="A530" s="10" t="s">
        <v>3933</v>
      </c>
      <c r="B530" s="53" t="s">
        <v>3528</v>
      </c>
      <c r="C530" s="253">
        <v>191748.5</v>
      </c>
      <c r="D530" s="293">
        <v>19</v>
      </c>
      <c r="E530" s="293">
        <v>26</v>
      </c>
      <c r="F530" s="62">
        <v>191748.5</v>
      </c>
      <c r="G530" s="62">
        <v>0</v>
      </c>
      <c r="H530" s="253">
        <v>191748.5</v>
      </c>
    </row>
    <row r="531" spans="1:8" x14ac:dyDescent="0.2">
      <c r="A531" s="10" t="s">
        <v>3934</v>
      </c>
      <c r="B531" s="53" t="s">
        <v>3770</v>
      </c>
      <c r="C531" s="253">
        <v>191748.5</v>
      </c>
      <c r="D531" s="293">
        <v>19</v>
      </c>
      <c r="E531" s="293">
        <v>26</v>
      </c>
      <c r="F531" s="62">
        <v>191748.5</v>
      </c>
      <c r="G531" s="62">
        <v>0</v>
      </c>
      <c r="H531" s="253">
        <v>191748.5</v>
      </c>
    </row>
    <row r="532" spans="1:8" x14ac:dyDescent="0.2">
      <c r="A532" s="10" t="s">
        <v>3935</v>
      </c>
      <c r="B532" s="53" t="s">
        <v>3771</v>
      </c>
      <c r="C532" s="253">
        <v>191748.5</v>
      </c>
      <c r="D532" s="293">
        <v>19</v>
      </c>
      <c r="E532" s="293">
        <v>25</v>
      </c>
      <c r="F532" s="62">
        <v>191748.5</v>
      </c>
      <c r="G532" s="62">
        <v>0</v>
      </c>
      <c r="H532" s="253">
        <v>191748.5</v>
      </c>
    </row>
    <row r="533" spans="1:8" x14ac:dyDescent="0.2">
      <c r="A533" s="10" t="s">
        <v>3936</v>
      </c>
      <c r="B533" s="53" t="s">
        <v>3772</v>
      </c>
      <c r="C533" s="253">
        <v>191748.5</v>
      </c>
      <c r="D533" s="293">
        <v>20</v>
      </c>
      <c r="E533" s="293">
        <v>25</v>
      </c>
      <c r="F533" s="62">
        <v>191748.5</v>
      </c>
      <c r="G533" s="62">
        <v>0</v>
      </c>
      <c r="H533" s="253">
        <f>G533+F533</f>
        <v>191748.5</v>
      </c>
    </row>
    <row r="534" spans="1:8" x14ac:dyDescent="0.2">
      <c r="A534" s="10" t="s">
        <v>3937</v>
      </c>
      <c r="B534" s="53" t="s">
        <v>3773</v>
      </c>
      <c r="C534" s="253">
        <v>191748.5</v>
      </c>
      <c r="D534" s="293">
        <v>20</v>
      </c>
      <c r="E534" s="293">
        <v>26</v>
      </c>
      <c r="F534" s="62">
        <v>191748.5</v>
      </c>
      <c r="G534" s="62">
        <v>0</v>
      </c>
      <c r="H534" s="253">
        <f>G534+F534</f>
        <v>191748.5</v>
      </c>
    </row>
    <row r="535" spans="1:8" x14ac:dyDescent="0.2">
      <c r="A535" s="10" t="s">
        <v>3938</v>
      </c>
      <c r="B535" s="53" t="s">
        <v>3908</v>
      </c>
      <c r="C535" s="253">
        <v>191748.5</v>
      </c>
      <c r="D535" s="293">
        <v>20</v>
      </c>
      <c r="E535" s="293">
        <v>25</v>
      </c>
      <c r="F535" s="62">
        <v>191748.5</v>
      </c>
      <c r="G535" s="62">
        <v>0</v>
      </c>
      <c r="H535" s="253">
        <v>191748.5</v>
      </c>
    </row>
    <row r="536" spans="1:8" x14ac:dyDescent="0.2">
      <c r="A536" s="10" t="s">
        <v>3939</v>
      </c>
      <c r="B536" s="53" t="s">
        <v>3909</v>
      </c>
      <c r="C536" s="253">
        <v>191748.5</v>
      </c>
      <c r="D536" s="293">
        <v>20</v>
      </c>
      <c r="E536" s="293">
        <v>26</v>
      </c>
      <c r="F536" s="62">
        <v>191748.5</v>
      </c>
      <c r="G536" s="62">
        <v>0</v>
      </c>
      <c r="H536" s="253">
        <f t="shared" ref="H536:H542" si="92">G536+F536</f>
        <v>191748.5</v>
      </c>
    </row>
    <row r="537" spans="1:8" x14ac:dyDescent="0.2">
      <c r="A537" s="10" t="s">
        <v>3940</v>
      </c>
      <c r="B537" s="53" t="s">
        <v>3910</v>
      </c>
      <c r="C537" s="253">
        <v>191748.5</v>
      </c>
      <c r="D537" s="293">
        <v>20</v>
      </c>
      <c r="E537" s="293">
        <v>26</v>
      </c>
      <c r="F537" s="62">
        <v>191748.5</v>
      </c>
      <c r="G537" s="62">
        <v>0</v>
      </c>
      <c r="H537" s="253">
        <f t="shared" si="92"/>
        <v>191748.5</v>
      </c>
    </row>
    <row r="538" spans="1:8" x14ac:dyDescent="0.2">
      <c r="A538" s="10" t="s">
        <v>3941</v>
      </c>
      <c r="B538" s="53" t="s">
        <v>3911</v>
      </c>
      <c r="C538" s="253">
        <v>191748.5</v>
      </c>
      <c r="D538" s="293">
        <v>20</v>
      </c>
      <c r="E538" s="293">
        <v>26</v>
      </c>
      <c r="F538" s="62">
        <v>191748.5</v>
      </c>
      <c r="G538" s="62">
        <v>0</v>
      </c>
      <c r="H538" s="253">
        <f t="shared" si="92"/>
        <v>191748.5</v>
      </c>
    </row>
    <row r="539" spans="1:8" x14ac:dyDescent="0.2">
      <c r="A539" s="10" t="s">
        <v>3942</v>
      </c>
      <c r="B539" s="53" t="s">
        <v>3912</v>
      </c>
      <c r="C539" s="253">
        <v>191748.5</v>
      </c>
      <c r="D539" s="293">
        <v>20</v>
      </c>
      <c r="E539" s="293">
        <v>26</v>
      </c>
      <c r="F539" s="62">
        <v>191748.5</v>
      </c>
      <c r="G539" s="62">
        <v>0</v>
      </c>
      <c r="H539" s="253">
        <f t="shared" si="92"/>
        <v>191748.5</v>
      </c>
    </row>
    <row r="540" spans="1:8" x14ac:dyDescent="0.2">
      <c r="A540" s="10" t="s">
        <v>3943</v>
      </c>
      <c r="B540" s="53" t="s">
        <v>3913</v>
      </c>
      <c r="C540" s="253">
        <v>191748.5</v>
      </c>
      <c r="D540" s="293">
        <v>20</v>
      </c>
      <c r="E540" s="293">
        <v>26</v>
      </c>
      <c r="F540" s="62">
        <v>191748.5</v>
      </c>
      <c r="G540" s="62">
        <v>0</v>
      </c>
      <c r="H540" s="253">
        <f t="shared" si="92"/>
        <v>191748.5</v>
      </c>
    </row>
    <row r="541" spans="1:8" x14ac:dyDescent="0.2">
      <c r="A541" s="10" t="s">
        <v>3944</v>
      </c>
      <c r="B541" s="53" t="s">
        <v>3914</v>
      </c>
      <c r="C541" s="253">
        <v>191748.5</v>
      </c>
      <c r="D541" s="293">
        <v>20</v>
      </c>
      <c r="E541" s="293">
        <v>25</v>
      </c>
      <c r="F541" s="62">
        <v>191748.5</v>
      </c>
      <c r="G541" s="62">
        <v>0</v>
      </c>
      <c r="H541" s="253">
        <f t="shared" si="92"/>
        <v>191748.5</v>
      </c>
    </row>
    <row r="542" spans="1:8" x14ac:dyDescent="0.2">
      <c r="A542" s="10" t="s">
        <v>3945</v>
      </c>
      <c r="B542" s="53" t="s">
        <v>3915</v>
      </c>
      <c r="C542" s="657">
        <v>191748.5</v>
      </c>
      <c r="D542" s="293">
        <v>20</v>
      </c>
      <c r="E542" s="293">
        <v>29</v>
      </c>
      <c r="F542" s="62">
        <v>191748.5</v>
      </c>
      <c r="G542" s="253">
        <v>0</v>
      </c>
      <c r="H542" s="253">
        <f t="shared" si="92"/>
        <v>191748.5</v>
      </c>
    </row>
    <row r="543" spans="1:8" x14ac:dyDescent="0.2">
      <c r="A543" s="10" t="s">
        <v>3946</v>
      </c>
      <c r="B543" s="32" t="s">
        <v>2576</v>
      </c>
      <c r="C543" s="253"/>
      <c r="D543" s="293"/>
      <c r="E543" s="293"/>
      <c r="F543" s="293"/>
      <c r="G543" s="293"/>
      <c r="H543" s="293"/>
    </row>
    <row r="544" spans="1:8" ht="15" x14ac:dyDescent="0.25">
      <c r="A544" s="39" t="s">
        <v>3947</v>
      </c>
      <c r="B544" s="12" t="s">
        <v>6110</v>
      </c>
      <c r="C544" s="255"/>
      <c r="D544" s="255"/>
      <c r="E544" s="255"/>
      <c r="F544" s="255"/>
      <c r="G544" s="255"/>
      <c r="H544" s="277"/>
    </row>
    <row r="545" spans="1:8" x14ac:dyDescent="0.2">
      <c r="A545" s="10" t="s">
        <v>3948</v>
      </c>
      <c r="B545" s="53" t="s">
        <v>2565</v>
      </c>
      <c r="C545" s="253">
        <v>149807.93</v>
      </c>
      <c r="D545" s="293">
        <v>19</v>
      </c>
      <c r="E545" s="293">
        <v>28</v>
      </c>
      <c r="F545" s="62">
        <v>149807.93</v>
      </c>
      <c r="G545" s="62">
        <v>0</v>
      </c>
      <c r="H545" s="62">
        <v>149807.93</v>
      </c>
    </row>
    <row r="546" spans="1:8" x14ac:dyDescent="0.2">
      <c r="A546" s="10" t="s">
        <v>3949</v>
      </c>
      <c r="B546" s="53" t="s">
        <v>2566</v>
      </c>
      <c r="C546" s="253">
        <v>60798.67</v>
      </c>
      <c r="D546" s="293">
        <v>19</v>
      </c>
      <c r="E546" s="293"/>
      <c r="F546" s="62">
        <v>0</v>
      </c>
      <c r="G546" s="62">
        <v>0</v>
      </c>
      <c r="H546" s="253">
        <f t="shared" ref="H546:H574" si="93">G546-F546</f>
        <v>0</v>
      </c>
    </row>
    <row r="547" spans="1:8" x14ac:dyDescent="0.2">
      <c r="A547" s="10" t="s">
        <v>3950</v>
      </c>
      <c r="B547" s="53" t="s">
        <v>2567</v>
      </c>
      <c r="C547" s="253">
        <v>136189.03</v>
      </c>
      <c r="D547" s="293">
        <v>20</v>
      </c>
      <c r="E547" s="293"/>
      <c r="F547" s="62">
        <v>0</v>
      </c>
      <c r="G547" s="62">
        <v>0</v>
      </c>
      <c r="H547" s="253">
        <f t="shared" si="93"/>
        <v>0</v>
      </c>
    </row>
    <row r="548" spans="1:8" x14ac:dyDescent="0.2">
      <c r="A548" s="10" t="s">
        <v>3951</v>
      </c>
      <c r="B548" s="53" t="s">
        <v>2568</v>
      </c>
      <c r="C548" s="253">
        <v>136189.03</v>
      </c>
      <c r="D548" s="293">
        <v>20</v>
      </c>
      <c r="E548" s="293">
        <v>30</v>
      </c>
      <c r="F548" s="62">
        <v>0</v>
      </c>
      <c r="G548" s="62">
        <f>C548</f>
        <v>136189.03</v>
      </c>
      <c r="H548" s="253">
        <f t="shared" si="93"/>
        <v>136189.03</v>
      </c>
    </row>
    <row r="549" spans="1:8" x14ac:dyDescent="0.2">
      <c r="A549" s="10" t="s">
        <v>3952</v>
      </c>
      <c r="B549" s="53" t="s">
        <v>2569</v>
      </c>
      <c r="C549" s="253">
        <v>136189.03</v>
      </c>
      <c r="D549" s="293">
        <v>20</v>
      </c>
      <c r="E549" s="293">
        <v>30</v>
      </c>
      <c r="F549" s="62">
        <v>0</v>
      </c>
      <c r="G549" s="62">
        <f>C549</f>
        <v>136189.03</v>
      </c>
      <c r="H549" s="253">
        <f t="shared" si="93"/>
        <v>136189.03</v>
      </c>
    </row>
    <row r="550" spans="1:8" x14ac:dyDescent="0.2">
      <c r="A550" s="10" t="s">
        <v>3953</v>
      </c>
      <c r="B550" s="53" t="s">
        <v>2570</v>
      </c>
      <c r="C550" s="253">
        <v>136189.03</v>
      </c>
      <c r="D550" s="293">
        <v>21</v>
      </c>
      <c r="E550" s="293">
        <v>30</v>
      </c>
      <c r="F550" s="62">
        <v>0</v>
      </c>
      <c r="G550" s="62">
        <f>C550</f>
        <v>136189.03</v>
      </c>
      <c r="H550" s="253">
        <f t="shared" si="93"/>
        <v>136189.03</v>
      </c>
    </row>
    <row r="551" spans="1:8" x14ac:dyDescent="0.2">
      <c r="A551" s="10" t="s">
        <v>3954</v>
      </c>
      <c r="B551" s="53" t="s">
        <v>2571</v>
      </c>
      <c r="C551" s="253">
        <v>136189.03</v>
      </c>
      <c r="D551" s="293">
        <v>21</v>
      </c>
      <c r="E551" s="293"/>
      <c r="F551" s="62">
        <v>0</v>
      </c>
      <c r="G551" s="62">
        <v>0</v>
      </c>
      <c r="H551" s="253">
        <f t="shared" si="93"/>
        <v>0</v>
      </c>
    </row>
    <row r="552" spans="1:8" x14ac:dyDescent="0.2">
      <c r="A552" s="10" t="s">
        <v>3955</v>
      </c>
      <c r="B552" s="53" t="s">
        <v>2572</v>
      </c>
      <c r="C552" s="253">
        <v>136189.03</v>
      </c>
      <c r="D552" s="293">
        <v>21</v>
      </c>
      <c r="E552" s="293">
        <v>30</v>
      </c>
      <c r="F552" s="62">
        <v>0</v>
      </c>
      <c r="G552" s="62">
        <f>C552</f>
        <v>136189.03</v>
      </c>
      <c r="H552" s="253">
        <f t="shared" si="93"/>
        <v>136189.03</v>
      </c>
    </row>
    <row r="553" spans="1:8" x14ac:dyDescent="0.2">
      <c r="A553" s="10" t="s">
        <v>3956</v>
      </c>
      <c r="B553" s="53" t="s">
        <v>2573</v>
      </c>
      <c r="C553" s="253">
        <v>60798.67</v>
      </c>
      <c r="D553" s="293">
        <v>22</v>
      </c>
      <c r="E553" s="293">
        <v>29</v>
      </c>
      <c r="F553" s="62">
        <f>C553</f>
        <v>60798.67</v>
      </c>
      <c r="G553" s="253">
        <v>0</v>
      </c>
      <c r="H553" s="253">
        <f>G553+F553</f>
        <v>60798.67</v>
      </c>
    </row>
    <row r="554" spans="1:8" x14ac:dyDescent="0.2">
      <c r="A554" s="10" t="s">
        <v>3957</v>
      </c>
      <c r="B554" s="53" t="s">
        <v>2574</v>
      </c>
      <c r="C554" s="253">
        <v>60798.67</v>
      </c>
      <c r="D554" s="293">
        <v>22</v>
      </c>
      <c r="E554" s="293">
        <v>30</v>
      </c>
      <c r="F554" s="62">
        <v>0</v>
      </c>
      <c r="G554" s="62">
        <f>C554</f>
        <v>60798.67</v>
      </c>
      <c r="H554" s="253">
        <f t="shared" si="93"/>
        <v>60798.67</v>
      </c>
    </row>
    <row r="555" spans="1:8" x14ac:dyDescent="0.2">
      <c r="A555" s="10" t="s">
        <v>3958</v>
      </c>
      <c r="B555" s="53" t="s">
        <v>2575</v>
      </c>
      <c r="C555" s="253">
        <v>60798.67</v>
      </c>
      <c r="D555" s="293">
        <v>22</v>
      </c>
      <c r="E555" s="293"/>
      <c r="F555" s="62">
        <v>0</v>
      </c>
      <c r="G555" s="62">
        <v>0</v>
      </c>
      <c r="H555" s="253">
        <f t="shared" si="93"/>
        <v>0</v>
      </c>
    </row>
    <row r="556" spans="1:8" x14ac:dyDescent="0.2">
      <c r="A556" s="10" t="s">
        <v>3959</v>
      </c>
      <c r="B556" s="53" t="s">
        <v>2662</v>
      </c>
      <c r="C556" s="253">
        <v>60798.67</v>
      </c>
      <c r="D556" s="293">
        <v>23</v>
      </c>
      <c r="E556" s="293">
        <v>30</v>
      </c>
      <c r="F556" s="62">
        <v>0</v>
      </c>
      <c r="G556" s="62">
        <f>C556</f>
        <v>60798.67</v>
      </c>
      <c r="H556" s="253">
        <f t="shared" si="93"/>
        <v>60798.67</v>
      </c>
    </row>
    <row r="557" spans="1:8" x14ac:dyDescent="0.2">
      <c r="A557" s="10" t="s">
        <v>3960</v>
      </c>
      <c r="B557" s="53" t="s">
        <v>2663</v>
      </c>
      <c r="C557" s="253">
        <v>60798.67</v>
      </c>
      <c r="D557" s="293">
        <v>23</v>
      </c>
      <c r="E557" s="293">
        <v>29</v>
      </c>
      <c r="F557" s="62">
        <f>C557</f>
        <v>60798.67</v>
      </c>
      <c r="G557" s="253">
        <v>0</v>
      </c>
      <c r="H557" s="253">
        <f>G557+F557</f>
        <v>60798.67</v>
      </c>
    </row>
    <row r="558" spans="1:8" x14ac:dyDescent="0.2">
      <c r="A558" s="10" t="s">
        <v>3961</v>
      </c>
      <c r="B558" s="53" t="s">
        <v>3525</v>
      </c>
      <c r="C558" s="253">
        <v>60798.67</v>
      </c>
      <c r="D558" s="293">
        <v>23</v>
      </c>
      <c r="E558" s="293">
        <v>29</v>
      </c>
      <c r="F558" s="62">
        <f>C558</f>
        <v>60798.67</v>
      </c>
      <c r="G558" s="253">
        <v>0</v>
      </c>
      <c r="H558" s="253">
        <f>G558+F558</f>
        <v>60798.67</v>
      </c>
    </row>
    <row r="559" spans="1:8" x14ac:dyDescent="0.2">
      <c r="A559" s="10" t="s">
        <v>3962</v>
      </c>
      <c r="B559" s="53" t="s">
        <v>3526</v>
      </c>
      <c r="C559" s="253">
        <v>60798.67</v>
      </c>
      <c r="D559" s="293">
        <v>24</v>
      </c>
      <c r="E559" s="293">
        <v>28</v>
      </c>
      <c r="F559" s="62">
        <v>60798.67</v>
      </c>
      <c r="G559" s="62">
        <v>0</v>
      </c>
      <c r="H559" s="253">
        <f t="shared" ref="H559" si="94">G559+F559</f>
        <v>60798.67</v>
      </c>
    </row>
    <row r="560" spans="1:8" x14ac:dyDescent="0.2">
      <c r="A560" s="10" t="s">
        <v>3963</v>
      </c>
      <c r="B560" s="53" t="s">
        <v>3527</v>
      </c>
      <c r="C560" s="253">
        <v>60798.67</v>
      </c>
      <c r="D560" s="293">
        <v>24</v>
      </c>
      <c r="E560" s="293">
        <v>27</v>
      </c>
      <c r="F560" s="62">
        <v>60798.67</v>
      </c>
      <c r="G560" s="62">
        <v>0</v>
      </c>
      <c r="H560" s="253">
        <f t="shared" ref="H560:H562" si="95">G560+F560</f>
        <v>60798.67</v>
      </c>
    </row>
    <row r="561" spans="1:8" x14ac:dyDescent="0.2">
      <c r="A561" s="10" t="s">
        <v>3964</v>
      </c>
      <c r="B561" s="53" t="s">
        <v>3528</v>
      </c>
      <c r="C561" s="253">
        <v>60798.67</v>
      </c>
      <c r="D561" s="293">
        <v>24</v>
      </c>
      <c r="E561" s="293">
        <v>27</v>
      </c>
      <c r="F561" s="62">
        <v>60798.67</v>
      </c>
      <c r="G561" s="62">
        <v>0</v>
      </c>
      <c r="H561" s="253">
        <f t="shared" si="95"/>
        <v>60798.67</v>
      </c>
    </row>
    <row r="562" spans="1:8" x14ac:dyDescent="0.2">
      <c r="A562" s="10" t="s">
        <v>3965</v>
      </c>
      <c r="B562" s="53" t="s">
        <v>3770</v>
      </c>
      <c r="C562" s="253">
        <v>60798.67</v>
      </c>
      <c r="D562" s="293">
        <v>24</v>
      </c>
      <c r="E562" s="293">
        <v>27</v>
      </c>
      <c r="F562" s="62">
        <v>60798.67</v>
      </c>
      <c r="G562" s="62">
        <v>0</v>
      </c>
      <c r="H562" s="253">
        <f t="shared" si="95"/>
        <v>60798.67</v>
      </c>
    </row>
    <row r="563" spans="1:8" x14ac:dyDescent="0.2">
      <c r="A563" s="10" t="s">
        <v>3966</v>
      </c>
      <c r="B563" s="53" t="s">
        <v>3771</v>
      </c>
      <c r="C563" s="253">
        <v>60798.67</v>
      </c>
      <c r="D563" s="293">
        <v>25</v>
      </c>
      <c r="E563" s="293">
        <v>26</v>
      </c>
      <c r="F563" s="62">
        <v>60798.67</v>
      </c>
      <c r="G563" s="62">
        <v>0</v>
      </c>
      <c r="H563" s="253">
        <f>G563+F563</f>
        <v>60798.67</v>
      </c>
    </row>
    <row r="564" spans="1:8" x14ac:dyDescent="0.2">
      <c r="A564" s="10" t="s">
        <v>3967</v>
      </c>
      <c r="B564" s="53" t="s">
        <v>3772</v>
      </c>
      <c r="C564" s="253">
        <v>60798.67</v>
      </c>
      <c r="D564" s="293">
        <v>25</v>
      </c>
      <c r="E564" s="293">
        <v>26</v>
      </c>
      <c r="F564" s="62">
        <v>60798.67</v>
      </c>
      <c r="G564" s="62">
        <v>0</v>
      </c>
      <c r="H564" s="253">
        <f>G564+F564</f>
        <v>60798.67</v>
      </c>
    </row>
    <row r="565" spans="1:8" x14ac:dyDescent="0.2">
      <c r="A565" s="10" t="s">
        <v>3968</v>
      </c>
      <c r="B565" s="53" t="s">
        <v>3773</v>
      </c>
      <c r="C565" s="253">
        <v>60798.67</v>
      </c>
      <c r="D565" s="293">
        <v>25</v>
      </c>
      <c r="E565" s="293">
        <v>28</v>
      </c>
      <c r="F565" s="62">
        <v>60798.67</v>
      </c>
      <c r="G565" s="62">
        <v>0</v>
      </c>
      <c r="H565" s="253">
        <f t="shared" ref="H565:H567" si="96">G565+F565</f>
        <v>60798.67</v>
      </c>
    </row>
    <row r="566" spans="1:8" x14ac:dyDescent="0.2">
      <c r="A566" s="10" t="s">
        <v>3969</v>
      </c>
      <c r="B566" s="53" t="s">
        <v>3908</v>
      </c>
      <c r="C566" s="253">
        <v>60798.67</v>
      </c>
      <c r="D566" s="293">
        <v>25</v>
      </c>
      <c r="E566" s="293">
        <v>28</v>
      </c>
      <c r="F566" s="62">
        <v>60798.67</v>
      </c>
      <c r="G566" s="62">
        <v>0</v>
      </c>
      <c r="H566" s="253">
        <f t="shared" si="96"/>
        <v>60798.67</v>
      </c>
    </row>
    <row r="567" spans="1:8" x14ac:dyDescent="0.2">
      <c r="A567" s="10" t="s">
        <v>3970</v>
      </c>
      <c r="B567" s="53" t="s">
        <v>3909</v>
      </c>
      <c r="C567" s="253">
        <v>60798.67</v>
      </c>
      <c r="D567" s="293">
        <v>26</v>
      </c>
      <c r="E567" s="293">
        <v>28</v>
      </c>
      <c r="F567" s="62">
        <v>60798.67</v>
      </c>
      <c r="G567" s="62">
        <v>0</v>
      </c>
      <c r="H567" s="253">
        <f t="shared" si="96"/>
        <v>60798.67</v>
      </c>
    </row>
    <row r="568" spans="1:8" x14ac:dyDescent="0.2">
      <c r="A568" s="10" t="s">
        <v>3971</v>
      </c>
      <c r="B568" s="53" t="s">
        <v>3910</v>
      </c>
      <c r="C568" s="253">
        <v>60798.67</v>
      </c>
      <c r="D568" s="293">
        <v>26</v>
      </c>
      <c r="E568" s="293">
        <v>29</v>
      </c>
      <c r="F568" s="62">
        <f>C568</f>
        <v>60798.67</v>
      </c>
      <c r="G568" s="253">
        <v>0</v>
      </c>
      <c r="H568" s="253">
        <f>G568+F568</f>
        <v>60798.67</v>
      </c>
    </row>
    <row r="569" spans="1:8" x14ac:dyDescent="0.2">
      <c r="A569" s="10" t="s">
        <v>3972</v>
      </c>
      <c r="B569" s="53" t="s">
        <v>3911</v>
      </c>
      <c r="C569" s="253">
        <v>60798.67</v>
      </c>
      <c r="D569" s="293">
        <v>26</v>
      </c>
      <c r="E569" s="293">
        <v>29</v>
      </c>
      <c r="F569" s="62">
        <f t="shared" ref="F569:F572" si="97">C569</f>
        <v>60798.67</v>
      </c>
      <c r="G569" s="253">
        <v>0</v>
      </c>
      <c r="H569" s="253">
        <f t="shared" ref="H569:H572" si="98">G569+F569</f>
        <v>60798.67</v>
      </c>
    </row>
    <row r="570" spans="1:8" x14ac:dyDescent="0.2">
      <c r="A570" s="10" t="s">
        <v>3973</v>
      </c>
      <c r="B570" s="53" t="s">
        <v>3912</v>
      </c>
      <c r="C570" s="253">
        <v>60798.67</v>
      </c>
      <c r="D570" s="293">
        <v>26</v>
      </c>
      <c r="E570" s="293">
        <v>29</v>
      </c>
      <c r="F570" s="62">
        <f t="shared" si="97"/>
        <v>60798.67</v>
      </c>
      <c r="G570" s="253">
        <v>0</v>
      </c>
      <c r="H570" s="253">
        <f t="shared" si="98"/>
        <v>60798.67</v>
      </c>
    </row>
    <row r="571" spans="1:8" x14ac:dyDescent="0.2">
      <c r="A571" s="10" t="s">
        <v>3974</v>
      </c>
      <c r="B571" s="53" t="s">
        <v>3913</v>
      </c>
      <c r="C571" s="253">
        <v>60798.67</v>
      </c>
      <c r="D571" s="293">
        <v>27</v>
      </c>
      <c r="E571" s="293">
        <v>29</v>
      </c>
      <c r="F571" s="62">
        <f t="shared" si="97"/>
        <v>60798.67</v>
      </c>
      <c r="G571" s="253">
        <v>0</v>
      </c>
      <c r="H571" s="253">
        <f t="shared" si="98"/>
        <v>60798.67</v>
      </c>
    </row>
    <row r="572" spans="1:8" x14ac:dyDescent="0.2">
      <c r="A572" s="10" t="s">
        <v>3975</v>
      </c>
      <c r="B572" s="53" t="s">
        <v>3914</v>
      </c>
      <c r="C572" s="253">
        <v>60798.67</v>
      </c>
      <c r="D572" s="293">
        <v>27</v>
      </c>
      <c r="E572" s="293">
        <v>29</v>
      </c>
      <c r="F572" s="62">
        <f t="shared" si="97"/>
        <v>60798.67</v>
      </c>
      <c r="G572" s="253">
        <v>0</v>
      </c>
      <c r="H572" s="253">
        <f t="shared" si="98"/>
        <v>60798.67</v>
      </c>
    </row>
    <row r="573" spans="1:8" x14ac:dyDescent="0.2">
      <c r="A573" s="10" t="s">
        <v>3976</v>
      </c>
      <c r="B573" s="53" t="s">
        <v>3915</v>
      </c>
      <c r="C573" s="253">
        <v>60798.67</v>
      </c>
      <c r="D573" s="293">
        <v>27</v>
      </c>
      <c r="E573" s="293">
        <v>30</v>
      </c>
      <c r="F573" s="62">
        <v>0</v>
      </c>
      <c r="G573" s="62">
        <f>C573</f>
        <v>60798.67</v>
      </c>
      <c r="H573" s="253">
        <f t="shared" si="93"/>
        <v>60798.67</v>
      </c>
    </row>
    <row r="574" spans="1:8" x14ac:dyDescent="0.2">
      <c r="A574" s="10" t="s">
        <v>3977</v>
      </c>
      <c r="B574" s="32" t="s">
        <v>2576</v>
      </c>
      <c r="C574" s="657">
        <f>149808.15-0.02</f>
        <v>149808.13</v>
      </c>
      <c r="D574" s="293">
        <v>27</v>
      </c>
      <c r="E574" s="293"/>
      <c r="F574" s="62">
        <v>0</v>
      </c>
      <c r="G574" s="62">
        <v>0</v>
      </c>
      <c r="H574" s="253">
        <f t="shared" si="93"/>
        <v>0</v>
      </c>
    </row>
    <row r="575" spans="1:8" ht="30" x14ac:dyDescent="0.25">
      <c r="A575" s="11" t="s">
        <v>3978</v>
      </c>
      <c r="B575" s="167" t="s">
        <v>5600</v>
      </c>
      <c r="C575" s="255"/>
      <c r="D575" s="255"/>
      <c r="E575" s="255"/>
      <c r="F575" s="255"/>
      <c r="G575" s="255"/>
      <c r="H575" s="277"/>
    </row>
    <row r="576" spans="1:8" x14ac:dyDescent="0.2">
      <c r="A576" s="450" t="s">
        <v>3979</v>
      </c>
      <c r="B576" s="53" t="s">
        <v>2565</v>
      </c>
      <c r="C576" s="253">
        <v>121468.84</v>
      </c>
      <c r="D576" s="33">
        <v>20</v>
      </c>
      <c r="E576" s="250"/>
      <c r="F576" s="62">
        <v>0</v>
      </c>
      <c r="G576" s="62">
        <v>0</v>
      </c>
      <c r="H576" s="253">
        <f t="shared" ref="H576:H639" si="99">G576-F576</f>
        <v>0</v>
      </c>
    </row>
    <row r="577" spans="1:8" x14ac:dyDescent="0.2">
      <c r="A577" s="450" t="s">
        <v>3980</v>
      </c>
      <c r="B577" s="53" t="s">
        <v>9735</v>
      </c>
      <c r="C577" s="278">
        <v>18291.629738422354</v>
      </c>
      <c r="D577" s="33">
        <v>21</v>
      </c>
      <c r="E577" s="250"/>
      <c r="F577" s="62">
        <v>0</v>
      </c>
      <c r="G577" s="62">
        <v>0</v>
      </c>
      <c r="H577" s="253">
        <f t="shared" si="99"/>
        <v>0</v>
      </c>
    </row>
    <row r="578" spans="1:8" x14ac:dyDescent="0.2">
      <c r="A578" s="450" t="s">
        <v>3981</v>
      </c>
      <c r="B578" s="53" t="s">
        <v>11767</v>
      </c>
      <c r="C578" s="278">
        <v>18291.629738422354</v>
      </c>
      <c r="D578" s="33">
        <v>22</v>
      </c>
      <c r="E578" s="250"/>
      <c r="F578" s="62">
        <v>0</v>
      </c>
      <c r="G578" s="62">
        <v>0</v>
      </c>
      <c r="H578" s="253">
        <f t="shared" si="99"/>
        <v>0</v>
      </c>
    </row>
    <row r="579" spans="1:8" x14ac:dyDescent="0.2">
      <c r="A579" s="450" t="s">
        <v>3982</v>
      </c>
      <c r="B579" s="53" t="s">
        <v>9903</v>
      </c>
      <c r="C579" s="278">
        <v>6097.2099128074515</v>
      </c>
      <c r="D579" s="33">
        <v>22</v>
      </c>
      <c r="E579" s="250"/>
      <c r="F579" s="62">
        <v>0</v>
      </c>
      <c r="G579" s="62">
        <v>0</v>
      </c>
      <c r="H579" s="253">
        <f t="shared" si="99"/>
        <v>0</v>
      </c>
    </row>
    <row r="580" spans="1:8" x14ac:dyDescent="0.2">
      <c r="A580" s="450" t="s">
        <v>3983</v>
      </c>
      <c r="B580" s="53" t="s">
        <v>9737</v>
      </c>
      <c r="C580" s="278">
        <v>18291.629738422354</v>
      </c>
      <c r="D580" s="33">
        <v>21</v>
      </c>
      <c r="E580" s="250"/>
      <c r="F580" s="62">
        <v>0</v>
      </c>
      <c r="G580" s="62">
        <v>0</v>
      </c>
      <c r="H580" s="253">
        <f t="shared" si="99"/>
        <v>0</v>
      </c>
    </row>
    <row r="581" spans="1:8" x14ac:dyDescent="0.2">
      <c r="A581" s="450" t="s">
        <v>3984</v>
      </c>
      <c r="B581" s="53" t="s">
        <v>11768</v>
      </c>
      <c r="C581" s="278">
        <v>17971.526217999963</v>
      </c>
      <c r="D581" s="33">
        <v>22</v>
      </c>
      <c r="E581" s="250"/>
      <c r="F581" s="62">
        <v>0</v>
      </c>
      <c r="G581" s="62">
        <v>0</v>
      </c>
      <c r="H581" s="253">
        <f t="shared" si="99"/>
        <v>0</v>
      </c>
    </row>
    <row r="582" spans="1:8" x14ac:dyDescent="0.2">
      <c r="A582" s="450" t="s">
        <v>3985</v>
      </c>
      <c r="B582" s="53" t="s">
        <v>9740</v>
      </c>
      <c r="C582" s="278">
        <v>18291.629738422354</v>
      </c>
      <c r="D582" s="33">
        <v>21</v>
      </c>
      <c r="E582" s="250"/>
      <c r="F582" s="62">
        <v>0</v>
      </c>
      <c r="G582" s="62">
        <v>0</v>
      </c>
      <c r="H582" s="253">
        <f t="shared" si="99"/>
        <v>0</v>
      </c>
    </row>
    <row r="583" spans="1:8" x14ac:dyDescent="0.2">
      <c r="A583" s="450" t="s">
        <v>3986</v>
      </c>
      <c r="B583" s="53" t="s">
        <v>11769</v>
      </c>
      <c r="C583" s="278">
        <v>18581.247209280707</v>
      </c>
      <c r="D583" s="33">
        <v>22</v>
      </c>
      <c r="E583" s="250"/>
      <c r="F583" s="62">
        <v>0</v>
      </c>
      <c r="G583" s="62">
        <v>0</v>
      </c>
      <c r="H583" s="253">
        <f t="shared" si="99"/>
        <v>0</v>
      </c>
    </row>
    <row r="584" spans="1:8" x14ac:dyDescent="0.2">
      <c r="A584" s="450" t="s">
        <v>3987</v>
      </c>
      <c r="B584" s="53" t="s">
        <v>9744</v>
      </c>
      <c r="C584" s="278">
        <v>18291.629738422354</v>
      </c>
      <c r="D584" s="33">
        <v>23</v>
      </c>
      <c r="E584" s="250"/>
      <c r="F584" s="62">
        <v>0</v>
      </c>
      <c r="G584" s="62">
        <v>0</v>
      </c>
      <c r="H584" s="253">
        <f t="shared" si="99"/>
        <v>0</v>
      </c>
    </row>
    <row r="585" spans="1:8" x14ac:dyDescent="0.2">
      <c r="A585" s="450" t="s">
        <v>3988</v>
      </c>
      <c r="B585" s="53" t="s">
        <v>11770</v>
      </c>
      <c r="C585" s="278">
        <v>16142.363244157728</v>
      </c>
      <c r="D585" s="33">
        <v>23</v>
      </c>
      <c r="E585" s="250"/>
      <c r="F585" s="62">
        <v>0</v>
      </c>
      <c r="G585" s="62">
        <v>0</v>
      </c>
      <c r="H585" s="253">
        <f t="shared" si="99"/>
        <v>0</v>
      </c>
    </row>
    <row r="586" spans="1:8" x14ac:dyDescent="0.2">
      <c r="A586" s="450" t="s">
        <v>3989</v>
      </c>
      <c r="B586" s="53" t="s">
        <v>9749</v>
      </c>
      <c r="C586" s="278">
        <v>18291.629738422354</v>
      </c>
      <c r="D586" s="33">
        <v>23</v>
      </c>
      <c r="E586" s="250"/>
      <c r="F586" s="62">
        <v>0</v>
      </c>
      <c r="G586" s="62">
        <v>0</v>
      </c>
      <c r="H586" s="253">
        <f t="shared" si="99"/>
        <v>0</v>
      </c>
    </row>
    <row r="587" spans="1:8" x14ac:dyDescent="0.2">
      <c r="A587" s="450" t="s">
        <v>3990</v>
      </c>
      <c r="B587" s="53" t="s">
        <v>11771</v>
      </c>
      <c r="C587" s="278">
        <v>12484.037296473256</v>
      </c>
      <c r="D587" s="33">
        <v>23</v>
      </c>
      <c r="E587" s="250"/>
      <c r="F587" s="62">
        <v>0</v>
      </c>
      <c r="G587" s="62">
        <v>0</v>
      </c>
      <c r="H587" s="253">
        <f t="shared" si="99"/>
        <v>0</v>
      </c>
    </row>
    <row r="588" spans="1:8" x14ac:dyDescent="0.2">
      <c r="A588" s="450" t="s">
        <v>3991</v>
      </c>
      <c r="B588" s="53" t="s">
        <v>11772</v>
      </c>
      <c r="C588" s="278">
        <v>19815.932216624216</v>
      </c>
      <c r="D588" s="33">
        <v>23</v>
      </c>
      <c r="E588" s="250"/>
      <c r="F588" s="62">
        <v>0</v>
      </c>
      <c r="G588" s="62">
        <v>0</v>
      </c>
      <c r="H588" s="253">
        <f t="shared" si="99"/>
        <v>0</v>
      </c>
    </row>
    <row r="589" spans="1:8" x14ac:dyDescent="0.2">
      <c r="A589" s="450" t="s">
        <v>3992</v>
      </c>
      <c r="B589" s="53" t="s">
        <v>11773</v>
      </c>
      <c r="C589" s="278">
        <v>18291.629738422354</v>
      </c>
      <c r="D589" s="33">
        <v>23</v>
      </c>
      <c r="E589" s="250"/>
      <c r="F589" s="62">
        <v>0</v>
      </c>
      <c r="G589" s="62">
        <v>0</v>
      </c>
      <c r="H589" s="253">
        <f t="shared" si="99"/>
        <v>0</v>
      </c>
    </row>
    <row r="590" spans="1:8" x14ac:dyDescent="0.2">
      <c r="A590" s="450" t="s">
        <v>3993</v>
      </c>
      <c r="B590" s="53" t="s">
        <v>11774</v>
      </c>
      <c r="C590" s="278">
        <v>9145.8148692111772</v>
      </c>
      <c r="D590" s="33">
        <v>23</v>
      </c>
      <c r="E590" s="250"/>
      <c r="F590" s="62">
        <v>0</v>
      </c>
      <c r="G590" s="62">
        <v>0</v>
      </c>
      <c r="H590" s="253">
        <f t="shared" si="99"/>
        <v>0</v>
      </c>
    </row>
    <row r="591" spans="1:8" x14ac:dyDescent="0.2">
      <c r="A591" s="450" t="s">
        <v>3994</v>
      </c>
      <c r="B591" s="53" t="s">
        <v>9764</v>
      </c>
      <c r="C591" s="278">
        <v>18291.629738422354</v>
      </c>
      <c r="D591" s="33">
        <v>24</v>
      </c>
      <c r="E591" s="250"/>
      <c r="F591" s="62">
        <v>0</v>
      </c>
      <c r="G591" s="62">
        <v>0</v>
      </c>
      <c r="H591" s="253">
        <f t="shared" si="99"/>
        <v>0</v>
      </c>
    </row>
    <row r="592" spans="1:8" x14ac:dyDescent="0.2">
      <c r="A592" s="450" t="s">
        <v>3995</v>
      </c>
      <c r="B592" s="53" t="s">
        <v>10171</v>
      </c>
      <c r="C592" s="278">
        <v>12194.419825614903</v>
      </c>
      <c r="D592" s="33">
        <v>24</v>
      </c>
      <c r="E592" s="250"/>
      <c r="F592" s="62">
        <v>0</v>
      </c>
      <c r="G592" s="62">
        <v>0</v>
      </c>
      <c r="H592" s="253">
        <f t="shared" si="99"/>
        <v>0</v>
      </c>
    </row>
    <row r="593" spans="1:8" x14ac:dyDescent="0.2">
      <c r="A593" s="450" t="s">
        <v>3996</v>
      </c>
      <c r="B593" s="53" t="s">
        <v>10173</v>
      </c>
      <c r="C593" s="278">
        <v>12194.419825614903</v>
      </c>
      <c r="D593" s="33">
        <v>25</v>
      </c>
      <c r="E593" s="250"/>
      <c r="F593" s="62">
        <v>0</v>
      </c>
      <c r="G593" s="62">
        <v>0</v>
      </c>
      <c r="H593" s="253">
        <f t="shared" si="99"/>
        <v>0</v>
      </c>
    </row>
    <row r="594" spans="1:8" x14ac:dyDescent="0.2">
      <c r="A594" s="450" t="s">
        <v>3997</v>
      </c>
      <c r="B594" s="53" t="s">
        <v>9769</v>
      </c>
      <c r="C594" s="278">
        <v>18291.629738422354</v>
      </c>
      <c r="D594" s="33">
        <v>24</v>
      </c>
      <c r="E594" s="250">
        <v>30</v>
      </c>
      <c r="F594" s="62">
        <v>0</v>
      </c>
      <c r="G594" s="62">
        <f>C594</f>
        <v>18291.629738422354</v>
      </c>
      <c r="H594" s="253">
        <f t="shared" si="99"/>
        <v>18291.629738422354</v>
      </c>
    </row>
    <row r="595" spans="1:8" x14ac:dyDescent="0.2">
      <c r="A595" s="450" t="s">
        <v>3998</v>
      </c>
      <c r="B595" s="53" t="s">
        <v>9770</v>
      </c>
      <c r="C595" s="278">
        <v>18291.629738422354</v>
      </c>
      <c r="D595" s="33">
        <v>24</v>
      </c>
      <c r="E595" s="250">
        <v>30</v>
      </c>
      <c r="F595" s="62">
        <v>0</v>
      </c>
      <c r="G595" s="62">
        <f>C595</f>
        <v>18291.629738422354</v>
      </c>
      <c r="H595" s="253">
        <f t="shared" si="99"/>
        <v>18291.629738422354</v>
      </c>
    </row>
    <row r="596" spans="1:8" x14ac:dyDescent="0.2">
      <c r="A596" s="450" t="s">
        <v>3999</v>
      </c>
      <c r="B596" s="53" t="s">
        <v>11775</v>
      </c>
      <c r="C596" s="278">
        <v>19495.828696201825</v>
      </c>
      <c r="D596" s="33">
        <v>25</v>
      </c>
      <c r="E596" s="250"/>
      <c r="F596" s="62">
        <v>0</v>
      </c>
      <c r="G596" s="62">
        <v>0</v>
      </c>
      <c r="H596" s="253">
        <f t="shared" si="99"/>
        <v>0</v>
      </c>
    </row>
    <row r="597" spans="1:8" x14ac:dyDescent="0.2">
      <c r="A597" s="450" t="s">
        <v>4000</v>
      </c>
      <c r="B597" s="53" t="s">
        <v>9774</v>
      </c>
      <c r="C597" s="278">
        <v>18291.629738422354</v>
      </c>
      <c r="D597" s="33">
        <v>25</v>
      </c>
      <c r="E597" s="250"/>
      <c r="F597" s="62">
        <v>0</v>
      </c>
      <c r="G597" s="62">
        <v>0</v>
      </c>
      <c r="H597" s="253">
        <f t="shared" si="99"/>
        <v>0</v>
      </c>
    </row>
    <row r="598" spans="1:8" x14ac:dyDescent="0.2">
      <c r="A598" s="450" t="s">
        <v>4001</v>
      </c>
      <c r="B598" s="53" t="s">
        <v>9775</v>
      </c>
      <c r="C598" s="278">
        <v>18291.629738422354</v>
      </c>
      <c r="D598" s="33">
        <v>26</v>
      </c>
      <c r="E598" s="250"/>
      <c r="F598" s="62">
        <v>0</v>
      </c>
      <c r="G598" s="62">
        <v>0</v>
      </c>
      <c r="H598" s="253">
        <f t="shared" si="99"/>
        <v>0</v>
      </c>
    </row>
    <row r="599" spans="1:8" x14ac:dyDescent="0.2">
      <c r="A599" s="450" t="s">
        <v>4002</v>
      </c>
      <c r="B599" s="53" t="s">
        <v>9776</v>
      </c>
      <c r="C599" s="278">
        <v>18291.629738422354</v>
      </c>
      <c r="D599" s="33">
        <v>27</v>
      </c>
      <c r="E599" s="250"/>
      <c r="F599" s="62">
        <v>0</v>
      </c>
      <c r="G599" s="62">
        <v>0</v>
      </c>
      <c r="H599" s="253">
        <f t="shared" si="99"/>
        <v>0</v>
      </c>
    </row>
    <row r="600" spans="1:8" x14ac:dyDescent="0.2">
      <c r="A600" s="450" t="s">
        <v>4003</v>
      </c>
      <c r="B600" s="53" t="s">
        <v>11776</v>
      </c>
      <c r="C600" s="278">
        <v>15532.642252876982</v>
      </c>
      <c r="D600" s="33">
        <v>27</v>
      </c>
      <c r="E600" s="250"/>
      <c r="F600" s="62">
        <v>0</v>
      </c>
      <c r="G600" s="62">
        <v>0</v>
      </c>
      <c r="H600" s="253">
        <f t="shared" si="99"/>
        <v>0</v>
      </c>
    </row>
    <row r="601" spans="1:8" x14ac:dyDescent="0.2">
      <c r="A601" s="450" t="s">
        <v>4004</v>
      </c>
      <c r="B601" s="53" t="s">
        <v>11462</v>
      </c>
      <c r="C601" s="278">
        <v>18291.629738422354</v>
      </c>
      <c r="D601" s="33">
        <v>26</v>
      </c>
      <c r="E601" s="250"/>
      <c r="F601" s="62">
        <v>0</v>
      </c>
      <c r="G601" s="62">
        <v>0</v>
      </c>
      <c r="H601" s="253">
        <f t="shared" si="99"/>
        <v>0</v>
      </c>
    </row>
    <row r="602" spans="1:8" x14ac:dyDescent="0.2">
      <c r="A602" s="450" t="s">
        <v>4005</v>
      </c>
      <c r="B602" s="53" t="s">
        <v>11464</v>
      </c>
      <c r="C602" s="278">
        <v>18291.629738422354</v>
      </c>
      <c r="D602" s="33">
        <v>26</v>
      </c>
      <c r="E602" s="250"/>
      <c r="F602" s="62">
        <v>0</v>
      </c>
      <c r="G602" s="62">
        <v>0</v>
      </c>
      <c r="H602" s="253">
        <f t="shared" si="99"/>
        <v>0</v>
      </c>
    </row>
    <row r="603" spans="1:8" x14ac:dyDescent="0.2">
      <c r="A603" s="450" t="s">
        <v>4006</v>
      </c>
      <c r="B603" s="53" t="s">
        <v>11466</v>
      </c>
      <c r="C603" s="278">
        <v>18291.629738422354</v>
      </c>
      <c r="D603" s="33">
        <v>27</v>
      </c>
      <c r="E603" s="250"/>
      <c r="F603" s="62">
        <v>0</v>
      </c>
      <c r="G603" s="62">
        <v>0</v>
      </c>
      <c r="H603" s="253">
        <f t="shared" si="99"/>
        <v>0</v>
      </c>
    </row>
    <row r="604" spans="1:8" x14ac:dyDescent="0.2">
      <c r="A604" s="450" t="s">
        <v>4007</v>
      </c>
      <c r="B604" s="53" t="s">
        <v>11468</v>
      </c>
      <c r="C604" s="278">
        <v>18291.629738422354</v>
      </c>
      <c r="D604" s="33">
        <v>27</v>
      </c>
      <c r="E604" s="250"/>
      <c r="F604" s="62">
        <v>0</v>
      </c>
      <c r="G604" s="62">
        <v>0</v>
      </c>
      <c r="H604" s="253">
        <f t="shared" si="99"/>
        <v>0</v>
      </c>
    </row>
    <row r="605" spans="1:8" x14ac:dyDescent="0.2">
      <c r="A605" s="450" t="s">
        <v>4008</v>
      </c>
      <c r="B605" s="53" t="s">
        <v>11777</v>
      </c>
      <c r="C605" s="278">
        <v>9130.5718444291597</v>
      </c>
      <c r="D605" s="33">
        <v>28</v>
      </c>
      <c r="E605" s="250"/>
      <c r="F605" s="62">
        <v>0</v>
      </c>
      <c r="G605" s="62">
        <v>0</v>
      </c>
      <c r="H605" s="253">
        <f t="shared" si="99"/>
        <v>0</v>
      </c>
    </row>
    <row r="606" spans="1:8" x14ac:dyDescent="0.2">
      <c r="A606" s="450" t="s">
        <v>4009</v>
      </c>
      <c r="B606" s="53" t="s">
        <v>9786</v>
      </c>
      <c r="C606" s="278">
        <v>18291.629738422354</v>
      </c>
      <c r="D606" s="33">
        <v>26</v>
      </c>
      <c r="E606" s="250">
        <v>30</v>
      </c>
      <c r="F606" s="62">
        <v>0</v>
      </c>
      <c r="G606" s="62">
        <f>C606</f>
        <v>18291.629738422354</v>
      </c>
      <c r="H606" s="253">
        <f t="shared" si="99"/>
        <v>18291.629738422354</v>
      </c>
    </row>
    <row r="607" spans="1:8" x14ac:dyDescent="0.2">
      <c r="A607" s="450" t="s">
        <v>4010</v>
      </c>
      <c r="B607" s="53" t="s">
        <v>9788</v>
      </c>
      <c r="C607" s="278">
        <v>18291.629738422354</v>
      </c>
      <c r="D607" s="33">
        <v>26</v>
      </c>
      <c r="E607" s="250">
        <v>30</v>
      </c>
      <c r="F607" s="62">
        <v>0</v>
      </c>
      <c r="G607" s="62">
        <f>C607</f>
        <v>18291.629738422354</v>
      </c>
      <c r="H607" s="253">
        <f t="shared" si="99"/>
        <v>18291.629738422354</v>
      </c>
    </row>
    <row r="608" spans="1:8" x14ac:dyDescent="0.2">
      <c r="A608" s="450" t="s">
        <v>4011</v>
      </c>
      <c r="B608" s="53" t="s">
        <v>9790</v>
      </c>
      <c r="C608" s="278">
        <v>18291.629738422354</v>
      </c>
      <c r="D608" s="33">
        <v>27</v>
      </c>
      <c r="E608" s="250"/>
      <c r="F608" s="62">
        <v>0</v>
      </c>
      <c r="G608" s="62">
        <v>0</v>
      </c>
      <c r="H608" s="253">
        <f t="shared" si="99"/>
        <v>0</v>
      </c>
    </row>
    <row r="609" spans="1:8" x14ac:dyDescent="0.2">
      <c r="A609" s="450" t="s">
        <v>4012</v>
      </c>
      <c r="B609" s="53" t="s">
        <v>11487</v>
      </c>
      <c r="C609" s="278">
        <v>18291.629738422354</v>
      </c>
      <c r="D609" s="33">
        <v>27</v>
      </c>
      <c r="E609" s="250"/>
      <c r="F609" s="62">
        <v>0</v>
      </c>
      <c r="G609" s="62">
        <v>0</v>
      </c>
      <c r="H609" s="253">
        <f t="shared" si="99"/>
        <v>0</v>
      </c>
    </row>
    <row r="610" spans="1:8" x14ac:dyDescent="0.2">
      <c r="A610" s="450" t="s">
        <v>4013</v>
      </c>
      <c r="B610" s="53" t="s">
        <v>11778</v>
      </c>
      <c r="C610" s="278">
        <v>15310.094091059511</v>
      </c>
      <c r="D610" s="33">
        <v>28</v>
      </c>
      <c r="E610" s="250"/>
      <c r="F610" s="62">
        <v>0</v>
      </c>
      <c r="G610" s="62">
        <v>0</v>
      </c>
      <c r="H610" s="253">
        <f t="shared" si="99"/>
        <v>0</v>
      </c>
    </row>
    <row r="611" spans="1:8" x14ac:dyDescent="0.2">
      <c r="A611" s="450" t="s">
        <v>4014</v>
      </c>
      <c r="B611" s="53" t="s">
        <v>9794</v>
      </c>
      <c r="C611" s="278">
        <v>18291.629738422354</v>
      </c>
      <c r="D611" s="33">
        <v>27</v>
      </c>
      <c r="E611" s="250">
        <v>30</v>
      </c>
      <c r="F611" s="62">
        <v>0</v>
      </c>
      <c r="G611" s="62">
        <f>C611</f>
        <v>18291.629738422354</v>
      </c>
      <c r="H611" s="253">
        <f t="shared" si="99"/>
        <v>18291.629738422354</v>
      </c>
    </row>
    <row r="612" spans="1:8" x14ac:dyDescent="0.2">
      <c r="A612" s="450" t="s">
        <v>4015</v>
      </c>
      <c r="B612" s="53" t="s">
        <v>9796</v>
      </c>
      <c r="C612" s="278">
        <v>18291.629738422354</v>
      </c>
      <c r="D612" s="33">
        <v>27</v>
      </c>
      <c r="E612" s="250">
        <v>30</v>
      </c>
      <c r="F612" s="62">
        <v>0</v>
      </c>
      <c r="G612" s="62">
        <f>C612</f>
        <v>18291.629738422354</v>
      </c>
      <c r="H612" s="253">
        <f t="shared" si="99"/>
        <v>18291.629738422354</v>
      </c>
    </row>
    <row r="613" spans="1:8" x14ac:dyDescent="0.2">
      <c r="A613" s="450" t="s">
        <v>4016</v>
      </c>
      <c r="B613" s="53" t="s">
        <v>9798</v>
      </c>
      <c r="C613" s="278">
        <v>18291.629738422354</v>
      </c>
      <c r="D613" s="33">
        <v>28</v>
      </c>
      <c r="E613" s="250"/>
      <c r="F613" s="62">
        <v>0</v>
      </c>
      <c r="G613" s="62">
        <v>0</v>
      </c>
      <c r="H613" s="253">
        <f t="shared" si="99"/>
        <v>0</v>
      </c>
    </row>
    <row r="614" spans="1:8" x14ac:dyDescent="0.2">
      <c r="A614" s="450" t="s">
        <v>4017</v>
      </c>
      <c r="B614" s="53" t="s">
        <v>11283</v>
      </c>
      <c r="C614" s="278">
        <v>18291.629738422354</v>
      </c>
      <c r="D614" s="33">
        <v>28</v>
      </c>
      <c r="E614" s="250"/>
      <c r="F614" s="62">
        <v>0</v>
      </c>
      <c r="G614" s="62">
        <v>0</v>
      </c>
      <c r="H614" s="253">
        <f t="shared" si="99"/>
        <v>0</v>
      </c>
    </row>
    <row r="615" spans="1:8" x14ac:dyDescent="0.2">
      <c r="A615" s="450" t="s">
        <v>4018</v>
      </c>
      <c r="B615" s="53" t="s">
        <v>11779</v>
      </c>
      <c r="C615" s="278">
        <v>11298.129968432208</v>
      </c>
      <c r="D615" s="33">
        <v>29</v>
      </c>
      <c r="E615" s="250"/>
      <c r="F615" s="62">
        <v>0</v>
      </c>
      <c r="G615" s="62">
        <v>0</v>
      </c>
      <c r="H615" s="253">
        <f t="shared" si="99"/>
        <v>0</v>
      </c>
    </row>
    <row r="616" spans="1:8" x14ac:dyDescent="0.2">
      <c r="A616" s="450" t="s">
        <v>4019</v>
      </c>
      <c r="B616" s="53" t="s">
        <v>9802</v>
      </c>
      <c r="C616" s="278">
        <v>18291.629738422354</v>
      </c>
      <c r="D616" s="33">
        <v>28</v>
      </c>
      <c r="E616" s="250">
        <v>29</v>
      </c>
      <c r="F616" s="62">
        <f>C616</f>
        <v>18291.629738422354</v>
      </c>
      <c r="G616" s="278">
        <v>0</v>
      </c>
      <c r="H616" s="253">
        <f>G616+F616</f>
        <v>18291.629738422354</v>
      </c>
    </row>
    <row r="617" spans="1:8" x14ac:dyDescent="0.2">
      <c r="A617" s="450" t="s">
        <v>4020</v>
      </c>
      <c r="B617" s="53" t="s">
        <v>9804</v>
      </c>
      <c r="C617" s="278">
        <v>18291.629738422354</v>
      </c>
      <c r="D617" s="33">
        <v>29</v>
      </c>
      <c r="E617" s="250">
        <v>29</v>
      </c>
      <c r="F617" s="62">
        <f t="shared" ref="F617:F619" si="100">C617</f>
        <v>18291.629738422354</v>
      </c>
      <c r="G617" s="278">
        <v>0</v>
      </c>
      <c r="H617" s="253">
        <f t="shared" ref="H617:H619" si="101">G617+F617</f>
        <v>18291.629738422354</v>
      </c>
    </row>
    <row r="618" spans="1:8" x14ac:dyDescent="0.2">
      <c r="A618" s="450" t="s">
        <v>4021</v>
      </c>
      <c r="B618" s="53" t="s">
        <v>9806</v>
      </c>
      <c r="C618" s="278">
        <v>18291.629738422354</v>
      </c>
      <c r="D618" s="33">
        <v>29</v>
      </c>
      <c r="E618" s="250">
        <v>29</v>
      </c>
      <c r="F618" s="62">
        <f t="shared" si="100"/>
        <v>18291.629738422354</v>
      </c>
      <c r="G618" s="278">
        <v>0</v>
      </c>
      <c r="H618" s="253">
        <f t="shared" si="101"/>
        <v>18291.629738422354</v>
      </c>
    </row>
    <row r="619" spans="1:8" x14ac:dyDescent="0.2">
      <c r="A619" s="450" t="s">
        <v>4022</v>
      </c>
      <c r="B619" s="53" t="s">
        <v>11780</v>
      </c>
      <c r="C619" s="278">
        <v>18291.629738422354</v>
      </c>
      <c r="D619" s="33">
        <v>30</v>
      </c>
      <c r="E619" s="250">
        <v>29</v>
      </c>
      <c r="F619" s="62">
        <f t="shared" si="100"/>
        <v>18291.629738422354</v>
      </c>
      <c r="G619" s="278">
        <v>0</v>
      </c>
      <c r="H619" s="253">
        <f t="shared" si="101"/>
        <v>18291.629738422354</v>
      </c>
    </row>
    <row r="620" spans="1:8" x14ac:dyDescent="0.2">
      <c r="A620" s="450" t="s">
        <v>4023</v>
      </c>
      <c r="B620" s="53" t="s">
        <v>11781</v>
      </c>
      <c r="C620" s="278">
        <v>9993.3270470914122</v>
      </c>
      <c r="D620" s="33">
        <v>30</v>
      </c>
      <c r="E620" s="250"/>
      <c r="F620" s="62">
        <v>0</v>
      </c>
      <c r="G620" s="62">
        <v>0</v>
      </c>
      <c r="H620" s="253">
        <f t="shared" si="99"/>
        <v>0</v>
      </c>
    </row>
    <row r="621" spans="1:8" x14ac:dyDescent="0.2">
      <c r="A621" s="450" t="s">
        <v>4024</v>
      </c>
      <c r="B621" s="53" t="s">
        <v>9810</v>
      </c>
      <c r="C621" s="278">
        <v>18291.629738422354</v>
      </c>
      <c r="D621" s="33">
        <v>29</v>
      </c>
      <c r="E621" s="250">
        <v>29</v>
      </c>
      <c r="F621" s="62">
        <f t="shared" ref="F621:F624" si="102">C621</f>
        <v>18291.629738422354</v>
      </c>
      <c r="G621" s="278">
        <v>0</v>
      </c>
      <c r="H621" s="253">
        <f t="shared" ref="H621:H624" si="103">G621+F621</f>
        <v>18291.629738422354</v>
      </c>
    </row>
    <row r="622" spans="1:8" x14ac:dyDescent="0.2">
      <c r="A622" s="450" t="s">
        <v>4025</v>
      </c>
      <c r="B622" s="53" t="s">
        <v>11782</v>
      </c>
      <c r="C622" s="278">
        <v>12194.419825614903</v>
      </c>
      <c r="D622" s="33">
        <v>29</v>
      </c>
      <c r="E622" s="250">
        <v>29</v>
      </c>
      <c r="F622" s="62">
        <f t="shared" si="102"/>
        <v>12194.419825614903</v>
      </c>
      <c r="G622" s="278">
        <v>0</v>
      </c>
      <c r="H622" s="253">
        <f t="shared" si="103"/>
        <v>12194.419825614903</v>
      </c>
    </row>
    <row r="623" spans="1:8" x14ac:dyDescent="0.2">
      <c r="A623" s="450" t="s">
        <v>4026</v>
      </c>
      <c r="B623" s="53" t="s">
        <v>11783</v>
      </c>
      <c r="C623" s="278">
        <v>12194.419825614903</v>
      </c>
      <c r="D623" s="33">
        <v>30</v>
      </c>
      <c r="E623" s="250">
        <v>29</v>
      </c>
      <c r="F623" s="62">
        <f t="shared" si="102"/>
        <v>12194.419825614903</v>
      </c>
      <c r="G623" s="278">
        <v>0</v>
      </c>
      <c r="H623" s="253">
        <f t="shared" si="103"/>
        <v>12194.419825614903</v>
      </c>
    </row>
    <row r="624" spans="1:8" x14ac:dyDescent="0.2">
      <c r="A624" s="450" t="s">
        <v>4027</v>
      </c>
      <c r="B624" s="53" t="s">
        <v>11784</v>
      </c>
      <c r="C624" s="278">
        <v>12194.419825614903</v>
      </c>
      <c r="D624" s="33">
        <v>30</v>
      </c>
      <c r="E624" s="250">
        <v>29</v>
      </c>
      <c r="F624" s="62">
        <f t="shared" si="102"/>
        <v>12194.419825614903</v>
      </c>
      <c r="G624" s="278">
        <v>0</v>
      </c>
      <c r="H624" s="253">
        <f t="shared" si="103"/>
        <v>12194.419825614903</v>
      </c>
    </row>
    <row r="625" spans="1:8" x14ac:dyDescent="0.2">
      <c r="A625" s="450" t="s">
        <v>4028</v>
      </c>
      <c r="B625" s="53" t="s">
        <v>11785</v>
      </c>
      <c r="C625" s="278">
        <v>12194.419825614903</v>
      </c>
      <c r="D625" s="33">
        <v>31</v>
      </c>
      <c r="E625" s="250">
        <v>30</v>
      </c>
      <c r="F625" s="62">
        <v>0</v>
      </c>
      <c r="G625" s="62">
        <f>C625</f>
        <v>12194.419825614903</v>
      </c>
      <c r="H625" s="253">
        <f t="shared" si="99"/>
        <v>12194.419825614903</v>
      </c>
    </row>
    <row r="626" spans="1:8" x14ac:dyDescent="0.2">
      <c r="A626" s="450" t="s">
        <v>4029</v>
      </c>
      <c r="B626" s="53" t="s">
        <v>11786</v>
      </c>
      <c r="C626" s="278">
        <v>12499.280321255275</v>
      </c>
      <c r="D626" s="33">
        <v>31</v>
      </c>
      <c r="E626" s="250"/>
      <c r="F626" s="62">
        <v>0</v>
      </c>
      <c r="G626" s="62">
        <v>0</v>
      </c>
      <c r="H626" s="253">
        <f t="shared" si="99"/>
        <v>0</v>
      </c>
    </row>
    <row r="627" spans="1:8" x14ac:dyDescent="0.2">
      <c r="A627" s="450" t="s">
        <v>4030</v>
      </c>
      <c r="B627" s="53" t="s">
        <v>9818</v>
      </c>
      <c r="C627" s="278">
        <v>18291.629738422354</v>
      </c>
      <c r="D627" s="33">
        <v>29</v>
      </c>
      <c r="E627" s="250">
        <v>29</v>
      </c>
      <c r="F627" s="62">
        <f t="shared" ref="F627:F629" si="104">C627</f>
        <v>18291.629738422354</v>
      </c>
      <c r="G627" s="278">
        <v>0</v>
      </c>
      <c r="H627" s="253">
        <f t="shared" ref="H627:H629" si="105">G627+F627</f>
        <v>18291.629738422354</v>
      </c>
    </row>
    <row r="628" spans="1:8" x14ac:dyDescent="0.2">
      <c r="A628" s="450" t="s">
        <v>4031</v>
      </c>
      <c r="B628" s="53" t="s">
        <v>9820</v>
      </c>
      <c r="C628" s="278">
        <v>18291.629738422354</v>
      </c>
      <c r="D628" s="33">
        <v>29</v>
      </c>
      <c r="E628" s="250">
        <v>29</v>
      </c>
      <c r="F628" s="62">
        <f t="shared" si="104"/>
        <v>18291.629738422354</v>
      </c>
      <c r="G628" s="278">
        <v>0</v>
      </c>
      <c r="H628" s="253">
        <f t="shared" si="105"/>
        <v>18291.629738422354</v>
      </c>
    </row>
    <row r="629" spans="1:8" x14ac:dyDescent="0.2">
      <c r="A629" s="450" t="s">
        <v>4032</v>
      </c>
      <c r="B629" s="53" t="s">
        <v>9822</v>
      </c>
      <c r="C629" s="278">
        <v>18291.629738422354</v>
      </c>
      <c r="D629" s="33">
        <v>30</v>
      </c>
      <c r="E629" s="250">
        <v>29</v>
      </c>
      <c r="F629" s="62">
        <f t="shared" si="104"/>
        <v>18291.629738422354</v>
      </c>
      <c r="G629" s="278">
        <v>0</v>
      </c>
      <c r="H629" s="253">
        <f t="shared" si="105"/>
        <v>18291.629738422354</v>
      </c>
    </row>
    <row r="630" spans="1:8" x14ac:dyDescent="0.2">
      <c r="A630" s="450" t="s">
        <v>4033</v>
      </c>
      <c r="B630" s="53" t="s">
        <v>11787</v>
      </c>
      <c r="C630" s="278">
        <v>18291.629738422354</v>
      </c>
      <c r="D630" s="33">
        <v>30</v>
      </c>
      <c r="E630" s="250"/>
      <c r="F630" s="62">
        <v>0</v>
      </c>
      <c r="G630" s="62">
        <v>0</v>
      </c>
      <c r="H630" s="253">
        <f t="shared" si="99"/>
        <v>0</v>
      </c>
    </row>
    <row r="631" spans="1:8" x14ac:dyDescent="0.2">
      <c r="A631" s="450" t="s">
        <v>4034</v>
      </c>
      <c r="B631" s="53" t="s">
        <v>11788</v>
      </c>
      <c r="C631" s="278">
        <v>4707.046052687353</v>
      </c>
      <c r="D631" s="33">
        <v>31</v>
      </c>
      <c r="E631" s="250"/>
      <c r="F631" s="62">
        <v>0</v>
      </c>
      <c r="G631" s="62">
        <v>0</v>
      </c>
      <c r="H631" s="253">
        <f t="shared" si="99"/>
        <v>0</v>
      </c>
    </row>
    <row r="632" spans="1:8" x14ac:dyDescent="0.2">
      <c r="A632" s="450" t="s">
        <v>4035</v>
      </c>
      <c r="B632" s="53" t="s">
        <v>9826</v>
      </c>
      <c r="C632" s="278">
        <v>18291.629738422354</v>
      </c>
      <c r="D632" s="33">
        <v>30</v>
      </c>
      <c r="E632" s="250">
        <v>28</v>
      </c>
      <c r="F632" s="62">
        <v>18291.63</v>
      </c>
      <c r="G632" s="62">
        <v>0</v>
      </c>
      <c r="H632" s="253">
        <f>G632+F632</f>
        <v>18291.63</v>
      </c>
    </row>
    <row r="633" spans="1:8" x14ac:dyDescent="0.2">
      <c r="A633" s="450" t="s">
        <v>4036</v>
      </c>
      <c r="B633" s="53" t="s">
        <v>9828</v>
      </c>
      <c r="C633" s="278">
        <v>18291.629738422354</v>
      </c>
      <c r="D633" s="33">
        <v>31</v>
      </c>
      <c r="E633" s="250">
        <v>28</v>
      </c>
      <c r="F633" s="62">
        <v>18291.63</v>
      </c>
      <c r="G633" s="62">
        <v>0</v>
      </c>
      <c r="H633" s="253">
        <f>G633+F633</f>
        <v>18291.63</v>
      </c>
    </row>
    <row r="634" spans="1:8" x14ac:dyDescent="0.2">
      <c r="A634" s="450" t="s">
        <v>4037</v>
      </c>
      <c r="B634" s="53" t="s">
        <v>11789</v>
      </c>
      <c r="C634" s="278">
        <v>18291.629738422354</v>
      </c>
      <c r="D634" s="33">
        <v>32</v>
      </c>
      <c r="E634" s="250"/>
      <c r="F634" s="62">
        <v>0</v>
      </c>
      <c r="G634" s="62">
        <v>0</v>
      </c>
      <c r="H634" s="253">
        <f t="shared" si="99"/>
        <v>0</v>
      </c>
    </row>
    <row r="635" spans="1:8" x14ac:dyDescent="0.2">
      <c r="A635" s="450" t="s">
        <v>4038</v>
      </c>
      <c r="B635" s="53" t="s">
        <v>11790</v>
      </c>
      <c r="C635" s="278">
        <v>20864.652321627102</v>
      </c>
      <c r="D635" s="33">
        <v>32</v>
      </c>
      <c r="E635" s="250"/>
      <c r="F635" s="62">
        <v>0</v>
      </c>
      <c r="G635" s="62">
        <v>0</v>
      </c>
      <c r="H635" s="253">
        <f t="shared" si="99"/>
        <v>0</v>
      </c>
    </row>
    <row r="636" spans="1:8" x14ac:dyDescent="0.2">
      <c r="A636" s="450" t="s">
        <v>4039</v>
      </c>
      <c r="B636" s="53" t="s">
        <v>9832</v>
      </c>
      <c r="C636" s="278">
        <v>18291.629738422354</v>
      </c>
      <c r="D636" s="33">
        <v>32</v>
      </c>
      <c r="E636" s="250">
        <v>29</v>
      </c>
      <c r="F636" s="62">
        <f>C636</f>
        <v>18291.629738422354</v>
      </c>
      <c r="G636" s="278">
        <v>0</v>
      </c>
      <c r="H636" s="253">
        <f>G636+F636</f>
        <v>18291.629738422354</v>
      </c>
    </row>
    <row r="637" spans="1:8" x14ac:dyDescent="0.2">
      <c r="A637" s="450" t="s">
        <v>4040</v>
      </c>
      <c r="B637" s="53" t="s">
        <v>9834</v>
      </c>
      <c r="C637" s="278">
        <v>18291.629738422354</v>
      </c>
      <c r="D637" s="33">
        <v>32</v>
      </c>
      <c r="E637" s="250">
        <v>29</v>
      </c>
      <c r="F637" s="62">
        <f t="shared" ref="F637:F638" si="106">C637</f>
        <v>18291.629738422354</v>
      </c>
      <c r="G637" s="278">
        <v>0</v>
      </c>
      <c r="H637" s="253">
        <f t="shared" ref="H637:H638" si="107">G637+F637</f>
        <v>18291.629738422354</v>
      </c>
    </row>
    <row r="638" spans="1:8" x14ac:dyDescent="0.2">
      <c r="A638" s="450" t="s">
        <v>4041</v>
      </c>
      <c r="B638" s="53" t="s">
        <v>11791</v>
      </c>
      <c r="C638" s="278">
        <v>18291.629738422354</v>
      </c>
      <c r="D638" s="33">
        <v>33</v>
      </c>
      <c r="E638" s="250">
        <v>29</v>
      </c>
      <c r="F638" s="62">
        <f t="shared" si="106"/>
        <v>18291.629738422354</v>
      </c>
      <c r="G638" s="278">
        <v>0</v>
      </c>
      <c r="H638" s="253">
        <f t="shared" si="107"/>
        <v>18291.629738422354</v>
      </c>
    </row>
    <row r="639" spans="1:8" x14ac:dyDescent="0.2">
      <c r="A639" s="450" t="s">
        <v>4042</v>
      </c>
      <c r="B639" s="53" t="s">
        <v>11792</v>
      </c>
      <c r="C639" s="278">
        <v>17816.047365223374</v>
      </c>
      <c r="D639" s="33">
        <v>33</v>
      </c>
      <c r="E639" s="250"/>
      <c r="F639" s="62">
        <v>0</v>
      </c>
      <c r="G639" s="62">
        <v>0</v>
      </c>
      <c r="H639" s="253">
        <f t="shared" si="99"/>
        <v>0</v>
      </c>
    </row>
    <row r="640" spans="1:8" x14ac:dyDescent="0.2">
      <c r="A640" s="450" t="s">
        <v>4043</v>
      </c>
      <c r="B640" s="53" t="s">
        <v>9838</v>
      </c>
      <c r="C640" s="278">
        <v>18291.629738422354</v>
      </c>
      <c r="D640" s="33">
        <v>32</v>
      </c>
      <c r="E640" s="250"/>
      <c r="F640" s="62">
        <v>0</v>
      </c>
      <c r="G640" s="62">
        <v>0</v>
      </c>
      <c r="H640" s="253">
        <f t="shared" ref="H640:H642" si="108">G640-F640</f>
        <v>0</v>
      </c>
    </row>
    <row r="641" spans="1:8" x14ac:dyDescent="0.2">
      <c r="A641" s="450" t="s">
        <v>4044</v>
      </c>
      <c r="B641" s="53" t="s">
        <v>9840</v>
      </c>
      <c r="C641" s="278">
        <v>18291.629738422354</v>
      </c>
      <c r="D641" s="33">
        <v>32</v>
      </c>
      <c r="E641" s="250"/>
      <c r="F641" s="62">
        <v>0</v>
      </c>
      <c r="G641" s="62">
        <v>0</v>
      </c>
      <c r="H641" s="253">
        <f t="shared" si="108"/>
        <v>0</v>
      </c>
    </row>
    <row r="642" spans="1:8" x14ac:dyDescent="0.2">
      <c r="A642" s="450" t="s">
        <v>4045</v>
      </c>
      <c r="B642" s="53" t="s">
        <v>11566</v>
      </c>
      <c r="C642" s="278">
        <v>18291.629738422354</v>
      </c>
      <c r="D642" s="33">
        <v>33</v>
      </c>
      <c r="E642" s="250"/>
      <c r="F642" s="62">
        <v>0</v>
      </c>
      <c r="G642" s="62">
        <v>0</v>
      </c>
      <c r="H642" s="253">
        <f t="shared" si="108"/>
        <v>0</v>
      </c>
    </row>
    <row r="643" spans="1:8" x14ac:dyDescent="0.2">
      <c r="A643" s="450" t="s">
        <v>9850</v>
      </c>
      <c r="B643" s="53" t="s">
        <v>11793</v>
      </c>
      <c r="C643" s="278">
        <v>14767.442408819648</v>
      </c>
      <c r="D643" s="33">
        <v>34</v>
      </c>
      <c r="E643" s="250"/>
      <c r="F643" s="62">
        <v>0</v>
      </c>
      <c r="G643" s="62">
        <v>0</v>
      </c>
      <c r="H643" s="253">
        <f t="shared" ref="H643:H677" si="109">G643-F643</f>
        <v>0</v>
      </c>
    </row>
    <row r="644" spans="1:8" x14ac:dyDescent="0.2">
      <c r="A644" s="450" t="s">
        <v>9851</v>
      </c>
      <c r="B644" s="53" t="s">
        <v>9844</v>
      </c>
      <c r="C644" s="278">
        <v>18291.629738422354</v>
      </c>
      <c r="D644" s="33">
        <v>33</v>
      </c>
      <c r="E644" s="250">
        <v>29</v>
      </c>
      <c r="F644" s="62">
        <f t="shared" ref="F644:F645" si="110">C644</f>
        <v>18291.629738422354</v>
      </c>
      <c r="G644" s="278">
        <v>0</v>
      </c>
      <c r="H644" s="253">
        <f t="shared" ref="H644:H645" si="111">G644+F644</f>
        <v>18291.629738422354</v>
      </c>
    </row>
    <row r="645" spans="1:8" x14ac:dyDescent="0.2">
      <c r="A645" s="450" t="s">
        <v>9852</v>
      </c>
      <c r="B645" s="53" t="s">
        <v>9846</v>
      </c>
      <c r="C645" s="278">
        <v>18291.629738422354</v>
      </c>
      <c r="D645" s="33">
        <v>33</v>
      </c>
      <c r="E645" s="250">
        <v>29</v>
      </c>
      <c r="F645" s="62">
        <f t="shared" si="110"/>
        <v>18291.629738422354</v>
      </c>
      <c r="G645" s="278">
        <v>0</v>
      </c>
      <c r="H645" s="253">
        <f t="shared" si="111"/>
        <v>18291.629738422354</v>
      </c>
    </row>
    <row r="646" spans="1:8" x14ac:dyDescent="0.2">
      <c r="A646" s="450" t="s">
        <v>9853</v>
      </c>
      <c r="B646" s="53" t="s">
        <v>11794</v>
      </c>
      <c r="C646" s="278">
        <v>18291.629738422354</v>
      </c>
      <c r="D646" s="33">
        <v>34</v>
      </c>
      <c r="E646" s="250">
        <v>30</v>
      </c>
      <c r="F646" s="62">
        <v>0</v>
      </c>
      <c r="G646" s="62">
        <f>C646</f>
        <v>18291.629738422354</v>
      </c>
      <c r="H646" s="253">
        <f t="shared" si="109"/>
        <v>18291.629738422354</v>
      </c>
    </row>
    <row r="647" spans="1:8" x14ac:dyDescent="0.2">
      <c r="A647" s="450" t="s">
        <v>9854</v>
      </c>
      <c r="B647" s="53" t="s">
        <v>11795</v>
      </c>
      <c r="C647" s="278">
        <v>12023.697948056295</v>
      </c>
      <c r="D647" s="33">
        <v>34</v>
      </c>
      <c r="E647" s="250"/>
      <c r="F647" s="62">
        <v>0</v>
      </c>
      <c r="G647" s="62">
        <v>0</v>
      </c>
      <c r="H647" s="253">
        <f t="shared" si="109"/>
        <v>0</v>
      </c>
    </row>
    <row r="648" spans="1:8" x14ac:dyDescent="0.2">
      <c r="A648" s="450" t="s">
        <v>9855</v>
      </c>
      <c r="B648" s="53" t="s">
        <v>11796</v>
      </c>
      <c r="C648" s="278">
        <v>18291.629738422354</v>
      </c>
      <c r="D648" s="33">
        <v>34</v>
      </c>
      <c r="E648" s="250">
        <v>29</v>
      </c>
      <c r="F648" s="62">
        <f t="shared" ref="F648:F649" si="112">C648</f>
        <v>18291.629738422354</v>
      </c>
      <c r="G648" s="278">
        <v>0</v>
      </c>
      <c r="H648" s="253">
        <f t="shared" ref="H648:H649" si="113">G648+F648</f>
        <v>18291.629738422354</v>
      </c>
    </row>
    <row r="649" spans="1:8" x14ac:dyDescent="0.2">
      <c r="A649" s="450" t="s">
        <v>9856</v>
      </c>
      <c r="B649" s="53" t="s">
        <v>11797</v>
      </c>
      <c r="C649" s="278">
        <v>18291.629738422354</v>
      </c>
      <c r="D649" s="33">
        <v>34</v>
      </c>
      <c r="E649" s="250">
        <v>29</v>
      </c>
      <c r="F649" s="62">
        <f t="shared" si="112"/>
        <v>18291.629738422354</v>
      </c>
      <c r="G649" s="278">
        <v>0</v>
      </c>
      <c r="H649" s="253">
        <f t="shared" si="113"/>
        <v>18291.629738422354</v>
      </c>
    </row>
    <row r="650" spans="1:8" x14ac:dyDescent="0.2">
      <c r="A650" s="450" t="s">
        <v>9857</v>
      </c>
      <c r="B650" s="53" t="s">
        <v>11798</v>
      </c>
      <c r="C650" s="278">
        <v>18291.629738422354</v>
      </c>
      <c r="D650" s="33">
        <v>35</v>
      </c>
      <c r="E650" s="250">
        <v>30</v>
      </c>
      <c r="F650" s="62">
        <v>0</v>
      </c>
      <c r="G650" s="62">
        <f>C650</f>
        <v>18291.629738422354</v>
      </c>
      <c r="H650" s="253">
        <f t="shared" si="109"/>
        <v>18291.629738422354</v>
      </c>
    </row>
    <row r="651" spans="1:8" x14ac:dyDescent="0.2">
      <c r="A651" s="450" t="s">
        <v>9858</v>
      </c>
      <c r="B651" s="53" t="s">
        <v>11799</v>
      </c>
      <c r="C651" s="278">
        <v>10499.395469854431</v>
      </c>
      <c r="D651" s="33">
        <v>35</v>
      </c>
      <c r="E651" s="250"/>
      <c r="F651" s="62">
        <v>0</v>
      </c>
      <c r="G651" s="62">
        <v>0</v>
      </c>
      <c r="H651" s="253">
        <f t="shared" si="109"/>
        <v>0</v>
      </c>
    </row>
    <row r="652" spans="1:8" x14ac:dyDescent="0.2">
      <c r="A652" s="450" t="s">
        <v>9859</v>
      </c>
      <c r="B652" s="53" t="s">
        <v>11800</v>
      </c>
      <c r="C652" s="278">
        <v>18291.629738422354</v>
      </c>
      <c r="D652" s="33">
        <v>35</v>
      </c>
      <c r="E652" s="250">
        <v>29</v>
      </c>
      <c r="F652" s="62">
        <f>C652</f>
        <v>18291.629738422354</v>
      </c>
      <c r="G652" s="278">
        <v>0</v>
      </c>
      <c r="H652" s="253">
        <f>G652+F652</f>
        <v>18291.629738422354</v>
      </c>
    </row>
    <row r="653" spans="1:8" x14ac:dyDescent="0.2">
      <c r="A653" s="450" t="s">
        <v>9860</v>
      </c>
      <c r="B653" s="53" t="s">
        <v>11801</v>
      </c>
      <c r="C653" s="278">
        <v>12194.419825614903</v>
      </c>
      <c r="D653" s="33">
        <v>35</v>
      </c>
      <c r="E653" s="250">
        <v>29</v>
      </c>
      <c r="F653" s="62">
        <f t="shared" ref="F653:F655" si="114">C653</f>
        <v>12194.419825614903</v>
      </c>
      <c r="G653" s="278">
        <v>0</v>
      </c>
      <c r="H653" s="253">
        <f t="shared" ref="H653:H655" si="115">G653+F653</f>
        <v>12194.419825614903</v>
      </c>
    </row>
    <row r="654" spans="1:8" x14ac:dyDescent="0.2">
      <c r="A654" s="450" t="s">
        <v>9861</v>
      </c>
      <c r="B654" s="53" t="s">
        <v>11802</v>
      </c>
      <c r="C654" s="278">
        <v>12194.419825614903</v>
      </c>
      <c r="D654" s="33">
        <v>36</v>
      </c>
      <c r="E654" s="250">
        <v>29</v>
      </c>
      <c r="F654" s="62">
        <f t="shared" si="114"/>
        <v>12194.419825614903</v>
      </c>
      <c r="G654" s="278">
        <v>0</v>
      </c>
      <c r="H654" s="253">
        <f t="shared" si="115"/>
        <v>12194.419825614903</v>
      </c>
    </row>
    <row r="655" spans="1:8" x14ac:dyDescent="0.2">
      <c r="A655" s="450" t="s">
        <v>9862</v>
      </c>
      <c r="B655" s="53" t="s">
        <v>11803</v>
      </c>
      <c r="C655" s="278">
        <v>12194.419825614903</v>
      </c>
      <c r="D655" s="33">
        <v>36</v>
      </c>
      <c r="E655" s="250">
        <v>29</v>
      </c>
      <c r="F655" s="62">
        <f t="shared" si="114"/>
        <v>12194.419825614903</v>
      </c>
      <c r="G655" s="278">
        <v>0</v>
      </c>
      <c r="H655" s="253">
        <f t="shared" si="115"/>
        <v>12194.419825614903</v>
      </c>
    </row>
    <row r="656" spans="1:8" x14ac:dyDescent="0.2">
      <c r="A656" s="450" t="s">
        <v>9863</v>
      </c>
      <c r="B656" s="53" t="s">
        <v>11804</v>
      </c>
      <c r="C656" s="278">
        <v>7926.3728866496867</v>
      </c>
      <c r="D656" s="33">
        <v>36</v>
      </c>
      <c r="E656" s="250"/>
      <c r="F656" s="62">
        <v>0</v>
      </c>
      <c r="G656" s="62">
        <v>0</v>
      </c>
      <c r="H656" s="253">
        <f t="shared" si="109"/>
        <v>0</v>
      </c>
    </row>
    <row r="657" spans="1:8" x14ac:dyDescent="0.2">
      <c r="A657" s="450" t="s">
        <v>9864</v>
      </c>
      <c r="B657" s="53" t="s">
        <v>11805</v>
      </c>
      <c r="C657" s="278">
        <v>18291.629738422354</v>
      </c>
      <c r="D657" s="33">
        <v>35</v>
      </c>
      <c r="E657" s="250"/>
      <c r="F657" s="62">
        <v>0</v>
      </c>
      <c r="G657" s="62">
        <v>0</v>
      </c>
      <c r="H657" s="253">
        <f t="shared" si="109"/>
        <v>0</v>
      </c>
    </row>
    <row r="658" spans="1:8" x14ac:dyDescent="0.2">
      <c r="A658" s="450" t="s">
        <v>9865</v>
      </c>
      <c r="B658" s="53" t="s">
        <v>11806</v>
      </c>
      <c r="C658" s="278">
        <v>18291.629738422354</v>
      </c>
      <c r="D658" s="33">
        <v>35</v>
      </c>
      <c r="E658" s="250"/>
      <c r="F658" s="62">
        <v>0</v>
      </c>
      <c r="G658" s="62">
        <v>0</v>
      </c>
      <c r="H658" s="253">
        <f t="shared" si="109"/>
        <v>0</v>
      </c>
    </row>
    <row r="659" spans="1:8" x14ac:dyDescent="0.2">
      <c r="A659" s="450" t="s">
        <v>9866</v>
      </c>
      <c r="B659" s="53" t="s">
        <v>11807</v>
      </c>
      <c r="C659" s="278">
        <v>18291.629738422354</v>
      </c>
      <c r="D659" s="33">
        <v>36</v>
      </c>
      <c r="E659" s="250"/>
      <c r="F659" s="62">
        <v>0</v>
      </c>
      <c r="G659" s="62">
        <v>0</v>
      </c>
      <c r="H659" s="253">
        <f t="shared" si="109"/>
        <v>0</v>
      </c>
    </row>
    <row r="660" spans="1:8" x14ac:dyDescent="0.2">
      <c r="A660" s="450" t="s">
        <v>9867</v>
      </c>
      <c r="B660" s="53" t="s">
        <v>11808</v>
      </c>
      <c r="C660" s="278">
        <v>8060.5115047314512</v>
      </c>
      <c r="D660" s="33">
        <v>36</v>
      </c>
      <c r="E660" s="250"/>
      <c r="F660" s="62">
        <v>0</v>
      </c>
      <c r="G660" s="62">
        <v>0</v>
      </c>
      <c r="H660" s="253">
        <f t="shared" si="109"/>
        <v>0</v>
      </c>
    </row>
    <row r="661" spans="1:8" x14ac:dyDescent="0.2">
      <c r="A661" s="450" t="s">
        <v>9868</v>
      </c>
      <c r="B661" s="53" t="s">
        <v>11809</v>
      </c>
      <c r="C661" s="278">
        <v>18291.629738422354</v>
      </c>
      <c r="D661" s="33">
        <v>35</v>
      </c>
      <c r="E661" s="250">
        <v>29</v>
      </c>
      <c r="F661" s="62">
        <f t="shared" ref="F661:F662" si="116">C661</f>
        <v>18291.629738422354</v>
      </c>
      <c r="G661" s="278">
        <v>0</v>
      </c>
      <c r="H661" s="253">
        <f t="shared" ref="H661:H662" si="117">G661+F661</f>
        <v>18291.629738422354</v>
      </c>
    </row>
    <row r="662" spans="1:8" x14ac:dyDescent="0.2">
      <c r="A662" s="450" t="s">
        <v>9869</v>
      </c>
      <c r="B662" s="53" t="s">
        <v>11810</v>
      </c>
      <c r="C662" s="278">
        <v>18291.629738422354</v>
      </c>
      <c r="D662" s="33">
        <v>35</v>
      </c>
      <c r="E662" s="250">
        <v>29</v>
      </c>
      <c r="F662" s="62">
        <f t="shared" si="116"/>
        <v>18291.629738422354</v>
      </c>
      <c r="G662" s="278">
        <v>0</v>
      </c>
      <c r="H662" s="253">
        <f t="shared" si="117"/>
        <v>18291.629738422354</v>
      </c>
    </row>
    <row r="663" spans="1:8" x14ac:dyDescent="0.2">
      <c r="A663" s="450" t="s">
        <v>9870</v>
      </c>
      <c r="B663" s="53" t="s">
        <v>11811</v>
      </c>
      <c r="C663" s="278">
        <v>18291.629738422354</v>
      </c>
      <c r="D663" s="33">
        <v>36</v>
      </c>
      <c r="E663" s="250"/>
      <c r="F663" s="62">
        <v>0</v>
      </c>
      <c r="G663" s="62">
        <v>0</v>
      </c>
      <c r="H663" s="253">
        <f t="shared" si="109"/>
        <v>0</v>
      </c>
    </row>
    <row r="664" spans="1:8" x14ac:dyDescent="0.2">
      <c r="A664" s="450" t="s">
        <v>9871</v>
      </c>
      <c r="B664" s="53" t="s">
        <v>11812</v>
      </c>
      <c r="C664" s="278">
        <v>5011.9065483277245</v>
      </c>
      <c r="D664" s="33">
        <v>36</v>
      </c>
      <c r="E664" s="250"/>
      <c r="F664" s="62">
        <v>0</v>
      </c>
      <c r="G664" s="62">
        <v>0</v>
      </c>
      <c r="H664" s="253">
        <f t="shared" si="109"/>
        <v>0</v>
      </c>
    </row>
    <row r="665" spans="1:8" x14ac:dyDescent="0.2">
      <c r="A665" s="450" t="s">
        <v>9872</v>
      </c>
      <c r="B665" s="53" t="s">
        <v>11813</v>
      </c>
      <c r="C665" s="278">
        <v>18291.629738422354</v>
      </c>
      <c r="D665" s="33">
        <v>36</v>
      </c>
      <c r="E665" s="250">
        <v>29</v>
      </c>
      <c r="F665" s="62">
        <v>18291.63</v>
      </c>
      <c r="G665" s="278">
        <v>0</v>
      </c>
      <c r="H665" s="253">
        <f>G665+F665</f>
        <v>18291.63</v>
      </c>
    </row>
    <row r="666" spans="1:8" x14ac:dyDescent="0.2">
      <c r="A666" s="450" t="s">
        <v>9873</v>
      </c>
      <c r="B666" s="53" t="s">
        <v>11814</v>
      </c>
      <c r="C666" s="278">
        <v>18291.629738422354</v>
      </c>
      <c r="D666" s="33">
        <v>36</v>
      </c>
      <c r="E666" s="250">
        <v>29</v>
      </c>
      <c r="F666" s="62">
        <v>18291.63</v>
      </c>
      <c r="G666" s="278">
        <v>0</v>
      </c>
      <c r="H666" s="253">
        <f>G666+F666</f>
        <v>18291.63</v>
      </c>
    </row>
    <row r="667" spans="1:8" x14ac:dyDescent="0.2">
      <c r="A667" s="450" t="s">
        <v>9874</v>
      </c>
      <c r="B667" s="53" t="s">
        <v>11815</v>
      </c>
      <c r="C667" s="278">
        <v>20864.652321627102</v>
      </c>
      <c r="D667" s="33">
        <v>37</v>
      </c>
      <c r="E667" s="250"/>
      <c r="F667" s="62">
        <v>0</v>
      </c>
      <c r="G667" s="62">
        <v>0</v>
      </c>
      <c r="H667" s="253">
        <f t="shared" si="109"/>
        <v>0</v>
      </c>
    </row>
    <row r="668" spans="1:8" x14ac:dyDescent="0.2">
      <c r="A668" s="450" t="s">
        <v>9875</v>
      </c>
      <c r="B668" s="53" t="s">
        <v>11816</v>
      </c>
      <c r="C668" s="278">
        <v>18291.629738422354</v>
      </c>
      <c r="D668" s="33">
        <v>37</v>
      </c>
      <c r="E668" s="250">
        <v>29</v>
      </c>
      <c r="F668" s="62">
        <v>18291.63</v>
      </c>
      <c r="G668" s="278">
        <v>0</v>
      </c>
      <c r="H668" s="253">
        <f t="shared" ref="H668:H669" si="118">G668+F668</f>
        <v>18291.63</v>
      </c>
    </row>
    <row r="669" spans="1:8" x14ac:dyDescent="0.2">
      <c r="A669" s="450" t="s">
        <v>9876</v>
      </c>
      <c r="B669" s="53" t="s">
        <v>11817</v>
      </c>
      <c r="C669" s="278">
        <v>18291.629738422354</v>
      </c>
      <c r="D669" s="33">
        <v>37</v>
      </c>
      <c r="E669" s="250">
        <v>29</v>
      </c>
      <c r="F669" s="62">
        <v>18291.63</v>
      </c>
      <c r="G669" s="278">
        <v>0</v>
      </c>
      <c r="H669" s="253">
        <f t="shared" si="118"/>
        <v>18291.63</v>
      </c>
    </row>
    <row r="670" spans="1:8" x14ac:dyDescent="0.2">
      <c r="A670" s="450" t="s">
        <v>9877</v>
      </c>
      <c r="B670" s="53" t="s">
        <v>11818</v>
      </c>
      <c r="C670" s="278">
        <v>19340.349843425236</v>
      </c>
      <c r="D670" s="33">
        <v>38</v>
      </c>
      <c r="E670" s="250"/>
      <c r="F670" s="62">
        <v>0</v>
      </c>
      <c r="G670" s="62">
        <v>0</v>
      </c>
      <c r="H670" s="253">
        <f t="shared" si="109"/>
        <v>0</v>
      </c>
    </row>
    <row r="671" spans="1:8" x14ac:dyDescent="0.2">
      <c r="A671" s="450" t="s">
        <v>9878</v>
      </c>
      <c r="B671" s="53" t="s">
        <v>11819</v>
      </c>
      <c r="C671" s="278">
        <v>18291.629738422354</v>
      </c>
      <c r="D671" s="33">
        <v>37</v>
      </c>
      <c r="E671" s="250">
        <v>30</v>
      </c>
      <c r="F671" s="62">
        <v>0</v>
      </c>
      <c r="G671" s="62">
        <f>C671</f>
        <v>18291.629738422354</v>
      </c>
      <c r="H671" s="253">
        <f t="shared" si="109"/>
        <v>18291.629738422354</v>
      </c>
    </row>
    <row r="672" spans="1:8" x14ac:dyDescent="0.2">
      <c r="A672" s="450" t="s">
        <v>9879</v>
      </c>
      <c r="B672" s="53" t="s">
        <v>11820</v>
      </c>
      <c r="C672" s="278">
        <v>18291.629738422354</v>
      </c>
      <c r="D672" s="33">
        <v>37</v>
      </c>
      <c r="E672" s="250">
        <v>30</v>
      </c>
      <c r="F672" s="62">
        <v>0</v>
      </c>
      <c r="G672" s="62">
        <f>C672</f>
        <v>18291.629738422354</v>
      </c>
      <c r="H672" s="253">
        <f t="shared" si="109"/>
        <v>18291.629738422354</v>
      </c>
    </row>
    <row r="673" spans="1:8" x14ac:dyDescent="0.2">
      <c r="A673" s="450" t="s">
        <v>9880</v>
      </c>
      <c r="B673" s="53" t="s">
        <v>11822</v>
      </c>
      <c r="C673" s="278">
        <v>17178.888929334993</v>
      </c>
      <c r="D673" s="33">
        <v>38</v>
      </c>
      <c r="E673" s="250"/>
      <c r="F673" s="62">
        <v>0</v>
      </c>
      <c r="G673" s="62">
        <v>0</v>
      </c>
      <c r="H673" s="253">
        <f t="shared" si="109"/>
        <v>0</v>
      </c>
    </row>
    <row r="674" spans="1:8" x14ac:dyDescent="0.2">
      <c r="A674" s="450" t="s">
        <v>9881</v>
      </c>
      <c r="B674" s="53" t="s">
        <v>11821</v>
      </c>
      <c r="C674" s="278">
        <v>18291.629738422354</v>
      </c>
      <c r="D674" s="33">
        <v>37</v>
      </c>
      <c r="E674" s="250"/>
      <c r="F674" s="62">
        <v>0</v>
      </c>
      <c r="G674" s="62">
        <v>0</v>
      </c>
      <c r="H674" s="253">
        <f t="shared" si="109"/>
        <v>0</v>
      </c>
    </row>
    <row r="675" spans="1:8" x14ac:dyDescent="0.2">
      <c r="A675" s="450" t="s">
        <v>9882</v>
      </c>
      <c r="B675" s="53" t="s">
        <v>11823</v>
      </c>
      <c r="C675" s="278">
        <v>18291.629738422354</v>
      </c>
      <c r="D675" s="33">
        <v>38</v>
      </c>
      <c r="E675" s="250"/>
      <c r="F675" s="62">
        <v>0</v>
      </c>
      <c r="G675" s="62">
        <v>0</v>
      </c>
      <c r="H675" s="253">
        <f t="shared" si="109"/>
        <v>0</v>
      </c>
    </row>
    <row r="676" spans="1:8" x14ac:dyDescent="0.2">
      <c r="A676" s="450" t="s">
        <v>9883</v>
      </c>
      <c r="B676" s="53" t="s">
        <v>11824</v>
      </c>
      <c r="C676" s="278">
        <v>6841.0695221699616</v>
      </c>
      <c r="D676" s="33">
        <v>38</v>
      </c>
      <c r="E676" s="250"/>
      <c r="F676" s="62">
        <v>0</v>
      </c>
      <c r="G676" s="62">
        <v>0</v>
      </c>
      <c r="H676" s="253">
        <f t="shared" si="109"/>
        <v>0</v>
      </c>
    </row>
    <row r="677" spans="1:8" x14ac:dyDescent="0.2">
      <c r="A677" s="450" t="s">
        <v>9884</v>
      </c>
      <c r="B677" s="32" t="s">
        <v>2576</v>
      </c>
      <c r="C677" s="253">
        <v>121468.84</v>
      </c>
      <c r="D677" s="33">
        <v>38</v>
      </c>
      <c r="E677" s="250"/>
      <c r="F677" s="62">
        <v>0</v>
      </c>
      <c r="G677" s="62">
        <v>0</v>
      </c>
      <c r="H677" s="253">
        <f t="shared" si="109"/>
        <v>0</v>
      </c>
    </row>
    <row r="678" spans="1:8" ht="15" x14ac:dyDescent="0.25">
      <c r="A678" s="19" t="s">
        <v>4046</v>
      </c>
      <c r="B678" s="27" t="s">
        <v>6111</v>
      </c>
      <c r="C678" s="255"/>
      <c r="D678" s="255"/>
      <c r="E678" s="255"/>
      <c r="F678" s="255"/>
      <c r="G678" s="255"/>
      <c r="H678" s="277"/>
    </row>
    <row r="679" spans="1:8" ht="15" x14ac:dyDescent="0.25">
      <c r="A679" s="10" t="s">
        <v>4056</v>
      </c>
      <c r="B679" s="36" t="s">
        <v>2585</v>
      </c>
      <c r="C679" s="253"/>
      <c r="D679" s="293"/>
      <c r="E679" s="293"/>
      <c r="F679" s="293"/>
      <c r="G679" s="293"/>
      <c r="H679" s="293"/>
    </row>
    <row r="680" spans="1:8" x14ac:dyDescent="0.2">
      <c r="A680" s="10" t="s">
        <v>4057</v>
      </c>
      <c r="B680" s="214" t="s">
        <v>6112</v>
      </c>
      <c r="C680" s="253">
        <v>118514.75</v>
      </c>
      <c r="D680" s="293">
        <v>20</v>
      </c>
      <c r="E680" s="293"/>
      <c r="F680" s="62">
        <v>0</v>
      </c>
      <c r="G680" s="62">
        <v>0</v>
      </c>
      <c r="H680" s="253">
        <f t="shared" ref="H680:H681" si="119">G680-F680</f>
        <v>0</v>
      </c>
    </row>
    <row r="681" spans="1:8" ht="28.5" x14ac:dyDescent="0.2">
      <c r="A681" s="10" t="s">
        <v>4058</v>
      </c>
      <c r="B681" s="173" t="s">
        <v>6113</v>
      </c>
      <c r="C681" s="253">
        <v>13168.31</v>
      </c>
      <c r="D681" s="293">
        <v>21</v>
      </c>
      <c r="E681" s="293"/>
      <c r="F681" s="62">
        <v>0</v>
      </c>
      <c r="G681" s="62">
        <v>0</v>
      </c>
      <c r="H681" s="253">
        <f t="shared" si="119"/>
        <v>0</v>
      </c>
    </row>
    <row r="682" spans="1:8" ht="15" x14ac:dyDescent="0.25">
      <c r="A682" s="10" t="s">
        <v>4059</v>
      </c>
      <c r="B682" s="36" t="s">
        <v>2586</v>
      </c>
      <c r="C682" s="253"/>
      <c r="D682" s="293"/>
      <c r="E682" s="293"/>
      <c r="F682" s="293"/>
      <c r="G682" s="293"/>
      <c r="H682" s="293"/>
    </row>
    <row r="683" spans="1:8" x14ac:dyDescent="0.2">
      <c r="A683" s="10" t="s">
        <v>4060</v>
      </c>
      <c r="B683" s="214" t="s">
        <v>6112</v>
      </c>
      <c r="C683" s="253">
        <v>138267.21</v>
      </c>
      <c r="D683" s="293">
        <v>22</v>
      </c>
      <c r="E683" s="293"/>
      <c r="F683" s="62">
        <v>0</v>
      </c>
      <c r="G683" s="62">
        <v>0</v>
      </c>
      <c r="H683" s="253">
        <f t="shared" ref="H683:H684" si="120">G683-F683</f>
        <v>0</v>
      </c>
    </row>
    <row r="684" spans="1:8" ht="28.5" x14ac:dyDescent="0.2">
      <c r="A684" s="10" t="s">
        <v>4061</v>
      </c>
      <c r="B684" s="173" t="s">
        <v>6113</v>
      </c>
      <c r="C684" s="253">
        <v>15363.02</v>
      </c>
      <c r="D684" s="293">
        <v>23</v>
      </c>
      <c r="E684" s="293"/>
      <c r="F684" s="62">
        <v>0</v>
      </c>
      <c r="G684" s="62">
        <v>0</v>
      </c>
      <c r="H684" s="253">
        <f t="shared" si="120"/>
        <v>0</v>
      </c>
    </row>
    <row r="685" spans="1:8" ht="15" x14ac:dyDescent="0.25">
      <c r="A685" s="10" t="s">
        <v>4062</v>
      </c>
      <c r="B685" s="36" t="s">
        <v>2587</v>
      </c>
      <c r="C685" s="253"/>
      <c r="D685" s="293"/>
      <c r="E685" s="293"/>
      <c r="F685" s="293"/>
      <c r="G685" s="293"/>
      <c r="H685" s="293"/>
    </row>
    <row r="686" spans="1:8" x14ac:dyDescent="0.2">
      <c r="A686" s="10" t="s">
        <v>4063</v>
      </c>
      <c r="B686" s="214" t="s">
        <v>6112</v>
      </c>
      <c r="C686" s="253">
        <v>138267.21</v>
      </c>
      <c r="D686" s="293">
        <v>23</v>
      </c>
      <c r="E686" s="293"/>
      <c r="F686" s="62">
        <v>0</v>
      </c>
      <c r="G686" s="62">
        <v>0</v>
      </c>
      <c r="H686" s="253">
        <f t="shared" ref="H686:H687" si="121">G686-F686</f>
        <v>0</v>
      </c>
    </row>
    <row r="687" spans="1:8" ht="28.5" x14ac:dyDescent="0.2">
      <c r="A687" s="10" t="s">
        <v>4064</v>
      </c>
      <c r="B687" s="173" t="s">
        <v>6113</v>
      </c>
      <c r="C687" s="253">
        <v>15363.02</v>
      </c>
      <c r="D687" s="293">
        <v>24</v>
      </c>
      <c r="E687" s="293"/>
      <c r="F687" s="62">
        <v>0</v>
      </c>
      <c r="G687" s="62">
        <v>0</v>
      </c>
      <c r="H687" s="253">
        <f t="shared" si="121"/>
        <v>0</v>
      </c>
    </row>
    <row r="688" spans="1:8" ht="15" x14ac:dyDescent="0.25">
      <c r="A688" s="10" t="s">
        <v>4065</v>
      </c>
      <c r="B688" s="36" t="s">
        <v>2588</v>
      </c>
      <c r="C688" s="253"/>
      <c r="D688" s="250"/>
      <c r="E688" s="250"/>
      <c r="F688" s="250"/>
      <c r="G688" s="250"/>
      <c r="H688" s="250"/>
    </row>
    <row r="689" spans="1:8" x14ac:dyDescent="0.2">
      <c r="A689" s="10" t="s">
        <v>4066</v>
      </c>
      <c r="B689" s="214" t="s">
        <v>6112</v>
      </c>
      <c r="C689" s="253">
        <v>138267.21</v>
      </c>
      <c r="D689" s="293">
        <v>24</v>
      </c>
      <c r="E689" s="293"/>
      <c r="F689" s="62">
        <v>0</v>
      </c>
      <c r="G689" s="62">
        <v>0</v>
      </c>
      <c r="H689" s="253">
        <f t="shared" ref="H689:H690" si="122">G689-F689</f>
        <v>0</v>
      </c>
    </row>
    <row r="690" spans="1:8" ht="28.5" x14ac:dyDescent="0.2">
      <c r="A690" s="10" t="s">
        <v>4067</v>
      </c>
      <c r="B690" s="173" t="s">
        <v>6113</v>
      </c>
      <c r="C690" s="253">
        <v>15363.02</v>
      </c>
      <c r="D690" s="293">
        <v>25</v>
      </c>
      <c r="E690" s="293"/>
      <c r="F690" s="62">
        <v>0</v>
      </c>
      <c r="G690" s="62">
        <v>0</v>
      </c>
      <c r="H690" s="253">
        <f t="shared" si="122"/>
        <v>0</v>
      </c>
    </row>
    <row r="691" spans="1:8" ht="15" x14ac:dyDescent="0.25">
      <c r="A691" s="10" t="s">
        <v>4068</v>
      </c>
      <c r="B691" s="36" t="s">
        <v>2589</v>
      </c>
      <c r="C691" s="253"/>
      <c r="D691" s="277"/>
      <c r="E691" s="277"/>
      <c r="F691" s="277"/>
      <c r="G691" s="277"/>
      <c r="H691" s="277"/>
    </row>
    <row r="692" spans="1:8" x14ac:dyDescent="0.2">
      <c r="A692" s="10" t="s">
        <v>4069</v>
      </c>
      <c r="B692" s="214" t="s">
        <v>6112</v>
      </c>
      <c r="C692" s="253">
        <v>138267.21</v>
      </c>
      <c r="D692" s="277">
        <v>25</v>
      </c>
      <c r="E692" s="277"/>
      <c r="F692" s="62">
        <v>0</v>
      </c>
      <c r="G692" s="62">
        <v>0</v>
      </c>
      <c r="H692" s="253">
        <f t="shared" ref="H692:H693" si="123">G692-F692</f>
        <v>0</v>
      </c>
    </row>
    <row r="693" spans="1:8" ht="28.5" x14ac:dyDescent="0.2">
      <c r="A693" s="10" t="s">
        <v>4070</v>
      </c>
      <c r="B693" s="173" t="s">
        <v>6113</v>
      </c>
      <c r="C693" s="253">
        <v>15363.02</v>
      </c>
      <c r="D693" s="277">
        <v>26</v>
      </c>
      <c r="E693" s="277"/>
      <c r="F693" s="62">
        <v>0</v>
      </c>
      <c r="G693" s="62">
        <v>0</v>
      </c>
      <c r="H693" s="253">
        <f t="shared" si="123"/>
        <v>0</v>
      </c>
    </row>
    <row r="694" spans="1:8" ht="15" x14ac:dyDescent="0.25">
      <c r="A694" s="10" t="s">
        <v>4071</v>
      </c>
      <c r="B694" s="40" t="s">
        <v>2590</v>
      </c>
      <c r="C694" s="251"/>
      <c r="D694" s="277"/>
      <c r="E694" s="277"/>
      <c r="F694" s="277"/>
      <c r="G694" s="277"/>
      <c r="H694" s="277"/>
    </row>
    <row r="695" spans="1:8" x14ac:dyDescent="0.2">
      <c r="A695" s="10" t="s">
        <v>4072</v>
      </c>
      <c r="B695" s="214" t="s">
        <v>6112</v>
      </c>
      <c r="C695" s="253">
        <v>138267.21</v>
      </c>
      <c r="D695" s="277">
        <v>26</v>
      </c>
      <c r="E695" s="277"/>
      <c r="F695" s="62">
        <v>0</v>
      </c>
      <c r="G695" s="62">
        <v>0</v>
      </c>
      <c r="H695" s="253">
        <f t="shared" ref="H695:H696" si="124">G695-F695</f>
        <v>0</v>
      </c>
    </row>
    <row r="696" spans="1:8" ht="28.5" x14ac:dyDescent="0.2">
      <c r="A696" s="10" t="s">
        <v>4073</v>
      </c>
      <c r="B696" s="173" t="s">
        <v>6113</v>
      </c>
      <c r="C696" s="253">
        <v>15363.02</v>
      </c>
      <c r="D696" s="277">
        <v>27</v>
      </c>
      <c r="E696" s="277"/>
      <c r="F696" s="62">
        <v>0</v>
      </c>
      <c r="G696" s="62">
        <v>0</v>
      </c>
      <c r="H696" s="253">
        <f t="shared" si="124"/>
        <v>0</v>
      </c>
    </row>
    <row r="697" spans="1:8" ht="15" x14ac:dyDescent="0.25">
      <c r="A697" s="10" t="s">
        <v>4074</v>
      </c>
      <c r="B697" s="40" t="s">
        <v>2591</v>
      </c>
      <c r="C697" s="253"/>
      <c r="D697" s="277"/>
      <c r="E697" s="277"/>
      <c r="F697" s="277"/>
      <c r="G697" s="277"/>
      <c r="H697" s="277"/>
    </row>
    <row r="698" spans="1:8" x14ac:dyDescent="0.2">
      <c r="A698" s="10" t="s">
        <v>4075</v>
      </c>
      <c r="B698" s="214" t="s">
        <v>6112</v>
      </c>
      <c r="C698" s="253">
        <v>138267.21</v>
      </c>
      <c r="D698" s="277">
        <v>27</v>
      </c>
      <c r="E698" s="277"/>
      <c r="F698" s="62">
        <v>0</v>
      </c>
      <c r="G698" s="62">
        <v>0</v>
      </c>
      <c r="H698" s="253">
        <f t="shared" ref="H698:H699" si="125">G698-F698</f>
        <v>0</v>
      </c>
    </row>
    <row r="699" spans="1:8" ht="28.5" x14ac:dyDescent="0.2">
      <c r="A699" s="10" t="s">
        <v>4076</v>
      </c>
      <c r="B699" s="173" t="s">
        <v>6113</v>
      </c>
      <c r="C699" s="253">
        <v>15363.02</v>
      </c>
      <c r="D699" s="277">
        <v>28</v>
      </c>
      <c r="E699" s="277"/>
      <c r="F699" s="62">
        <v>0</v>
      </c>
      <c r="G699" s="62">
        <v>0</v>
      </c>
      <c r="H699" s="253">
        <f t="shared" si="125"/>
        <v>0</v>
      </c>
    </row>
    <row r="700" spans="1:8" ht="15" x14ac:dyDescent="0.25">
      <c r="A700" s="10" t="s">
        <v>4077</v>
      </c>
      <c r="B700" s="40" t="s">
        <v>2592</v>
      </c>
      <c r="C700" s="253"/>
      <c r="D700" s="251"/>
      <c r="E700" s="251"/>
      <c r="F700" s="251"/>
      <c r="G700" s="251"/>
      <c r="H700" s="251"/>
    </row>
    <row r="701" spans="1:8" x14ac:dyDescent="0.2">
      <c r="A701" s="10" t="s">
        <v>4078</v>
      </c>
      <c r="B701" s="214" t="s">
        <v>6112</v>
      </c>
      <c r="C701" s="253">
        <v>122959.06</v>
      </c>
      <c r="D701" s="277">
        <v>28</v>
      </c>
      <c r="E701" s="277"/>
      <c r="F701" s="62">
        <v>0</v>
      </c>
      <c r="G701" s="62">
        <v>0</v>
      </c>
      <c r="H701" s="253">
        <f t="shared" ref="H701:H702" si="126">G701-F701</f>
        <v>0</v>
      </c>
    </row>
    <row r="702" spans="1:8" ht="28.5" x14ac:dyDescent="0.2">
      <c r="A702" s="10" t="s">
        <v>4079</v>
      </c>
      <c r="B702" s="173" t="s">
        <v>6113</v>
      </c>
      <c r="C702" s="253">
        <v>13662.12</v>
      </c>
      <c r="D702" s="277">
        <v>29</v>
      </c>
      <c r="E702" s="277"/>
      <c r="F702" s="62">
        <v>0</v>
      </c>
      <c r="G702" s="62">
        <v>0</v>
      </c>
      <c r="H702" s="253">
        <f t="shared" si="126"/>
        <v>0</v>
      </c>
    </row>
    <row r="703" spans="1:8" ht="15" x14ac:dyDescent="0.25">
      <c r="A703" s="10" t="s">
        <v>4080</v>
      </c>
      <c r="B703" s="40" t="s">
        <v>2593</v>
      </c>
      <c r="C703" s="253"/>
      <c r="D703" s="251"/>
      <c r="E703" s="251"/>
      <c r="F703" s="251"/>
      <c r="G703" s="251"/>
      <c r="H703" s="251"/>
    </row>
    <row r="704" spans="1:8" x14ac:dyDescent="0.2">
      <c r="A704" s="10" t="s">
        <v>4081</v>
      </c>
      <c r="B704" s="214" t="s">
        <v>6112</v>
      </c>
      <c r="C704" s="253">
        <v>122959.06</v>
      </c>
      <c r="D704" s="277">
        <v>29</v>
      </c>
      <c r="E704" s="277"/>
      <c r="F704" s="62">
        <v>0</v>
      </c>
      <c r="G704" s="62">
        <v>0</v>
      </c>
      <c r="H704" s="253">
        <f t="shared" ref="H704:H705" si="127">G704-F704</f>
        <v>0</v>
      </c>
    </row>
    <row r="705" spans="1:8" ht="28.5" x14ac:dyDescent="0.2">
      <c r="A705" s="10" t="s">
        <v>4082</v>
      </c>
      <c r="B705" s="173" t="s">
        <v>6113</v>
      </c>
      <c r="C705" s="253">
        <v>13662.12</v>
      </c>
      <c r="D705" s="277">
        <v>30</v>
      </c>
      <c r="E705" s="277"/>
      <c r="F705" s="62">
        <v>0</v>
      </c>
      <c r="G705" s="62">
        <v>0</v>
      </c>
      <c r="H705" s="253">
        <f t="shared" si="127"/>
        <v>0</v>
      </c>
    </row>
    <row r="706" spans="1:8" ht="15" x14ac:dyDescent="0.25">
      <c r="A706" s="10" t="s">
        <v>4083</v>
      </c>
      <c r="B706" s="40" t="s">
        <v>2594</v>
      </c>
      <c r="C706" s="253"/>
      <c r="D706" s="277"/>
      <c r="E706" s="277"/>
      <c r="F706" s="277"/>
      <c r="G706" s="277"/>
      <c r="H706" s="277"/>
    </row>
    <row r="707" spans="1:8" x14ac:dyDescent="0.2">
      <c r="A707" s="10" t="s">
        <v>4084</v>
      </c>
      <c r="B707" s="214" t="s">
        <v>6112</v>
      </c>
      <c r="C707" s="253">
        <v>138267.21</v>
      </c>
      <c r="D707" s="277">
        <v>30</v>
      </c>
      <c r="E707" s="277"/>
      <c r="F707" s="62">
        <v>0</v>
      </c>
      <c r="G707" s="62">
        <v>0</v>
      </c>
      <c r="H707" s="253">
        <f t="shared" ref="H707:H708" si="128">G707-F707</f>
        <v>0</v>
      </c>
    </row>
    <row r="708" spans="1:8" ht="28.5" x14ac:dyDescent="0.2">
      <c r="A708" s="10" t="s">
        <v>4085</v>
      </c>
      <c r="B708" s="173" t="s">
        <v>6113</v>
      </c>
      <c r="C708" s="253">
        <v>15363.02</v>
      </c>
      <c r="D708" s="277">
        <v>31</v>
      </c>
      <c r="E708" s="277"/>
      <c r="F708" s="62">
        <v>0</v>
      </c>
      <c r="G708" s="62">
        <v>0</v>
      </c>
      <c r="H708" s="253">
        <f t="shared" si="128"/>
        <v>0</v>
      </c>
    </row>
    <row r="709" spans="1:8" ht="15" x14ac:dyDescent="0.25">
      <c r="A709" s="10" t="s">
        <v>4086</v>
      </c>
      <c r="B709" s="40" t="s">
        <v>2664</v>
      </c>
      <c r="C709" s="253"/>
      <c r="D709" s="277"/>
      <c r="E709" s="277"/>
      <c r="F709" s="277"/>
      <c r="G709" s="277"/>
      <c r="H709" s="277"/>
    </row>
    <row r="710" spans="1:8" x14ac:dyDescent="0.2">
      <c r="A710" s="10" t="s">
        <v>4087</v>
      </c>
      <c r="B710" s="214" t="s">
        <v>6112</v>
      </c>
      <c r="C710" s="253">
        <v>138267.21</v>
      </c>
      <c r="D710" s="277">
        <v>31</v>
      </c>
      <c r="E710" s="277"/>
      <c r="F710" s="62">
        <v>0</v>
      </c>
      <c r="G710" s="62">
        <v>0</v>
      </c>
      <c r="H710" s="253">
        <f t="shared" ref="H710:H711" si="129">G710-F710</f>
        <v>0</v>
      </c>
    </row>
    <row r="711" spans="1:8" ht="28.5" x14ac:dyDescent="0.2">
      <c r="A711" s="10" t="s">
        <v>4088</v>
      </c>
      <c r="B711" s="173" t="s">
        <v>6113</v>
      </c>
      <c r="C711" s="253">
        <v>15363.02</v>
      </c>
      <c r="D711" s="277">
        <v>32</v>
      </c>
      <c r="E711" s="277"/>
      <c r="F711" s="62">
        <v>0</v>
      </c>
      <c r="G711" s="62">
        <v>0</v>
      </c>
      <c r="H711" s="253">
        <f t="shared" si="129"/>
        <v>0</v>
      </c>
    </row>
    <row r="712" spans="1:8" ht="15" x14ac:dyDescent="0.25">
      <c r="A712" s="10" t="s">
        <v>4089</v>
      </c>
      <c r="B712" s="40" t="s">
        <v>2665</v>
      </c>
      <c r="C712" s="253"/>
      <c r="D712" s="277"/>
      <c r="E712" s="277"/>
      <c r="F712" s="277"/>
      <c r="G712" s="277"/>
      <c r="H712" s="277"/>
    </row>
    <row r="713" spans="1:8" x14ac:dyDescent="0.2">
      <c r="A713" s="10" t="s">
        <v>4090</v>
      </c>
      <c r="B713" s="214" t="s">
        <v>6112</v>
      </c>
      <c r="C713" s="253">
        <v>138267.21</v>
      </c>
      <c r="D713" s="277">
        <v>32</v>
      </c>
      <c r="E713" s="277"/>
      <c r="F713" s="62">
        <v>0</v>
      </c>
      <c r="G713" s="62">
        <v>0</v>
      </c>
      <c r="H713" s="253">
        <f t="shared" ref="H713:H714" si="130">G713-F713</f>
        <v>0</v>
      </c>
    </row>
    <row r="714" spans="1:8" ht="28.5" x14ac:dyDescent="0.2">
      <c r="A714" s="10" t="s">
        <v>4091</v>
      </c>
      <c r="B714" s="173" t="s">
        <v>6113</v>
      </c>
      <c r="C714" s="253">
        <v>15363.02</v>
      </c>
      <c r="D714" s="277">
        <v>33</v>
      </c>
      <c r="E714" s="277"/>
      <c r="F714" s="62">
        <v>0</v>
      </c>
      <c r="G714" s="62">
        <v>0</v>
      </c>
      <c r="H714" s="253">
        <f t="shared" si="130"/>
        <v>0</v>
      </c>
    </row>
    <row r="715" spans="1:8" ht="15" x14ac:dyDescent="0.25">
      <c r="A715" s="10" t="s">
        <v>4092</v>
      </c>
      <c r="B715" s="40" t="s">
        <v>3563</v>
      </c>
      <c r="C715" s="253"/>
      <c r="D715" s="277"/>
      <c r="E715" s="277"/>
      <c r="F715" s="277"/>
      <c r="G715" s="277"/>
      <c r="H715" s="277"/>
    </row>
    <row r="716" spans="1:8" x14ac:dyDescent="0.2">
      <c r="A716" s="10" t="s">
        <v>4093</v>
      </c>
      <c r="B716" s="214" t="s">
        <v>6112</v>
      </c>
      <c r="C716" s="253">
        <v>138267.21</v>
      </c>
      <c r="D716" s="277">
        <v>33</v>
      </c>
      <c r="E716" s="277"/>
      <c r="F716" s="62">
        <v>0</v>
      </c>
      <c r="G716" s="62">
        <v>0</v>
      </c>
      <c r="H716" s="253">
        <f t="shared" ref="H716:H717" si="131">G716-F716</f>
        <v>0</v>
      </c>
    </row>
    <row r="717" spans="1:8" ht="28.5" x14ac:dyDescent="0.2">
      <c r="A717" s="10" t="s">
        <v>4094</v>
      </c>
      <c r="B717" s="173" t="s">
        <v>6113</v>
      </c>
      <c r="C717" s="253">
        <v>15363.02</v>
      </c>
      <c r="D717" s="277">
        <v>34</v>
      </c>
      <c r="E717" s="277"/>
      <c r="F717" s="62">
        <v>0</v>
      </c>
      <c r="G717" s="62">
        <v>0</v>
      </c>
      <c r="H717" s="253">
        <f t="shared" si="131"/>
        <v>0</v>
      </c>
    </row>
    <row r="718" spans="1:8" ht="15" x14ac:dyDescent="0.25">
      <c r="A718" s="10" t="s">
        <v>4095</v>
      </c>
      <c r="B718" s="40" t="s">
        <v>3564</v>
      </c>
      <c r="C718" s="253"/>
      <c r="D718" s="277"/>
      <c r="E718" s="277"/>
      <c r="F718" s="277"/>
      <c r="G718" s="277"/>
      <c r="H718" s="277"/>
    </row>
    <row r="719" spans="1:8" x14ac:dyDescent="0.2">
      <c r="A719" s="10" t="s">
        <v>4096</v>
      </c>
      <c r="B719" s="214" t="s">
        <v>6112</v>
      </c>
      <c r="C719" s="253">
        <v>138267.21</v>
      </c>
      <c r="D719" s="277">
        <v>34</v>
      </c>
      <c r="E719" s="277"/>
      <c r="F719" s="62">
        <v>0</v>
      </c>
      <c r="G719" s="62">
        <v>0</v>
      </c>
      <c r="H719" s="253">
        <f t="shared" ref="H719:H720" si="132">G719-F719</f>
        <v>0</v>
      </c>
    </row>
    <row r="720" spans="1:8" ht="28.5" x14ac:dyDescent="0.2">
      <c r="A720" s="10" t="s">
        <v>4097</v>
      </c>
      <c r="B720" s="173" t="s">
        <v>6113</v>
      </c>
      <c r="C720" s="253">
        <v>15363.02</v>
      </c>
      <c r="D720" s="277">
        <v>35</v>
      </c>
      <c r="E720" s="277"/>
      <c r="F720" s="62">
        <v>0</v>
      </c>
      <c r="G720" s="62">
        <v>0</v>
      </c>
      <c r="H720" s="253">
        <f t="shared" si="132"/>
        <v>0</v>
      </c>
    </row>
    <row r="721" spans="1:8" ht="15" x14ac:dyDescent="0.25">
      <c r="A721" s="10" t="s">
        <v>4098</v>
      </c>
      <c r="B721" s="40" t="s">
        <v>3565</v>
      </c>
      <c r="C721" s="253"/>
      <c r="D721" s="277"/>
      <c r="E721" s="277"/>
      <c r="F721" s="277"/>
      <c r="G721" s="277"/>
      <c r="H721" s="277"/>
    </row>
    <row r="722" spans="1:8" x14ac:dyDescent="0.2">
      <c r="A722" s="10" t="s">
        <v>4099</v>
      </c>
      <c r="B722" s="214" t="s">
        <v>6112</v>
      </c>
      <c r="C722" s="253">
        <v>118020.94</v>
      </c>
      <c r="D722" s="277">
        <v>35</v>
      </c>
      <c r="E722" s="277"/>
      <c r="F722" s="62">
        <v>0</v>
      </c>
      <c r="G722" s="62">
        <v>0</v>
      </c>
      <c r="H722" s="253">
        <f t="shared" ref="H722:H723" si="133">G722-F722</f>
        <v>0</v>
      </c>
    </row>
    <row r="723" spans="1:8" ht="28.5" x14ac:dyDescent="0.2">
      <c r="A723" s="10" t="s">
        <v>4100</v>
      </c>
      <c r="B723" s="173" t="s">
        <v>6113</v>
      </c>
      <c r="C723" s="253">
        <v>13113.44</v>
      </c>
      <c r="D723" s="277">
        <v>36</v>
      </c>
      <c r="E723" s="277"/>
      <c r="F723" s="62">
        <v>0</v>
      </c>
      <c r="G723" s="62">
        <v>0</v>
      </c>
      <c r="H723" s="253">
        <f t="shared" si="133"/>
        <v>0</v>
      </c>
    </row>
    <row r="724" spans="1:8" ht="15" x14ac:dyDescent="0.25">
      <c r="A724" s="10" t="s">
        <v>4101</v>
      </c>
      <c r="B724" s="40" t="s">
        <v>3566</v>
      </c>
      <c r="C724" s="253"/>
      <c r="D724" s="277"/>
      <c r="E724" s="277"/>
      <c r="F724" s="277"/>
      <c r="G724" s="277"/>
      <c r="H724" s="277"/>
    </row>
    <row r="725" spans="1:8" x14ac:dyDescent="0.2">
      <c r="A725" s="10" t="s">
        <v>4102</v>
      </c>
      <c r="B725" s="214" t="s">
        <v>6112</v>
      </c>
      <c r="C725" s="253">
        <v>122959.06</v>
      </c>
      <c r="D725" s="277">
        <v>36</v>
      </c>
      <c r="E725" s="277"/>
      <c r="F725" s="62">
        <v>0</v>
      </c>
      <c r="G725" s="62">
        <v>0</v>
      </c>
      <c r="H725" s="253">
        <f t="shared" ref="H725:H726" si="134">G725-F725</f>
        <v>0</v>
      </c>
    </row>
    <row r="726" spans="1:8" ht="28.5" x14ac:dyDescent="0.2">
      <c r="A726" s="10" t="s">
        <v>4103</v>
      </c>
      <c r="B726" s="173" t="s">
        <v>6113</v>
      </c>
      <c r="C726" s="253">
        <v>13662.12</v>
      </c>
      <c r="D726" s="277">
        <v>37</v>
      </c>
      <c r="E726" s="277"/>
      <c r="F726" s="62">
        <v>0</v>
      </c>
      <c r="G726" s="62">
        <v>0</v>
      </c>
      <c r="H726" s="253">
        <f t="shared" si="134"/>
        <v>0</v>
      </c>
    </row>
    <row r="727" spans="1:8" ht="15" x14ac:dyDescent="0.25">
      <c r="A727" s="10" t="s">
        <v>4104</v>
      </c>
      <c r="B727" s="40" t="s">
        <v>3836</v>
      </c>
      <c r="C727" s="253"/>
      <c r="D727" s="277"/>
      <c r="E727" s="277"/>
      <c r="F727" s="277"/>
      <c r="G727" s="277"/>
      <c r="H727" s="277"/>
    </row>
    <row r="728" spans="1:8" x14ac:dyDescent="0.2">
      <c r="A728" s="10" t="s">
        <v>4105</v>
      </c>
      <c r="B728" s="214" t="s">
        <v>6112</v>
      </c>
      <c r="C728" s="253">
        <v>138267.21</v>
      </c>
      <c r="D728" s="277">
        <v>37</v>
      </c>
      <c r="E728" s="277"/>
      <c r="F728" s="62">
        <v>0</v>
      </c>
      <c r="G728" s="62">
        <v>0</v>
      </c>
      <c r="H728" s="253">
        <f t="shared" ref="H728:H729" si="135">G728-F728</f>
        <v>0</v>
      </c>
    </row>
    <row r="729" spans="1:8" ht="28.5" x14ac:dyDescent="0.2">
      <c r="A729" s="10" t="s">
        <v>4106</v>
      </c>
      <c r="B729" s="173" t="s">
        <v>6113</v>
      </c>
      <c r="C729" s="253">
        <v>15363.02</v>
      </c>
      <c r="D729" s="277">
        <v>38</v>
      </c>
      <c r="E729" s="277"/>
      <c r="F729" s="62">
        <v>0</v>
      </c>
      <c r="G729" s="62">
        <v>0</v>
      </c>
      <c r="H729" s="253">
        <f t="shared" si="135"/>
        <v>0</v>
      </c>
    </row>
    <row r="730" spans="1:8" ht="15" x14ac:dyDescent="0.25">
      <c r="A730" s="10" t="s">
        <v>4107</v>
      </c>
      <c r="B730" s="40" t="s">
        <v>3837</v>
      </c>
      <c r="C730" s="253"/>
      <c r="D730" s="277"/>
      <c r="E730" s="277"/>
      <c r="F730" s="277"/>
      <c r="G730" s="277"/>
      <c r="H730" s="277"/>
    </row>
    <row r="731" spans="1:8" x14ac:dyDescent="0.2">
      <c r="A731" s="10" t="s">
        <v>4108</v>
      </c>
      <c r="B731" s="214" t="s">
        <v>6112</v>
      </c>
      <c r="C731" s="253">
        <v>138267.21</v>
      </c>
      <c r="D731" s="277">
        <v>38</v>
      </c>
      <c r="E731" s="277"/>
      <c r="F731" s="62">
        <v>0</v>
      </c>
      <c r="G731" s="62">
        <v>0</v>
      </c>
      <c r="H731" s="253">
        <f t="shared" ref="H731:H732" si="136">G731-F731</f>
        <v>0</v>
      </c>
    </row>
    <row r="732" spans="1:8" ht="28.5" x14ac:dyDescent="0.2">
      <c r="A732" s="10" t="s">
        <v>4109</v>
      </c>
      <c r="B732" s="173" t="s">
        <v>6113</v>
      </c>
      <c r="C732" s="253">
        <v>15363.02</v>
      </c>
      <c r="D732" s="277">
        <v>39</v>
      </c>
      <c r="E732" s="277"/>
      <c r="F732" s="62">
        <v>0</v>
      </c>
      <c r="G732" s="62">
        <v>0</v>
      </c>
      <c r="H732" s="253">
        <f t="shared" si="136"/>
        <v>0</v>
      </c>
    </row>
    <row r="733" spans="1:8" ht="15" x14ac:dyDescent="0.25">
      <c r="A733" s="10" t="s">
        <v>4110</v>
      </c>
      <c r="B733" s="40" t="s">
        <v>3838</v>
      </c>
      <c r="C733" s="253"/>
      <c r="D733" s="277"/>
      <c r="E733" s="277"/>
      <c r="F733" s="277"/>
      <c r="G733" s="277"/>
      <c r="H733" s="277"/>
    </row>
    <row r="734" spans="1:8" x14ac:dyDescent="0.2">
      <c r="A734" s="10" t="s">
        <v>4111</v>
      </c>
      <c r="B734" s="214" t="s">
        <v>6112</v>
      </c>
      <c r="C734" s="253">
        <v>138267.21</v>
      </c>
      <c r="D734" s="277">
        <v>39</v>
      </c>
      <c r="E734" s="277"/>
      <c r="F734" s="62">
        <v>0</v>
      </c>
      <c r="G734" s="62">
        <v>0</v>
      </c>
      <c r="H734" s="253">
        <f t="shared" ref="H734:H735" si="137">G734-F734</f>
        <v>0</v>
      </c>
    </row>
    <row r="735" spans="1:8" ht="28.5" x14ac:dyDescent="0.2">
      <c r="A735" s="10" t="s">
        <v>4112</v>
      </c>
      <c r="B735" s="173" t="s">
        <v>6113</v>
      </c>
      <c r="C735" s="253">
        <v>15363.02</v>
      </c>
      <c r="D735" s="277">
        <v>40</v>
      </c>
      <c r="E735" s="277"/>
      <c r="F735" s="62">
        <v>0</v>
      </c>
      <c r="G735" s="62">
        <v>0</v>
      </c>
      <c r="H735" s="253">
        <f t="shared" si="137"/>
        <v>0</v>
      </c>
    </row>
    <row r="736" spans="1:8" ht="15" x14ac:dyDescent="0.25">
      <c r="A736" s="10" t="s">
        <v>4113</v>
      </c>
      <c r="B736" s="40" t="s">
        <v>3839</v>
      </c>
      <c r="C736" s="253"/>
      <c r="D736" s="277"/>
      <c r="E736" s="277"/>
      <c r="F736" s="277"/>
      <c r="G736" s="277"/>
      <c r="H736" s="277"/>
    </row>
    <row r="737" spans="1:8" x14ac:dyDescent="0.2">
      <c r="A737" s="10" t="s">
        <v>4114</v>
      </c>
      <c r="B737" s="214" t="s">
        <v>6112</v>
      </c>
      <c r="C737" s="253">
        <v>138267.21</v>
      </c>
      <c r="D737" s="277">
        <v>40</v>
      </c>
      <c r="E737" s="277"/>
      <c r="F737" s="62">
        <v>0</v>
      </c>
      <c r="G737" s="62">
        <v>0</v>
      </c>
      <c r="H737" s="253">
        <f t="shared" ref="H737:H738" si="138">G737-F737</f>
        <v>0</v>
      </c>
    </row>
    <row r="738" spans="1:8" ht="28.5" x14ac:dyDescent="0.2">
      <c r="A738" s="10" t="s">
        <v>4115</v>
      </c>
      <c r="B738" s="173" t="s">
        <v>6113</v>
      </c>
      <c r="C738" s="253">
        <v>15363.02</v>
      </c>
      <c r="D738" s="277">
        <v>41</v>
      </c>
      <c r="E738" s="277"/>
      <c r="F738" s="62">
        <v>0</v>
      </c>
      <c r="G738" s="62">
        <v>0</v>
      </c>
      <c r="H738" s="253">
        <f t="shared" si="138"/>
        <v>0</v>
      </c>
    </row>
    <row r="739" spans="1:8" ht="15" x14ac:dyDescent="0.25">
      <c r="A739" s="10" t="s">
        <v>4116</v>
      </c>
      <c r="B739" s="40" t="s">
        <v>4047</v>
      </c>
      <c r="C739" s="253"/>
      <c r="D739" s="277"/>
      <c r="E739" s="277"/>
      <c r="F739" s="277"/>
      <c r="G739" s="277"/>
      <c r="H739" s="277"/>
    </row>
    <row r="740" spans="1:8" x14ac:dyDescent="0.2">
      <c r="A740" s="10" t="s">
        <v>4117</v>
      </c>
      <c r="B740" s="214" t="s">
        <v>6112</v>
      </c>
      <c r="C740" s="253">
        <v>138267.21</v>
      </c>
      <c r="D740" s="277">
        <v>35</v>
      </c>
      <c r="E740" s="277"/>
      <c r="F740" s="62">
        <v>0</v>
      </c>
      <c r="G740" s="62">
        <v>0</v>
      </c>
      <c r="H740" s="253">
        <f t="shared" ref="H740:H741" si="139">G740-F740</f>
        <v>0</v>
      </c>
    </row>
    <row r="741" spans="1:8" ht="28.5" x14ac:dyDescent="0.2">
      <c r="A741" s="10" t="s">
        <v>4118</v>
      </c>
      <c r="B741" s="173" t="s">
        <v>6113</v>
      </c>
      <c r="C741" s="253">
        <v>15363.02</v>
      </c>
      <c r="D741" s="277">
        <v>36</v>
      </c>
      <c r="E741" s="277"/>
      <c r="F741" s="62">
        <v>0</v>
      </c>
      <c r="G741" s="62">
        <v>0</v>
      </c>
      <c r="H741" s="253">
        <f t="shared" si="139"/>
        <v>0</v>
      </c>
    </row>
    <row r="742" spans="1:8" ht="15" x14ac:dyDescent="0.25">
      <c r="A742" s="10" t="s">
        <v>4119</v>
      </c>
      <c r="B742" s="36" t="s">
        <v>4048</v>
      </c>
      <c r="C742" s="253"/>
      <c r="D742" s="250"/>
      <c r="E742" s="250"/>
      <c r="F742" s="250"/>
      <c r="G742" s="250"/>
      <c r="H742" s="250"/>
    </row>
    <row r="743" spans="1:8" x14ac:dyDescent="0.2">
      <c r="A743" s="10" t="s">
        <v>4120</v>
      </c>
      <c r="B743" s="214" t="s">
        <v>6112</v>
      </c>
      <c r="C743" s="253">
        <v>122959.06</v>
      </c>
      <c r="D743" s="277">
        <v>36</v>
      </c>
      <c r="E743" s="277"/>
      <c r="F743" s="62">
        <v>0</v>
      </c>
      <c r="G743" s="62">
        <v>0</v>
      </c>
      <c r="H743" s="253">
        <f t="shared" ref="H743:H744" si="140">G743-F743</f>
        <v>0</v>
      </c>
    </row>
    <row r="744" spans="1:8" ht="28.5" x14ac:dyDescent="0.2">
      <c r="A744" s="10" t="s">
        <v>4121</v>
      </c>
      <c r="B744" s="173" t="s">
        <v>6113</v>
      </c>
      <c r="C744" s="253">
        <v>13662.12</v>
      </c>
      <c r="D744" s="277">
        <v>37</v>
      </c>
      <c r="E744" s="277"/>
      <c r="F744" s="62">
        <v>0</v>
      </c>
      <c r="G744" s="62">
        <v>0</v>
      </c>
      <c r="H744" s="253">
        <f t="shared" si="140"/>
        <v>0</v>
      </c>
    </row>
    <row r="745" spans="1:8" ht="15" x14ac:dyDescent="0.25">
      <c r="A745" s="10" t="s">
        <v>4122</v>
      </c>
      <c r="B745" s="36" t="s">
        <v>4049</v>
      </c>
      <c r="C745" s="253"/>
      <c r="D745" s="250"/>
      <c r="E745" s="250"/>
      <c r="F745" s="250"/>
      <c r="G745" s="250"/>
      <c r="H745" s="250"/>
    </row>
    <row r="746" spans="1:8" x14ac:dyDescent="0.2">
      <c r="A746" s="10" t="s">
        <v>4123</v>
      </c>
      <c r="B746" s="214" t="s">
        <v>6112</v>
      </c>
      <c r="C746" s="253">
        <v>122959.06</v>
      </c>
      <c r="D746" s="250">
        <v>36</v>
      </c>
      <c r="E746" s="250"/>
      <c r="F746" s="62">
        <v>0</v>
      </c>
      <c r="G746" s="62">
        <v>0</v>
      </c>
      <c r="H746" s="253">
        <f t="shared" ref="H746:H747" si="141">G746-F746</f>
        <v>0</v>
      </c>
    </row>
    <row r="747" spans="1:8" ht="28.5" x14ac:dyDescent="0.2">
      <c r="A747" s="10" t="s">
        <v>4124</v>
      </c>
      <c r="B747" s="173" t="s">
        <v>6113</v>
      </c>
      <c r="C747" s="253">
        <v>13662.12</v>
      </c>
      <c r="D747" s="250">
        <v>37</v>
      </c>
      <c r="E747" s="250"/>
      <c r="F747" s="62">
        <v>0</v>
      </c>
      <c r="G747" s="62">
        <v>0</v>
      </c>
      <c r="H747" s="253">
        <f t="shared" si="141"/>
        <v>0</v>
      </c>
    </row>
    <row r="748" spans="1:8" ht="15" x14ac:dyDescent="0.25">
      <c r="A748" s="10" t="s">
        <v>4125</v>
      </c>
      <c r="B748" s="36" t="s">
        <v>4050</v>
      </c>
      <c r="C748" s="253"/>
      <c r="D748" s="250"/>
      <c r="E748" s="250"/>
      <c r="F748" s="250"/>
      <c r="G748" s="250"/>
      <c r="H748" s="250"/>
    </row>
    <row r="749" spans="1:8" x14ac:dyDescent="0.2">
      <c r="A749" s="10" t="s">
        <v>4126</v>
      </c>
      <c r="B749" s="214" t="s">
        <v>6112</v>
      </c>
      <c r="C749" s="253">
        <v>138267.21</v>
      </c>
      <c r="D749" s="250">
        <v>37</v>
      </c>
      <c r="E749" s="250"/>
      <c r="F749" s="62">
        <v>0</v>
      </c>
      <c r="G749" s="62">
        <v>0</v>
      </c>
      <c r="H749" s="253">
        <f t="shared" ref="H749:H750" si="142">G749-F749</f>
        <v>0</v>
      </c>
    </row>
    <row r="750" spans="1:8" ht="28.5" x14ac:dyDescent="0.2">
      <c r="A750" s="10" t="s">
        <v>4127</v>
      </c>
      <c r="B750" s="173" t="s">
        <v>6113</v>
      </c>
      <c r="C750" s="253">
        <v>15363.02</v>
      </c>
      <c r="D750" s="250">
        <v>38</v>
      </c>
      <c r="E750" s="250"/>
      <c r="F750" s="62">
        <v>0</v>
      </c>
      <c r="G750" s="62">
        <v>0</v>
      </c>
      <c r="H750" s="253">
        <f t="shared" si="142"/>
        <v>0</v>
      </c>
    </row>
    <row r="751" spans="1:8" ht="15" x14ac:dyDescent="0.25">
      <c r="A751" s="10" t="s">
        <v>4128</v>
      </c>
      <c r="B751" s="36" t="s">
        <v>4051</v>
      </c>
      <c r="C751" s="253"/>
      <c r="D751" s="250"/>
      <c r="E751" s="250"/>
      <c r="F751" s="250"/>
      <c r="G751" s="250"/>
      <c r="H751" s="250"/>
    </row>
    <row r="752" spans="1:8" x14ac:dyDescent="0.2">
      <c r="A752" s="10" t="s">
        <v>4129</v>
      </c>
      <c r="B752" s="214" t="s">
        <v>6112</v>
      </c>
      <c r="C752" s="253">
        <v>138267.21</v>
      </c>
      <c r="D752" s="250">
        <v>37</v>
      </c>
      <c r="E752" s="250"/>
      <c r="F752" s="62">
        <v>0</v>
      </c>
      <c r="G752" s="62">
        <v>0</v>
      </c>
      <c r="H752" s="253">
        <f t="shared" ref="H752:H753" si="143">G752-F752</f>
        <v>0</v>
      </c>
    </row>
    <row r="753" spans="1:8" ht="28.5" x14ac:dyDescent="0.2">
      <c r="A753" s="10" t="s">
        <v>4130</v>
      </c>
      <c r="B753" s="173" t="s">
        <v>6113</v>
      </c>
      <c r="C753" s="253">
        <v>15363.02</v>
      </c>
      <c r="D753" s="250">
        <v>38</v>
      </c>
      <c r="E753" s="250"/>
      <c r="F753" s="62">
        <v>0</v>
      </c>
      <c r="G753" s="62">
        <v>0</v>
      </c>
      <c r="H753" s="253">
        <f t="shared" si="143"/>
        <v>0</v>
      </c>
    </row>
    <row r="754" spans="1:8" ht="15" x14ac:dyDescent="0.25">
      <c r="A754" s="10" t="s">
        <v>4131</v>
      </c>
      <c r="B754" s="36" t="s">
        <v>4052</v>
      </c>
      <c r="C754" s="253"/>
      <c r="D754" s="250"/>
      <c r="E754" s="250"/>
      <c r="F754" s="250"/>
      <c r="G754" s="250"/>
      <c r="H754" s="250"/>
    </row>
    <row r="755" spans="1:8" x14ac:dyDescent="0.2">
      <c r="A755" s="10" t="s">
        <v>4132</v>
      </c>
      <c r="B755" s="214" t="s">
        <v>6112</v>
      </c>
      <c r="C755" s="253">
        <v>138267.21</v>
      </c>
      <c r="D755" s="250">
        <v>38</v>
      </c>
      <c r="E755" s="250"/>
      <c r="F755" s="62">
        <v>0</v>
      </c>
      <c r="G755" s="62">
        <v>0</v>
      </c>
      <c r="H755" s="253">
        <f t="shared" ref="H755:H756" si="144">G755-F755</f>
        <v>0</v>
      </c>
    </row>
    <row r="756" spans="1:8" ht="28.5" x14ac:dyDescent="0.2">
      <c r="A756" s="10" t="s">
        <v>4133</v>
      </c>
      <c r="B756" s="173" t="s">
        <v>6113</v>
      </c>
      <c r="C756" s="253">
        <v>15363.02</v>
      </c>
      <c r="D756" s="250">
        <v>39</v>
      </c>
      <c r="E756" s="250"/>
      <c r="F756" s="62">
        <v>0</v>
      </c>
      <c r="G756" s="62">
        <v>0</v>
      </c>
      <c r="H756" s="253">
        <f t="shared" si="144"/>
        <v>0</v>
      </c>
    </row>
    <row r="757" spans="1:8" ht="15" x14ac:dyDescent="0.25">
      <c r="A757" s="10" t="s">
        <v>4134</v>
      </c>
      <c r="B757" s="36" t="s">
        <v>4053</v>
      </c>
      <c r="C757" s="253"/>
      <c r="D757" s="250"/>
      <c r="E757" s="250"/>
      <c r="F757" s="250"/>
      <c r="G757" s="250"/>
      <c r="H757" s="250"/>
    </row>
    <row r="758" spans="1:8" x14ac:dyDescent="0.2">
      <c r="A758" s="10" t="s">
        <v>4135</v>
      </c>
      <c r="B758" s="214" t="s">
        <v>6112</v>
      </c>
      <c r="C758" s="253">
        <v>138267.21</v>
      </c>
      <c r="D758" s="250">
        <v>38</v>
      </c>
      <c r="E758" s="250"/>
      <c r="F758" s="62">
        <v>0</v>
      </c>
      <c r="G758" s="62">
        <v>0</v>
      </c>
      <c r="H758" s="253">
        <f t="shared" ref="H758:H759" si="145">G758-F758</f>
        <v>0</v>
      </c>
    </row>
    <row r="759" spans="1:8" ht="28.5" x14ac:dyDescent="0.2">
      <c r="A759" s="10" t="s">
        <v>4136</v>
      </c>
      <c r="B759" s="173" t="s">
        <v>6113</v>
      </c>
      <c r="C759" s="253">
        <v>15363.02</v>
      </c>
      <c r="D759" s="250">
        <v>39</v>
      </c>
      <c r="E759" s="250"/>
      <c r="F759" s="62">
        <v>0</v>
      </c>
      <c r="G759" s="62">
        <v>0</v>
      </c>
      <c r="H759" s="253">
        <f t="shared" si="145"/>
        <v>0</v>
      </c>
    </row>
    <row r="760" spans="1:8" ht="15" x14ac:dyDescent="0.25">
      <c r="A760" s="10" t="s">
        <v>4137</v>
      </c>
      <c r="B760" s="36" t="s">
        <v>4054</v>
      </c>
      <c r="C760" s="253"/>
      <c r="D760" s="250"/>
      <c r="E760" s="250"/>
      <c r="F760" s="250"/>
      <c r="G760" s="250"/>
      <c r="H760" s="250"/>
    </row>
    <row r="761" spans="1:8" x14ac:dyDescent="0.2">
      <c r="A761" s="10" t="s">
        <v>4138</v>
      </c>
      <c r="B761" s="214" t="s">
        <v>6112</v>
      </c>
      <c r="C761" s="253">
        <v>138267.21</v>
      </c>
      <c r="D761" s="250">
        <v>39</v>
      </c>
      <c r="E761" s="250"/>
      <c r="F761" s="62">
        <v>0</v>
      </c>
      <c r="G761" s="62">
        <v>0</v>
      </c>
      <c r="H761" s="253">
        <f t="shared" ref="H761" si="146">G761-F761</f>
        <v>0</v>
      </c>
    </row>
    <row r="762" spans="1:8" ht="28.5" x14ac:dyDescent="0.2">
      <c r="A762" s="10" t="s">
        <v>4139</v>
      </c>
      <c r="B762" s="173" t="s">
        <v>6113</v>
      </c>
      <c r="C762" s="253">
        <v>15363.02</v>
      </c>
      <c r="D762" s="250">
        <v>40</v>
      </c>
      <c r="E762" s="250"/>
      <c r="F762" s="62">
        <v>0</v>
      </c>
      <c r="G762" s="62">
        <v>0</v>
      </c>
      <c r="H762" s="253">
        <f t="shared" ref="H762" si="147">G762-F762</f>
        <v>0</v>
      </c>
    </row>
    <row r="763" spans="1:8" ht="15" x14ac:dyDescent="0.25">
      <c r="A763" s="10" t="s">
        <v>4140</v>
      </c>
      <c r="B763" s="36" t="s">
        <v>4055</v>
      </c>
      <c r="C763" s="253"/>
      <c r="D763" s="250"/>
      <c r="E763" s="250"/>
      <c r="F763" s="250"/>
      <c r="G763" s="250"/>
      <c r="H763" s="250"/>
    </row>
    <row r="764" spans="1:8" x14ac:dyDescent="0.2">
      <c r="A764" s="10" t="s">
        <v>4141</v>
      </c>
      <c r="B764" s="214" t="s">
        <v>6112</v>
      </c>
      <c r="C764" s="253">
        <v>118514.75</v>
      </c>
      <c r="D764" s="250">
        <v>41</v>
      </c>
      <c r="E764" s="250"/>
      <c r="F764" s="62">
        <v>0</v>
      </c>
      <c r="G764" s="62">
        <v>0</v>
      </c>
      <c r="H764" s="253">
        <f t="shared" ref="H764:H765" si="148">G764-F764</f>
        <v>0</v>
      </c>
    </row>
    <row r="765" spans="1:8" ht="28.5" x14ac:dyDescent="0.2">
      <c r="A765" s="10" t="s">
        <v>4142</v>
      </c>
      <c r="B765" s="173" t="s">
        <v>6113</v>
      </c>
      <c r="C765" s="253">
        <v>13168.47</v>
      </c>
      <c r="D765" s="250">
        <v>42</v>
      </c>
      <c r="E765" s="250"/>
      <c r="F765" s="62">
        <v>0</v>
      </c>
      <c r="G765" s="62">
        <v>0</v>
      </c>
      <c r="H765" s="253">
        <f t="shared" si="148"/>
        <v>0</v>
      </c>
    </row>
    <row r="766" spans="1:8" ht="15" x14ac:dyDescent="0.25">
      <c r="A766" s="19" t="s">
        <v>4143</v>
      </c>
      <c r="B766" s="27" t="s">
        <v>6114</v>
      </c>
      <c r="C766" s="255"/>
      <c r="D766" s="255"/>
      <c r="E766" s="255"/>
      <c r="F766" s="255"/>
      <c r="G766" s="255"/>
      <c r="H766" s="277"/>
    </row>
    <row r="767" spans="1:8" x14ac:dyDescent="0.2">
      <c r="A767" s="10" t="s">
        <v>4144</v>
      </c>
      <c r="B767" s="53" t="s">
        <v>2677</v>
      </c>
      <c r="C767" s="253">
        <v>80531.070000000007</v>
      </c>
      <c r="D767" s="277">
        <v>41</v>
      </c>
      <c r="E767" s="277"/>
      <c r="F767" s="62">
        <v>0</v>
      </c>
      <c r="G767" s="62">
        <v>0</v>
      </c>
      <c r="H767" s="253">
        <f t="shared" ref="H767:H782" si="149">G767-F767</f>
        <v>0</v>
      </c>
    </row>
    <row r="768" spans="1:8" x14ac:dyDescent="0.2">
      <c r="A768" s="10" t="s">
        <v>4145</v>
      </c>
      <c r="B768" s="53" t="s">
        <v>2678</v>
      </c>
      <c r="C768" s="253">
        <v>80531.070000000007</v>
      </c>
      <c r="D768" s="277">
        <v>41</v>
      </c>
      <c r="E768" s="277"/>
      <c r="F768" s="62">
        <v>0</v>
      </c>
      <c r="G768" s="62">
        <v>0</v>
      </c>
      <c r="H768" s="253">
        <f t="shared" si="149"/>
        <v>0</v>
      </c>
    </row>
    <row r="769" spans="1:8" x14ac:dyDescent="0.2">
      <c r="A769" s="10" t="s">
        <v>4146</v>
      </c>
      <c r="B769" s="53" t="s">
        <v>1503</v>
      </c>
      <c r="C769" s="253">
        <v>80531.070000000007</v>
      </c>
      <c r="D769" s="277">
        <v>41</v>
      </c>
      <c r="E769" s="277"/>
      <c r="F769" s="62">
        <v>0</v>
      </c>
      <c r="G769" s="62">
        <v>0</v>
      </c>
      <c r="H769" s="253">
        <f t="shared" si="149"/>
        <v>0</v>
      </c>
    </row>
    <row r="770" spans="1:8" x14ac:dyDescent="0.2">
      <c r="A770" s="10" t="s">
        <v>4147</v>
      </c>
      <c r="B770" s="53" t="s">
        <v>1585</v>
      </c>
      <c r="C770" s="253">
        <v>80531.070000000007</v>
      </c>
      <c r="D770" s="277">
        <v>41</v>
      </c>
      <c r="E770" s="277"/>
      <c r="F770" s="62">
        <v>0</v>
      </c>
      <c r="G770" s="62">
        <v>0</v>
      </c>
      <c r="H770" s="253">
        <f t="shared" si="149"/>
        <v>0</v>
      </c>
    </row>
    <row r="771" spans="1:8" x14ac:dyDescent="0.2">
      <c r="A771" s="10" t="s">
        <v>4148</v>
      </c>
      <c r="B771" s="53" t="s">
        <v>2679</v>
      </c>
      <c r="C771" s="253">
        <v>80531.070000000007</v>
      </c>
      <c r="D771" s="277">
        <v>41</v>
      </c>
      <c r="E771" s="277"/>
      <c r="F771" s="62">
        <v>0</v>
      </c>
      <c r="G771" s="62">
        <v>0</v>
      </c>
      <c r="H771" s="253">
        <f t="shared" si="149"/>
        <v>0</v>
      </c>
    </row>
    <row r="772" spans="1:8" x14ac:dyDescent="0.2">
      <c r="A772" s="10" t="s">
        <v>4149</v>
      </c>
      <c r="B772" s="53" t="s">
        <v>2680</v>
      </c>
      <c r="C772" s="253">
        <v>80531.070000000007</v>
      </c>
      <c r="D772" s="277">
        <v>41</v>
      </c>
      <c r="E772" s="277"/>
      <c r="F772" s="62">
        <v>0</v>
      </c>
      <c r="G772" s="62">
        <v>0</v>
      </c>
      <c r="H772" s="253">
        <f t="shared" si="149"/>
        <v>0</v>
      </c>
    </row>
    <row r="773" spans="1:8" x14ac:dyDescent="0.2">
      <c r="A773" s="10" t="s">
        <v>4150</v>
      </c>
      <c r="B773" s="53" t="s">
        <v>3273</v>
      </c>
      <c r="C773" s="253">
        <v>80531.070000000007</v>
      </c>
      <c r="D773" s="277">
        <v>41</v>
      </c>
      <c r="E773" s="277"/>
      <c r="F773" s="62">
        <v>0</v>
      </c>
      <c r="G773" s="62">
        <v>0</v>
      </c>
      <c r="H773" s="253">
        <f t="shared" si="149"/>
        <v>0</v>
      </c>
    </row>
    <row r="774" spans="1:8" x14ac:dyDescent="0.2">
      <c r="A774" s="10" t="s">
        <v>4151</v>
      </c>
      <c r="B774" s="53" t="s">
        <v>1590</v>
      </c>
      <c r="C774" s="253">
        <v>80531.070000000007</v>
      </c>
      <c r="D774" s="277">
        <v>42</v>
      </c>
      <c r="E774" s="277"/>
      <c r="F774" s="62">
        <v>0</v>
      </c>
      <c r="G774" s="62">
        <v>0</v>
      </c>
      <c r="H774" s="253">
        <f t="shared" si="149"/>
        <v>0</v>
      </c>
    </row>
    <row r="775" spans="1:8" x14ac:dyDescent="0.2">
      <c r="A775" s="10" t="s">
        <v>4152</v>
      </c>
      <c r="B775" s="53" t="s">
        <v>1505</v>
      </c>
      <c r="C775" s="253">
        <v>80531.070000000007</v>
      </c>
      <c r="D775" s="277">
        <v>42</v>
      </c>
      <c r="E775" s="277"/>
      <c r="F775" s="62">
        <v>0</v>
      </c>
      <c r="G775" s="62">
        <v>0</v>
      </c>
      <c r="H775" s="253">
        <f t="shared" si="149"/>
        <v>0</v>
      </c>
    </row>
    <row r="776" spans="1:8" x14ac:dyDescent="0.2">
      <c r="A776" s="10" t="s">
        <v>4153</v>
      </c>
      <c r="B776" s="53" t="s">
        <v>3274</v>
      </c>
      <c r="C776" s="253">
        <v>80531.070000000007</v>
      </c>
      <c r="D776" s="277">
        <v>42</v>
      </c>
      <c r="E776" s="277"/>
      <c r="F776" s="62">
        <v>0</v>
      </c>
      <c r="G776" s="62">
        <v>0</v>
      </c>
      <c r="H776" s="253">
        <f t="shared" si="149"/>
        <v>0</v>
      </c>
    </row>
    <row r="777" spans="1:8" x14ac:dyDescent="0.2">
      <c r="A777" s="10" t="s">
        <v>4154</v>
      </c>
      <c r="B777" s="53" t="s">
        <v>3275</v>
      </c>
      <c r="C777" s="253">
        <v>80531.070000000007</v>
      </c>
      <c r="D777" s="277">
        <v>42</v>
      </c>
      <c r="E777" s="277"/>
      <c r="F777" s="62">
        <v>0</v>
      </c>
      <c r="G777" s="62">
        <v>0</v>
      </c>
      <c r="H777" s="253">
        <f t="shared" si="149"/>
        <v>0</v>
      </c>
    </row>
    <row r="778" spans="1:8" x14ac:dyDescent="0.2">
      <c r="A778" s="10" t="s">
        <v>4155</v>
      </c>
      <c r="B778" s="53" t="s">
        <v>1506</v>
      </c>
      <c r="C778" s="253">
        <v>80531.070000000007</v>
      </c>
      <c r="D778" s="277">
        <v>42</v>
      </c>
      <c r="E778" s="277"/>
      <c r="F778" s="62">
        <v>0</v>
      </c>
      <c r="G778" s="62">
        <v>0</v>
      </c>
      <c r="H778" s="253">
        <f t="shared" si="149"/>
        <v>0</v>
      </c>
    </row>
    <row r="779" spans="1:8" x14ac:dyDescent="0.2">
      <c r="A779" s="10" t="s">
        <v>4157</v>
      </c>
      <c r="B779" s="53" t="s">
        <v>3276</v>
      </c>
      <c r="C779" s="253">
        <v>80531.070000000007</v>
      </c>
      <c r="D779" s="277">
        <v>42</v>
      </c>
      <c r="E779" s="277"/>
      <c r="F779" s="62">
        <v>0</v>
      </c>
      <c r="G779" s="62">
        <v>0</v>
      </c>
      <c r="H779" s="253">
        <f t="shared" si="149"/>
        <v>0</v>
      </c>
    </row>
    <row r="780" spans="1:8" x14ac:dyDescent="0.2">
      <c r="A780" s="10" t="s">
        <v>4158</v>
      </c>
      <c r="B780" s="53" t="s">
        <v>3277</v>
      </c>
      <c r="C780" s="253">
        <v>80531.070000000007</v>
      </c>
      <c r="D780" s="277">
        <v>42</v>
      </c>
      <c r="E780" s="277"/>
      <c r="F780" s="62">
        <v>0</v>
      </c>
      <c r="G780" s="62">
        <v>0</v>
      </c>
      <c r="H780" s="253">
        <f t="shared" si="149"/>
        <v>0</v>
      </c>
    </row>
    <row r="781" spans="1:8" x14ac:dyDescent="0.2">
      <c r="A781" s="10" t="s">
        <v>4159</v>
      </c>
      <c r="B781" s="53" t="s">
        <v>3278</v>
      </c>
      <c r="C781" s="253">
        <v>80531.070000000007</v>
      </c>
      <c r="D781" s="277">
        <v>42</v>
      </c>
      <c r="E781" s="277"/>
      <c r="F781" s="62">
        <v>0</v>
      </c>
      <c r="G781" s="62">
        <v>0</v>
      </c>
      <c r="H781" s="253">
        <f t="shared" si="149"/>
        <v>0</v>
      </c>
    </row>
    <row r="782" spans="1:8" x14ac:dyDescent="0.2">
      <c r="A782" s="10" t="s">
        <v>4160</v>
      </c>
      <c r="B782" s="53" t="s">
        <v>4156</v>
      </c>
      <c r="C782" s="253">
        <v>55405.05</v>
      </c>
      <c r="D782" s="277">
        <v>42</v>
      </c>
      <c r="E782" s="277"/>
      <c r="F782" s="62">
        <v>0</v>
      </c>
      <c r="G782" s="62">
        <v>0</v>
      </c>
      <c r="H782" s="253">
        <f t="shared" si="149"/>
        <v>0</v>
      </c>
    </row>
    <row r="783" spans="1:8" ht="30" x14ac:dyDescent="0.25">
      <c r="A783" s="19" t="s">
        <v>4161</v>
      </c>
      <c r="B783" s="167" t="s">
        <v>6143</v>
      </c>
      <c r="C783" s="255"/>
      <c r="D783" s="255"/>
      <c r="E783" s="255"/>
      <c r="F783" s="255"/>
      <c r="G783" s="255"/>
      <c r="H783" s="277"/>
    </row>
    <row r="784" spans="1:8" ht="15" x14ac:dyDescent="0.25">
      <c r="A784" s="10"/>
      <c r="B784" s="12" t="s">
        <v>4708</v>
      </c>
      <c r="C784" s="253"/>
      <c r="D784" s="288"/>
      <c r="E784" s="288"/>
      <c r="F784" s="288"/>
      <c r="G784" s="288"/>
      <c r="H784" s="288"/>
    </row>
    <row r="785" spans="1:8" x14ac:dyDescent="0.2">
      <c r="A785" s="10" t="s">
        <v>4162</v>
      </c>
      <c r="B785" s="6" t="s">
        <v>6116</v>
      </c>
      <c r="C785" s="253">
        <v>172964.11</v>
      </c>
      <c r="D785" s="250">
        <v>41</v>
      </c>
      <c r="E785" s="250"/>
      <c r="F785" s="62">
        <v>0</v>
      </c>
      <c r="G785" s="62">
        <v>0</v>
      </c>
      <c r="H785" s="253">
        <f t="shared" ref="H785:H786" si="150">G785-F785</f>
        <v>0</v>
      </c>
    </row>
    <row r="786" spans="1:8" x14ac:dyDescent="0.2">
      <c r="A786" s="10" t="s">
        <v>4168</v>
      </c>
      <c r="B786" s="6" t="s">
        <v>6117</v>
      </c>
      <c r="C786" s="253">
        <v>43116.92</v>
      </c>
      <c r="D786" s="250">
        <v>42</v>
      </c>
      <c r="E786" s="250"/>
      <c r="F786" s="62">
        <v>0</v>
      </c>
      <c r="G786" s="62">
        <v>0</v>
      </c>
      <c r="H786" s="253">
        <f t="shared" si="150"/>
        <v>0</v>
      </c>
    </row>
    <row r="787" spans="1:8" ht="15" x14ac:dyDescent="0.25">
      <c r="A787" s="10"/>
      <c r="B787" s="36" t="s">
        <v>4711</v>
      </c>
      <c r="C787" s="253"/>
      <c r="D787" s="250"/>
      <c r="E787" s="250"/>
      <c r="F787" s="250"/>
      <c r="G787" s="250"/>
      <c r="H787" s="250"/>
    </row>
    <row r="788" spans="1:8" x14ac:dyDescent="0.2">
      <c r="A788" s="10" t="s">
        <v>4709</v>
      </c>
      <c r="B788" s="6" t="s">
        <v>6116</v>
      </c>
      <c r="C788" s="253">
        <v>98381.98</v>
      </c>
      <c r="D788" s="250">
        <v>42</v>
      </c>
      <c r="E788" s="250"/>
      <c r="F788" s="62">
        <v>0</v>
      </c>
      <c r="G788" s="62">
        <v>0</v>
      </c>
      <c r="H788" s="253">
        <f t="shared" ref="H788:H789" si="151">G788-F788</f>
        <v>0</v>
      </c>
    </row>
    <row r="789" spans="1:8" x14ac:dyDescent="0.2">
      <c r="A789" s="10" t="s">
        <v>4710</v>
      </c>
      <c r="B789" s="6" t="s">
        <v>6117</v>
      </c>
      <c r="C789" s="253">
        <v>24524.91</v>
      </c>
      <c r="D789" s="250">
        <v>42</v>
      </c>
      <c r="E789" s="250"/>
      <c r="F789" s="62">
        <v>0</v>
      </c>
      <c r="G789" s="62">
        <v>0</v>
      </c>
      <c r="H789" s="253">
        <f t="shared" si="151"/>
        <v>0</v>
      </c>
    </row>
    <row r="790" spans="1:8" ht="15" x14ac:dyDescent="0.25">
      <c r="A790" s="6"/>
      <c r="B790" s="41" t="s">
        <v>6141</v>
      </c>
      <c r="C790" s="255"/>
      <c r="D790" s="277"/>
      <c r="E790" s="277"/>
      <c r="F790" s="277"/>
      <c r="G790" s="277"/>
      <c r="H790" s="277"/>
    </row>
    <row r="791" spans="1:8" ht="15" x14ac:dyDescent="0.25">
      <c r="A791" s="449" t="s">
        <v>5276</v>
      </c>
      <c r="B791" s="27" t="s">
        <v>6142</v>
      </c>
      <c r="C791" s="267"/>
      <c r="D791" s="255"/>
      <c r="E791" s="255"/>
      <c r="F791" s="268"/>
      <c r="G791" s="268"/>
      <c r="H791" s="246"/>
    </row>
    <row r="792" spans="1:8" x14ac:dyDescent="0.2">
      <c r="A792" s="450" t="s">
        <v>8800</v>
      </c>
      <c r="B792" s="53" t="s">
        <v>2565</v>
      </c>
      <c r="C792" s="278"/>
      <c r="D792" s="277">
        <v>18</v>
      </c>
      <c r="E792" s="250"/>
      <c r="F792" s="62">
        <v>0</v>
      </c>
      <c r="G792" s="62">
        <v>0</v>
      </c>
      <c r="H792" s="253">
        <f t="shared" ref="H792" si="152">G792-F792</f>
        <v>0</v>
      </c>
    </row>
    <row r="793" spans="1:8" x14ac:dyDescent="0.2">
      <c r="A793" s="450" t="s">
        <v>8801</v>
      </c>
      <c r="B793" s="53" t="s">
        <v>2566</v>
      </c>
      <c r="C793" s="278">
        <v>117059.65536</v>
      </c>
      <c r="D793" s="277">
        <v>18</v>
      </c>
      <c r="E793" s="250">
        <v>27</v>
      </c>
      <c r="F793" s="62">
        <f>117059.66</f>
        <v>117059.66</v>
      </c>
      <c r="G793" s="62">
        <v>0</v>
      </c>
      <c r="H793" s="253">
        <f>G793+F793</f>
        <v>117059.66</v>
      </c>
    </row>
    <row r="794" spans="1:8" x14ac:dyDescent="0.2">
      <c r="A794" s="450" t="s">
        <v>8802</v>
      </c>
      <c r="B794" s="53" t="s">
        <v>2567</v>
      </c>
      <c r="C794" s="278">
        <v>117059.65536</v>
      </c>
      <c r="D794" s="277">
        <v>18</v>
      </c>
      <c r="E794" s="250">
        <v>28</v>
      </c>
      <c r="F794" s="62">
        <v>117059.66</v>
      </c>
      <c r="G794" s="62">
        <v>0</v>
      </c>
      <c r="H794" s="253">
        <f>G794+F794</f>
        <v>117059.66</v>
      </c>
    </row>
    <row r="795" spans="1:8" x14ac:dyDescent="0.2">
      <c r="A795" s="450" t="s">
        <v>8803</v>
      </c>
      <c r="B795" s="53" t="s">
        <v>2576</v>
      </c>
      <c r="C795" s="278">
        <v>257531.24179200002</v>
      </c>
      <c r="D795" s="277">
        <v>18</v>
      </c>
      <c r="E795" s="250">
        <v>28</v>
      </c>
      <c r="F795" s="62">
        <v>257531.24</v>
      </c>
      <c r="G795" s="62">
        <v>0</v>
      </c>
      <c r="H795" s="253">
        <f>G795+F795</f>
        <v>257531.24</v>
      </c>
    </row>
    <row r="796" spans="1:8" ht="15" x14ac:dyDescent="0.25">
      <c r="A796" s="449" t="s">
        <v>5277</v>
      </c>
      <c r="B796" s="12" t="s">
        <v>6110</v>
      </c>
      <c r="C796" s="403"/>
      <c r="D796" s="277"/>
      <c r="E796" s="250"/>
      <c r="F796" s="253"/>
      <c r="G796" s="253"/>
      <c r="H796" s="253"/>
    </row>
    <row r="797" spans="1:8" x14ac:dyDescent="0.2">
      <c r="A797" s="450" t="s">
        <v>8804</v>
      </c>
      <c r="B797" s="6" t="s">
        <v>2565</v>
      </c>
      <c r="C797" s="278">
        <v>68858.620800000004</v>
      </c>
      <c r="D797" s="277">
        <v>20</v>
      </c>
      <c r="E797" s="250"/>
      <c r="F797" s="62">
        <v>0</v>
      </c>
      <c r="G797" s="62">
        <v>0</v>
      </c>
      <c r="H797" s="253">
        <f t="shared" ref="H797:H800" si="153">G797-F797</f>
        <v>0</v>
      </c>
    </row>
    <row r="798" spans="1:8" x14ac:dyDescent="0.2">
      <c r="A798" s="450" t="s">
        <v>8805</v>
      </c>
      <c r="B798" s="6" t="s">
        <v>2566</v>
      </c>
      <c r="C798" s="278">
        <v>68858.620800000004</v>
      </c>
      <c r="D798" s="277">
        <v>21</v>
      </c>
      <c r="E798" s="250">
        <v>29</v>
      </c>
      <c r="F798" s="62">
        <f>C798</f>
        <v>68858.620800000004</v>
      </c>
      <c r="G798" s="278">
        <v>0</v>
      </c>
      <c r="H798" s="253">
        <f>G798+F798</f>
        <v>68858.620800000004</v>
      </c>
    </row>
    <row r="799" spans="1:8" x14ac:dyDescent="0.2">
      <c r="A799" s="450" t="s">
        <v>8806</v>
      </c>
      <c r="B799" s="6" t="s">
        <v>2567</v>
      </c>
      <c r="C799" s="278">
        <v>68858.620800000004</v>
      </c>
      <c r="D799" s="277">
        <v>22</v>
      </c>
      <c r="E799" s="250">
        <v>30</v>
      </c>
      <c r="F799" s="62">
        <v>0</v>
      </c>
      <c r="G799" s="62">
        <f>C799</f>
        <v>68858.620800000004</v>
      </c>
      <c r="H799" s="253">
        <f t="shared" si="153"/>
        <v>68858.620800000004</v>
      </c>
    </row>
    <row r="800" spans="1:8" x14ac:dyDescent="0.2">
      <c r="A800" s="450" t="s">
        <v>8807</v>
      </c>
      <c r="B800" s="6" t="s">
        <v>2576</v>
      </c>
      <c r="C800" s="278">
        <v>162506.34508799989</v>
      </c>
      <c r="D800" s="277">
        <v>23</v>
      </c>
      <c r="E800" s="250">
        <v>30</v>
      </c>
      <c r="F800" s="62">
        <v>0</v>
      </c>
      <c r="G800" s="62">
        <f>C800</f>
        <v>162506.34508799989</v>
      </c>
      <c r="H800" s="253">
        <f t="shared" si="153"/>
        <v>162506.34508799989</v>
      </c>
    </row>
    <row r="801" spans="1:8" ht="30" x14ac:dyDescent="0.25">
      <c r="A801" s="11" t="s">
        <v>4164</v>
      </c>
      <c r="B801" s="167" t="s">
        <v>5600</v>
      </c>
      <c r="C801" s="255"/>
      <c r="D801" s="255"/>
      <c r="E801" s="255"/>
      <c r="F801" s="255"/>
      <c r="G801" s="255"/>
      <c r="H801" s="277"/>
    </row>
    <row r="802" spans="1:8" x14ac:dyDescent="0.2">
      <c r="A802" s="450" t="s">
        <v>5278</v>
      </c>
      <c r="B802" s="6" t="s">
        <v>2565</v>
      </c>
      <c r="C802" s="253">
        <v>195377.41</v>
      </c>
      <c r="D802" s="33">
        <v>25</v>
      </c>
      <c r="E802" s="250"/>
      <c r="F802" s="62">
        <v>0</v>
      </c>
      <c r="G802" s="62">
        <v>0</v>
      </c>
      <c r="H802" s="253">
        <f t="shared" ref="H802:H805" si="154">G802-F802</f>
        <v>0</v>
      </c>
    </row>
    <row r="803" spans="1:8" x14ac:dyDescent="0.2">
      <c r="A803" s="450" t="s">
        <v>5279</v>
      </c>
      <c r="B803" s="6" t="s">
        <v>9885</v>
      </c>
      <c r="C803" s="278">
        <v>6394.199407699899</v>
      </c>
      <c r="D803" s="33">
        <v>26</v>
      </c>
      <c r="E803" s="250"/>
      <c r="F803" s="62">
        <v>0</v>
      </c>
      <c r="G803" s="62">
        <v>0</v>
      </c>
      <c r="H803" s="253">
        <f t="shared" si="154"/>
        <v>0</v>
      </c>
    </row>
    <row r="804" spans="1:8" x14ac:dyDescent="0.2">
      <c r="A804" s="450" t="s">
        <v>5280</v>
      </c>
      <c r="B804" s="6" t="s">
        <v>9706</v>
      </c>
      <c r="C804" s="278">
        <v>10656.999012833165</v>
      </c>
      <c r="D804" s="33">
        <v>26</v>
      </c>
      <c r="E804" s="250"/>
      <c r="F804" s="62">
        <v>0</v>
      </c>
      <c r="G804" s="62">
        <v>0</v>
      </c>
      <c r="H804" s="253">
        <f t="shared" si="154"/>
        <v>0</v>
      </c>
    </row>
    <row r="805" spans="1:8" x14ac:dyDescent="0.2">
      <c r="A805" s="450" t="s">
        <v>5281</v>
      </c>
      <c r="B805" s="6" t="s">
        <v>9886</v>
      </c>
      <c r="C805" s="278">
        <v>19182.598223099696</v>
      </c>
      <c r="D805" s="33">
        <v>26</v>
      </c>
      <c r="E805" s="250"/>
      <c r="F805" s="62">
        <v>0</v>
      </c>
      <c r="G805" s="62">
        <v>0</v>
      </c>
      <c r="H805" s="253">
        <f t="shared" si="154"/>
        <v>0</v>
      </c>
    </row>
    <row r="806" spans="1:8" x14ac:dyDescent="0.2">
      <c r="A806" s="450" t="s">
        <v>9887</v>
      </c>
      <c r="B806" s="6" t="s">
        <v>9708</v>
      </c>
      <c r="C806" s="278">
        <v>10656.999012833165</v>
      </c>
      <c r="D806" s="33">
        <v>26</v>
      </c>
      <c r="E806" s="250"/>
      <c r="F806" s="62">
        <v>0</v>
      </c>
      <c r="G806" s="62">
        <v>0</v>
      </c>
      <c r="H806" s="253">
        <f t="shared" ref="H806:H813" si="155">G806-F806</f>
        <v>0</v>
      </c>
    </row>
    <row r="807" spans="1:8" x14ac:dyDescent="0.2">
      <c r="A807" s="450" t="s">
        <v>9888</v>
      </c>
      <c r="B807" s="6" t="s">
        <v>9889</v>
      </c>
      <c r="C807" s="278">
        <v>7086.9043435340545</v>
      </c>
      <c r="D807" s="33">
        <v>26</v>
      </c>
      <c r="E807" s="250"/>
      <c r="F807" s="62">
        <v>0</v>
      </c>
      <c r="G807" s="62">
        <v>0</v>
      </c>
      <c r="H807" s="253">
        <f t="shared" si="155"/>
        <v>0</v>
      </c>
    </row>
    <row r="808" spans="1:8" x14ac:dyDescent="0.2">
      <c r="A808" s="450" t="s">
        <v>9890</v>
      </c>
      <c r="B808" s="6" t="s">
        <v>9719</v>
      </c>
      <c r="C808" s="278">
        <v>14386.948667324774</v>
      </c>
      <c r="D808" s="33">
        <v>27</v>
      </c>
      <c r="E808" s="250"/>
      <c r="F808" s="62">
        <v>0</v>
      </c>
      <c r="G808" s="62">
        <v>0</v>
      </c>
      <c r="H808" s="253">
        <f t="shared" si="155"/>
        <v>0</v>
      </c>
    </row>
    <row r="809" spans="1:8" x14ac:dyDescent="0.2">
      <c r="A809" s="450" t="s">
        <v>9891</v>
      </c>
      <c r="B809" s="6" t="s">
        <v>9721</v>
      </c>
      <c r="C809" s="278">
        <v>10656.999012833165</v>
      </c>
      <c r="D809" s="33">
        <v>27</v>
      </c>
      <c r="E809" s="250"/>
      <c r="F809" s="62">
        <v>0</v>
      </c>
      <c r="G809" s="62">
        <v>0</v>
      </c>
      <c r="H809" s="253">
        <f t="shared" si="155"/>
        <v>0</v>
      </c>
    </row>
    <row r="810" spans="1:8" x14ac:dyDescent="0.2">
      <c r="A810" s="450" t="s">
        <v>9892</v>
      </c>
      <c r="B810" s="6" t="s">
        <v>9893</v>
      </c>
      <c r="C810" s="278">
        <v>11189.848963474824</v>
      </c>
      <c r="D810" s="33">
        <v>27</v>
      </c>
      <c r="E810" s="250"/>
      <c r="F810" s="62">
        <v>0</v>
      </c>
      <c r="G810" s="62">
        <v>0</v>
      </c>
      <c r="H810" s="253">
        <f t="shared" si="155"/>
        <v>0</v>
      </c>
    </row>
    <row r="811" spans="1:8" x14ac:dyDescent="0.2">
      <c r="A811" s="450" t="s">
        <v>9894</v>
      </c>
      <c r="B811" s="6" t="s">
        <v>9725</v>
      </c>
      <c r="C811" s="278">
        <v>10656.999012833165</v>
      </c>
      <c r="D811" s="33">
        <v>27</v>
      </c>
      <c r="E811" s="250"/>
      <c r="F811" s="62">
        <v>0</v>
      </c>
      <c r="G811" s="62">
        <v>0</v>
      </c>
      <c r="H811" s="253">
        <f t="shared" si="155"/>
        <v>0</v>
      </c>
    </row>
    <row r="812" spans="1:8" x14ac:dyDescent="0.2">
      <c r="A812" s="450" t="s">
        <v>9895</v>
      </c>
      <c r="B812" s="6" t="s">
        <v>9896</v>
      </c>
      <c r="C812" s="278">
        <v>7086.9043435340545</v>
      </c>
      <c r="D812" s="33">
        <v>27</v>
      </c>
      <c r="E812" s="250"/>
      <c r="F812" s="62">
        <v>0</v>
      </c>
      <c r="G812" s="62">
        <v>0</v>
      </c>
      <c r="H812" s="253">
        <f t="shared" si="155"/>
        <v>0</v>
      </c>
    </row>
    <row r="813" spans="1:8" x14ac:dyDescent="0.2">
      <c r="A813" s="450" t="s">
        <v>9897</v>
      </c>
      <c r="B813" s="6" t="s">
        <v>2576</v>
      </c>
      <c r="C813" s="253">
        <v>195377.41</v>
      </c>
      <c r="D813" s="33">
        <v>28</v>
      </c>
      <c r="E813" s="250"/>
      <c r="F813" s="62">
        <v>0</v>
      </c>
      <c r="G813" s="62">
        <v>0</v>
      </c>
      <c r="H813" s="253">
        <f t="shared" si="155"/>
        <v>0</v>
      </c>
    </row>
    <row r="814" spans="1:8" ht="15" x14ac:dyDescent="0.25">
      <c r="A814" s="11" t="s">
        <v>4163</v>
      </c>
      <c r="B814" s="12" t="s">
        <v>6111</v>
      </c>
      <c r="C814" s="255"/>
      <c r="D814" s="255"/>
      <c r="E814" s="255"/>
      <c r="F814" s="255"/>
      <c r="G814" s="255"/>
      <c r="H814" s="277"/>
    </row>
    <row r="815" spans="1:8" ht="15" x14ac:dyDescent="0.25">
      <c r="A815" s="10" t="s">
        <v>5282</v>
      </c>
      <c r="B815" s="36" t="s">
        <v>2585</v>
      </c>
      <c r="C815" s="253"/>
      <c r="D815" s="250"/>
      <c r="E815" s="250"/>
      <c r="F815" s="250"/>
      <c r="G815" s="250"/>
      <c r="H815" s="250"/>
    </row>
    <row r="816" spans="1:8" x14ac:dyDescent="0.2">
      <c r="A816" s="10" t="s">
        <v>5283</v>
      </c>
      <c r="B816" s="214" t="s">
        <v>6112</v>
      </c>
      <c r="C816" s="253">
        <v>158698.60999999999</v>
      </c>
      <c r="D816" s="250">
        <v>28</v>
      </c>
      <c r="E816" s="250"/>
      <c r="F816" s="62">
        <v>0</v>
      </c>
      <c r="G816" s="62">
        <v>0</v>
      </c>
      <c r="H816" s="253">
        <f t="shared" ref="H816:H817" si="156">G816-F816</f>
        <v>0</v>
      </c>
    </row>
    <row r="817" spans="1:8" ht="28.5" x14ac:dyDescent="0.2">
      <c r="A817" s="10" t="s">
        <v>5284</v>
      </c>
      <c r="B817" s="173" t="s">
        <v>6113</v>
      </c>
      <c r="C817" s="253">
        <v>17633.18</v>
      </c>
      <c r="D817" s="250">
        <v>29</v>
      </c>
      <c r="E817" s="250"/>
      <c r="F817" s="62">
        <v>0</v>
      </c>
      <c r="G817" s="62">
        <v>0</v>
      </c>
      <c r="H817" s="253">
        <f t="shared" si="156"/>
        <v>0</v>
      </c>
    </row>
    <row r="818" spans="1:8" ht="15" x14ac:dyDescent="0.25">
      <c r="A818" s="10" t="s">
        <v>5285</v>
      </c>
      <c r="B818" s="36" t="s">
        <v>2586</v>
      </c>
      <c r="C818" s="253"/>
      <c r="D818" s="250"/>
      <c r="E818" s="250"/>
      <c r="F818" s="250"/>
      <c r="G818" s="250"/>
      <c r="H818" s="250"/>
    </row>
    <row r="819" spans="1:8" x14ac:dyDescent="0.2">
      <c r="A819" s="10" t="s">
        <v>5286</v>
      </c>
      <c r="B819" s="214" t="s">
        <v>6112</v>
      </c>
      <c r="C819" s="253">
        <v>201980.05</v>
      </c>
      <c r="D819" s="250">
        <v>29</v>
      </c>
      <c r="E819" s="250"/>
      <c r="F819" s="62">
        <v>0</v>
      </c>
      <c r="G819" s="62">
        <v>0</v>
      </c>
      <c r="H819" s="253">
        <f t="shared" ref="H819:H820" si="157">G819-F819</f>
        <v>0</v>
      </c>
    </row>
    <row r="820" spans="1:8" ht="28.5" x14ac:dyDescent="0.2">
      <c r="A820" s="10" t="s">
        <v>5287</v>
      </c>
      <c r="B820" s="173" t="s">
        <v>6113</v>
      </c>
      <c r="C820" s="253">
        <v>22442.23</v>
      </c>
      <c r="D820" s="250">
        <v>30</v>
      </c>
      <c r="E820" s="250"/>
      <c r="F820" s="62">
        <v>0</v>
      </c>
      <c r="G820" s="62">
        <v>0</v>
      </c>
      <c r="H820" s="253">
        <f t="shared" si="157"/>
        <v>0</v>
      </c>
    </row>
    <row r="821" spans="1:8" ht="15" x14ac:dyDescent="0.25">
      <c r="A821" s="10" t="s">
        <v>5288</v>
      </c>
      <c r="B821" s="36" t="s">
        <v>2917</v>
      </c>
      <c r="C821" s="253"/>
      <c r="D821" s="250"/>
      <c r="E821" s="250"/>
      <c r="F821" s="250"/>
      <c r="G821" s="250"/>
      <c r="H821" s="250"/>
    </row>
    <row r="822" spans="1:8" x14ac:dyDescent="0.2">
      <c r="A822" s="10" t="s">
        <v>5289</v>
      </c>
      <c r="B822" s="214" t="s">
        <v>6112</v>
      </c>
      <c r="C822" s="253">
        <v>158698.60999999999</v>
      </c>
      <c r="D822" s="250">
        <v>30</v>
      </c>
      <c r="E822" s="250"/>
      <c r="F822" s="62">
        <v>0</v>
      </c>
      <c r="G822" s="62">
        <v>0</v>
      </c>
      <c r="H822" s="253">
        <f t="shared" ref="H822:H823" si="158">G822-F822</f>
        <v>0</v>
      </c>
    </row>
    <row r="823" spans="1:8" ht="28.5" x14ac:dyDescent="0.2">
      <c r="A823" s="10" t="s">
        <v>5290</v>
      </c>
      <c r="B823" s="173" t="s">
        <v>6113</v>
      </c>
      <c r="C823" s="253">
        <v>17633.2</v>
      </c>
      <c r="D823" s="250">
        <v>31</v>
      </c>
      <c r="E823" s="250"/>
      <c r="F823" s="62">
        <v>0</v>
      </c>
      <c r="G823" s="62">
        <v>0</v>
      </c>
      <c r="H823" s="253">
        <f t="shared" si="158"/>
        <v>0</v>
      </c>
    </row>
    <row r="824" spans="1:8" ht="15" x14ac:dyDescent="0.25">
      <c r="A824" s="11" t="s">
        <v>4165</v>
      </c>
      <c r="B824" s="12" t="s">
        <v>6114</v>
      </c>
      <c r="C824" s="255"/>
      <c r="D824" s="255"/>
      <c r="E824" s="255"/>
      <c r="F824" s="255"/>
      <c r="G824" s="255"/>
      <c r="H824" s="277"/>
    </row>
    <row r="825" spans="1:8" x14ac:dyDescent="0.2">
      <c r="A825" s="10" t="s">
        <v>5291</v>
      </c>
      <c r="B825" s="6" t="s">
        <v>2677</v>
      </c>
      <c r="C825" s="253">
        <v>91922.13</v>
      </c>
      <c r="D825" s="250">
        <v>41</v>
      </c>
      <c r="E825" s="250"/>
      <c r="F825" s="62">
        <v>0</v>
      </c>
      <c r="G825" s="62">
        <v>0</v>
      </c>
      <c r="H825" s="253">
        <f t="shared" ref="H825:H826" si="159">G825-F825</f>
        <v>0</v>
      </c>
    </row>
    <row r="826" spans="1:8" x14ac:dyDescent="0.2">
      <c r="A826" s="10" t="s">
        <v>5292</v>
      </c>
      <c r="B826" s="6" t="s">
        <v>2918</v>
      </c>
      <c r="C826" s="253">
        <v>40445.71</v>
      </c>
      <c r="D826" s="250">
        <v>42</v>
      </c>
      <c r="E826" s="250"/>
      <c r="F826" s="62">
        <v>0</v>
      </c>
      <c r="G826" s="62">
        <v>0</v>
      </c>
      <c r="H826" s="253">
        <f t="shared" si="159"/>
        <v>0</v>
      </c>
    </row>
    <row r="827" spans="1:8" ht="30" x14ac:dyDescent="0.25">
      <c r="A827" s="11" t="s">
        <v>4166</v>
      </c>
      <c r="B827" s="167" t="s">
        <v>6115</v>
      </c>
      <c r="C827" s="255"/>
      <c r="D827" s="255"/>
      <c r="E827" s="255"/>
      <c r="F827" s="255"/>
      <c r="G827" s="255"/>
      <c r="H827" s="277"/>
    </row>
    <row r="828" spans="1:8" ht="28.5" x14ac:dyDescent="0.2">
      <c r="A828" s="42" t="s">
        <v>5293</v>
      </c>
      <c r="B828" s="211" t="s">
        <v>6144</v>
      </c>
      <c r="C828" s="253">
        <v>38201.94</v>
      </c>
      <c r="D828" s="250">
        <v>41</v>
      </c>
      <c r="E828" s="250"/>
      <c r="F828" s="62">
        <v>0</v>
      </c>
      <c r="G828" s="62">
        <v>0</v>
      </c>
      <c r="H828" s="253">
        <f t="shared" ref="H828:H829" si="160">G828-F828</f>
        <v>0</v>
      </c>
    </row>
    <row r="829" spans="1:8" ht="29.25" thickBot="1" x14ac:dyDescent="0.25">
      <c r="A829" s="42" t="s">
        <v>5294</v>
      </c>
      <c r="B829" s="211" t="s">
        <v>6145</v>
      </c>
      <c r="C829" s="253">
        <v>63741.62</v>
      </c>
      <c r="D829" s="250">
        <v>42</v>
      </c>
      <c r="E829" s="250"/>
      <c r="F829" s="62">
        <v>0</v>
      </c>
      <c r="G829" s="62">
        <v>0</v>
      </c>
      <c r="H829" s="253">
        <f t="shared" si="160"/>
        <v>0</v>
      </c>
    </row>
    <row r="830" spans="1:8" ht="15.75" thickBot="1" x14ac:dyDescent="0.3">
      <c r="A830" s="158"/>
      <c r="B830" s="159" t="s">
        <v>6146</v>
      </c>
      <c r="C830" s="280">
        <f>SUM(C301:C829)</f>
        <v>29314076.390000135</v>
      </c>
      <c r="D830" s="273"/>
      <c r="E830" s="273"/>
      <c r="F830" s="262">
        <f>SUM(F301:F829)</f>
        <v>12834732.926403813</v>
      </c>
      <c r="G830" s="262">
        <f>SUM(G301:G829)</f>
        <v>1990649.4717427876</v>
      </c>
      <c r="H830" s="262">
        <f>SUM(H301:H829)</f>
        <v>14825382.398146598</v>
      </c>
    </row>
    <row r="831" spans="1:8" ht="30" x14ac:dyDescent="0.25">
      <c r="A831" s="170" t="s">
        <v>6147</v>
      </c>
      <c r="B831" s="501" t="s">
        <v>7794</v>
      </c>
      <c r="C831" s="286"/>
      <c r="D831" s="275"/>
      <c r="E831" s="275"/>
      <c r="F831" s="275"/>
      <c r="G831" s="275"/>
      <c r="H831" s="287"/>
    </row>
    <row r="832" spans="1:8" x14ac:dyDescent="0.2">
      <c r="A832" s="6"/>
      <c r="B832" s="6" t="s">
        <v>5591</v>
      </c>
      <c r="C832" s="250"/>
      <c r="D832" s="250"/>
      <c r="E832" s="250"/>
      <c r="F832" s="250"/>
      <c r="G832" s="250"/>
      <c r="H832" s="250"/>
    </row>
    <row r="833" spans="1:8" ht="15" x14ac:dyDescent="0.25">
      <c r="A833" s="11" t="s">
        <v>961</v>
      </c>
      <c r="B833" s="12" t="s">
        <v>6093</v>
      </c>
      <c r="C833" s="269"/>
      <c r="D833" s="255"/>
      <c r="E833" s="255"/>
      <c r="F833" s="255"/>
      <c r="G833" s="255"/>
      <c r="H833" s="277"/>
    </row>
    <row r="834" spans="1:8" ht="15" x14ac:dyDescent="0.25">
      <c r="A834" s="485" t="s">
        <v>962</v>
      </c>
      <c r="B834" s="11" t="s">
        <v>6094</v>
      </c>
      <c r="C834" s="253"/>
      <c r="D834" s="250"/>
      <c r="E834" s="250"/>
      <c r="F834" s="62"/>
      <c r="G834" s="62"/>
      <c r="H834" s="253"/>
    </row>
    <row r="835" spans="1:8" ht="28.5" x14ac:dyDescent="0.2">
      <c r="A835" s="549" t="s">
        <v>15353</v>
      </c>
      <c r="B835" s="520" t="s">
        <v>15354</v>
      </c>
      <c r="C835" s="278">
        <v>15984.24</v>
      </c>
      <c r="D835" s="402">
        <v>18</v>
      </c>
      <c r="E835" s="250"/>
      <c r="F835" s="62">
        <v>0</v>
      </c>
      <c r="G835" s="62">
        <v>0</v>
      </c>
      <c r="H835" s="253">
        <f t="shared" ref="H835" si="161">G835-F835</f>
        <v>0</v>
      </c>
    </row>
    <row r="836" spans="1:8" ht="15" x14ac:dyDescent="0.25">
      <c r="A836" s="559" t="s">
        <v>963</v>
      </c>
      <c r="B836" s="560" t="s">
        <v>6043</v>
      </c>
      <c r="C836" s="278"/>
      <c r="D836" s="402">
        <v>35</v>
      </c>
      <c r="E836" s="250"/>
      <c r="F836" s="250"/>
      <c r="G836" s="250"/>
      <c r="H836" s="250"/>
    </row>
    <row r="837" spans="1:8" ht="28.5" x14ac:dyDescent="0.2">
      <c r="A837" s="549"/>
      <c r="B837" s="529" t="s">
        <v>15263</v>
      </c>
      <c r="C837" s="278"/>
      <c r="D837" s="402"/>
      <c r="E837" s="250"/>
      <c r="F837" s="62"/>
      <c r="G837" s="62"/>
      <c r="H837" s="253"/>
    </row>
    <row r="838" spans="1:8" ht="28.5" x14ac:dyDescent="0.2">
      <c r="A838" s="549" t="s">
        <v>15355</v>
      </c>
      <c r="B838" s="529" t="s">
        <v>15356</v>
      </c>
      <c r="C838" s="278"/>
      <c r="D838" s="402"/>
      <c r="E838" s="250"/>
      <c r="F838" s="250"/>
      <c r="G838" s="250"/>
      <c r="H838" s="250"/>
    </row>
    <row r="839" spans="1:8" x14ac:dyDescent="0.2">
      <c r="A839" s="549" t="s">
        <v>15357</v>
      </c>
      <c r="B839" s="529" t="s">
        <v>15358</v>
      </c>
      <c r="C839" s="278">
        <v>33990.137827715298</v>
      </c>
      <c r="D839" s="402"/>
      <c r="E839" s="250"/>
      <c r="F839" s="62">
        <v>0</v>
      </c>
      <c r="G839" s="62">
        <v>0</v>
      </c>
      <c r="H839" s="253">
        <f t="shared" ref="H839:H847" si="162">G839-F839</f>
        <v>0</v>
      </c>
    </row>
    <row r="840" spans="1:8" x14ac:dyDescent="0.2">
      <c r="A840" s="549" t="s">
        <v>15359</v>
      </c>
      <c r="B840" s="529" t="s">
        <v>15360</v>
      </c>
      <c r="C840" s="278">
        <v>33990.137827715298</v>
      </c>
      <c r="D840" s="402"/>
      <c r="E840" s="250"/>
      <c r="F840" s="62">
        <v>0</v>
      </c>
      <c r="G840" s="62">
        <v>0</v>
      </c>
      <c r="H840" s="253">
        <f t="shared" si="162"/>
        <v>0</v>
      </c>
    </row>
    <row r="841" spans="1:8" x14ac:dyDescent="0.2">
      <c r="A841" s="549" t="s">
        <v>15361</v>
      </c>
      <c r="B841" s="529" t="s">
        <v>15362</v>
      </c>
      <c r="C841" s="278">
        <v>33990.137827715298</v>
      </c>
      <c r="D841" s="402"/>
      <c r="E841" s="250"/>
      <c r="F841" s="62">
        <v>0</v>
      </c>
      <c r="G841" s="62">
        <v>0</v>
      </c>
      <c r="H841" s="253">
        <f t="shared" si="162"/>
        <v>0</v>
      </c>
    </row>
    <row r="842" spans="1:8" x14ac:dyDescent="0.2">
      <c r="A842" s="549" t="s">
        <v>15363</v>
      </c>
      <c r="B842" s="529" t="s">
        <v>15364</v>
      </c>
      <c r="C842" s="278">
        <v>33990.137827715298</v>
      </c>
      <c r="D842" s="402"/>
      <c r="E842" s="250"/>
      <c r="F842" s="62">
        <v>0</v>
      </c>
      <c r="G842" s="62">
        <v>0</v>
      </c>
      <c r="H842" s="253">
        <f t="shared" si="162"/>
        <v>0</v>
      </c>
    </row>
    <row r="843" spans="1:8" x14ac:dyDescent="0.2">
      <c r="A843" s="549" t="s">
        <v>15365</v>
      </c>
      <c r="B843" s="529" t="s">
        <v>15366</v>
      </c>
      <c r="C843" s="278">
        <v>33990.137827715298</v>
      </c>
      <c r="D843" s="402"/>
      <c r="E843" s="250"/>
      <c r="F843" s="62">
        <v>0</v>
      </c>
      <c r="G843" s="62">
        <v>0</v>
      </c>
      <c r="H843" s="253">
        <f t="shared" si="162"/>
        <v>0</v>
      </c>
    </row>
    <row r="844" spans="1:8" x14ac:dyDescent="0.2">
      <c r="A844" s="549" t="s">
        <v>15367</v>
      </c>
      <c r="B844" s="529" t="s">
        <v>15368</v>
      </c>
      <c r="C844" s="278">
        <v>33990.137827715298</v>
      </c>
      <c r="D844" s="402"/>
      <c r="E844" s="250"/>
      <c r="F844" s="62">
        <v>0</v>
      </c>
      <c r="G844" s="62">
        <v>0</v>
      </c>
      <c r="H844" s="253">
        <f t="shared" si="162"/>
        <v>0</v>
      </c>
    </row>
    <row r="845" spans="1:8" x14ac:dyDescent="0.2">
      <c r="A845" s="549" t="s">
        <v>15369</v>
      </c>
      <c r="B845" s="529" t="s">
        <v>15370</v>
      </c>
      <c r="C845" s="278">
        <v>22943.343033708214</v>
      </c>
      <c r="D845" s="402"/>
      <c r="E845" s="250"/>
      <c r="F845" s="62">
        <v>0</v>
      </c>
      <c r="G845" s="62">
        <v>0</v>
      </c>
      <c r="H845" s="253">
        <f t="shared" si="162"/>
        <v>0</v>
      </c>
    </row>
    <row r="846" spans="1:8" x14ac:dyDescent="0.2">
      <c r="A846" s="549" t="s">
        <v>1401</v>
      </c>
      <c r="B846" s="54" t="s">
        <v>6096</v>
      </c>
      <c r="C846" s="278"/>
      <c r="D846" s="402"/>
      <c r="E846" s="250"/>
      <c r="F846" s="62"/>
      <c r="G846" s="62"/>
      <c r="H846" s="253"/>
    </row>
    <row r="847" spans="1:8" x14ac:dyDescent="0.2">
      <c r="A847" s="549" t="s">
        <v>5295</v>
      </c>
      <c r="B847" s="530" t="s">
        <v>15371</v>
      </c>
      <c r="C847" s="532">
        <v>17290.61</v>
      </c>
      <c r="D847" s="402">
        <v>40</v>
      </c>
      <c r="E847" s="250"/>
      <c r="F847" s="62">
        <v>0</v>
      </c>
      <c r="G847" s="62">
        <v>0</v>
      </c>
      <c r="H847" s="253">
        <f t="shared" si="162"/>
        <v>0</v>
      </c>
    </row>
    <row r="848" spans="1:8" ht="15" x14ac:dyDescent="0.25">
      <c r="A848" s="522" t="s">
        <v>964</v>
      </c>
      <c r="B848" s="528" t="s">
        <v>5802</v>
      </c>
      <c r="C848" s="401"/>
      <c r="D848" s="402">
        <v>31</v>
      </c>
      <c r="E848" s="250"/>
      <c r="F848" s="62"/>
      <c r="G848" s="62"/>
      <c r="H848" s="253"/>
    </row>
    <row r="849" spans="1:8" ht="156.75" x14ac:dyDescent="0.2">
      <c r="A849" s="550" t="s">
        <v>965</v>
      </c>
      <c r="B849" s="547" t="s">
        <v>14463</v>
      </c>
      <c r="C849" s="278"/>
      <c r="D849" s="693"/>
      <c r="E849" s="255"/>
      <c r="F849" s="255"/>
      <c r="G849" s="255"/>
      <c r="H849" s="277"/>
    </row>
    <row r="850" spans="1:8" ht="28.5" x14ac:dyDescent="0.2">
      <c r="A850" s="550" t="s">
        <v>8808</v>
      </c>
      <c r="B850" s="537" t="s">
        <v>8809</v>
      </c>
      <c r="C850" s="278"/>
      <c r="D850" s="693"/>
      <c r="E850" s="250"/>
      <c r="F850" s="62"/>
      <c r="G850" s="62"/>
      <c r="H850" s="253"/>
    </row>
    <row r="851" spans="1:8" x14ac:dyDescent="0.2">
      <c r="A851" s="550" t="s">
        <v>8810</v>
      </c>
      <c r="B851" s="537" t="s">
        <v>15372</v>
      </c>
      <c r="C851" s="278">
        <v>59616.833674799782</v>
      </c>
      <c r="D851" s="693"/>
      <c r="E851" s="250"/>
      <c r="F851" s="62">
        <v>0</v>
      </c>
      <c r="G851" s="62">
        <v>0</v>
      </c>
      <c r="H851" s="253">
        <f t="shared" ref="H851:H856" si="163">G851-F851</f>
        <v>0</v>
      </c>
    </row>
    <row r="852" spans="1:8" x14ac:dyDescent="0.2">
      <c r="A852" s="550" t="s">
        <v>8811</v>
      </c>
      <c r="B852" s="537" t="s">
        <v>15373</v>
      </c>
      <c r="C852" s="278">
        <v>59616.833674799782</v>
      </c>
      <c r="D852" s="693"/>
      <c r="E852" s="250"/>
      <c r="F852" s="62">
        <v>0</v>
      </c>
      <c r="G852" s="62">
        <v>0</v>
      </c>
      <c r="H852" s="253">
        <f t="shared" si="163"/>
        <v>0</v>
      </c>
    </row>
    <row r="853" spans="1:8" x14ac:dyDescent="0.2">
      <c r="A853" s="550" t="s">
        <v>8812</v>
      </c>
      <c r="B853" s="537" t="s">
        <v>15374</v>
      </c>
      <c r="C853" s="278">
        <v>8799.4446504004482</v>
      </c>
      <c r="D853" s="693"/>
      <c r="E853" s="250"/>
      <c r="F853" s="62">
        <v>0</v>
      </c>
      <c r="G853" s="62">
        <v>0</v>
      </c>
      <c r="H853" s="253">
        <f t="shared" si="163"/>
        <v>0</v>
      </c>
    </row>
    <row r="854" spans="1:8" ht="28.5" x14ac:dyDescent="0.2">
      <c r="A854" s="550" t="s">
        <v>8813</v>
      </c>
      <c r="B854" s="537" t="s">
        <v>15375</v>
      </c>
      <c r="C854" s="278">
        <v>8002.0695000000005</v>
      </c>
      <c r="D854" s="693"/>
      <c r="E854" s="250"/>
      <c r="F854" s="62">
        <v>0</v>
      </c>
      <c r="G854" s="62">
        <v>0</v>
      </c>
      <c r="H854" s="253">
        <f t="shared" si="163"/>
        <v>0</v>
      </c>
    </row>
    <row r="855" spans="1:8" ht="28.5" x14ac:dyDescent="0.2">
      <c r="A855" s="550" t="s">
        <v>15376</v>
      </c>
      <c r="B855" s="537" t="s">
        <v>15377</v>
      </c>
      <c r="C855" s="278">
        <v>8002.0695000000005</v>
      </c>
      <c r="D855" s="693"/>
      <c r="E855" s="250"/>
      <c r="F855" s="62">
        <v>0</v>
      </c>
      <c r="G855" s="62">
        <v>0</v>
      </c>
      <c r="H855" s="253">
        <f t="shared" si="163"/>
        <v>0</v>
      </c>
    </row>
    <row r="856" spans="1:8" ht="28.5" x14ac:dyDescent="0.2">
      <c r="A856" s="550" t="s">
        <v>15378</v>
      </c>
      <c r="B856" s="537" t="s">
        <v>15379</v>
      </c>
      <c r="C856" s="278">
        <v>16004.139000000001</v>
      </c>
      <c r="D856" s="693"/>
      <c r="E856" s="250"/>
      <c r="F856" s="253">
        <v>0</v>
      </c>
      <c r="G856" s="253">
        <v>0</v>
      </c>
      <c r="H856" s="253">
        <f t="shared" si="163"/>
        <v>0</v>
      </c>
    </row>
    <row r="857" spans="1:8" ht="15" x14ac:dyDescent="0.25">
      <c r="A857" s="523" t="s">
        <v>966</v>
      </c>
      <c r="B857" s="528" t="s">
        <v>5804</v>
      </c>
      <c r="C857" s="548"/>
      <c r="D857" s="402"/>
      <c r="E857" s="552"/>
      <c r="F857" s="267"/>
      <c r="G857" s="267"/>
      <c r="H857" s="267"/>
    </row>
    <row r="858" spans="1:8" ht="28.5" x14ac:dyDescent="0.2">
      <c r="A858" s="450"/>
      <c r="B858" s="173" t="s">
        <v>15380</v>
      </c>
      <c r="C858" s="253"/>
      <c r="D858" s="33"/>
      <c r="E858" s="271"/>
      <c r="F858" s="471"/>
      <c r="G858" s="471"/>
      <c r="H858" s="471"/>
    </row>
    <row r="859" spans="1:8" x14ac:dyDescent="0.2">
      <c r="A859" s="450" t="s">
        <v>967</v>
      </c>
      <c r="B859" s="173" t="s">
        <v>15381</v>
      </c>
      <c r="C859" s="253">
        <v>41031.730000000003</v>
      </c>
      <c r="D859" s="33">
        <v>40</v>
      </c>
      <c r="E859" s="250"/>
      <c r="F859" s="62">
        <v>0</v>
      </c>
      <c r="G859" s="62">
        <v>0</v>
      </c>
      <c r="H859" s="253">
        <f t="shared" ref="H859:H863" si="164">G859-F859</f>
        <v>0</v>
      </c>
    </row>
    <row r="860" spans="1:8" ht="15" x14ac:dyDescent="0.25">
      <c r="A860" s="451" t="s">
        <v>5296</v>
      </c>
      <c r="B860" s="12" t="s">
        <v>5805</v>
      </c>
      <c r="C860" s="269"/>
      <c r="D860" s="33">
        <v>40</v>
      </c>
      <c r="E860" s="250"/>
      <c r="F860" s="62">
        <v>0</v>
      </c>
      <c r="G860" s="62">
        <v>0</v>
      </c>
      <c r="H860" s="253">
        <f t="shared" si="164"/>
        <v>0</v>
      </c>
    </row>
    <row r="861" spans="1:8" ht="28.5" x14ac:dyDescent="0.2">
      <c r="A861" s="450" t="s">
        <v>5297</v>
      </c>
      <c r="B861" s="31" t="s">
        <v>6100</v>
      </c>
      <c r="C861" s="253">
        <v>11671.3</v>
      </c>
      <c r="D861" s="33">
        <v>41</v>
      </c>
      <c r="E861" s="250"/>
      <c r="F861" s="62">
        <v>0</v>
      </c>
      <c r="G861" s="62">
        <v>0</v>
      </c>
      <c r="H861" s="253">
        <f t="shared" si="164"/>
        <v>0</v>
      </c>
    </row>
    <row r="862" spans="1:8" ht="28.5" x14ac:dyDescent="0.2">
      <c r="A862" s="450" t="s">
        <v>5298</v>
      </c>
      <c r="B862" s="31" t="s">
        <v>6102</v>
      </c>
      <c r="C862" s="253">
        <v>11671.3</v>
      </c>
      <c r="D862" s="33">
        <v>42</v>
      </c>
      <c r="E862" s="250"/>
      <c r="F862" s="62">
        <v>0</v>
      </c>
      <c r="G862" s="62">
        <v>0</v>
      </c>
      <c r="H862" s="253">
        <f t="shared" si="164"/>
        <v>0</v>
      </c>
    </row>
    <row r="863" spans="1:8" ht="29.25" thickBot="1" x14ac:dyDescent="0.25">
      <c r="A863" s="450" t="s">
        <v>5299</v>
      </c>
      <c r="B863" s="31" t="s">
        <v>6104</v>
      </c>
      <c r="C863" s="253">
        <v>12968.88</v>
      </c>
      <c r="D863" s="33">
        <v>43</v>
      </c>
      <c r="E863" s="250"/>
      <c r="F863" s="253">
        <v>0</v>
      </c>
      <c r="G863" s="253">
        <v>0</v>
      </c>
      <c r="H863" s="253">
        <f t="shared" si="164"/>
        <v>0</v>
      </c>
    </row>
    <row r="864" spans="1:8" ht="15.75" thickBot="1" x14ac:dyDescent="0.3">
      <c r="A864" s="158"/>
      <c r="B864" s="159" t="s">
        <v>6148</v>
      </c>
      <c r="C864" s="280">
        <f>SUM(C834:C863)</f>
        <v>497543.61999999994</v>
      </c>
      <c r="D864" s="273"/>
      <c r="E864" s="273"/>
      <c r="F864" s="280">
        <f t="shared" ref="F864:H864" si="165">SUM(F834:F863)</f>
        <v>0</v>
      </c>
      <c r="G864" s="280">
        <f t="shared" si="165"/>
        <v>0</v>
      </c>
      <c r="H864" s="280">
        <f t="shared" si="165"/>
        <v>0</v>
      </c>
    </row>
    <row r="865" spans="1:8" ht="30.75" thickBot="1" x14ac:dyDescent="0.3">
      <c r="A865" s="158"/>
      <c r="B865" s="189" t="s">
        <v>6149</v>
      </c>
      <c r="C865" s="262">
        <f>C864+C830+C296+C243+C119+C94+C50</f>
        <v>43785963.750000142</v>
      </c>
      <c r="D865" s="281"/>
      <c r="E865" s="282"/>
      <c r="F865" s="262">
        <f>F864+F830+F296+F243+F119+F94+F50</f>
        <v>12929414.696403813</v>
      </c>
      <c r="G865" s="262">
        <f>G864+G830+G296+G243+G119+G94+G50</f>
        <v>2024875.1064836707</v>
      </c>
      <c r="H865" s="262">
        <f>H864+H830+H296+H243+H119+H94+H50</f>
        <v>14954289.802887481</v>
      </c>
    </row>
  </sheetData>
  <mergeCells count="4">
    <mergeCell ref="A8:A9"/>
    <mergeCell ref="B8:B9"/>
    <mergeCell ref="C8:J8"/>
    <mergeCell ref="B6:E6"/>
  </mergeCells>
  <phoneticPr fontId="40" type="noConversion"/>
  <pageMargins left="0.59055118110236227" right="0.31496062992125984" top="0.74803149606299213" bottom="0.74803149606299213" header="0.31496062992125984" footer="0.31496062992125984"/>
  <pageSetup paperSize="9" scale="53" fitToHeight="12" orientation="portrait" r:id="rId1"/>
  <headerFooter>
    <oddFooter>&amp;R&amp;P/&amp;N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841"/>
  <sheetViews>
    <sheetView view="pageBreakPreview" topLeftCell="A833" zoomScaleSheetLayoutView="100" workbookViewId="0">
      <selection activeCell="A837" sqref="A837"/>
    </sheetView>
  </sheetViews>
  <sheetFormatPr defaultColWidth="9.125" defaultRowHeight="14.25" x14ac:dyDescent="0.2"/>
  <cols>
    <col min="1" max="1" width="19.875" style="46" customWidth="1"/>
    <col min="2" max="2" width="51.125" style="1" customWidth="1"/>
    <col min="3" max="3" width="18.875" style="1" customWidth="1"/>
    <col min="4" max="4" width="14" style="1" customWidth="1"/>
    <col min="5" max="8" width="18.75" style="1" customWidth="1"/>
    <col min="9" max="16384" width="9.125" style="1"/>
  </cols>
  <sheetData>
    <row r="2" spans="1:8" ht="15" x14ac:dyDescent="0.25">
      <c r="A2" s="45" t="s">
        <v>6451</v>
      </c>
      <c r="B2" s="238"/>
    </row>
    <row r="3" spans="1:8" ht="15" x14ac:dyDescent="0.25">
      <c r="A3" s="45"/>
      <c r="B3" s="238"/>
    </row>
    <row r="4" spans="1:8" ht="15" x14ac:dyDescent="0.25">
      <c r="A4" s="45" t="s">
        <v>6453</v>
      </c>
      <c r="B4" s="238"/>
    </row>
    <row r="5" spans="1:8" ht="15" x14ac:dyDescent="0.25">
      <c r="A5" s="45"/>
      <c r="B5" s="238"/>
    </row>
    <row r="6" spans="1:8" ht="15" x14ac:dyDescent="0.25">
      <c r="A6" s="45"/>
      <c r="B6" s="238" t="s">
        <v>6553</v>
      </c>
      <c r="C6" s="5" t="s">
        <v>10072</v>
      </c>
    </row>
    <row r="7" spans="1:8" ht="15" thickBot="1" x14ac:dyDescent="0.25"/>
    <row r="8" spans="1:8" ht="33" customHeight="1" x14ac:dyDescent="0.2">
      <c r="A8" s="783" t="s">
        <v>6224</v>
      </c>
      <c r="B8" s="798" t="s">
        <v>1477</v>
      </c>
      <c r="C8" s="801" t="s">
        <v>7795</v>
      </c>
      <c r="D8" s="802"/>
      <c r="E8" s="802"/>
      <c r="F8" s="802"/>
      <c r="G8" s="802"/>
      <c r="H8" s="803"/>
    </row>
    <row r="9" spans="1:8" ht="58.5" x14ac:dyDescent="0.2">
      <c r="A9" s="784"/>
      <c r="B9" s="799"/>
      <c r="C9" s="164" t="s">
        <v>5468</v>
      </c>
      <c r="D9" s="164" t="s">
        <v>5469</v>
      </c>
      <c r="E9" s="165" t="s">
        <v>5470</v>
      </c>
      <c r="F9" s="164" t="s">
        <v>5471</v>
      </c>
      <c r="G9" s="165" t="s">
        <v>5472</v>
      </c>
      <c r="H9" s="164" t="s">
        <v>5473</v>
      </c>
    </row>
    <row r="10" spans="1:8" ht="30" x14ac:dyDescent="0.25">
      <c r="A10" s="183" t="s">
        <v>6150</v>
      </c>
      <c r="B10" s="166" t="s">
        <v>7796</v>
      </c>
      <c r="C10" s="8"/>
      <c r="D10" s="8"/>
      <c r="E10" s="8"/>
      <c r="F10" s="8"/>
      <c r="G10" s="8"/>
      <c r="H10" s="9"/>
    </row>
    <row r="11" spans="1:8" x14ac:dyDescent="0.2">
      <c r="A11" s="47"/>
      <c r="B11" s="6" t="s">
        <v>5591</v>
      </c>
      <c r="C11" s="250"/>
      <c r="D11" s="250"/>
      <c r="E11" s="250"/>
      <c r="F11" s="250"/>
      <c r="G11" s="250"/>
      <c r="H11" s="250"/>
    </row>
    <row r="12" spans="1:8" ht="15" x14ac:dyDescent="0.25">
      <c r="A12" s="15" t="s">
        <v>968</v>
      </c>
      <c r="B12" s="12" t="s">
        <v>6093</v>
      </c>
      <c r="C12" s="269"/>
      <c r="D12" s="255"/>
      <c r="E12" s="255"/>
      <c r="F12" s="255"/>
      <c r="G12" s="255"/>
      <c r="H12" s="277"/>
    </row>
    <row r="13" spans="1:8" x14ac:dyDescent="0.2">
      <c r="A13" s="29" t="s">
        <v>969</v>
      </c>
      <c r="B13" s="6" t="s">
        <v>6094</v>
      </c>
      <c r="C13" s="253"/>
      <c r="D13" s="250"/>
      <c r="E13" s="250"/>
      <c r="F13" s="62"/>
      <c r="G13" s="62"/>
      <c r="H13" s="253"/>
    </row>
    <row r="14" spans="1:8" x14ac:dyDescent="0.2">
      <c r="A14" s="521" t="s">
        <v>9542</v>
      </c>
      <c r="B14" s="54" t="s">
        <v>9543</v>
      </c>
      <c r="C14" s="253">
        <v>73255.88</v>
      </c>
      <c r="D14" s="250">
        <v>19</v>
      </c>
      <c r="E14" s="250"/>
      <c r="F14" s="62">
        <v>0</v>
      </c>
      <c r="G14" s="62">
        <v>0</v>
      </c>
      <c r="H14" s="253">
        <f>G14-F14</f>
        <v>0</v>
      </c>
    </row>
    <row r="15" spans="1:8" x14ac:dyDescent="0.2">
      <c r="A15" s="29" t="s">
        <v>970</v>
      </c>
      <c r="B15" s="6" t="s">
        <v>6151</v>
      </c>
      <c r="C15" s="253"/>
      <c r="D15" s="250"/>
      <c r="E15" s="250"/>
      <c r="F15" s="250"/>
      <c r="G15" s="250"/>
      <c r="H15" s="250"/>
    </row>
    <row r="16" spans="1:8" ht="28.5" x14ac:dyDescent="0.2">
      <c r="A16" s="29"/>
      <c r="B16" s="173" t="s">
        <v>6095</v>
      </c>
      <c r="C16" s="253">
        <v>1039811.46</v>
      </c>
      <c r="D16" s="250">
        <v>33</v>
      </c>
      <c r="E16" s="250"/>
      <c r="F16" s="62">
        <v>0</v>
      </c>
      <c r="G16" s="62">
        <v>0</v>
      </c>
      <c r="H16" s="253">
        <f t="shared" ref="H16" si="0">G16-F16</f>
        <v>0</v>
      </c>
    </row>
    <row r="17" spans="1:8" x14ac:dyDescent="0.2">
      <c r="A17" s="29" t="s">
        <v>1407</v>
      </c>
      <c r="B17" s="6" t="s">
        <v>6152</v>
      </c>
      <c r="C17" s="253"/>
      <c r="D17" s="250"/>
      <c r="E17" s="250"/>
      <c r="F17" s="250"/>
      <c r="G17" s="250"/>
      <c r="H17" s="250"/>
    </row>
    <row r="18" spans="1:8" x14ac:dyDescent="0.2">
      <c r="A18" s="29" t="s">
        <v>5300</v>
      </c>
      <c r="B18" s="6" t="s">
        <v>6097</v>
      </c>
      <c r="C18" s="253">
        <v>39621.49</v>
      </c>
      <c r="D18" s="250">
        <v>34</v>
      </c>
      <c r="E18" s="250"/>
      <c r="F18" s="62">
        <v>0</v>
      </c>
      <c r="G18" s="62">
        <v>0</v>
      </c>
      <c r="H18" s="253">
        <f t="shared" ref="H18:H19" si="1">G18-F18</f>
        <v>0</v>
      </c>
    </row>
    <row r="19" spans="1:8" x14ac:dyDescent="0.2">
      <c r="A19" s="29" t="s">
        <v>5301</v>
      </c>
      <c r="B19" s="2" t="s">
        <v>6098</v>
      </c>
      <c r="C19" s="247">
        <v>39621.480000000003</v>
      </c>
      <c r="D19" s="250">
        <v>35</v>
      </c>
      <c r="E19" s="250"/>
      <c r="F19" s="62">
        <v>0</v>
      </c>
      <c r="G19" s="62">
        <v>0</v>
      </c>
      <c r="H19" s="253">
        <f t="shared" si="1"/>
        <v>0</v>
      </c>
    </row>
    <row r="20" spans="1:8" ht="15" x14ac:dyDescent="0.25">
      <c r="A20" s="14" t="s">
        <v>971</v>
      </c>
      <c r="B20" s="12" t="s">
        <v>6153</v>
      </c>
      <c r="C20" s="269"/>
      <c r="D20" s="255"/>
      <c r="E20" s="255"/>
      <c r="F20" s="255"/>
      <c r="G20" s="255"/>
      <c r="H20" s="277"/>
    </row>
    <row r="21" spans="1:8" ht="28.5" x14ac:dyDescent="0.2">
      <c r="A21" s="29" t="s">
        <v>972</v>
      </c>
      <c r="B21" s="31" t="s">
        <v>5803</v>
      </c>
      <c r="C21" s="253"/>
      <c r="D21" s="250">
        <v>25</v>
      </c>
      <c r="E21" s="250"/>
      <c r="F21" s="62"/>
      <c r="G21" s="62"/>
      <c r="H21" s="253"/>
    </row>
    <row r="22" spans="1:8" ht="71.25" x14ac:dyDescent="0.2">
      <c r="A22" s="517"/>
      <c r="B22" s="520" t="s">
        <v>8446</v>
      </c>
      <c r="C22" s="253"/>
      <c r="D22" s="250"/>
      <c r="E22" s="250"/>
      <c r="F22" s="62"/>
      <c r="G22" s="62"/>
      <c r="H22" s="545"/>
    </row>
    <row r="23" spans="1:8" x14ac:dyDescent="0.2">
      <c r="A23" s="517" t="s">
        <v>9544</v>
      </c>
      <c r="B23" s="520" t="s">
        <v>9545</v>
      </c>
      <c r="C23" s="253"/>
      <c r="D23" s="250"/>
      <c r="E23" s="250"/>
      <c r="F23" s="62"/>
      <c r="G23" s="62"/>
      <c r="H23" s="545"/>
    </row>
    <row r="24" spans="1:8" x14ac:dyDescent="0.2">
      <c r="A24" s="517" t="s">
        <v>9546</v>
      </c>
      <c r="B24" s="520" t="s">
        <v>9547</v>
      </c>
      <c r="C24" s="278">
        <v>6727.1190391459058</v>
      </c>
      <c r="D24" s="250"/>
      <c r="E24" s="250"/>
      <c r="F24" s="62">
        <v>0</v>
      </c>
      <c r="G24" s="62">
        <v>0</v>
      </c>
      <c r="H24" s="253">
        <f t="shared" ref="H24:H27" si="2">G24-F24</f>
        <v>0</v>
      </c>
    </row>
    <row r="25" spans="1:8" x14ac:dyDescent="0.2">
      <c r="A25" s="517" t="s">
        <v>9548</v>
      </c>
      <c r="B25" s="520" t="s">
        <v>9549</v>
      </c>
      <c r="C25" s="278">
        <v>6727.1190391459058</v>
      </c>
      <c r="D25" s="250"/>
      <c r="E25" s="250"/>
      <c r="F25" s="62">
        <v>0</v>
      </c>
      <c r="G25" s="62">
        <v>0</v>
      </c>
      <c r="H25" s="253">
        <f t="shared" si="2"/>
        <v>0</v>
      </c>
    </row>
    <row r="26" spans="1:8" x14ac:dyDescent="0.2">
      <c r="A26" s="517" t="s">
        <v>9550</v>
      </c>
      <c r="B26" s="520" t="s">
        <v>9551</v>
      </c>
      <c r="C26" s="278">
        <v>2018.1357117437719</v>
      </c>
      <c r="D26" s="250"/>
      <c r="E26" s="250"/>
      <c r="F26" s="62">
        <v>0</v>
      </c>
      <c r="G26" s="62">
        <v>0</v>
      </c>
      <c r="H26" s="253">
        <f t="shared" si="2"/>
        <v>0</v>
      </c>
    </row>
    <row r="27" spans="1:8" ht="28.5" x14ac:dyDescent="0.2">
      <c r="A27" s="517" t="s">
        <v>9552</v>
      </c>
      <c r="B27" s="520" t="s">
        <v>9553</v>
      </c>
      <c r="C27" s="278">
        <v>814.33546263345193</v>
      </c>
      <c r="D27" s="250"/>
      <c r="E27" s="250"/>
      <c r="F27" s="62">
        <v>0</v>
      </c>
      <c r="G27" s="62">
        <v>0</v>
      </c>
      <c r="H27" s="253">
        <f t="shared" si="2"/>
        <v>0</v>
      </c>
    </row>
    <row r="28" spans="1:8" ht="28.5" x14ac:dyDescent="0.2">
      <c r="A28" s="517" t="s">
        <v>9554</v>
      </c>
      <c r="B28" s="520" t="s">
        <v>9555</v>
      </c>
      <c r="C28" s="278"/>
      <c r="D28" s="250"/>
      <c r="E28" s="250"/>
      <c r="F28" s="62"/>
      <c r="G28" s="62"/>
      <c r="H28" s="545"/>
    </row>
    <row r="29" spans="1:8" ht="28.5" x14ac:dyDescent="0.2">
      <c r="A29" s="517" t="s">
        <v>9556</v>
      </c>
      <c r="B29" s="520" t="s">
        <v>9557</v>
      </c>
      <c r="C29" s="278">
        <v>1479.9661886120996</v>
      </c>
      <c r="D29" s="250"/>
      <c r="E29" s="250"/>
      <c r="F29" s="62">
        <v>0</v>
      </c>
      <c r="G29" s="62">
        <v>0</v>
      </c>
      <c r="H29" s="253">
        <f t="shared" ref="H29:H30" si="3">G29-F29</f>
        <v>0</v>
      </c>
    </row>
    <row r="30" spans="1:8" ht="28.5" x14ac:dyDescent="0.2">
      <c r="A30" s="517" t="s">
        <v>9558</v>
      </c>
      <c r="B30" s="520" t="s">
        <v>9559</v>
      </c>
      <c r="C30" s="278">
        <v>77.892957295373662</v>
      </c>
      <c r="D30" s="250"/>
      <c r="E30" s="250"/>
      <c r="F30" s="62">
        <v>0</v>
      </c>
      <c r="G30" s="62">
        <v>0</v>
      </c>
      <c r="H30" s="253">
        <f t="shared" si="3"/>
        <v>0</v>
      </c>
    </row>
    <row r="31" spans="1:8" ht="28.5" x14ac:dyDescent="0.2">
      <c r="A31" s="517" t="s">
        <v>9560</v>
      </c>
      <c r="B31" s="520" t="s">
        <v>9561</v>
      </c>
      <c r="C31" s="278"/>
      <c r="D31" s="250"/>
      <c r="E31" s="250"/>
      <c r="F31" s="62"/>
      <c r="G31" s="62"/>
      <c r="H31" s="545"/>
    </row>
    <row r="32" spans="1:8" ht="28.5" x14ac:dyDescent="0.2">
      <c r="A32" s="517" t="s">
        <v>9562</v>
      </c>
      <c r="B32" s="520" t="s">
        <v>9563</v>
      </c>
      <c r="C32" s="278">
        <v>1950.864521352313</v>
      </c>
      <c r="D32" s="250"/>
      <c r="E32" s="250"/>
      <c r="F32" s="62">
        <v>0</v>
      </c>
      <c r="G32" s="62">
        <v>0</v>
      </c>
      <c r="H32" s="253">
        <f t="shared" ref="H32:H33" si="4">G32-F32</f>
        <v>0</v>
      </c>
    </row>
    <row r="33" spans="1:8" ht="28.5" x14ac:dyDescent="0.2">
      <c r="A33" s="517" t="s">
        <v>9564</v>
      </c>
      <c r="B33" s="520" t="s">
        <v>9565</v>
      </c>
      <c r="C33" s="278">
        <v>102.67708007117437</v>
      </c>
      <c r="D33" s="250"/>
      <c r="E33" s="250"/>
      <c r="F33" s="62">
        <v>0</v>
      </c>
      <c r="G33" s="62">
        <v>0</v>
      </c>
      <c r="H33" s="253">
        <f t="shared" si="4"/>
        <v>0</v>
      </c>
    </row>
    <row r="34" spans="1:8" ht="15" x14ac:dyDescent="0.25">
      <c r="A34" s="14" t="s">
        <v>973</v>
      </c>
      <c r="B34" s="12" t="s">
        <v>5804</v>
      </c>
      <c r="C34" s="269"/>
      <c r="D34" s="255"/>
      <c r="E34" s="255"/>
      <c r="F34" s="255"/>
      <c r="G34" s="255"/>
      <c r="H34" s="277"/>
    </row>
    <row r="35" spans="1:8" ht="28.5" x14ac:dyDescent="0.2">
      <c r="A35" s="29" t="s">
        <v>974</v>
      </c>
      <c r="B35" s="173" t="s">
        <v>6099</v>
      </c>
      <c r="C35" s="253">
        <v>188048.65</v>
      </c>
      <c r="D35" s="250">
        <v>36</v>
      </c>
      <c r="E35" s="250"/>
      <c r="F35" s="62">
        <v>0</v>
      </c>
      <c r="G35" s="62">
        <v>0</v>
      </c>
      <c r="H35" s="253">
        <f t="shared" ref="H35" si="5">G35-F35</f>
        <v>0</v>
      </c>
    </row>
    <row r="36" spans="1:8" ht="15" x14ac:dyDescent="0.25">
      <c r="A36" s="14" t="s">
        <v>975</v>
      </c>
      <c r="B36" s="12" t="s">
        <v>5805</v>
      </c>
      <c r="C36" s="269"/>
      <c r="D36" s="255"/>
      <c r="E36" s="255"/>
      <c r="F36" s="255"/>
      <c r="G36" s="255"/>
      <c r="H36" s="277"/>
    </row>
    <row r="37" spans="1:8" ht="28.5" x14ac:dyDescent="0.2">
      <c r="A37" s="29" t="s">
        <v>976</v>
      </c>
      <c r="B37" s="31" t="s">
        <v>6064</v>
      </c>
      <c r="C37" s="278">
        <v>10129.493855485702</v>
      </c>
      <c r="D37" s="250">
        <v>44</v>
      </c>
      <c r="E37" s="250"/>
      <c r="F37" s="62">
        <v>0</v>
      </c>
      <c r="G37" s="62">
        <v>0</v>
      </c>
      <c r="H37" s="253">
        <f t="shared" ref="H37:H42" si="6">G37-F37</f>
        <v>0</v>
      </c>
    </row>
    <row r="38" spans="1:8" ht="28.5" x14ac:dyDescent="0.2">
      <c r="A38" s="29" t="s">
        <v>977</v>
      </c>
      <c r="B38" s="31" t="s">
        <v>6100</v>
      </c>
      <c r="C38" s="278">
        <v>43360.136144514305</v>
      </c>
      <c r="D38" s="250">
        <v>44</v>
      </c>
      <c r="E38" s="250"/>
      <c r="F38" s="62">
        <v>0</v>
      </c>
      <c r="G38" s="62">
        <v>0</v>
      </c>
      <c r="H38" s="253">
        <f t="shared" si="6"/>
        <v>0</v>
      </c>
    </row>
    <row r="39" spans="1:8" ht="28.5" x14ac:dyDescent="0.2">
      <c r="A39" s="29" t="s">
        <v>978</v>
      </c>
      <c r="B39" s="31" t="s">
        <v>6101</v>
      </c>
      <c r="C39" s="278">
        <v>10129.493855485702</v>
      </c>
      <c r="D39" s="250">
        <v>45</v>
      </c>
      <c r="E39" s="250"/>
      <c r="F39" s="62">
        <v>0</v>
      </c>
      <c r="G39" s="62">
        <v>0</v>
      </c>
      <c r="H39" s="253">
        <f t="shared" si="6"/>
        <v>0</v>
      </c>
    </row>
    <row r="40" spans="1:8" ht="28.5" x14ac:dyDescent="0.2">
      <c r="A40" s="29" t="s">
        <v>979</v>
      </c>
      <c r="B40" s="31" t="s">
        <v>6102</v>
      </c>
      <c r="C40" s="278">
        <v>43360.136144514305</v>
      </c>
      <c r="D40" s="250">
        <v>45</v>
      </c>
      <c r="E40" s="250"/>
      <c r="F40" s="62">
        <v>0</v>
      </c>
      <c r="G40" s="62">
        <v>0</v>
      </c>
      <c r="H40" s="253">
        <f t="shared" si="6"/>
        <v>0</v>
      </c>
    </row>
    <row r="41" spans="1:8" ht="28.5" x14ac:dyDescent="0.2">
      <c r="A41" s="29" t="s">
        <v>5302</v>
      </c>
      <c r="B41" s="31" t="s">
        <v>6103</v>
      </c>
      <c r="C41" s="278">
        <v>11255.661238765028</v>
      </c>
      <c r="D41" s="277">
        <v>46</v>
      </c>
      <c r="E41" s="277"/>
      <c r="F41" s="62">
        <v>0</v>
      </c>
      <c r="G41" s="62">
        <v>0</v>
      </c>
      <c r="H41" s="253">
        <f t="shared" si="6"/>
        <v>0</v>
      </c>
    </row>
    <row r="42" spans="1:8" ht="29.25" thickBot="1" x14ac:dyDescent="0.25">
      <c r="A42" s="29" t="s">
        <v>5303</v>
      </c>
      <c r="B42" s="31" t="s">
        <v>6104</v>
      </c>
      <c r="C42" s="581">
        <v>48180.788761234973</v>
      </c>
      <c r="D42" s="277">
        <v>46</v>
      </c>
      <c r="E42" s="277"/>
      <c r="F42" s="62">
        <v>0</v>
      </c>
      <c r="G42" s="62">
        <v>0</v>
      </c>
      <c r="H42" s="253">
        <f t="shared" si="6"/>
        <v>0</v>
      </c>
    </row>
    <row r="43" spans="1:8" ht="15.75" thickBot="1" x14ac:dyDescent="0.3">
      <c r="A43" s="158"/>
      <c r="B43" s="159" t="s">
        <v>6154</v>
      </c>
      <c r="C43" s="280">
        <f>SUM(C13:C42)</f>
        <v>1566672.7799999998</v>
      </c>
      <c r="D43" s="273"/>
      <c r="E43" s="273"/>
      <c r="F43" s="262">
        <f>SUM(F13:F42)</f>
        <v>0</v>
      </c>
      <c r="G43" s="262">
        <f>SUM(G13:G42)</f>
        <v>0</v>
      </c>
      <c r="H43" s="262">
        <f>SUM(H13:H42)</f>
        <v>0</v>
      </c>
    </row>
    <row r="44" spans="1:8" ht="45" x14ac:dyDescent="0.25">
      <c r="A44" s="183" t="s">
        <v>6155</v>
      </c>
      <c r="B44" s="501" t="s">
        <v>7797</v>
      </c>
      <c r="C44" s="286"/>
      <c r="D44" s="275"/>
      <c r="E44" s="275"/>
      <c r="F44" s="275"/>
      <c r="G44" s="275"/>
      <c r="H44" s="287"/>
    </row>
    <row r="45" spans="1:8" x14ac:dyDescent="0.2">
      <c r="A45" s="47"/>
      <c r="B45" s="6" t="s">
        <v>5591</v>
      </c>
      <c r="C45" s="250"/>
      <c r="D45" s="250"/>
      <c r="E45" s="250"/>
      <c r="F45" s="250"/>
      <c r="G45" s="250"/>
      <c r="H45" s="250"/>
    </row>
    <row r="46" spans="1:8" ht="15" x14ac:dyDescent="0.25">
      <c r="A46" s="15" t="s">
        <v>980</v>
      </c>
      <c r="B46" s="12" t="s">
        <v>6093</v>
      </c>
      <c r="C46" s="269"/>
      <c r="D46" s="255"/>
      <c r="E46" s="255"/>
      <c r="F46" s="255"/>
      <c r="G46" s="255"/>
      <c r="H46" s="277"/>
    </row>
    <row r="47" spans="1:8" x14ac:dyDescent="0.2">
      <c r="A47" s="29" t="s">
        <v>981</v>
      </c>
      <c r="B47" s="6" t="s">
        <v>6094</v>
      </c>
      <c r="C47" s="253"/>
      <c r="D47" s="250"/>
      <c r="E47" s="250"/>
      <c r="F47" s="250"/>
      <c r="G47" s="250"/>
      <c r="H47" s="250"/>
    </row>
    <row r="48" spans="1:8" x14ac:dyDescent="0.2">
      <c r="A48" s="521" t="s">
        <v>5304</v>
      </c>
      <c r="B48" s="54" t="s">
        <v>8428</v>
      </c>
      <c r="C48" s="278">
        <v>88447.954324375343</v>
      </c>
      <c r="D48" s="250">
        <v>19</v>
      </c>
      <c r="E48" s="250"/>
      <c r="F48" s="62">
        <v>0</v>
      </c>
      <c r="G48" s="62">
        <v>0</v>
      </c>
      <c r="H48" s="253">
        <f t="shared" ref="H48:H50" si="7">G48-F48</f>
        <v>0</v>
      </c>
    </row>
    <row r="49" spans="1:8" x14ac:dyDescent="0.2">
      <c r="A49" s="521" t="s">
        <v>5305</v>
      </c>
      <c r="B49" s="54" t="s">
        <v>8429</v>
      </c>
      <c r="C49" s="278">
        <v>88447.954324375343</v>
      </c>
      <c r="D49" s="250">
        <v>19</v>
      </c>
      <c r="E49" s="250"/>
      <c r="F49" s="62">
        <v>0</v>
      </c>
      <c r="G49" s="62">
        <v>0</v>
      </c>
      <c r="H49" s="253">
        <f t="shared" si="7"/>
        <v>0</v>
      </c>
    </row>
    <row r="50" spans="1:8" x14ac:dyDescent="0.2">
      <c r="A50" s="521" t="s">
        <v>5306</v>
      </c>
      <c r="B50" s="54" t="s">
        <v>9566</v>
      </c>
      <c r="C50" s="278">
        <v>56710.351770068381</v>
      </c>
      <c r="D50" s="250">
        <v>19</v>
      </c>
      <c r="E50" s="250"/>
      <c r="F50" s="62">
        <v>0</v>
      </c>
      <c r="G50" s="62">
        <v>0</v>
      </c>
      <c r="H50" s="253">
        <f t="shared" si="7"/>
        <v>0</v>
      </c>
    </row>
    <row r="51" spans="1:8" x14ac:dyDescent="0.2">
      <c r="A51" s="521" t="s">
        <v>9567</v>
      </c>
      <c r="B51" s="54" t="s">
        <v>9568</v>
      </c>
      <c r="C51" s="278">
        <v>10074.929581180935</v>
      </c>
      <c r="D51" s="250">
        <v>19</v>
      </c>
      <c r="E51" s="250"/>
      <c r="F51" s="62">
        <v>0</v>
      </c>
      <c r="G51" s="62">
        <v>0</v>
      </c>
      <c r="H51" s="253">
        <f t="shared" ref="H51" si="8">G51-F51</f>
        <v>0</v>
      </c>
    </row>
    <row r="52" spans="1:8" x14ac:dyDescent="0.2">
      <c r="A52" s="29" t="s">
        <v>982</v>
      </c>
      <c r="B52" s="6" t="s">
        <v>6151</v>
      </c>
      <c r="C52" s="253"/>
      <c r="D52" s="250"/>
      <c r="E52" s="250"/>
      <c r="F52" s="250"/>
      <c r="G52" s="250"/>
      <c r="H52" s="250"/>
    </row>
    <row r="53" spans="1:8" ht="28.5" x14ac:dyDescent="0.2">
      <c r="A53" s="29"/>
      <c r="B53" s="173" t="s">
        <v>6095</v>
      </c>
      <c r="C53" s="253">
        <v>3458868.82</v>
      </c>
      <c r="D53" s="250">
        <v>35</v>
      </c>
      <c r="E53" s="250"/>
      <c r="F53" s="62">
        <v>0</v>
      </c>
      <c r="G53" s="62">
        <v>0</v>
      </c>
      <c r="H53" s="253">
        <f t="shared" ref="H53" si="9">G53-F53</f>
        <v>0</v>
      </c>
    </row>
    <row r="54" spans="1:8" x14ac:dyDescent="0.2">
      <c r="A54" s="29" t="s">
        <v>1408</v>
      </c>
      <c r="B54" s="6" t="s">
        <v>6096</v>
      </c>
      <c r="C54" s="253"/>
      <c r="D54" s="250"/>
      <c r="E54" s="250"/>
      <c r="F54" s="250"/>
      <c r="G54" s="250"/>
      <c r="H54" s="250"/>
    </row>
    <row r="55" spans="1:8" x14ac:dyDescent="0.2">
      <c r="A55" s="521" t="s">
        <v>5307</v>
      </c>
      <c r="B55" s="54" t="s">
        <v>6156</v>
      </c>
      <c r="C55" s="278">
        <v>47838.335002976324</v>
      </c>
      <c r="D55" s="250">
        <v>36</v>
      </c>
      <c r="E55" s="250"/>
      <c r="F55" s="62">
        <v>0</v>
      </c>
      <c r="G55" s="62">
        <v>0</v>
      </c>
      <c r="H55" s="253">
        <f t="shared" ref="H55:H60" si="10">G55-F55</f>
        <v>0</v>
      </c>
    </row>
    <row r="56" spans="1:8" x14ac:dyDescent="0.2">
      <c r="A56" s="521" t="s">
        <v>5308</v>
      </c>
      <c r="B56" s="54" t="s">
        <v>6157</v>
      </c>
      <c r="C56" s="278">
        <v>47838.335002976324</v>
      </c>
      <c r="D56" s="250">
        <v>36</v>
      </c>
      <c r="E56" s="250"/>
      <c r="F56" s="62">
        <v>0</v>
      </c>
      <c r="G56" s="62">
        <v>0</v>
      </c>
      <c r="H56" s="253">
        <f t="shared" si="10"/>
        <v>0</v>
      </c>
    </row>
    <row r="57" spans="1:8" x14ac:dyDescent="0.2">
      <c r="A57" s="521" t="s">
        <v>5309</v>
      </c>
      <c r="B57" s="54" t="s">
        <v>5776</v>
      </c>
      <c r="C57" s="278">
        <v>47838.335002976324</v>
      </c>
      <c r="D57" s="250">
        <v>37</v>
      </c>
      <c r="E57" s="250"/>
      <c r="F57" s="62">
        <v>0</v>
      </c>
      <c r="G57" s="62">
        <v>0</v>
      </c>
      <c r="H57" s="253">
        <f t="shared" si="10"/>
        <v>0</v>
      </c>
    </row>
    <row r="58" spans="1:8" x14ac:dyDescent="0.2">
      <c r="A58" s="521" t="s">
        <v>5310</v>
      </c>
      <c r="B58" s="54" t="s">
        <v>5777</v>
      </c>
      <c r="C58" s="278">
        <v>47838.335002976324</v>
      </c>
      <c r="D58" s="250">
        <v>37</v>
      </c>
      <c r="E58" s="250"/>
      <c r="F58" s="62">
        <v>0</v>
      </c>
      <c r="G58" s="62">
        <v>0</v>
      </c>
      <c r="H58" s="253">
        <f t="shared" si="10"/>
        <v>0</v>
      </c>
    </row>
    <row r="59" spans="1:8" x14ac:dyDescent="0.2">
      <c r="A59" s="521" t="s">
        <v>5311</v>
      </c>
      <c r="B59" s="54" t="s">
        <v>9569</v>
      </c>
      <c r="C59" s="278">
        <v>13506.866858080346</v>
      </c>
      <c r="D59" s="250">
        <v>38</v>
      </c>
      <c r="E59" s="250"/>
      <c r="F59" s="62">
        <v>0</v>
      </c>
      <c r="G59" s="62">
        <v>0</v>
      </c>
      <c r="H59" s="253">
        <f t="shared" si="10"/>
        <v>0</v>
      </c>
    </row>
    <row r="60" spans="1:8" x14ac:dyDescent="0.2">
      <c r="A60" s="521" t="s">
        <v>5312</v>
      </c>
      <c r="B60" s="54" t="s">
        <v>9570</v>
      </c>
      <c r="C60" s="532">
        <v>47838.335002976324</v>
      </c>
      <c r="D60" s="250">
        <v>38</v>
      </c>
      <c r="E60" s="250"/>
      <c r="F60" s="62">
        <v>0</v>
      </c>
      <c r="G60" s="62">
        <v>0</v>
      </c>
      <c r="H60" s="253">
        <f t="shared" si="10"/>
        <v>0</v>
      </c>
    </row>
    <row r="61" spans="1:8" x14ac:dyDescent="0.2">
      <c r="A61" s="521" t="s">
        <v>9571</v>
      </c>
      <c r="B61" s="54" t="s">
        <v>9572</v>
      </c>
      <c r="C61" s="532">
        <v>10898.338127038034</v>
      </c>
      <c r="D61" s="250">
        <v>38</v>
      </c>
      <c r="E61" s="250"/>
      <c r="F61" s="62">
        <v>0</v>
      </c>
      <c r="G61" s="62">
        <v>0</v>
      </c>
      <c r="H61" s="253">
        <f t="shared" ref="H61" si="11">G61-F61</f>
        <v>0</v>
      </c>
    </row>
    <row r="62" spans="1:8" ht="15" x14ac:dyDescent="0.25">
      <c r="A62" s="15" t="s">
        <v>5313</v>
      </c>
      <c r="B62" s="12" t="s">
        <v>5804</v>
      </c>
      <c r="C62" s="269"/>
      <c r="D62" s="255"/>
      <c r="E62" s="255"/>
      <c r="F62" s="255"/>
      <c r="G62" s="255"/>
      <c r="H62" s="277"/>
    </row>
    <row r="63" spans="1:8" ht="28.5" x14ac:dyDescent="0.2">
      <c r="A63" s="29" t="s">
        <v>5314</v>
      </c>
      <c r="B63" s="173" t="s">
        <v>6099</v>
      </c>
      <c r="C63" s="253">
        <v>625532.26</v>
      </c>
      <c r="D63" s="250">
        <v>38</v>
      </c>
      <c r="E63" s="250"/>
      <c r="F63" s="62">
        <v>0</v>
      </c>
      <c r="G63" s="62">
        <v>0</v>
      </c>
      <c r="H63" s="253">
        <f t="shared" ref="H63" si="12">G63-F63</f>
        <v>0</v>
      </c>
    </row>
    <row r="64" spans="1:8" ht="15" x14ac:dyDescent="0.25">
      <c r="A64" s="15" t="s">
        <v>983</v>
      </c>
      <c r="B64" s="12" t="s">
        <v>5805</v>
      </c>
      <c r="C64" s="269"/>
      <c r="D64" s="255"/>
      <c r="E64" s="255"/>
      <c r="F64" s="255"/>
      <c r="G64" s="255"/>
      <c r="H64" s="277"/>
    </row>
    <row r="65" spans="1:8" ht="28.5" x14ac:dyDescent="0.2">
      <c r="A65" s="29" t="s">
        <v>984</v>
      </c>
      <c r="B65" s="520" t="s">
        <v>6158</v>
      </c>
      <c r="C65" s="278">
        <v>64582.502141498626</v>
      </c>
      <c r="D65" s="250">
        <v>43</v>
      </c>
      <c r="E65" s="250"/>
      <c r="F65" s="62">
        <v>0</v>
      </c>
      <c r="G65" s="62">
        <v>0</v>
      </c>
      <c r="H65" s="253">
        <f t="shared" ref="H65:H76" si="13">G65-F65</f>
        <v>0</v>
      </c>
    </row>
    <row r="66" spans="1:8" ht="28.5" x14ac:dyDescent="0.2">
      <c r="A66" s="29" t="s">
        <v>5315</v>
      </c>
      <c r="B66" s="520" t="s">
        <v>6159</v>
      </c>
      <c r="C66" s="278">
        <v>64582.502141498626</v>
      </c>
      <c r="D66" s="250">
        <v>43</v>
      </c>
      <c r="E66" s="250"/>
      <c r="F66" s="62">
        <v>0</v>
      </c>
      <c r="G66" s="62">
        <v>0</v>
      </c>
      <c r="H66" s="253">
        <f t="shared" si="13"/>
        <v>0</v>
      </c>
    </row>
    <row r="67" spans="1:8" ht="28.5" x14ac:dyDescent="0.2">
      <c r="A67" s="29" t="s">
        <v>5316</v>
      </c>
      <c r="B67" s="520" t="s">
        <v>9573</v>
      </c>
      <c r="C67" s="278">
        <v>9117.2409923196446</v>
      </c>
      <c r="D67" s="250">
        <v>44</v>
      </c>
      <c r="E67" s="250"/>
      <c r="F67" s="62">
        <v>0</v>
      </c>
      <c r="G67" s="62">
        <v>0</v>
      </c>
      <c r="H67" s="253">
        <f t="shared" si="13"/>
        <v>0</v>
      </c>
    </row>
    <row r="68" spans="1:8" ht="28.5" x14ac:dyDescent="0.2">
      <c r="A68" s="29" t="s">
        <v>5317</v>
      </c>
      <c r="B68" s="520" t="s">
        <v>9574</v>
      </c>
      <c r="C68" s="278">
        <v>39647.714724683123</v>
      </c>
      <c r="D68" s="250">
        <v>44</v>
      </c>
      <c r="E68" s="250"/>
      <c r="F68" s="62">
        <v>0</v>
      </c>
      <c r="G68" s="62">
        <v>0</v>
      </c>
      <c r="H68" s="253">
        <f t="shared" si="13"/>
        <v>0</v>
      </c>
    </row>
    <row r="69" spans="1:8" ht="28.5" x14ac:dyDescent="0.2">
      <c r="A69" s="29" t="s">
        <v>5318</v>
      </c>
      <c r="B69" s="520" t="s">
        <v>6160</v>
      </c>
      <c r="C69" s="278">
        <v>64582.502141498626</v>
      </c>
      <c r="D69" s="250">
        <v>45</v>
      </c>
      <c r="E69" s="250"/>
      <c r="F69" s="62">
        <v>0</v>
      </c>
      <c r="G69" s="62">
        <v>0</v>
      </c>
      <c r="H69" s="253">
        <f t="shared" si="13"/>
        <v>0</v>
      </c>
    </row>
    <row r="70" spans="1:8" ht="28.5" x14ac:dyDescent="0.2">
      <c r="A70" s="29" t="s">
        <v>5319</v>
      </c>
      <c r="B70" s="520" t="s">
        <v>6161</v>
      </c>
      <c r="C70" s="278">
        <v>64582.502141498626</v>
      </c>
      <c r="D70" s="250">
        <v>45</v>
      </c>
      <c r="E70" s="250"/>
      <c r="F70" s="62">
        <v>0</v>
      </c>
      <c r="G70" s="62">
        <v>0</v>
      </c>
      <c r="H70" s="253">
        <f t="shared" si="13"/>
        <v>0</v>
      </c>
    </row>
    <row r="71" spans="1:8" ht="28.5" x14ac:dyDescent="0.2">
      <c r="A71" s="29" t="s">
        <v>5320</v>
      </c>
      <c r="B71" s="520" t="s">
        <v>9575</v>
      </c>
      <c r="C71" s="278">
        <v>9117.2409923196446</v>
      </c>
      <c r="D71" s="250">
        <v>46</v>
      </c>
      <c r="E71" s="250"/>
      <c r="F71" s="62">
        <v>0</v>
      </c>
      <c r="G71" s="62">
        <v>0</v>
      </c>
      <c r="H71" s="253">
        <f t="shared" si="13"/>
        <v>0</v>
      </c>
    </row>
    <row r="72" spans="1:8" ht="28.5" x14ac:dyDescent="0.2">
      <c r="A72" s="29" t="s">
        <v>5321</v>
      </c>
      <c r="B72" s="520" t="s">
        <v>9576</v>
      </c>
      <c r="C72" s="278">
        <v>39647.714724683123</v>
      </c>
      <c r="D72" s="250">
        <v>46</v>
      </c>
      <c r="E72" s="250"/>
      <c r="F72" s="62">
        <v>0</v>
      </c>
      <c r="G72" s="62">
        <v>0</v>
      </c>
      <c r="H72" s="253">
        <f t="shared" si="13"/>
        <v>0</v>
      </c>
    </row>
    <row r="73" spans="1:8" ht="28.5" x14ac:dyDescent="0.2">
      <c r="A73" s="29" t="s">
        <v>5322</v>
      </c>
      <c r="B73" s="520" t="s">
        <v>6162</v>
      </c>
      <c r="C73" s="278">
        <v>71762.598545232802</v>
      </c>
      <c r="D73" s="250">
        <v>47</v>
      </c>
      <c r="E73" s="250"/>
      <c r="F73" s="62">
        <v>0</v>
      </c>
      <c r="G73" s="62">
        <v>0</v>
      </c>
      <c r="H73" s="253">
        <f t="shared" si="13"/>
        <v>0</v>
      </c>
    </row>
    <row r="74" spans="1:8" ht="28.5" x14ac:dyDescent="0.2">
      <c r="A74" s="29" t="s">
        <v>5323</v>
      </c>
      <c r="B74" s="520" t="s">
        <v>6163</v>
      </c>
      <c r="C74" s="278">
        <v>71762.598545232802</v>
      </c>
      <c r="D74" s="250">
        <v>47</v>
      </c>
      <c r="E74" s="250"/>
      <c r="F74" s="62">
        <v>0</v>
      </c>
      <c r="G74" s="62">
        <v>0</v>
      </c>
      <c r="H74" s="253">
        <f t="shared" si="13"/>
        <v>0</v>
      </c>
    </row>
    <row r="75" spans="1:8" ht="28.5" x14ac:dyDescent="0.2">
      <c r="A75" s="29" t="s">
        <v>5324</v>
      </c>
      <c r="B75" s="520" t="s">
        <v>9577</v>
      </c>
      <c r="C75" s="278">
        <v>10130.869561827607</v>
      </c>
      <c r="D75" s="250">
        <v>48</v>
      </c>
      <c r="E75" s="250"/>
      <c r="F75" s="62">
        <v>0</v>
      </c>
      <c r="G75" s="62">
        <v>0</v>
      </c>
      <c r="H75" s="253">
        <f t="shared" si="13"/>
        <v>0</v>
      </c>
    </row>
    <row r="76" spans="1:8" ht="28.5" x14ac:dyDescent="0.2">
      <c r="A76" s="29" t="s">
        <v>5325</v>
      </c>
      <c r="B76" s="520" t="s">
        <v>9578</v>
      </c>
      <c r="C76" s="278">
        <v>44055.633347706796</v>
      </c>
      <c r="D76" s="250">
        <v>48</v>
      </c>
      <c r="E76" s="250"/>
      <c r="F76" s="62">
        <v>0</v>
      </c>
      <c r="G76" s="62">
        <v>0</v>
      </c>
      <c r="H76" s="253">
        <f t="shared" si="13"/>
        <v>0</v>
      </c>
    </row>
    <row r="77" spans="1:8" ht="15" x14ac:dyDescent="0.25">
      <c r="A77" s="47"/>
      <c r="B77" s="12" t="s">
        <v>6164</v>
      </c>
      <c r="C77" s="255"/>
      <c r="D77" s="277"/>
      <c r="E77" s="277"/>
      <c r="F77" s="277"/>
      <c r="G77" s="277"/>
      <c r="H77" s="277"/>
    </row>
    <row r="78" spans="1:8" ht="15" x14ac:dyDescent="0.25">
      <c r="A78" s="15" t="s">
        <v>985</v>
      </c>
      <c r="B78" s="12" t="s">
        <v>4667</v>
      </c>
      <c r="C78" s="269"/>
      <c r="D78" s="255"/>
      <c r="E78" s="255"/>
      <c r="F78" s="255"/>
      <c r="G78" s="255"/>
      <c r="H78" s="277"/>
    </row>
    <row r="79" spans="1:8" ht="15" x14ac:dyDescent="0.25">
      <c r="A79" s="15"/>
      <c r="B79" s="27" t="s">
        <v>6142</v>
      </c>
      <c r="C79" s="300"/>
      <c r="D79" s="300"/>
      <c r="E79" s="300"/>
      <c r="F79" s="300"/>
      <c r="G79" s="300"/>
      <c r="H79" s="300"/>
    </row>
    <row r="80" spans="1:8" x14ac:dyDescent="0.2">
      <c r="A80" s="29" t="s">
        <v>986</v>
      </c>
      <c r="B80" s="53" t="s">
        <v>2565</v>
      </c>
      <c r="C80" s="253">
        <v>140678.56</v>
      </c>
      <c r="D80" s="293">
        <v>27</v>
      </c>
      <c r="E80" s="293"/>
      <c r="F80" s="62">
        <v>0</v>
      </c>
      <c r="G80" s="62">
        <v>0</v>
      </c>
      <c r="H80" s="253">
        <f t="shared" ref="H80:H81" si="14">G80-F80</f>
        <v>0</v>
      </c>
    </row>
    <row r="81" spans="1:8" x14ac:dyDescent="0.2">
      <c r="A81" s="29" t="s">
        <v>987</v>
      </c>
      <c r="B81" s="32" t="s">
        <v>2576</v>
      </c>
      <c r="C81" s="253">
        <v>140678.56</v>
      </c>
      <c r="D81" s="293">
        <v>27</v>
      </c>
      <c r="E81" s="293"/>
      <c r="F81" s="62">
        <v>0</v>
      </c>
      <c r="G81" s="62">
        <v>0</v>
      </c>
      <c r="H81" s="253">
        <f t="shared" si="14"/>
        <v>0</v>
      </c>
    </row>
    <row r="82" spans="1:8" ht="15" x14ac:dyDescent="0.25">
      <c r="B82" s="12" t="s">
        <v>6110</v>
      </c>
      <c r="C82" s="253"/>
      <c r="D82" s="294"/>
      <c r="E82" s="294"/>
      <c r="F82" s="294"/>
      <c r="G82" s="294"/>
      <c r="H82" s="294"/>
    </row>
    <row r="83" spans="1:8" x14ac:dyDescent="0.2">
      <c r="A83" s="29" t="s">
        <v>988</v>
      </c>
      <c r="B83" s="53" t="s">
        <v>2565</v>
      </c>
      <c r="C83" s="253">
        <v>97782.82</v>
      </c>
      <c r="D83" s="293">
        <v>28</v>
      </c>
      <c r="E83" s="293"/>
      <c r="F83" s="62">
        <v>0</v>
      </c>
      <c r="G83" s="62">
        <v>0</v>
      </c>
      <c r="H83" s="253">
        <f t="shared" ref="H83:H84" si="15">G83-F83</f>
        <v>0</v>
      </c>
    </row>
    <row r="84" spans="1:8" x14ac:dyDescent="0.2">
      <c r="A84" s="29" t="s">
        <v>989</v>
      </c>
      <c r="B84" s="32" t="s">
        <v>2576</v>
      </c>
      <c r="C84" s="253">
        <v>69607.64</v>
      </c>
      <c r="D84" s="293">
        <v>29</v>
      </c>
      <c r="E84" s="293"/>
      <c r="F84" s="62">
        <v>0</v>
      </c>
      <c r="G84" s="62">
        <v>0</v>
      </c>
      <c r="H84" s="253">
        <f t="shared" si="15"/>
        <v>0</v>
      </c>
    </row>
    <row r="85" spans="1:8" ht="15" x14ac:dyDescent="0.25">
      <c r="B85" s="167" t="s">
        <v>5600</v>
      </c>
      <c r="C85" s="253"/>
      <c r="D85" s="288"/>
      <c r="E85" s="288"/>
      <c r="F85" s="288"/>
      <c r="G85" s="288"/>
      <c r="H85" s="288"/>
    </row>
    <row r="86" spans="1:8" x14ac:dyDescent="0.2">
      <c r="A86" s="29" t="s">
        <v>1409</v>
      </c>
      <c r="B86" s="53" t="s">
        <v>2565</v>
      </c>
      <c r="C86" s="253">
        <v>153932.24</v>
      </c>
      <c r="D86" s="250">
        <v>28</v>
      </c>
      <c r="E86" s="250"/>
      <c r="F86" s="62">
        <v>0</v>
      </c>
      <c r="G86" s="62">
        <v>0</v>
      </c>
      <c r="H86" s="253">
        <f t="shared" ref="H86:H87" si="16">G86-F86</f>
        <v>0</v>
      </c>
    </row>
    <row r="87" spans="1:8" x14ac:dyDescent="0.2">
      <c r="A87" s="29" t="s">
        <v>5326</v>
      </c>
      <c r="B87" s="32" t="s">
        <v>2576</v>
      </c>
      <c r="C87" s="253">
        <v>153932.24</v>
      </c>
      <c r="D87" s="250">
        <v>29</v>
      </c>
      <c r="E87" s="250"/>
      <c r="F87" s="62">
        <v>0</v>
      </c>
      <c r="G87" s="62">
        <v>0</v>
      </c>
      <c r="H87" s="253">
        <f t="shared" si="16"/>
        <v>0</v>
      </c>
    </row>
    <row r="88" spans="1:8" ht="15" x14ac:dyDescent="0.25">
      <c r="A88" s="47"/>
      <c r="B88" s="185" t="s">
        <v>5636</v>
      </c>
      <c r="C88" s="253"/>
      <c r="D88" s="288"/>
      <c r="E88" s="288"/>
      <c r="F88" s="288"/>
      <c r="G88" s="288"/>
      <c r="H88" s="288"/>
    </row>
    <row r="89" spans="1:8" ht="15" x14ac:dyDescent="0.25">
      <c r="A89" s="47"/>
      <c r="B89" s="36" t="s">
        <v>4668</v>
      </c>
      <c r="C89" s="253"/>
      <c r="D89" s="294"/>
      <c r="E89" s="294"/>
      <c r="F89" s="294"/>
      <c r="G89" s="294"/>
      <c r="H89" s="294"/>
    </row>
    <row r="90" spans="1:8" x14ac:dyDescent="0.2">
      <c r="A90" s="29" t="s">
        <v>5327</v>
      </c>
      <c r="B90" s="214" t="s">
        <v>6112</v>
      </c>
      <c r="C90" s="253">
        <v>269760.55</v>
      </c>
      <c r="D90" s="294">
        <v>30</v>
      </c>
      <c r="E90" s="294"/>
      <c r="F90" s="62">
        <v>0</v>
      </c>
      <c r="G90" s="62">
        <v>0</v>
      </c>
      <c r="H90" s="253">
        <f t="shared" ref="H90:H91" si="17">G90-F90</f>
        <v>0</v>
      </c>
    </row>
    <row r="91" spans="1:8" x14ac:dyDescent="0.2">
      <c r="A91" s="29" t="s">
        <v>5328</v>
      </c>
      <c r="B91" s="173" t="s">
        <v>6113</v>
      </c>
      <c r="C91" s="253">
        <v>29973.39</v>
      </c>
      <c r="D91" s="294">
        <v>30</v>
      </c>
      <c r="E91" s="294"/>
      <c r="F91" s="62">
        <v>0</v>
      </c>
      <c r="G91" s="62">
        <v>0</v>
      </c>
      <c r="H91" s="253">
        <f t="shared" si="17"/>
        <v>0</v>
      </c>
    </row>
    <row r="92" spans="1:8" ht="15" x14ac:dyDescent="0.25">
      <c r="B92" s="12" t="s">
        <v>6114</v>
      </c>
      <c r="C92" s="253"/>
      <c r="D92" s="277"/>
      <c r="E92" s="277"/>
      <c r="F92" s="277"/>
      <c r="G92" s="277"/>
      <c r="H92" s="277"/>
    </row>
    <row r="93" spans="1:8" x14ac:dyDescent="0.2">
      <c r="A93" s="29" t="s">
        <v>5329</v>
      </c>
      <c r="B93" s="53" t="s">
        <v>4669</v>
      </c>
      <c r="C93" s="253">
        <v>50783.97</v>
      </c>
      <c r="D93" s="277">
        <v>31</v>
      </c>
      <c r="E93" s="277"/>
      <c r="F93" s="62">
        <v>0</v>
      </c>
      <c r="G93" s="62">
        <v>0</v>
      </c>
      <c r="H93" s="253">
        <f t="shared" ref="H93" si="18">G93-F93</f>
        <v>0</v>
      </c>
    </row>
    <row r="94" spans="1:8" ht="30" x14ac:dyDescent="0.25">
      <c r="B94" s="167" t="s">
        <v>6143</v>
      </c>
      <c r="C94" s="253"/>
      <c r="D94" s="288"/>
      <c r="E94" s="288"/>
      <c r="F94" s="288"/>
      <c r="G94" s="288"/>
      <c r="H94" s="288"/>
    </row>
    <row r="95" spans="1:8" x14ac:dyDescent="0.2">
      <c r="A95" s="29" t="s">
        <v>5330</v>
      </c>
      <c r="B95" s="31" t="s">
        <v>6165</v>
      </c>
      <c r="C95" s="253">
        <v>20870.78</v>
      </c>
      <c r="D95" s="294">
        <v>31</v>
      </c>
      <c r="E95" s="294"/>
      <c r="F95" s="62">
        <v>0</v>
      </c>
      <c r="G95" s="62">
        <v>0</v>
      </c>
      <c r="H95" s="253">
        <f t="shared" ref="H95:H96" si="19">G95-F95</f>
        <v>0</v>
      </c>
    </row>
    <row r="96" spans="1:8" x14ac:dyDescent="0.2">
      <c r="A96" s="29" t="s">
        <v>5331</v>
      </c>
      <c r="B96" s="6" t="s">
        <v>6166</v>
      </c>
      <c r="C96" s="253">
        <v>74063.06</v>
      </c>
      <c r="D96" s="250">
        <v>31</v>
      </c>
      <c r="E96" s="250"/>
      <c r="F96" s="62">
        <v>0</v>
      </c>
      <c r="G96" s="62">
        <v>0</v>
      </c>
      <c r="H96" s="253">
        <f t="shared" si="19"/>
        <v>0</v>
      </c>
    </row>
    <row r="97" spans="1:8" ht="15" x14ac:dyDescent="0.25">
      <c r="A97" s="15" t="s">
        <v>5332</v>
      </c>
      <c r="B97" s="12" t="s">
        <v>4670</v>
      </c>
      <c r="C97" s="269"/>
      <c r="D97" s="255"/>
      <c r="E97" s="255"/>
      <c r="F97" s="255"/>
      <c r="G97" s="255"/>
      <c r="H97" s="277"/>
    </row>
    <row r="98" spans="1:8" ht="15" x14ac:dyDescent="0.25">
      <c r="A98" s="15"/>
      <c r="B98" s="27" t="s">
        <v>6142</v>
      </c>
      <c r="C98" s="300"/>
      <c r="D98" s="300"/>
      <c r="E98" s="300"/>
      <c r="F98" s="300"/>
      <c r="G98" s="300"/>
      <c r="H98" s="300"/>
    </row>
    <row r="99" spans="1:8" x14ac:dyDescent="0.2">
      <c r="A99" s="29" t="s">
        <v>5333</v>
      </c>
      <c r="B99" s="53" t="s">
        <v>2565</v>
      </c>
      <c r="C99" s="253">
        <v>78244.92</v>
      </c>
      <c r="D99" s="293">
        <v>32</v>
      </c>
      <c r="E99" s="293"/>
      <c r="F99" s="62">
        <v>0</v>
      </c>
      <c r="G99" s="62">
        <v>0</v>
      </c>
      <c r="H99" s="253">
        <f t="shared" ref="H99:H103" si="20">G99-F99</f>
        <v>0</v>
      </c>
    </row>
    <row r="100" spans="1:8" x14ac:dyDescent="0.2">
      <c r="A100" s="29" t="s">
        <v>5334</v>
      </c>
      <c r="B100" s="53" t="s">
        <v>2566</v>
      </c>
      <c r="C100" s="253">
        <v>81508.25</v>
      </c>
      <c r="D100" s="293">
        <v>33</v>
      </c>
      <c r="E100" s="293"/>
      <c r="F100" s="62">
        <v>0</v>
      </c>
      <c r="G100" s="62">
        <v>0</v>
      </c>
      <c r="H100" s="253">
        <f t="shared" si="20"/>
        <v>0</v>
      </c>
    </row>
    <row r="101" spans="1:8" x14ac:dyDescent="0.2">
      <c r="A101" s="29" t="s">
        <v>5335</v>
      </c>
      <c r="B101" s="53" t="s">
        <v>2567</v>
      </c>
      <c r="C101" s="253">
        <v>81508.25</v>
      </c>
      <c r="D101" s="293">
        <v>33</v>
      </c>
      <c r="E101" s="293"/>
      <c r="F101" s="62">
        <v>0</v>
      </c>
      <c r="G101" s="62">
        <v>0</v>
      </c>
      <c r="H101" s="253">
        <f t="shared" si="20"/>
        <v>0</v>
      </c>
    </row>
    <row r="102" spans="1:8" x14ac:dyDescent="0.2">
      <c r="A102" s="29" t="s">
        <v>5336</v>
      </c>
      <c r="B102" s="53" t="s">
        <v>2568</v>
      </c>
      <c r="C102" s="253">
        <v>81508.25</v>
      </c>
      <c r="D102" s="293">
        <v>34</v>
      </c>
      <c r="E102" s="293"/>
      <c r="F102" s="62">
        <v>0</v>
      </c>
      <c r="G102" s="62">
        <v>0</v>
      </c>
      <c r="H102" s="253">
        <f t="shared" si="20"/>
        <v>0</v>
      </c>
    </row>
    <row r="103" spans="1:8" x14ac:dyDescent="0.2">
      <c r="A103" s="29" t="s">
        <v>5337</v>
      </c>
      <c r="B103" s="53" t="s">
        <v>2569</v>
      </c>
      <c r="C103" s="253">
        <v>81508.259999999995</v>
      </c>
      <c r="D103" s="293">
        <v>34</v>
      </c>
      <c r="E103" s="293"/>
      <c r="F103" s="62">
        <v>0</v>
      </c>
      <c r="G103" s="62">
        <v>0</v>
      </c>
      <c r="H103" s="253">
        <f t="shared" si="20"/>
        <v>0</v>
      </c>
    </row>
    <row r="104" spans="1:8" x14ac:dyDescent="0.2">
      <c r="A104" s="29" t="s">
        <v>5338</v>
      </c>
      <c r="B104" s="53" t="s">
        <v>2570</v>
      </c>
      <c r="C104" s="253"/>
      <c r="D104" s="293"/>
      <c r="E104" s="293"/>
      <c r="F104" s="293"/>
      <c r="G104" s="293"/>
      <c r="H104" s="293"/>
    </row>
    <row r="105" spans="1:8" x14ac:dyDescent="0.2">
      <c r="A105" s="29" t="s">
        <v>5339</v>
      </c>
      <c r="B105" s="32" t="s">
        <v>2576</v>
      </c>
      <c r="C105" s="253"/>
      <c r="D105" s="293"/>
      <c r="E105" s="293"/>
      <c r="F105" s="293"/>
      <c r="G105" s="293"/>
      <c r="H105" s="293"/>
    </row>
    <row r="106" spans="1:8" ht="15" x14ac:dyDescent="0.25">
      <c r="B106" s="12" t="s">
        <v>6110</v>
      </c>
      <c r="C106" s="253"/>
      <c r="D106" s="294"/>
      <c r="E106" s="294"/>
      <c r="F106" s="294"/>
      <c r="G106" s="294"/>
      <c r="H106" s="294"/>
    </row>
    <row r="107" spans="1:8" x14ac:dyDescent="0.2">
      <c r="A107" s="29" t="s">
        <v>5340</v>
      </c>
      <c r="B107" s="53" t="s">
        <v>2565</v>
      </c>
      <c r="C107" s="253">
        <v>58376.14</v>
      </c>
      <c r="D107" s="293">
        <v>33</v>
      </c>
      <c r="E107" s="293"/>
      <c r="F107" s="62">
        <v>0</v>
      </c>
      <c r="G107" s="62">
        <v>0</v>
      </c>
      <c r="H107" s="253">
        <f t="shared" ref="H107:H113" si="21">G107-F107</f>
        <v>0</v>
      </c>
    </row>
    <row r="108" spans="1:8" x14ac:dyDescent="0.2">
      <c r="A108" s="29" t="s">
        <v>5341</v>
      </c>
      <c r="B108" s="53" t="s">
        <v>2566</v>
      </c>
      <c r="C108" s="253">
        <v>29502.22</v>
      </c>
      <c r="D108" s="293">
        <v>34</v>
      </c>
      <c r="E108" s="293"/>
      <c r="F108" s="62">
        <v>0</v>
      </c>
      <c r="G108" s="62">
        <v>0</v>
      </c>
      <c r="H108" s="253">
        <f t="shared" si="21"/>
        <v>0</v>
      </c>
    </row>
    <row r="109" spans="1:8" x14ac:dyDescent="0.2">
      <c r="A109" s="29" t="s">
        <v>5342</v>
      </c>
      <c r="B109" s="53" t="s">
        <v>2567</v>
      </c>
      <c r="C109" s="253">
        <v>29502.22</v>
      </c>
      <c r="D109" s="293">
        <v>34</v>
      </c>
      <c r="E109" s="293"/>
      <c r="F109" s="62">
        <v>0</v>
      </c>
      <c r="G109" s="62">
        <v>0</v>
      </c>
      <c r="H109" s="253">
        <f t="shared" si="21"/>
        <v>0</v>
      </c>
    </row>
    <row r="110" spans="1:8" x14ac:dyDescent="0.2">
      <c r="A110" s="29" t="s">
        <v>5343</v>
      </c>
      <c r="B110" s="53" t="s">
        <v>2568</v>
      </c>
      <c r="C110" s="253">
        <v>29502.22</v>
      </c>
      <c r="D110" s="293">
        <v>35</v>
      </c>
      <c r="E110" s="293"/>
      <c r="F110" s="62">
        <v>0</v>
      </c>
      <c r="G110" s="62">
        <v>0</v>
      </c>
      <c r="H110" s="253">
        <f t="shared" si="21"/>
        <v>0</v>
      </c>
    </row>
    <row r="111" spans="1:8" x14ac:dyDescent="0.2">
      <c r="A111" s="29" t="s">
        <v>5344</v>
      </c>
      <c r="B111" s="53" t="s">
        <v>2569</v>
      </c>
      <c r="C111" s="253">
        <v>29502.22</v>
      </c>
      <c r="D111" s="293">
        <v>35</v>
      </c>
      <c r="E111" s="293"/>
      <c r="F111" s="62">
        <v>0</v>
      </c>
      <c r="G111" s="62">
        <v>0</v>
      </c>
      <c r="H111" s="253">
        <f t="shared" si="21"/>
        <v>0</v>
      </c>
    </row>
    <row r="112" spans="1:8" x14ac:dyDescent="0.2">
      <c r="A112" s="29" t="s">
        <v>5345</v>
      </c>
      <c r="B112" s="53" t="s">
        <v>2570</v>
      </c>
      <c r="C112" s="253">
        <v>34419.25</v>
      </c>
      <c r="D112" s="293">
        <v>36</v>
      </c>
      <c r="E112" s="293"/>
      <c r="F112" s="62">
        <v>0</v>
      </c>
      <c r="G112" s="62">
        <v>0</v>
      </c>
      <c r="H112" s="253">
        <f t="shared" si="21"/>
        <v>0</v>
      </c>
    </row>
    <row r="113" spans="1:8" x14ac:dyDescent="0.2">
      <c r="A113" s="29" t="s">
        <v>5346</v>
      </c>
      <c r="B113" s="32" t="s">
        <v>2576</v>
      </c>
      <c r="C113" s="253">
        <v>36484.379999999997</v>
      </c>
      <c r="D113" s="293">
        <v>36</v>
      </c>
      <c r="E113" s="293"/>
      <c r="F113" s="62">
        <v>0</v>
      </c>
      <c r="G113" s="62">
        <v>0</v>
      </c>
      <c r="H113" s="253">
        <f t="shared" si="21"/>
        <v>0</v>
      </c>
    </row>
    <row r="114" spans="1:8" ht="15" x14ac:dyDescent="0.25">
      <c r="B114" s="12" t="s">
        <v>5600</v>
      </c>
      <c r="C114" s="253"/>
      <c r="D114" s="288"/>
      <c r="E114" s="288"/>
      <c r="F114" s="288"/>
      <c r="G114" s="288"/>
      <c r="H114" s="288"/>
    </row>
    <row r="115" spans="1:8" ht="15" x14ac:dyDescent="0.2">
      <c r="A115" s="483" t="s">
        <v>5347</v>
      </c>
      <c r="B115" s="53" t="s">
        <v>2565</v>
      </c>
      <c r="C115" s="253">
        <v>203808.36</v>
      </c>
      <c r="D115" s="33">
        <v>34</v>
      </c>
      <c r="E115" s="288"/>
      <c r="F115" s="626"/>
      <c r="G115" s="626"/>
      <c r="H115" s="288"/>
    </row>
    <row r="116" spans="1:8" ht="15" x14ac:dyDescent="0.2">
      <c r="A116" s="483" t="s">
        <v>5348</v>
      </c>
      <c r="B116" s="53" t="s">
        <v>9735</v>
      </c>
      <c r="C116" s="253">
        <v>20521.704118784844</v>
      </c>
      <c r="D116" s="33">
        <v>35</v>
      </c>
      <c r="E116" s="288"/>
      <c r="F116" s="62">
        <v>0</v>
      </c>
      <c r="G116" s="62">
        <v>0</v>
      </c>
      <c r="H116" s="253">
        <f t="shared" ref="H116:H131" si="22">G116-F116</f>
        <v>0</v>
      </c>
    </row>
    <row r="117" spans="1:8" ht="15" x14ac:dyDescent="0.2">
      <c r="A117" s="483" t="s">
        <v>5349</v>
      </c>
      <c r="B117" s="53" t="s">
        <v>11767</v>
      </c>
      <c r="C117" s="253">
        <v>20521.704118784844</v>
      </c>
      <c r="D117" s="33">
        <v>36</v>
      </c>
      <c r="E117" s="288"/>
      <c r="F117" s="62">
        <v>0</v>
      </c>
      <c r="G117" s="62">
        <v>0</v>
      </c>
      <c r="H117" s="253">
        <f t="shared" si="22"/>
        <v>0</v>
      </c>
    </row>
    <row r="118" spans="1:8" ht="15" x14ac:dyDescent="0.2">
      <c r="A118" s="483" t="s">
        <v>5350</v>
      </c>
      <c r="B118" s="53" t="s">
        <v>11825</v>
      </c>
      <c r="C118" s="253">
        <v>3187.7047064512458</v>
      </c>
      <c r="D118" s="33">
        <v>36</v>
      </c>
      <c r="E118" s="288"/>
      <c r="F118" s="62">
        <v>0</v>
      </c>
      <c r="G118" s="62">
        <v>0</v>
      </c>
      <c r="H118" s="253">
        <f t="shared" si="22"/>
        <v>0</v>
      </c>
    </row>
    <row r="119" spans="1:8" ht="15" x14ac:dyDescent="0.2">
      <c r="A119" s="483" t="s">
        <v>5351</v>
      </c>
      <c r="B119" s="53" t="s">
        <v>9737</v>
      </c>
      <c r="C119" s="253">
        <v>20521.704118784844</v>
      </c>
      <c r="D119" s="33">
        <v>36</v>
      </c>
      <c r="E119" s="288"/>
      <c r="F119" s="62">
        <v>0</v>
      </c>
      <c r="G119" s="62">
        <v>0</v>
      </c>
      <c r="H119" s="253">
        <f t="shared" si="22"/>
        <v>0</v>
      </c>
    </row>
    <row r="120" spans="1:8" ht="15" x14ac:dyDescent="0.2">
      <c r="A120" s="483" t="s">
        <v>5352</v>
      </c>
      <c r="B120" s="53" t="s">
        <v>9738</v>
      </c>
      <c r="C120" s="253">
        <v>20521.704118784844</v>
      </c>
      <c r="D120" s="33">
        <v>36</v>
      </c>
      <c r="E120" s="288"/>
      <c r="F120" s="62">
        <v>0</v>
      </c>
      <c r="G120" s="62">
        <v>0</v>
      </c>
      <c r="H120" s="253">
        <f t="shared" si="22"/>
        <v>0</v>
      </c>
    </row>
    <row r="121" spans="1:8" ht="15" x14ac:dyDescent="0.2">
      <c r="A121" s="483" t="s">
        <v>5353</v>
      </c>
      <c r="B121" s="53" t="s">
        <v>11826</v>
      </c>
      <c r="C121" s="253">
        <v>6772.1623591989983</v>
      </c>
      <c r="D121" s="33">
        <v>37</v>
      </c>
      <c r="E121" s="288"/>
      <c r="F121" s="62">
        <v>0</v>
      </c>
      <c r="G121" s="62">
        <v>0</v>
      </c>
      <c r="H121" s="253">
        <f t="shared" si="22"/>
        <v>0</v>
      </c>
    </row>
    <row r="122" spans="1:8" ht="15" x14ac:dyDescent="0.2">
      <c r="A122" s="483" t="s">
        <v>5354</v>
      </c>
      <c r="B122" s="53" t="s">
        <v>9740</v>
      </c>
      <c r="C122" s="253">
        <v>20521.704118784844</v>
      </c>
      <c r="D122" s="33">
        <v>37</v>
      </c>
      <c r="E122" s="288"/>
      <c r="F122" s="62">
        <v>0</v>
      </c>
      <c r="G122" s="62">
        <v>0</v>
      </c>
      <c r="H122" s="253">
        <f t="shared" si="22"/>
        <v>0</v>
      </c>
    </row>
    <row r="123" spans="1:8" ht="15" x14ac:dyDescent="0.2">
      <c r="A123" s="483" t="s">
        <v>5355</v>
      </c>
      <c r="B123" s="53" t="s">
        <v>9741</v>
      </c>
      <c r="C123" s="253">
        <v>20521.704118784844</v>
      </c>
      <c r="D123" s="33">
        <v>37</v>
      </c>
      <c r="E123" s="288"/>
      <c r="F123" s="62">
        <v>0</v>
      </c>
      <c r="G123" s="62">
        <v>0</v>
      </c>
      <c r="H123" s="253">
        <f t="shared" si="22"/>
        <v>0</v>
      </c>
    </row>
    <row r="124" spans="1:8" ht="15" x14ac:dyDescent="0.2">
      <c r="A124" s="483" t="s">
        <v>5356</v>
      </c>
      <c r="B124" s="53" t="s">
        <v>11827</v>
      </c>
      <c r="C124" s="253">
        <v>11013.314543747867</v>
      </c>
      <c r="D124" s="33">
        <v>38</v>
      </c>
      <c r="E124" s="288"/>
      <c r="F124" s="62">
        <v>0</v>
      </c>
      <c r="G124" s="62">
        <v>0</v>
      </c>
      <c r="H124" s="253">
        <f t="shared" si="22"/>
        <v>0</v>
      </c>
    </row>
    <row r="125" spans="1:8" ht="15" x14ac:dyDescent="0.2">
      <c r="A125" s="483" t="s">
        <v>5357</v>
      </c>
      <c r="B125" s="53" t="s">
        <v>9744</v>
      </c>
      <c r="C125" s="253">
        <v>20521.704118784844</v>
      </c>
      <c r="D125" s="33">
        <v>37</v>
      </c>
      <c r="E125" s="288"/>
      <c r="F125" s="62">
        <v>0</v>
      </c>
      <c r="G125" s="62">
        <v>0</v>
      </c>
      <c r="H125" s="253">
        <f t="shared" si="22"/>
        <v>0</v>
      </c>
    </row>
    <row r="126" spans="1:8" ht="15" x14ac:dyDescent="0.2">
      <c r="A126" s="483" t="s">
        <v>5358</v>
      </c>
      <c r="B126" s="53" t="s">
        <v>9745</v>
      </c>
      <c r="C126" s="253">
        <v>20521.704118784844</v>
      </c>
      <c r="D126" s="33">
        <v>38</v>
      </c>
      <c r="E126" s="288"/>
      <c r="F126" s="62">
        <v>0</v>
      </c>
      <c r="G126" s="62">
        <v>0</v>
      </c>
      <c r="H126" s="253">
        <f t="shared" si="22"/>
        <v>0</v>
      </c>
    </row>
    <row r="127" spans="1:8" ht="15" x14ac:dyDescent="0.2">
      <c r="A127" s="483" t="s">
        <v>5359</v>
      </c>
      <c r="B127" s="53" t="s">
        <v>11828</v>
      </c>
      <c r="C127" s="253">
        <v>8858.5356112754562</v>
      </c>
      <c r="D127" s="33">
        <v>38</v>
      </c>
      <c r="E127" s="288"/>
      <c r="F127" s="62">
        <v>0</v>
      </c>
      <c r="G127" s="62">
        <v>0</v>
      </c>
      <c r="H127" s="253">
        <f t="shared" si="22"/>
        <v>0</v>
      </c>
    </row>
    <row r="128" spans="1:8" ht="15" x14ac:dyDescent="0.2">
      <c r="A128" s="483" t="s">
        <v>5360</v>
      </c>
      <c r="B128" s="53" t="s">
        <v>9749</v>
      </c>
      <c r="C128" s="253">
        <v>20521.704118784844</v>
      </c>
      <c r="D128" s="33">
        <v>37</v>
      </c>
      <c r="E128" s="288"/>
      <c r="F128" s="62">
        <v>0</v>
      </c>
      <c r="G128" s="62">
        <v>0</v>
      </c>
      <c r="H128" s="253">
        <f t="shared" si="22"/>
        <v>0</v>
      </c>
    </row>
    <row r="129" spans="1:8" ht="15" x14ac:dyDescent="0.2">
      <c r="A129" s="483" t="s">
        <v>5361</v>
      </c>
      <c r="B129" s="53" t="s">
        <v>9750</v>
      </c>
      <c r="C129" s="253">
        <v>20521.704118784844</v>
      </c>
      <c r="D129" s="33">
        <v>38</v>
      </c>
      <c r="E129" s="288"/>
      <c r="F129" s="62">
        <v>0</v>
      </c>
      <c r="G129" s="62">
        <v>0</v>
      </c>
      <c r="H129" s="253">
        <f t="shared" si="22"/>
        <v>0</v>
      </c>
    </row>
    <row r="130" spans="1:8" ht="15" x14ac:dyDescent="0.2">
      <c r="A130" s="483" t="s">
        <v>5362</v>
      </c>
      <c r="B130" s="53" t="s">
        <v>11829</v>
      </c>
      <c r="C130" s="253">
        <v>5438.2515914779833</v>
      </c>
      <c r="D130" s="33">
        <v>38</v>
      </c>
      <c r="E130" s="288"/>
      <c r="F130" s="62">
        <v>0</v>
      </c>
      <c r="G130" s="62">
        <v>0</v>
      </c>
      <c r="H130" s="253">
        <f t="shared" si="22"/>
        <v>0</v>
      </c>
    </row>
    <row r="131" spans="1:8" ht="15" x14ac:dyDescent="0.2">
      <c r="A131" s="483" t="s">
        <v>5363</v>
      </c>
      <c r="B131" s="32" t="s">
        <v>2576</v>
      </c>
      <c r="C131" s="253">
        <v>141231.81</v>
      </c>
      <c r="D131" s="33">
        <v>38</v>
      </c>
      <c r="E131" s="288"/>
      <c r="F131" s="62">
        <v>0</v>
      </c>
      <c r="G131" s="62">
        <v>0</v>
      </c>
      <c r="H131" s="253">
        <f t="shared" si="22"/>
        <v>0</v>
      </c>
    </row>
    <row r="132" spans="1:8" ht="15" x14ac:dyDescent="0.25">
      <c r="B132" s="27" t="s">
        <v>6111</v>
      </c>
      <c r="C132" s="253"/>
      <c r="D132" s="300"/>
      <c r="E132" s="300"/>
      <c r="F132" s="300"/>
      <c r="G132" s="300"/>
      <c r="H132" s="300"/>
    </row>
    <row r="133" spans="1:8" ht="15" x14ac:dyDescent="0.25">
      <c r="A133" s="29"/>
      <c r="B133" s="36" t="s">
        <v>2585</v>
      </c>
      <c r="C133" s="253"/>
      <c r="D133" s="293"/>
      <c r="E133" s="293"/>
      <c r="F133" s="293"/>
      <c r="G133" s="293"/>
      <c r="H133" s="293"/>
    </row>
    <row r="134" spans="1:8" x14ac:dyDescent="0.2">
      <c r="A134" s="29" t="s">
        <v>5359</v>
      </c>
      <c r="B134" s="214" t="s">
        <v>6112</v>
      </c>
      <c r="C134" s="253">
        <v>67023.78</v>
      </c>
      <c r="D134" s="293">
        <v>35</v>
      </c>
      <c r="E134" s="293"/>
      <c r="F134" s="62">
        <v>0</v>
      </c>
      <c r="G134" s="62">
        <v>0</v>
      </c>
      <c r="H134" s="253">
        <f t="shared" ref="H134:H135" si="23">G134-F134</f>
        <v>0</v>
      </c>
    </row>
    <row r="135" spans="1:8" x14ac:dyDescent="0.2">
      <c r="A135" s="29" t="s">
        <v>5360</v>
      </c>
      <c r="B135" s="173" t="s">
        <v>6113</v>
      </c>
      <c r="C135" s="253">
        <v>7447.09</v>
      </c>
      <c r="D135" s="293">
        <v>36</v>
      </c>
      <c r="E135" s="293"/>
      <c r="F135" s="62">
        <v>0</v>
      </c>
      <c r="G135" s="62">
        <v>0</v>
      </c>
      <c r="H135" s="253">
        <f t="shared" si="23"/>
        <v>0</v>
      </c>
    </row>
    <row r="136" spans="1:8" ht="15" x14ac:dyDescent="0.25">
      <c r="B136" s="36" t="s">
        <v>2586</v>
      </c>
      <c r="C136" s="253"/>
      <c r="D136" s="293"/>
      <c r="E136" s="293"/>
      <c r="F136" s="293"/>
      <c r="G136" s="293"/>
      <c r="H136" s="293"/>
    </row>
    <row r="137" spans="1:8" x14ac:dyDescent="0.2">
      <c r="A137" s="29" t="s">
        <v>5361</v>
      </c>
      <c r="B137" s="214" t="s">
        <v>6112</v>
      </c>
      <c r="C137" s="253">
        <v>89365.04</v>
      </c>
      <c r="D137" s="293">
        <v>36</v>
      </c>
      <c r="E137" s="293"/>
      <c r="F137" s="62">
        <v>0</v>
      </c>
      <c r="G137" s="62">
        <v>0</v>
      </c>
      <c r="H137" s="253">
        <f t="shared" ref="H137:H138" si="24">G137-F137</f>
        <v>0</v>
      </c>
    </row>
    <row r="138" spans="1:8" x14ac:dyDescent="0.2">
      <c r="A138" s="29" t="s">
        <v>5362</v>
      </c>
      <c r="B138" s="173" t="s">
        <v>6113</v>
      </c>
      <c r="C138" s="253">
        <v>9929.4500000000007</v>
      </c>
      <c r="D138" s="293">
        <v>37</v>
      </c>
      <c r="E138" s="293"/>
      <c r="F138" s="62">
        <v>0</v>
      </c>
      <c r="G138" s="62">
        <v>0</v>
      </c>
      <c r="H138" s="253">
        <f t="shared" si="24"/>
        <v>0</v>
      </c>
    </row>
    <row r="139" spans="1:8" ht="15" x14ac:dyDescent="0.25">
      <c r="B139" s="36" t="s">
        <v>2587</v>
      </c>
      <c r="C139" s="253"/>
      <c r="D139" s="293"/>
      <c r="E139" s="293"/>
      <c r="F139" s="293"/>
      <c r="G139" s="293"/>
      <c r="H139" s="293"/>
    </row>
    <row r="140" spans="1:8" x14ac:dyDescent="0.2">
      <c r="A140" s="29" t="s">
        <v>5363</v>
      </c>
      <c r="B140" s="214" t="s">
        <v>6112</v>
      </c>
      <c r="C140" s="253">
        <v>89365.04</v>
      </c>
      <c r="D140" s="293">
        <v>37</v>
      </c>
      <c r="E140" s="293"/>
      <c r="F140" s="62">
        <v>0</v>
      </c>
      <c r="G140" s="62">
        <v>0</v>
      </c>
      <c r="H140" s="253">
        <f t="shared" ref="H140:H141" si="25">G140-F140</f>
        <v>0</v>
      </c>
    </row>
    <row r="141" spans="1:8" x14ac:dyDescent="0.2">
      <c r="A141" s="29" t="s">
        <v>5364</v>
      </c>
      <c r="B141" s="173" t="s">
        <v>6113</v>
      </c>
      <c r="C141" s="253">
        <v>9929.4500000000007</v>
      </c>
      <c r="D141" s="293">
        <v>38</v>
      </c>
      <c r="E141" s="293"/>
      <c r="F141" s="62">
        <v>0</v>
      </c>
      <c r="G141" s="62">
        <v>0</v>
      </c>
      <c r="H141" s="253">
        <f t="shared" si="25"/>
        <v>0</v>
      </c>
    </row>
    <row r="142" spans="1:8" ht="15" x14ac:dyDescent="0.25">
      <c r="B142" s="36" t="s">
        <v>2588</v>
      </c>
      <c r="C142" s="253"/>
      <c r="D142" s="250"/>
      <c r="E142" s="250"/>
      <c r="F142" s="250"/>
      <c r="G142" s="250"/>
      <c r="H142" s="250"/>
    </row>
    <row r="143" spans="1:8" x14ac:dyDescent="0.2">
      <c r="A143" s="29" t="s">
        <v>5365</v>
      </c>
      <c r="B143" s="214" t="s">
        <v>6112</v>
      </c>
      <c r="C143" s="253">
        <v>89365.04</v>
      </c>
      <c r="D143" s="277">
        <v>38</v>
      </c>
      <c r="E143" s="277"/>
      <c r="F143" s="62">
        <v>0</v>
      </c>
      <c r="G143" s="62">
        <v>0</v>
      </c>
      <c r="H143" s="253">
        <f t="shared" ref="H143:H144" si="26">G143-F143</f>
        <v>0</v>
      </c>
    </row>
    <row r="144" spans="1:8" x14ac:dyDescent="0.2">
      <c r="A144" s="29" t="s">
        <v>5366</v>
      </c>
      <c r="B144" s="173" t="s">
        <v>6113</v>
      </c>
      <c r="C144" s="253">
        <v>9929.4500000000007</v>
      </c>
      <c r="D144" s="277">
        <v>39</v>
      </c>
      <c r="E144" s="277"/>
      <c r="F144" s="62">
        <v>0</v>
      </c>
      <c r="G144" s="62">
        <v>0</v>
      </c>
      <c r="H144" s="253">
        <f t="shared" si="26"/>
        <v>0</v>
      </c>
    </row>
    <row r="145" spans="1:8" ht="15" x14ac:dyDescent="0.25">
      <c r="B145" s="36" t="s">
        <v>2589</v>
      </c>
      <c r="C145" s="253"/>
      <c r="D145" s="277"/>
      <c r="E145" s="277"/>
      <c r="F145" s="277"/>
      <c r="G145" s="277"/>
      <c r="H145" s="277"/>
    </row>
    <row r="146" spans="1:8" x14ac:dyDescent="0.2">
      <c r="A146" s="29" t="s">
        <v>5367</v>
      </c>
      <c r="B146" s="214" t="s">
        <v>6112</v>
      </c>
      <c r="C146" s="253">
        <v>89365.04</v>
      </c>
      <c r="D146" s="277">
        <v>39</v>
      </c>
      <c r="E146" s="277"/>
      <c r="F146" s="62">
        <v>0</v>
      </c>
      <c r="G146" s="62">
        <v>0</v>
      </c>
      <c r="H146" s="253">
        <f t="shared" ref="H146:H147" si="27">G146-F146</f>
        <v>0</v>
      </c>
    </row>
    <row r="147" spans="1:8" x14ac:dyDescent="0.2">
      <c r="A147" s="29" t="s">
        <v>5368</v>
      </c>
      <c r="B147" s="173" t="s">
        <v>6113</v>
      </c>
      <c r="C147" s="253">
        <v>9929.4500000000007</v>
      </c>
      <c r="D147" s="277">
        <v>40</v>
      </c>
      <c r="E147" s="277"/>
      <c r="F147" s="62">
        <v>0</v>
      </c>
      <c r="G147" s="62">
        <v>0</v>
      </c>
      <c r="H147" s="253">
        <f t="shared" si="27"/>
        <v>0</v>
      </c>
    </row>
    <row r="148" spans="1:8" ht="15" x14ac:dyDescent="0.25">
      <c r="B148" s="36" t="s">
        <v>2855</v>
      </c>
      <c r="C148" s="253"/>
      <c r="D148" s="250"/>
      <c r="E148" s="250"/>
      <c r="F148" s="250"/>
      <c r="G148" s="250"/>
      <c r="H148" s="250"/>
    </row>
    <row r="149" spans="1:8" x14ac:dyDescent="0.2">
      <c r="A149" s="29" t="s">
        <v>5369</v>
      </c>
      <c r="B149" s="214" t="s">
        <v>6112</v>
      </c>
      <c r="C149" s="253">
        <v>67023.78</v>
      </c>
      <c r="D149" s="250">
        <v>40</v>
      </c>
      <c r="E149" s="250"/>
      <c r="F149" s="62">
        <v>0</v>
      </c>
      <c r="G149" s="62">
        <v>0</v>
      </c>
      <c r="H149" s="253">
        <f t="shared" ref="H149:H150" si="28">G149-F149</f>
        <v>0</v>
      </c>
    </row>
    <row r="150" spans="1:8" x14ac:dyDescent="0.2">
      <c r="A150" s="29" t="s">
        <v>5370</v>
      </c>
      <c r="B150" s="173" t="s">
        <v>6113</v>
      </c>
      <c r="C150" s="253">
        <v>7447.09</v>
      </c>
      <c r="D150" s="250">
        <v>40</v>
      </c>
      <c r="E150" s="250"/>
      <c r="F150" s="62">
        <v>0</v>
      </c>
      <c r="G150" s="62">
        <v>0</v>
      </c>
      <c r="H150" s="253">
        <f t="shared" si="28"/>
        <v>0</v>
      </c>
    </row>
    <row r="151" spans="1:8" ht="15" x14ac:dyDescent="0.25">
      <c r="B151" s="27" t="s">
        <v>6114</v>
      </c>
      <c r="C151" s="250"/>
      <c r="D151" s="250"/>
      <c r="E151" s="250"/>
      <c r="F151" s="250"/>
      <c r="G151" s="250"/>
      <c r="H151" s="250"/>
    </row>
    <row r="152" spans="1:8" x14ac:dyDescent="0.2">
      <c r="A152" s="29" t="s">
        <v>5371</v>
      </c>
      <c r="B152" s="53" t="s">
        <v>2677</v>
      </c>
      <c r="C152" s="253">
        <v>55217.279999999999</v>
      </c>
      <c r="D152" s="277">
        <v>39</v>
      </c>
      <c r="E152" s="277"/>
      <c r="F152" s="62">
        <v>0</v>
      </c>
      <c r="G152" s="62">
        <v>0</v>
      </c>
      <c r="H152" s="253">
        <f t="shared" ref="H152:H155" si="29">G152-F152</f>
        <v>0</v>
      </c>
    </row>
    <row r="153" spans="1:8" x14ac:dyDescent="0.2">
      <c r="A153" s="29" t="s">
        <v>5372</v>
      </c>
      <c r="B153" s="53" t="s">
        <v>2678</v>
      </c>
      <c r="C153" s="253">
        <v>55217.279999999999</v>
      </c>
      <c r="D153" s="277">
        <v>39</v>
      </c>
      <c r="E153" s="277"/>
      <c r="F153" s="62">
        <v>0</v>
      </c>
      <c r="G153" s="62">
        <v>0</v>
      </c>
      <c r="H153" s="253">
        <f t="shared" si="29"/>
        <v>0</v>
      </c>
    </row>
    <row r="154" spans="1:8" x14ac:dyDescent="0.2">
      <c r="A154" s="29" t="s">
        <v>5373</v>
      </c>
      <c r="B154" s="53" t="s">
        <v>1503</v>
      </c>
      <c r="C154" s="253">
        <v>55217.279999999999</v>
      </c>
      <c r="D154" s="277">
        <v>40</v>
      </c>
      <c r="E154" s="277"/>
      <c r="F154" s="62">
        <v>0</v>
      </c>
      <c r="G154" s="62">
        <v>0</v>
      </c>
      <c r="H154" s="253">
        <f t="shared" si="29"/>
        <v>0</v>
      </c>
    </row>
    <row r="155" spans="1:8" x14ac:dyDescent="0.2">
      <c r="A155" s="29" t="s">
        <v>5374</v>
      </c>
      <c r="B155" s="53" t="s">
        <v>4671</v>
      </c>
      <c r="C155" s="253">
        <v>28713.01</v>
      </c>
      <c r="D155" s="277">
        <v>40</v>
      </c>
      <c r="E155" s="277"/>
      <c r="F155" s="62">
        <v>0</v>
      </c>
      <c r="G155" s="62">
        <v>0</v>
      </c>
      <c r="H155" s="253">
        <f t="shared" si="29"/>
        <v>0</v>
      </c>
    </row>
    <row r="156" spans="1:8" ht="30" x14ac:dyDescent="0.25">
      <c r="B156" s="167" t="s">
        <v>6143</v>
      </c>
      <c r="C156" s="253"/>
      <c r="D156" s="288"/>
      <c r="E156" s="288"/>
      <c r="F156" s="288"/>
      <c r="G156" s="288"/>
      <c r="H156" s="288"/>
    </row>
    <row r="157" spans="1:8" x14ac:dyDescent="0.2">
      <c r="A157" s="29" t="s">
        <v>5375</v>
      </c>
      <c r="B157" s="31" t="s">
        <v>6165</v>
      </c>
      <c r="C157" s="253">
        <v>45595.3</v>
      </c>
      <c r="D157" s="250">
        <v>40</v>
      </c>
      <c r="E157" s="250"/>
      <c r="F157" s="62">
        <v>0</v>
      </c>
      <c r="G157" s="62">
        <v>0</v>
      </c>
      <c r="H157" s="253">
        <f t="shared" ref="H157:H158" si="30">G157-F157</f>
        <v>0</v>
      </c>
    </row>
    <row r="158" spans="1:8" ht="15" thickBot="1" x14ac:dyDescent="0.25">
      <c r="A158" s="29" t="s">
        <v>5376</v>
      </c>
      <c r="B158" s="6" t="s">
        <v>6166</v>
      </c>
      <c r="C158" s="267">
        <v>52467.22</v>
      </c>
      <c r="D158" s="250">
        <v>40</v>
      </c>
      <c r="E158" s="250"/>
      <c r="F158" s="62">
        <v>0</v>
      </c>
      <c r="G158" s="62">
        <v>0</v>
      </c>
      <c r="H158" s="253">
        <f t="shared" si="30"/>
        <v>0</v>
      </c>
    </row>
    <row r="159" spans="1:8" ht="15.75" thickBot="1" x14ac:dyDescent="0.3">
      <c r="A159" s="158"/>
      <c r="B159" s="159" t="s">
        <v>6167</v>
      </c>
      <c r="C159" s="280">
        <f>SUM(C48:C158)</f>
        <v>8422955.4099999964</v>
      </c>
      <c r="D159" s="273"/>
      <c r="E159" s="273"/>
      <c r="F159" s="262">
        <f>SUM(F48:F158)</f>
        <v>0</v>
      </c>
      <c r="G159" s="262">
        <f>SUM(G48:G158)</f>
        <v>0</v>
      </c>
      <c r="H159" s="262">
        <f>SUM(H48:H158)</f>
        <v>0</v>
      </c>
    </row>
    <row r="160" spans="1:8" ht="45" x14ac:dyDescent="0.25">
      <c r="A160" s="183" t="s">
        <v>6168</v>
      </c>
      <c r="B160" s="166" t="s">
        <v>7798</v>
      </c>
      <c r="C160" s="286"/>
      <c r="D160" s="275"/>
      <c r="E160" s="275"/>
      <c r="F160" s="275"/>
      <c r="G160" s="275"/>
      <c r="H160" s="287"/>
    </row>
    <row r="161" spans="1:8" x14ac:dyDescent="0.2">
      <c r="A161" s="47"/>
      <c r="B161" s="6" t="s">
        <v>5591</v>
      </c>
      <c r="C161" s="250"/>
      <c r="D161" s="250"/>
      <c r="E161" s="250"/>
      <c r="F161" s="250"/>
      <c r="G161" s="250"/>
      <c r="H161" s="250"/>
    </row>
    <row r="162" spans="1:8" ht="15" x14ac:dyDescent="0.25">
      <c r="A162" s="47"/>
      <c r="B162" s="41" t="s">
        <v>6141</v>
      </c>
      <c r="C162" s="255"/>
      <c r="D162" s="277"/>
      <c r="E162" s="277"/>
      <c r="F162" s="277"/>
      <c r="G162" s="277"/>
      <c r="H162" s="277"/>
    </row>
    <row r="163" spans="1:8" ht="15" x14ac:dyDescent="0.25">
      <c r="A163" s="15" t="s">
        <v>990</v>
      </c>
      <c r="B163" s="27" t="s">
        <v>6142</v>
      </c>
      <c r="C163" s="269"/>
      <c r="D163" s="269"/>
      <c r="E163" s="269"/>
      <c r="F163" s="269"/>
      <c r="G163" s="269"/>
      <c r="H163" s="288"/>
    </row>
    <row r="164" spans="1:8" x14ac:dyDescent="0.2">
      <c r="A164" s="29" t="s">
        <v>991</v>
      </c>
      <c r="B164" s="53" t="s">
        <v>2565</v>
      </c>
      <c r="C164" s="253">
        <v>93791.03</v>
      </c>
      <c r="D164" s="293">
        <v>19</v>
      </c>
      <c r="E164" s="293"/>
      <c r="F164" s="62">
        <v>0</v>
      </c>
      <c r="G164" s="62">
        <v>0</v>
      </c>
      <c r="H164" s="253">
        <f t="shared" ref="H164:H171" si="31">G164-F164</f>
        <v>0</v>
      </c>
    </row>
    <row r="165" spans="1:8" x14ac:dyDescent="0.2">
      <c r="A165" s="29" t="s">
        <v>992</v>
      </c>
      <c r="B165" s="53" t="s">
        <v>2566</v>
      </c>
      <c r="C165" s="253">
        <v>62527.35</v>
      </c>
      <c r="D165" s="293">
        <v>20</v>
      </c>
      <c r="E165" s="293"/>
      <c r="F165" s="62">
        <v>0</v>
      </c>
      <c r="G165" s="62">
        <v>0</v>
      </c>
      <c r="H165" s="253">
        <f t="shared" si="31"/>
        <v>0</v>
      </c>
    </row>
    <row r="166" spans="1:8" x14ac:dyDescent="0.2">
      <c r="A166" s="29" t="s">
        <v>993</v>
      </c>
      <c r="B166" s="53" t="s">
        <v>2567</v>
      </c>
      <c r="C166" s="253">
        <v>62527.35</v>
      </c>
      <c r="D166" s="293">
        <v>21</v>
      </c>
      <c r="E166" s="293"/>
      <c r="F166" s="62">
        <v>0</v>
      </c>
      <c r="G166" s="62">
        <v>0</v>
      </c>
      <c r="H166" s="253">
        <f t="shared" si="31"/>
        <v>0</v>
      </c>
    </row>
    <row r="167" spans="1:8" x14ac:dyDescent="0.2">
      <c r="A167" s="29" t="s">
        <v>994</v>
      </c>
      <c r="B167" s="53" t="s">
        <v>2568</v>
      </c>
      <c r="C167" s="253">
        <v>62527.35</v>
      </c>
      <c r="D167" s="293">
        <v>22</v>
      </c>
      <c r="E167" s="293"/>
      <c r="F167" s="62">
        <v>0</v>
      </c>
      <c r="G167" s="62">
        <v>0</v>
      </c>
      <c r="H167" s="253">
        <f t="shared" si="31"/>
        <v>0</v>
      </c>
    </row>
    <row r="168" spans="1:8" x14ac:dyDescent="0.2">
      <c r="A168" s="29" t="s">
        <v>3425</v>
      </c>
      <c r="B168" s="53" t="s">
        <v>2569</v>
      </c>
      <c r="C168" s="253">
        <v>62527.35</v>
      </c>
      <c r="D168" s="293">
        <v>23</v>
      </c>
      <c r="E168" s="293"/>
      <c r="F168" s="62">
        <v>0</v>
      </c>
      <c r="G168" s="62">
        <v>0</v>
      </c>
      <c r="H168" s="253">
        <f t="shared" si="31"/>
        <v>0</v>
      </c>
    </row>
    <row r="169" spans="1:8" x14ac:dyDescent="0.2">
      <c r="A169" s="29" t="s">
        <v>3426</v>
      </c>
      <c r="B169" s="53" t="s">
        <v>2570</v>
      </c>
      <c r="C169" s="253">
        <v>62527.35</v>
      </c>
      <c r="D169" s="293">
        <v>23</v>
      </c>
      <c r="E169" s="293"/>
      <c r="F169" s="62">
        <v>0</v>
      </c>
      <c r="G169" s="62">
        <v>0</v>
      </c>
      <c r="H169" s="253">
        <f t="shared" si="31"/>
        <v>0</v>
      </c>
    </row>
    <row r="170" spans="1:8" x14ac:dyDescent="0.2">
      <c r="A170" s="29" t="s">
        <v>3427</v>
      </c>
      <c r="B170" s="53" t="s">
        <v>2571</v>
      </c>
      <c r="C170" s="253">
        <v>62527.35</v>
      </c>
      <c r="D170" s="293">
        <v>24</v>
      </c>
      <c r="E170" s="293"/>
      <c r="F170" s="62">
        <v>0</v>
      </c>
      <c r="G170" s="62">
        <v>0</v>
      </c>
      <c r="H170" s="253">
        <f t="shared" si="31"/>
        <v>0</v>
      </c>
    </row>
    <row r="171" spans="1:8" x14ac:dyDescent="0.2">
      <c r="A171" s="29" t="s">
        <v>3428</v>
      </c>
      <c r="B171" s="32" t="s">
        <v>2576</v>
      </c>
      <c r="C171" s="253">
        <v>93791.03</v>
      </c>
      <c r="D171" s="293">
        <v>24</v>
      </c>
      <c r="E171" s="293"/>
      <c r="F171" s="62">
        <v>0</v>
      </c>
      <c r="G171" s="62">
        <v>0</v>
      </c>
      <c r="H171" s="253">
        <f t="shared" si="31"/>
        <v>0</v>
      </c>
    </row>
    <row r="172" spans="1:8" ht="15" x14ac:dyDescent="0.25">
      <c r="A172" s="49" t="s">
        <v>995</v>
      </c>
      <c r="B172" s="12" t="s">
        <v>6110</v>
      </c>
      <c r="C172" s="269"/>
      <c r="D172" s="269"/>
      <c r="E172" s="269"/>
      <c r="F172" s="269"/>
      <c r="G172" s="269"/>
      <c r="H172" s="288"/>
    </row>
    <row r="173" spans="1:8" x14ac:dyDescent="0.2">
      <c r="A173" s="29" t="s">
        <v>996</v>
      </c>
      <c r="B173" s="53" t="s">
        <v>2565</v>
      </c>
      <c r="C173" s="253">
        <v>77551.28</v>
      </c>
      <c r="D173" s="293">
        <v>20</v>
      </c>
      <c r="E173" s="293"/>
      <c r="F173" s="62">
        <v>0</v>
      </c>
      <c r="G173" s="62">
        <v>0</v>
      </c>
      <c r="H173" s="253">
        <f t="shared" ref="H173:H180" si="32">G173-F173</f>
        <v>0</v>
      </c>
    </row>
    <row r="174" spans="1:8" x14ac:dyDescent="0.2">
      <c r="A174" s="29" t="s">
        <v>997</v>
      </c>
      <c r="B174" s="53" t="s">
        <v>2566</v>
      </c>
      <c r="C174" s="253">
        <v>47000.78</v>
      </c>
      <c r="D174" s="293">
        <v>21</v>
      </c>
      <c r="E174" s="293"/>
      <c r="F174" s="62">
        <v>0</v>
      </c>
      <c r="G174" s="62">
        <v>0</v>
      </c>
      <c r="H174" s="253">
        <f t="shared" si="32"/>
        <v>0</v>
      </c>
    </row>
    <row r="175" spans="1:8" x14ac:dyDescent="0.2">
      <c r="A175" s="29" t="s">
        <v>998</v>
      </c>
      <c r="B175" s="53" t="s">
        <v>2567</v>
      </c>
      <c r="C175" s="253">
        <v>47000.78</v>
      </c>
      <c r="D175" s="293">
        <v>22</v>
      </c>
      <c r="E175" s="293"/>
      <c r="F175" s="62">
        <v>0</v>
      </c>
      <c r="G175" s="62">
        <v>0</v>
      </c>
      <c r="H175" s="253">
        <f t="shared" si="32"/>
        <v>0</v>
      </c>
    </row>
    <row r="176" spans="1:8" x14ac:dyDescent="0.2">
      <c r="A176" s="29" t="s">
        <v>999</v>
      </c>
      <c r="B176" s="53" t="s">
        <v>2568</v>
      </c>
      <c r="C176" s="253">
        <v>47000.78</v>
      </c>
      <c r="D176" s="293">
        <v>23</v>
      </c>
      <c r="E176" s="293"/>
      <c r="F176" s="62">
        <v>0</v>
      </c>
      <c r="G176" s="62">
        <v>0</v>
      </c>
      <c r="H176" s="253">
        <f t="shared" si="32"/>
        <v>0</v>
      </c>
    </row>
    <row r="177" spans="1:8" x14ac:dyDescent="0.2">
      <c r="A177" s="29" t="s">
        <v>1000</v>
      </c>
      <c r="B177" s="53" t="s">
        <v>2569</v>
      </c>
      <c r="C177" s="253">
        <v>47000.78</v>
      </c>
      <c r="D177" s="293">
        <v>24</v>
      </c>
      <c r="E177" s="293"/>
      <c r="F177" s="62">
        <v>0</v>
      </c>
      <c r="G177" s="62">
        <v>0</v>
      </c>
      <c r="H177" s="253">
        <f t="shared" si="32"/>
        <v>0</v>
      </c>
    </row>
    <row r="178" spans="1:8" x14ac:dyDescent="0.2">
      <c r="A178" s="29" t="s">
        <v>3429</v>
      </c>
      <c r="B178" s="53" t="s">
        <v>2570</v>
      </c>
      <c r="C178" s="253">
        <v>47000.78</v>
      </c>
      <c r="D178" s="293">
        <v>25</v>
      </c>
      <c r="E178" s="293"/>
      <c r="F178" s="62">
        <v>0</v>
      </c>
      <c r="G178" s="62">
        <v>0</v>
      </c>
      <c r="H178" s="253">
        <f t="shared" si="32"/>
        <v>0</v>
      </c>
    </row>
    <row r="179" spans="1:8" x14ac:dyDescent="0.2">
      <c r="A179" s="29" t="s">
        <v>3430</v>
      </c>
      <c r="B179" s="53" t="s">
        <v>2571</v>
      </c>
      <c r="C179" s="253">
        <v>47000.78</v>
      </c>
      <c r="D179" s="293">
        <v>26</v>
      </c>
      <c r="E179" s="293"/>
      <c r="F179" s="62">
        <v>0</v>
      </c>
      <c r="G179" s="62">
        <v>0</v>
      </c>
      <c r="H179" s="253">
        <f t="shared" si="32"/>
        <v>0</v>
      </c>
    </row>
    <row r="180" spans="1:8" x14ac:dyDescent="0.2">
      <c r="A180" s="29" t="s">
        <v>3431</v>
      </c>
      <c r="B180" s="32" t="s">
        <v>2576</v>
      </c>
      <c r="C180" s="253">
        <v>77551.240000000005</v>
      </c>
      <c r="D180" s="293">
        <v>26</v>
      </c>
      <c r="E180" s="293"/>
      <c r="F180" s="62">
        <v>0</v>
      </c>
      <c r="G180" s="62">
        <v>0</v>
      </c>
      <c r="H180" s="253">
        <f t="shared" si="32"/>
        <v>0</v>
      </c>
    </row>
    <row r="181" spans="1:8" ht="15" x14ac:dyDescent="0.25">
      <c r="A181" s="15" t="s">
        <v>1001</v>
      </c>
      <c r="B181" s="12" t="s">
        <v>5600</v>
      </c>
      <c r="C181" s="269"/>
      <c r="D181" s="269"/>
      <c r="E181" s="269"/>
      <c r="F181" s="269"/>
      <c r="G181" s="269"/>
      <c r="H181" s="288"/>
    </row>
    <row r="182" spans="1:8" x14ac:dyDescent="0.2">
      <c r="A182" s="483" t="s">
        <v>1002</v>
      </c>
      <c r="B182" s="53" t="s">
        <v>2565</v>
      </c>
      <c r="C182" s="253">
        <v>92765.6</v>
      </c>
      <c r="D182" s="33">
        <v>21</v>
      </c>
      <c r="E182" s="293"/>
      <c r="F182" s="62">
        <v>0</v>
      </c>
      <c r="G182" s="62">
        <v>0</v>
      </c>
      <c r="H182" s="253">
        <f t="shared" ref="H182:H201" si="33">G182-F182</f>
        <v>0</v>
      </c>
    </row>
    <row r="183" spans="1:8" x14ac:dyDescent="0.2">
      <c r="A183" s="483" t="s">
        <v>1003</v>
      </c>
      <c r="B183" s="53" t="s">
        <v>9735</v>
      </c>
      <c r="C183" s="253">
        <v>25670.127111486487</v>
      </c>
      <c r="D183" s="33">
        <v>22</v>
      </c>
      <c r="E183" s="293"/>
      <c r="F183" s="62">
        <v>0</v>
      </c>
      <c r="G183" s="62">
        <v>0</v>
      </c>
      <c r="H183" s="253">
        <f t="shared" si="33"/>
        <v>0</v>
      </c>
    </row>
    <row r="184" spans="1:8" x14ac:dyDescent="0.2">
      <c r="A184" s="483" t="s">
        <v>1282</v>
      </c>
      <c r="B184" s="53" t="s">
        <v>11830</v>
      </c>
      <c r="C184" s="253">
        <v>20835.586505489864</v>
      </c>
      <c r="D184" s="33">
        <v>22</v>
      </c>
      <c r="E184" s="293"/>
      <c r="F184" s="62">
        <v>0</v>
      </c>
      <c r="G184" s="62">
        <v>0</v>
      </c>
      <c r="H184" s="253">
        <f t="shared" si="33"/>
        <v>0</v>
      </c>
    </row>
    <row r="185" spans="1:8" x14ac:dyDescent="0.2">
      <c r="A185" s="483" t="s">
        <v>1283</v>
      </c>
      <c r="B185" s="53" t="s">
        <v>9737</v>
      </c>
      <c r="C185" s="253">
        <v>25670.127111486487</v>
      </c>
      <c r="D185" s="33">
        <v>23</v>
      </c>
      <c r="E185" s="293"/>
      <c r="F185" s="62">
        <v>0</v>
      </c>
      <c r="G185" s="62">
        <v>0</v>
      </c>
      <c r="H185" s="253">
        <f t="shared" si="33"/>
        <v>0</v>
      </c>
    </row>
    <row r="186" spans="1:8" x14ac:dyDescent="0.2">
      <c r="A186" s="483" t="s">
        <v>3432</v>
      </c>
      <c r="B186" s="53" t="s">
        <v>9738</v>
      </c>
      <c r="C186" s="253">
        <v>25670.127111486487</v>
      </c>
      <c r="D186" s="33">
        <v>23</v>
      </c>
      <c r="E186" s="293"/>
      <c r="F186" s="62">
        <v>0</v>
      </c>
      <c r="G186" s="62">
        <v>0</v>
      </c>
      <c r="H186" s="253">
        <f t="shared" si="33"/>
        <v>0</v>
      </c>
    </row>
    <row r="187" spans="1:8" x14ac:dyDescent="0.2">
      <c r="A187" s="483" t="s">
        <v>3433</v>
      </c>
      <c r="B187" s="53" t="s">
        <v>11831</v>
      </c>
      <c r="C187" s="253">
        <v>14418.054727618242</v>
      </c>
      <c r="D187" s="33">
        <v>24</v>
      </c>
      <c r="E187" s="293"/>
      <c r="F187" s="62">
        <v>0</v>
      </c>
      <c r="G187" s="62">
        <v>0</v>
      </c>
      <c r="H187" s="253">
        <f t="shared" si="33"/>
        <v>0</v>
      </c>
    </row>
    <row r="188" spans="1:8" x14ac:dyDescent="0.2">
      <c r="A188" s="483" t="s">
        <v>3434</v>
      </c>
      <c r="B188" s="53" t="s">
        <v>9740</v>
      </c>
      <c r="C188" s="253">
        <v>25670.127111486487</v>
      </c>
      <c r="D188" s="33">
        <v>25</v>
      </c>
      <c r="E188" s="293"/>
      <c r="F188" s="62">
        <v>0</v>
      </c>
      <c r="G188" s="62">
        <v>0</v>
      </c>
      <c r="H188" s="253">
        <f t="shared" si="33"/>
        <v>0</v>
      </c>
    </row>
    <row r="189" spans="1:8" x14ac:dyDescent="0.2">
      <c r="A189" s="483" t="s">
        <v>3435</v>
      </c>
      <c r="B189" s="53" t="s">
        <v>9741</v>
      </c>
      <c r="C189" s="253">
        <v>25670.127111486487</v>
      </c>
      <c r="D189" s="33">
        <v>25</v>
      </c>
      <c r="E189" s="293"/>
      <c r="F189" s="62">
        <v>0</v>
      </c>
      <c r="G189" s="62">
        <v>0</v>
      </c>
      <c r="H189" s="253">
        <f t="shared" si="33"/>
        <v>0</v>
      </c>
    </row>
    <row r="190" spans="1:8" x14ac:dyDescent="0.2">
      <c r="A190" s="483" t="s">
        <v>3488</v>
      </c>
      <c r="B190" s="53" t="s">
        <v>9742</v>
      </c>
      <c r="C190" s="253">
        <v>25670.127111486487</v>
      </c>
      <c r="D190" s="33">
        <v>26</v>
      </c>
      <c r="E190" s="293"/>
      <c r="F190" s="62">
        <v>0</v>
      </c>
      <c r="G190" s="62">
        <v>0</v>
      </c>
      <c r="H190" s="253">
        <f t="shared" si="33"/>
        <v>0</v>
      </c>
    </row>
    <row r="191" spans="1:8" x14ac:dyDescent="0.2">
      <c r="A191" s="483" t="s">
        <v>3489</v>
      </c>
      <c r="B191" s="53" t="s">
        <v>11832</v>
      </c>
      <c r="C191" s="253">
        <v>25113.941024070944</v>
      </c>
      <c r="D191" s="33">
        <v>26</v>
      </c>
      <c r="E191" s="293"/>
      <c r="F191" s="62">
        <v>0</v>
      </c>
      <c r="G191" s="62">
        <v>0</v>
      </c>
      <c r="H191" s="253">
        <f t="shared" si="33"/>
        <v>0</v>
      </c>
    </row>
    <row r="192" spans="1:8" x14ac:dyDescent="0.2">
      <c r="A192" s="483" t="s">
        <v>3490</v>
      </c>
      <c r="B192" s="53" t="s">
        <v>9744</v>
      </c>
      <c r="C192" s="253">
        <v>25670.127111486487</v>
      </c>
      <c r="D192" s="33">
        <v>27</v>
      </c>
      <c r="E192" s="293"/>
      <c r="F192" s="62">
        <v>0</v>
      </c>
      <c r="G192" s="62">
        <v>0</v>
      </c>
      <c r="H192" s="253">
        <f t="shared" si="33"/>
        <v>0</v>
      </c>
    </row>
    <row r="193" spans="1:8" x14ac:dyDescent="0.2">
      <c r="A193" s="483" t="s">
        <v>3491</v>
      </c>
      <c r="B193" s="53" t="s">
        <v>9745</v>
      </c>
      <c r="C193" s="253">
        <v>25670.127111486487</v>
      </c>
      <c r="D193" s="33">
        <v>27</v>
      </c>
      <c r="E193" s="293"/>
      <c r="F193" s="62">
        <v>0</v>
      </c>
      <c r="G193" s="62">
        <v>0</v>
      </c>
      <c r="H193" s="253">
        <f t="shared" si="33"/>
        <v>0</v>
      </c>
    </row>
    <row r="194" spans="1:8" x14ac:dyDescent="0.2">
      <c r="A194" s="483" t="s">
        <v>11833</v>
      </c>
      <c r="B194" s="53" t="s">
        <v>11834</v>
      </c>
      <c r="C194" s="253">
        <v>12278.877468327702</v>
      </c>
      <c r="D194" s="33">
        <v>27</v>
      </c>
      <c r="E194" s="293"/>
      <c r="F194" s="62">
        <v>0</v>
      </c>
      <c r="G194" s="62">
        <v>0</v>
      </c>
      <c r="H194" s="253">
        <f t="shared" si="33"/>
        <v>0</v>
      </c>
    </row>
    <row r="195" spans="1:8" x14ac:dyDescent="0.2">
      <c r="A195" s="483" t="s">
        <v>11835</v>
      </c>
      <c r="B195" s="53" t="s">
        <v>9749</v>
      </c>
      <c r="C195" s="253">
        <v>25670.127111486487</v>
      </c>
      <c r="D195" s="33">
        <v>28</v>
      </c>
      <c r="E195" s="293"/>
      <c r="F195" s="62">
        <v>0</v>
      </c>
      <c r="G195" s="62">
        <v>0</v>
      </c>
      <c r="H195" s="253">
        <f t="shared" si="33"/>
        <v>0</v>
      </c>
    </row>
    <row r="196" spans="1:8" x14ac:dyDescent="0.2">
      <c r="A196" s="483" t="s">
        <v>11836</v>
      </c>
      <c r="B196" s="53" t="s">
        <v>9750</v>
      </c>
      <c r="C196" s="253">
        <v>25670.127111486487</v>
      </c>
      <c r="D196" s="33">
        <v>28</v>
      </c>
      <c r="E196" s="293"/>
      <c r="F196" s="62">
        <v>0</v>
      </c>
      <c r="G196" s="62">
        <v>0</v>
      </c>
      <c r="H196" s="253">
        <f t="shared" si="33"/>
        <v>0</v>
      </c>
    </row>
    <row r="197" spans="1:8" x14ac:dyDescent="0.2">
      <c r="A197" s="483" t="s">
        <v>11837</v>
      </c>
      <c r="B197" s="53" t="s">
        <v>11838</v>
      </c>
      <c r="C197" s="253">
        <v>12278.877468327702</v>
      </c>
      <c r="D197" s="33">
        <v>29</v>
      </c>
      <c r="E197" s="293"/>
      <c r="F197" s="62">
        <v>0</v>
      </c>
      <c r="G197" s="62">
        <v>0</v>
      </c>
      <c r="H197" s="253">
        <f t="shared" si="33"/>
        <v>0</v>
      </c>
    </row>
    <row r="198" spans="1:8" x14ac:dyDescent="0.2">
      <c r="A198" s="483" t="s">
        <v>11839</v>
      </c>
      <c r="B198" s="53" t="s">
        <v>9754</v>
      </c>
      <c r="C198" s="253">
        <v>25670.127111486487</v>
      </c>
      <c r="D198" s="33">
        <v>29</v>
      </c>
      <c r="E198" s="293"/>
      <c r="F198" s="62">
        <v>0</v>
      </c>
      <c r="G198" s="62">
        <v>0</v>
      </c>
      <c r="H198" s="253">
        <f t="shared" si="33"/>
        <v>0</v>
      </c>
    </row>
    <row r="199" spans="1:8" x14ac:dyDescent="0.2">
      <c r="A199" s="483" t="s">
        <v>11840</v>
      </c>
      <c r="B199" s="53" t="s">
        <v>9755</v>
      </c>
      <c r="C199" s="253">
        <v>25670.127111486487</v>
      </c>
      <c r="D199" s="33">
        <v>29</v>
      </c>
      <c r="E199" s="293"/>
      <c r="F199" s="62">
        <v>0</v>
      </c>
      <c r="G199" s="62">
        <v>0</v>
      </c>
      <c r="H199" s="253">
        <f t="shared" si="33"/>
        <v>0</v>
      </c>
    </row>
    <row r="200" spans="1:8" x14ac:dyDescent="0.2">
      <c r="A200" s="483" t="s">
        <v>11841</v>
      </c>
      <c r="B200" s="53" t="s">
        <v>11842</v>
      </c>
      <c r="C200" s="253">
        <v>12278.877468327702</v>
      </c>
      <c r="D200" s="33">
        <v>30</v>
      </c>
      <c r="E200" s="293"/>
      <c r="F200" s="62">
        <v>0</v>
      </c>
      <c r="G200" s="62">
        <v>0</v>
      </c>
      <c r="H200" s="253">
        <f t="shared" si="33"/>
        <v>0</v>
      </c>
    </row>
    <row r="201" spans="1:8" x14ac:dyDescent="0.2">
      <c r="A201" s="483" t="s">
        <v>11843</v>
      </c>
      <c r="B201" s="32" t="s">
        <v>2576</v>
      </c>
      <c r="C201" s="253">
        <v>247654.76</v>
      </c>
      <c r="D201" s="33">
        <v>30</v>
      </c>
      <c r="E201" s="293"/>
      <c r="F201" s="62">
        <v>0</v>
      </c>
      <c r="G201" s="62">
        <v>0</v>
      </c>
      <c r="H201" s="253">
        <f t="shared" si="33"/>
        <v>0</v>
      </c>
    </row>
    <row r="202" spans="1:8" ht="15" x14ac:dyDescent="0.25">
      <c r="A202" s="14" t="s">
        <v>1004</v>
      </c>
      <c r="B202" s="12" t="s">
        <v>6111</v>
      </c>
      <c r="C202" s="269"/>
      <c r="D202" s="269"/>
      <c r="E202" s="269"/>
      <c r="F202" s="269"/>
      <c r="G202" s="269"/>
      <c r="H202" s="288"/>
    </row>
    <row r="203" spans="1:8" ht="15" x14ac:dyDescent="0.25">
      <c r="A203" s="29" t="s">
        <v>1005</v>
      </c>
      <c r="B203" s="36" t="s">
        <v>2585</v>
      </c>
      <c r="C203" s="253"/>
      <c r="D203" s="294"/>
      <c r="E203" s="294"/>
      <c r="F203" s="294"/>
      <c r="G203" s="294"/>
      <c r="H203" s="294"/>
    </row>
    <row r="204" spans="1:8" x14ac:dyDescent="0.2">
      <c r="A204" s="29" t="s">
        <v>1006</v>
      </c>
      <c r="B204" s="214" t="s">
        <v>6112</v>
      </c>
      <c r="C204" s="253">
        <v>199575.17</v>
      </c>
      <c r="D204" s="294">
        <v>25</v>
      </c>
      <c r="E204" s="294"/>
      <c r="F204" s="62">
        <v>0</v>
      </c>
      <c r="G204" s="62">
        <v>0</v>
      </c>
      <c r="H204" s="253">
        <f t="shared" ref="H204:H205" si="34">G204-F204</f>
        <v>0</v>
      </c>
    </row>
    <row r="205" spans="1:8" x14ac:dyDescent="0.2">
      <c r="A205" s="29" t="s">
        <v>3436</v>
      </c>
      <c r="B205" s="173" t="s">
        <v>6113</v>
      </c>
      <c r="C205" s="253">
        <v>22175.02</v>
      </c>
      <c r="D205" s="294">
        <v>26</v>
      </c>
      <c r="E205" s="294"/>
      <c r="F205" s="62">
        <v>0</v>
      </c>
      <c r="G205" s="62">
        <v>0</v>
      </c>
      <c r="H205" s="253">
        <f t="shared" si="34"/>
        <v>0</v>
      </c>
    </row>
    <row r="206" spans="1:8" ht="15" x14ac:dyDescent="0.25">
      <c r="A206" s="29" t="s">
        <v>3437</v>
      </c>
      <c r="B206" s="36" t="s">
        <v>2586</v>
      </c>
      <c r="C206" s="253"/>
      <c r="D206" s="294"/>
      <c r="E206" s="294"/>
      <c r="F206" s="294"/>
      <c r="G206" s="294"/>
      <c r="H206" s="294"/>
    </row>
    <row r="207" spans="1:8" x14ac:dyDescent="0.2">
      <c r="A207" s="29" t="s">
        <v>3438</v>
      </c>
      <c r="B207" s="214" t="s">
        <v>6112</v>
      </c>
      <c r="C207" s="253">
        <v>242341.28</v>
      </c>
      <c r="D207" s="294">
        <v>26</v>
      </c>
      <c r="E207" s="294"/>
      <c r="F207" s="62">
        <v>0</v>
      </c>
      <c r="G207" s="62">
        <v>0</v>
      </c>
      <c r="H207" s="253">
        <f t="shared" ref="H207:H208" si="35">G207-F207</f>
        <v>0</v>
      </c>
    </row>
    <row r="208" spans="1:8" x14ac:dyDescent="0.2">
      <c r="A208" s="29" t="s">
        <v>3439</v>
      </c>
      <c r="B208" s="173" t="s">
        <v>6113</v>
      </c>
      <c r="C208" s="253">
        <v>26926.81</v>
      </c>
      <c r="D208" s="294">
        <v>27</v>
      </c>
      <c r="E208" s="294"/>
      <c r="F208" s="62">
        <v>0</v>
      </c>
      <c r="G208" s="62">
        <v>0</v>
      </c>
      <c r="H208" s="253">
        <f t="shared" si="35"/>
        <v>0</v>
      </c>
    </row>
    <row r="209" spans="1:8" ht="15" x14ac:dyDescent="0.25">
      <c r="A209" s="29" t="s">
        <v>3440</v>
      </c>
      <c r="B209" s="36" t="s">
        <v>2587</v>
      </c>
      <c r="C209" s="253"/>
      <c r="D209" s="293"/>
      <c r="E209" s="293"/>
      <c r="F209" s="293"/>
      <c r="G209" s="293"/>
      <c r="H209" s="293"/>
    </row>
    <row r="210" spans="1:8" x14ac:dyDescent="0.2">
      <c r="A210" s="29" t="s">
        <v>3492</v>
      </c>
      <c r="B210" s="214" t="s">
        <v>6112</v>
      </c>
      <c r="C210" s="253">
        <v>242341.28</v>
      </c>
      <c r="D210" s="293">
        <v>27</v>
      </c>
      <c r="E210" s="293"/>
      <c r="F210" s="62">
        <v>0</v>
      </c>
      <c r="G210" s="62">
        <v>0</v>
      </c>
      <c r="H210" s="253">
        <f t="shared" ref="H210:H211" si="36">G210-F210</f>
        <v>0</v>
      </c>
    </row>
    <row r="211" spans="1:8" x14ac:dyDescent="0.2">
      <c r="A211" s="29" t="s">
        <v>3493</v>
      </c>
      <c r="B211" s="173" t="s">
        <v>6113</v>
      </c>
      <c r="C211" s="253">
        <v>26926.81</v>
      </c>
      <c r="D211" s="293">
        <v>28</v>
      </c>
      <c r="E211" s="293"/>
      <c r="F211" s="62">
        <v>0</v>
      </c>
      <c r="G211" s="62">
        <v>0</v>
      </c>
      <c r="H211" s="253">
        <f t="shared" si="36"/>
        <v>0</v>
      </c>
    </row>
    <row r="212" spans="1:8" ht="15" x14ac:dyDescent="0.25">
      <c r="A212" s="29" t="s">
        <v>3494</v>
      </c>
      <c r="B212" s="36" t="s">
        <v>2588</v>
      </c>
      <c r="C212" s="253"/>
      <c r="D212" s="250"/>
      <c r="E212" s="250"/>
      <c r="F212" s="250"/>
      <c r="G212" s="250"/>
      <c r="H212" s="250"/>
    </row>
    <row r="213" spans="1:8" x14ac:dyDescent="0.2">
      <c r="A213" s="29" t="s">
        <v>3495</v>
      </c>
      <c r="B213" s="214" t="s">
        <v>6112</v>
      </c>
      <c r="C213" s="253">
        <v>299362.76</v>
      </c>
      <c r="D213" s="277">
        <v>28</v>
      </c>
      <c r="E213" s="277"/>
      <c r="F213" s="62">
        <v>0</v>
      </c>
      <c r="G213" s="62">
        <v>0</v>
      </c>
      <c r="H213" s="253">
        <f t="shared" ref="H213:H214" si="37">G213-F213</f>
        <v>0</v>
      </c>
    </row>
    <row r="214" spans="1:8" x14ac:dyDescent="0.2">
      <c r="A214" s="29" t="s">
        <v>3496</v>
      </c>
      <c r="B214" s="173" t="s">
        <v>6113</v>
      </c>
      <c r="C214" s="253">
        <v>33262.53</v>
      </c>
      <c r="D214" s="277">
        <v>29</v>
      </c>
      <c r="E214" s="277"/>
      <c r="F214" s="62">
        <v>0</v>
      </c>
      <c r="G214" s="62">
        <v>0</v>
      </c>
      <c r="H214" s="253">
        <f t="shared" si="37"/>
        <v>0</v>
      </c>
    </row>
    <row r="215" spans="1:8" ht="15" x14ac:dyDescent="0.25">
      <c r="A215" s="29" t="s">
        <v>3497</v>
      </c>
      <c r="B215" s="36" t="s">
        <v>2589</v>
      </c>
      <c r="C215" s="253"/>
      <c r="D215" s="277"/>
      <c r="E215" s="277"/>
      <c r="F215" s="277"/>
      <c r="G215" s="277"/>
      <c r="H215" s="277"/>
    </row>
    <row r="216" spans="1:8" x14ac:dyDescent="0.2">
      <c r="A216" s="29" t="s">
        <v>3498</v>
      </c>
      <c r="B216" s="214" t="s">
        <v>6112</v>
      </c>
      <c r="C216" s="253">
        <v>242341.28</v>
      </c>
      <c r="D216" s="277">
        <v>29</v>
      </c>
      <c r="E216" s="277"/>
      <c r="F216" s="62">
        <v>0</v>
      </c>
      <c r="G216" s="62">
        <v>0</v>
      </c>
      <c r="H216" s="253">
        <f t="shared" ref="H216:H217" si="38">G216-F216</f>
        <v>0</v>
      </c>
    </row>
    <row r="217" spans="1:8" x14ac:dyDescent="0.2">
      <c r="A217" s="29" t="s">
        <v>3499</v>
      </c>
      <c r="B217" s="173" t="s">
        <v>6113</v>
      </c>
      <c r="C217" s="253">
        <v>26926.81</v>
      </c>
      <c r="D217" s="277">
        <v>30</v>
      </c>
      <c r="E217" s="277"/>
      <c r="F217" s="62">
        <v>0</v>
      </c>
      <c r="G217" s="62">
        <v>0</v>
      </c>
      <c r="H217" s="253">
        <f t="shared" si="38"/>
        <v>0</v>
      </c>
    </row>
    <row r="218" spans="1:8" ht="15" x14ac:dyDescent="0.25">
      <c r="A218" s="29" t="s">
        <v>3500</v>
      </c>
      <c r="B218" s="40" t="s">
        <v>2590</v>
      </c>
      <c r="C218" s="253"/>
      <c r="D218" s="277"/>
      <c r="E218" s="277"/>
      <c r="F218" s="277"/>
      <c r="G218" s="277"/>
      <c r="H218" s="277"/>
    </row>
    <row r="219" spans="1:8" x14ac:dyDescent="0.2">
      <c r="A219" s="29" t="s">
        <v>3501</v>
      </c>
      <c r="B219" s="214" t="s">
        <v>6112</v>
      </c>
      <c r="C219" s="253">
        <v>242341.28</v>
      </c>
      <c r="D219" s="277">
        <v>30</v>
      </c>
      <c r="E219" s="277"/>
      <c r="F219" s="62">
        <v>0</v>
      </c>
      <c r="G219" s="62">
        <v>0</v>
      </c>
      <c r="H219" s="253">
        <f t="shared" ref="H219:H220" si="39">G219-F219</f>
        <v>0</v>
      </c>
    </row>
    <row r="220" spans="1:8" x14ac:dyDescent="0.2">
      <c r="A220" s="29" t="s">
        <v>3502</v>
      </c>
      <c r="B220" s="173" t="s">
        <v>6113</v>
      </c>
      <c r="C220" s="253">
        <v>26926.81</v>
      </c>
      <c r="D220" s="277">
        <v>31</v>
      </c>
      <c r="E220" s="277"/>
      <c r="F220" s="62">
        <v>0</v>
      </c>
      <c r="G220" s="62">
        <v>0</v>
      </c>
      <c r="H220" s="253">
        <f t="shared" si="39"/>
        <v>0</v>
      </c>
    </row>
    <row r="221" spans="1:8" ht="15" x14ac:dyDescent="0.25">
      <c r="A221" s="29" t="s">
        <v>3503</v>
      </c>
      <c r="B221" s="40" t="s">
        <v>2702</v>
      </c>
      <c r="C221" s="253"/>
      <c r="D221" s="277"/>
      <c r="E221" s="277"/>
      <c r="F221" s="277"/>
      <c r="G221" s="277"/>
      <c r="H221" s="277"/>
    </row>
    <row r="222" spans="1:8" x14ac:dyDescent="0.2">
      <c r="A222" s="29" t="s">
        <v>3504</v>
      </c>
      <c r="B222" s="214" t="s">
        <v>6112</v>
      </c>
      <c r="C222" s="253">
        <v>199575.17</v>
      </c>
      <c r="D222" s="277">
        <v>31</v>
      </c>
      <c r="E222" s="277"/>
      <c r="F222" s="62">
        <v>0</v>
      </c>
      <c r="G222" s="62">
        <v>0</v>
      </c>
      <c r="H222" s="253">
        <f t="shared" ref="H222:H223" si="40">G222-F222</f>
        <v>0</v>
      </c>
    </row>
    <row r="223" spans="1:8" x14ac:dyDescent="0.2">
      <c r="A223" s="29" t="s">
        <v>3505</v>
      </c>
      <c r="B223" s="173" t="s">
        <v>6113</v>
      </c>
      <c r="C223" s="253">
        <v>22174.97</v>
      </c>
      <c r="D223" s="277">
        <v>32</v>
      </c>
      <c r="E223" s="277"/>
      <c r="F223" s="62">
        <v>0</v>
      </c>
      <c r="G223" s="62">
        <v>0</v>
      </c>
      <c r="H223" s="253">
        <f t="shared" si="40"/>
        <v>0</v>
      </c>
    </row>
    <row r="224" spans="1:8" ht="15" x14ac:dyDescent="0.25">
      <c r="A224" s="14" t="s">
        <v>1007</v>
      </c>
      <c r="B224" s="12" t="s">
        <v>6114</v>
      </c>
      <c r="C224" s="269"/>
      <c r="D224" s="269"/>
      <c r="E224" s="269"/>
      <c r="F224" s="269"/>
      <c r="G224" s="269"/>
      <c r="H224" s="288"/>
    </row>
    <row r="225" spans="1:8" x14ac:dyDescent="0.2">
      <c r="A225" s="29" t="s">
        <v>1008</v>
      </c>
      <c r="B225" s="53" t="s">
        <v>2677</v>
      </c>
      <c r="C225" s="253">
        <v>74451.56</v>
      </c>
      <c r="D225" s="277">
        <v>33</v>
      </c>
      <c r="E225" s="277"/>
      <c r="F225" s="62">
        <v>0</v>
      </c>
      <c r="G225" s="62">
        <v>0</v>
      </c>
      <c r="H225" s="253">
        <f t="shared" ref="H225:H229" si="41">G225-F225</f>
        <v>0</v>
      </c>
    </row>
    <row r="226" spans="1:8" x14ac:dyDescent="0.2">
      <c r="A226" s="29" t="s">
        <v>1009</v>
      </c>
      <c r="B226" s="53" t="s">
        <v>2678</v>
      </c>
      <c r="C226" s="253">
        <v>74451.56</v>
      </c>
      <c r="D226" s="277">
        <v>34</v>
      </c>
      <c r="E226" s="277"/>
      <c r="F226" s="62">
        <v>0</v>
      </c>
      <c r="G226" s="62">
        <v>0</v>
      </c>
      <c r="H226" s="253">
        <f t="shared" si="41"/>
        <v>0</v>
      </c>
    </row>
    <row r="227" spans="1:8" x14ac:dyDescent="0.2">
      <c r="A227" s="29" t="s">
        <v>1284</v>
      </c>
      <c r="B227" s="53" t="s">
        <v>1503</v>
      </c>
      <c r="C227" s="253">
        <v>74451.56</v>
      </c>
      <c r="D227" s="277">
        <v>35</v>
      </c>
      <c r="E227" s="277"/>
      <c r="F227" s="62">
        <v>0</v>
      </c>
      <c r="G227" s="62">
        <v>0</v>
      </c>
      <c r="H227" s="253">
        <f t="shared" si="41"/>
        <v>0</v>
      </c>
    </row>
    <row r="228" spans="1:8" x14ac:dyDescent="0.2">
      <c r="A228" s="29" t="s">
        <v>1285</v>
      </c>
      <c r="B228" s="53" t="s">
        <v>1585</v>
      </c>
      <c r="C228" s="253">
        <v>74451.56</v>
      </c>
      <c r="D228" s="277">
        <v>36</v>
      </c>
      <c r="E228" s="277"/>
      <c r="F228" s="62">
        <v>0</v>
      </c>
      <c r="G228" s="62">
        <v>0</v>
      </c>
      <c r="H228" s="253">
        <f t="shared" si="41"/>
        <v>0</v>
      </c>
    </row>
    <row r="229" spans="1:8" x14ac:dyDescent="0.2">
      <c r="A229" s="29" t="s">
        <v>3443</v>
      </c>
      <c r="B229" s="53" t="s">
        <v>3444</v>
      </c>
      <c r="C229" s="253">
        <v>50627.14</v>
      </c>
      <c r="D229" s="277">
        <v>36</v>
      </c>
      <c r="E229" s="277"/>
      <c r="F229" s="62">
        <v>0</v>
      </c>
      <c r="G229" s="62">
        <v>0</v>
      </c>
      <c r="H229" s="253">
        <f t="shared" si="41"/>
        <v>0</v>
      </c>
    </row>
    <row r="230" spans="1:8" ht="30" x14ac:dyDescent="0.25">
      <c r="A230" s="14" t="s">
        <v>3441</v>
      </c>
      <c r="B230" s="167" t="s">
        <v>6143</v>
      </c>
      <c r="C230" s="269"/>
      <c r="D230" s="269"/>
      <c r="E230" s="269"/>
      <c r="F230" s="269"/>
      <c r="G230" s="269"/>
      <c r="H230" s="288"/>
    </row>
    <row r="231" spans="1:8" x14ac:dyDescent="0.2">
      <c r="A231" s="29" t="s">
        <v>4712</v>
      </c>
      <c r="B231" s="6" t="s">
        <v>6116</v>
      </c>
      <c r="C231" s="253">
        <v>104632.82</v>
      </c>
      <c r="D231" s="250">
        <v>36</v>
      </c>
      <c r="E231" s="250"/>
      <c r="F231" s="62">
        <v>0</v>
      </c>
      <c r="G231" s="62">
        <v>0</v>
      </c>
      <c r="H231" s="253">
        <f t="shared" ref="H231:H232" si="42">G231-F231</f>
        <v>0</v>
      </c>
    </row>
    <row r="232" spans="1:8" x14ac:dyDescent="0.2">
      <c r="A232" s="29" t="s">
        <v>3442</v>
      </c>
      <c r="B232" s="6" t="s">
        <v>6117</v>
      </c>
      <c r="C232" s="253">
        <v>91822.720000000001</v>
      </c>
      <c r="D232" s="250">
        <v>36</v>
      </c>
      <c r="E232" s="250"/>
      <c r="F232" s="62">
        <v>0</v>
      </c>
      <c r="G232" s="62">
        <v>0</v>
      </c>
      <c r="H232" s="253">
        <f t="shared" si="42"/>
        <v>0</v>
      </c>
    </row>
    <row r="233" spans="1:8" ht="15" x14ac:dyDescent="0.25">
      <c r="A233" s="47"/>
      <c r="B233" s="41" t="s">
        <v>6109</v>
      </c>
      <c r="C233" s="255"/>
      <c r="D233" s="277"/>
      <c r="E233" s="277"/>
      <c r="F233" s="277"/>
      <c r="G233" s="277"/>
      <c r="H233" s="277"/>
    </row>
    <row r="234" spans="1:8" ht="15" x14ac:dyDescent="0.25">
      <c r="A234" s="15" t="s">
        <v>3445</v>
      </c>
      <c r="B234" s="27" t="s">
        <v>6142</v>
      </c>
      <c r="C234" s="269"/>
      <c r="D234" s="269"/>
      <c r="E234" s="269"/>
      <c r="F234" s="269"/>
      <c r="G234" s="269"/>
      <c r="H234" s="288"/>
    </row>
    <row r="235" spans="1:8" x14ac:dyDescent="0.2">
      <c r="A235" s="29" t="s">
        <v>3446</v>
      </c>
      <c r="B235" s="53" t="s">
        <v>2565</v>
      </c>
      <c r="C235" s="253">
        <v>99510.720000000001</v>
      </c>
      <c r="D235" s="293">
        <v>19</v>
      </c>
      <c r="E235" s="293"/>
      <c r="F235" s="62">
        <v>0</v>
      </c>
      <c r="G235" s="62">
        <v>0</v>
      </c>
      <c r="H235" s="253">
        <f t="shared" ref="H235:H242" si="43">G235-F235</f>
        <v>0</v>
      </c>
    </row>
    <row r="236" spans="1:8" x14ac:dyDescent="0.2">
      <c r="A236" s="29" t="s">
        <v>3447</v>
      </c>
      <c r="B236" s="53" t="s">
        <v>2566</v>
      </c>
      <c r="C236" s="253">
        <v>66340.479999999996</v>
      </c>
      <c r="D236" s="293">
        <v>20</v>
      </c>
      <c r="E236" s="293"/>
      <c r="F236" s="62">
        <v>0</v>
      </c>
      <c r="G236" s="62">
        <v>0</v>
      </c>
      <c r="H236" s="253">
        <f t="shared" si="43"/>
        <v>0</v>
      </c>
    </row>
    <row r="237" spans="1:8" x14ac:dyDescent="0.2">
      <c r="A237" s="29" t="s">
        <v>3448</v>
      </c>
      <c r="B237" s="53" t="s">
        <v>2567</v>
      </c>
      <c r="C237" s="253">
        <v>66340.479999999996</v>
      </c>
      <c r="D237" s="293">
        <v>21</v>
      </c>
      <c r="E237" s="293"/>
      <c r="F237" s="62">
        <v>0</v>
      </c>
      <c r="G237" s="62">
        <v>0</v>
      </c>
      <c r="H237" s="253">
        <f t="shared" si="43"/>
        <v>0</v>
      </c>
    </row>
    <row r="238" spans="1:8" x14ac:dyDescent="0.2">
      <c r="A238" s="29" t="s">
        <v>3449</v>
      </c>
      <c r="B238" s="53" t="s">
        <v>2568</v>
      </c>
      <c r="C238" s="253">
        <v>66340.479999999996</v>
      </c>
      <c r="D238" s="293">
        <v>22</v>
      </c>
      <c r="E238" s="293"/>
      <c r="F238" s="62">
        <v>0</v>
      </c>
      <c r="G238" s="62">
        <v>0</v>
      </c>
      <c r="H238" s="253">
        <f t="shared" si="43"/>
        <v>0</v>
      </c>
    </row>
    <row r="239" spans="1:8" x14ac:dyDescent="0.2">
      <c r="A239" s="29" t="s">
        <v>3450</v>
      </c>
      <c r="B239" s="53" t="s">
        <v>2569</v>
      </c>
      <c r="C239" s="253">
        <v>66340.479999999996</v>
      </c>
      <c r="D239" s="293">
        <v>23</v>
      </c>
      <c r="E239" s="293"/>
      <c r="F239" s="62">
        <v>0</v>
      </c>
      <c r="G239" s="62">
        <v>0</v>
      </c>
      <c r="H239" s="253">
        <f t="shared" si="43"/>
        <v>0</v>
      </c>
    </row>
    <row r="240" spans="1:8" x14ac:dyDescent="0.2">
      <c r="A240" s="29" t="s">
        <v>3451</v>
      </c>
      <c r="B240" s="53" t="s">
        <v>2570</v>
      </c>
      <c r="C240" s="253">
        <v>66340.479999999996</v>
      </c>
      <c r="D240" s="293">
        <v>23</v>
      </c>
      <c r="E240" s="293"/>
      <c r="F240" s="62">
        <v>0</v>
      </c>
      <c r="G240" s="62">
        <v>0</v>
      </c>
      <c r="H240" s="253">
        <f t="shared" si="43"/>
        <v>0</v>
      </c>
    </row>
    <row r="241" spans="1:8" x14ac:dyDescent="0.2">
      <c r="A241" s="29" t="s">
        <v>3452</v>
      </c>
      <c r="B241" s="53" t="s">
        <v>2571</v>
      </c>
      <c r="C241" s="253">
        <v>66340.479999999996</v>
      </c>
      <c r="D241" s="293">
        <v>24</v>
      </c>
      <c r="E241" s="293"/>
      <c r="F241" s="62">
        <v>0</v>
      </c>
      <c r="G241" s="62">
        <v>0</v>
      </c>
      <c r="H241" s="253">
        <f t="shared" si="43"/>
        <v>0</v>
      </c>
    </row>
    <row r="242" spans="1:8" x14ac:dyDescent="0.2">
      <c r="A242" s="29" t="s">
        <v>3453</v>
      </c>
      <c r="B242" s="32" t="s">
        <v>2576</v>
      </c>
      <c r="C242" s="253">
        <v>99510.720000000001</v>
      </c>
      <c r="D242" s="293">
        <v>24</v>
      </c>
      <c r="E242" s="293"/>
      <c r="F242" s="62">
        <v>0</v>
      </c>
      <c r="G242" s="62">
        <v>0</v>
      </c>
      <c r="H242" s="253">
        <f t="shared" si="43"/>
        <v>0</v>
      </c>
    </row>
    <row r="243" spans="1:8" ht="15" x14ac:dyDescent="0.25">
      <c r="A243" s="49" t="s">
        <v>3454</v>
      </c>
      <c r="B243" s="12" t="s">
        <v>6110</v>
      </c>
      <c r="C243" s="269"/>
      <c r="D243" s="269"/>
      <c r="E243" s="269"/>
      <c r="F243" s="269"/>
      <c r="G243" s="269"/>
      <c r="H243" s="288"/>
    </row>
    <row r="244" spans="1:8" x14ac:dyDescent="0.2">
      <c r="A244" s="29" t="s">
        <v>3455</v>
      </c>
      <c r="B244" s="53" t="s">
        <v>2565</v>
      </c>
      <c r="C244" s="253">
        <v>88966.29</v>
      </c>
      <c r="D244" s="293">
        <v>20</v>
      </c>
      <c r="E244" s="293"/>
      <c r="F244" s="62">
        <v>0</v>
      </c>
      <c r="G244" s="62">
        <v>0</v>
      </c>
      <c r="H244" s="253">
        <f t="shared" ref="H244:H251" si="44">G244-F244</f>
        <v>0</v>
      </c>
    </row>
    <row r="245" spans="1:8" x14ac:dyDescent="0.2">
      <c r="A245" s="29" t="s">
        <v>3456</v>
      </c>
      <c r="B245" s="53" t="s">
        <v>2566</v>
      </c>
      <c r="C245" s="253">
        <v>53918.96</v>
      </c>
      <c r="D245" s="293">
        <v>21</v>
      </c>
      <c r="E245" s="293"/>
      <c r="F245" s="62">
        <v>0</v>
      </c>
      <c r="G245" s="62">
        <v>0</v>
      </c>
      <c r="H245" s="253">
        <f t="shared" si="44"/>
        <v>0</v>
      </c>
    </row>
    <row r="246" spans="1:8" x14ac:dyDescent="0.2">
      <c r="A246" s="29" t="s">
        <v>3457</v>
      </c>
      <c r="B246" s="53" t="s">
        <v>2567</v>
      </c>
      <c r="C246" s="253">
        <v>53918.96</v>
      </c>
      <c r="D246" s="293">
        <v>22</v>
      </c>
      <c r="E246" s="293"/>
      <c r="F246" s="62">
        <v>0</v>
      </c>
      <c r="G246" s="62">
        <v>0</v>
      </c>
      <c r="H246" s="253">
        <f t="shared" si="44"/>
        <v>0</v>
      </c>
    </row>
    <row r="247" spans="1:8" x14ac:dyDescent="0.2">
      <c r="A247" s="29" t="s">
        <v>3458</v>
      </c>
      <c r="B247" s="53" t="s">
        <v>2568</v>
      </c>
      <c r="C247" s="253">
        <v>53918.96</v>
      </c>
      <c r="D247" s="293">
        <v>23</v>
      </c>
      <c r="E247" s="293"/>
      <c r="F247" s="62">
        <v>0</v>
      </c>
      <c r="G247" s="62">
        <v>0</v>
      </c>
      <c r="H247" s="253">
        <f t="shared" si="44"/>
        <v>0</v>
      </c>
    </row>
    <row r="248" spans="1:8" x14ac:dyDescent="0.2">
      <c r="A248" s="29" t="s">
        <v>3459</v>
      </c>
      <c r="B248" s="53" t="s">
        <v>2569</v>
      </c>
      <c r="C248" s="253">
        <v>53918.96</v>
      </c>
      <c r="D248" s="293">
        <v>24</v>
      </c>
      <c r="E248" s="293"/>
      <c r="F248" s="62">
        <v>0</v>
      </c>
      <c r="G248" s="62">
        <v>0</v>
      </c>
      <c r="H248" s="253">
        <f t="shared" si="44"/>
        <v>0</v>
      </c>
    </row>
    <row r="249" spans="1:8" x14ac:dyDescent="0.2">
      <c r="A249" s="29" t="s">
        <v>3460</v>
      </c>
      <c r="B249" s="53" t="s">
        <v>2570</v>
      </c>
      <c r="C249" s="253">
        <v>53918.96</v>
      </c>
      <c r="D249" s="293">
        <v>25</v>
      </c>
      <c r="E249" s="293"/>
      <c r="F249" s="62">
        <v>0</v>
      </c>
      <c r="G249" s="62">
        <v>0</v>
      </c>
      <c r="H249" s="253">
        <f t="shared" si="44"/>
        <v>0</v>
      </c>
    </row>
    <row r="250" spans="1:8" x14ac:dyDescent="0.2">
      <c r="A250" s="29" t="s">
        <v>3461</v>
      </c>
      <c r="B250" s="53" t="s">
        <v>2571</v>
      </c>
      <c r="C250" s="253">
        <v>53918.96</v>
      </c>
      <c r="D250" s="293">
        <v>26</v>
      </c>
      <c r="E250" s="293"/>
      <c r="F250" s="62">
        <v>0</v>
      </c>
      <c r="G250" s="62">
        <v>0</v>
      </c>
      <c r="H250" s="253">
        <f t="shared" si="44"/>
        <v>0</v>
      </c>
    </row>
    <row r="251" spans="1:8" x14ac:dyDescent="0.2">
      <c r="A251" s="29" t="s">
        <v>3462</v>
      </c>
      <c r="B251" s="32" t="s">
        <v>2576</v>
      </c>
      <c r="C251" s="253">
        <v>126324.43</v>
      </c>
      <c r="D251" s="293">
        <v>26</v>
      </c>
      <c r="E251" s="293"/>
      <c r="F251" s="62">
        <v>0</v>
      </c>
      <c r="G251" s="62">
        <v>0</v>
      </c>
      <c r="H251" s="253">
        <f t="shared" si="44"/>
        <v>0</v>
      </c>
    </row>
    <row r="252" spans="1:8" ht="15" x14ac:dyDescent="0.25">
      <c r="A252" s="15" t="s">
        <v>3463</v>
      </c>
      <c r="B252" s="167" t="s">
        <v>5600</v>
      </c>
      <c r="C252" s="269"/>
      <c r="D252" s="269"/>
      <c r="E252" s="269"/>
      <c r="F252" s="269"/>
      <c r="G252" s="269"/>
      <c r="H252" s="288"/>
    </row>
    <row r="253" spans="1:8" x14ac:dyDescent="0.2">
      <c r="A253" s="483" t="s">
        <v>3464</v>
      </c>
      <c r="B253" s="53" t="s">
        <v>2565</v>
      </c>
      <c r="C253" s="253">
        <v>140158.81</v>
      </c>
      <c r="D253" s="33">
        <v>21</v>
      </c>
      <c r="E253" s="293"/>
      <c r="F253" s="62">
        <v>0</v>
      </c>
      <c r="G253" s="62">
        <v>0</v>
      </c>
      <c r="H253" s="253">
        <f t="shared" ref="H253:H272" si="45">G253-F253</f>
        <v>0</v>
      </c>
    </row>
    <row r="254" spans="1:8" x14ac:dyDescent="0.2">
      <c r="A254" s="483" t="s">
        <v>3465</v>
      </c>
      <c r="B254" s="53" t="s">
        <v>9735</v>
      </c>
      <c r="C254" s="253">
        <v>30381.902938557439</v>
      </c>
      <c r="D254" s="33">
        <v>22</v>
      </c>
      <c r="E254" s="293"/>
      <c r="F254" s="62">
        <v>0</v>
      </c>
      <c r="G254" s="62">
        <v>0</v>
      </c>
      <c r="H254" s="253">
        <f t="shared" si="45"/>
        <v>0</v>
      </c>
    </row>
    <row r="255" spans="1:8" x14ac:dyDescent="0.2">
      <c r="A255" s="483" t="s">
        <v>3466</v>
      </c>
      <c r="B255" s="53" t="s">
        <v>11844</v>
      </c>
      <c r="C255" s="253">
        <v>26027.163517364206</v>
      </c>
      <c r="D255" s="33">
        <v>22</v>
      </c>
      <c r="E255" s="293"/>
      <c r="F255" s="62">
        <v>0</v>
      </c>
      <c r="G255" s="62">
        <v>0</v>
      </c>
      <c r="H255" s="253">
        <f t="shared" si="45"/>
        <v>0</v>
      </c>
    </row>
    <row r="256" spans="1:8" x14ac:dyDescent="0.2">
      <c r="A256" s="483" t="s">
        <v>3467</v>
      </c>
      <c r="B256" s="53" t="s">
        <v>9737</v>
      </c>
      <c r="C256" s="253">
        <v>30381.902938557439</v>
      </c>
      <c r="D256" s="33">
        <v>23</v>
      </c>
      <c r="E256" s="293"/>
      <c r="F256" s="62">
        <v>0</v>
      </c>
      <c r="G256" s="62">
        <v>0</v>
      </c>
      <c r="H256" s="253">
        <f t="shared" si="45"/>
        <v>0</v>
      </c>
    </row>
    <row r="257" spans="1:8" x14ac:dyDescent="0.2">
      <c r="A257" s="483" t="s">
        <v>3468</v>
      </c>
      <c r="B257" s="53" t="s">
        <v>9738</v>
      </c>
      <c r="C257" s="253">
        <v>30381.902938557439</v>
      </c>
      <c r="D257" s="33">
        <v>23</v>
      </c>
      <c r="E257" s="293"/>
      <c r="F257" s="62">
        <v>0</v>
      </c>
      <c r="G257" s="62">
        <v>0</v>
      </c>
      <c r="H257" s="253">
        <f t="shared" si="45"/>
        <v>0</v>
      </c>
    </row>
    <row r="258" spans="1:8" x14ac:dyDescent="0.2">
      <c r="A258" s="483" t="s">
        <v>3469</v>
      </c>
      <c r="B258" s="53" t="s">
        <v>11845</v>
      </c>
      <c r="C258" s="253">
        <v>15899.862537845062</v>
      </c>
      <c r="D258" s="33">
        <v>24</v>
      </c>
      <c r="E258" s="293"/>
      <c r="F258" s="62">
        <v>0</v>
      </c>
      <c r="G258" s="62">
        <v>0</v>
      </c>
      <c r="H258" s="253">
        <f t="shared" si="45"/>
        <v>0</v>
      </c>
    </row>
    <row r="259" spans="1:8" x14ac:dyDescent="0.2">
      <c r="A259" s="483" t="s">
        <v>3470</v>
      </c>
      <c r="B259" s="53" t="s">
        <v>9740</v>
      </c>
      <c r="C259" s="253">
        <v>30381.902938557439</v>
      </c>
      <c r="D259" s="33">
        <v>25</v>
      </c>
      <c r="E259" s="293"/>
      <c r="F259" s="62">
        <v>0</v>
      </c>
      <c r="G259" s="62">
        <v>0</v>
      </c>
      <c r="H259" s="253">
        <f t="shared" si="45"/>
        <v>0</v>
      </c>
    </row>
    <row r="260" spans="1:8" x14ac:dyDescent="0.2">
      <c r="A260" s="483" t="s">
        <v>3471</v>
      </c>
      <c r="B260" s="53" t="s">
        <v>9741</v>
      </c>
      <c r="C260" s="253">
        <v>30381.902938557439</v>
      </c>
      <c r="D260" s="33">
        <v>25</v>
      </c>
      <c r="E260" s="293"/>
      <c r="F260" s="62">
        <v>0</v>
      </c>
      <c r="G260" s="62">
        <v>0</v>
      </c>
      <c r="H260" s="253">
        <f t="shared" si="45"/>
        <v>0</v>
      </c>
    </row>
    <row r="261" spans="1:8" x14ac:dyDescent="0.2">
      <c r="A261" s="483" t="s">
        <v>3506</v>
      </c>
      <c r="B261" s="53" t="s">
        <v>9742</v>
      </c>
      <c r="C261" s="253">
        <v>30381.902938557439</v>
      </c>
      <c r="D261" s="33">
        <v>26</v>
      </c>
      <c r="E261" s="293"/>
      <c r="F261" s="62">
        <v>0</v>
      </c>
      <c r="G261" s="62">
        <v>0</v>
      </c>
      <c r="H261" s="253">
        <f t="shared" si="45"/>
        <v>0</v>
      </c>
    </row>
    <row r="262" spans="1:8" x14ac:dyDescent="0.2">
      <c r="A262" s="483" t="s">
        <v>3507</v>
      </c>
      <c r="B262" s="53" t="s">
        <v>11846</v>
      </c>
      <c r="C262" s="253">
        <v>708.9110685663403</v>
      </c>
      <c r="D262" s="33">
        <v>26</v>
      </c>
      <c r="E262" s="293"/>
      <c r="F262" s="62">
        <v>0</v>
      </c>
      <c r="G262" s="62">
        <v>0</v>
      </c>
      <c r="H262" s="253">
        <f t="shared" si="45"/>
        <v>0</v>
      </c>
    </row>
    <row r="263" spans="1:8" x14ac:dyDescent="0.2">
      <c r="A263" s="483" t="s">
        <v>3508</v>
      </c>
      <c r="B263" s="53" t="s">
        <v>9744</v>
      </c>
      <c r="C263" s="253">
        <v>30381.902938557439</v>
      </c>
      <c r="D263" s="33">
        <v>27</v>
      </c>
      <c r="E263" s="293"/>
      <c r="F263" s="62">
        <v>0</v>
      </c>
      <c r="G263" s="62">
        <v>0</v>
      </c>
      <c r="H263" s="253">
        <f t="shared" si="45"/>
        <v>0</v>
      </c>
    </row>
    <row r="264" spans="1:8" x14ac:dyDescent="0.2">
      <c r="A264" s="483" t="s">
        <v>3509</v>
      </c>
      <c r="B264" s="53" t="s">
        <v>9745</v>
      </c>
      <c r="C264" s="253">
        <v>30381.902938557439</v>
      </c>
      <c r="D264" s="33">
        <v>27</v>
      </c>
      <c r="E264" s="293"/>
      <c r="F264" s="62">
        <v>0</v>
      </c>
      <c r="G264" s="62">
        <v>0</v>
      </c>
      <c r="H264" s="253">
        <f t="shared" si="45"/>
        <v>0</v>
      </c>
    </row>
    <row r="265" spans="1:8" x14ac:dyDescent="0.2">
      <c r="A265" s="483" t="s">
        <v>3510</v>
      </c>
      <c r="B265" s="53" t="s">
        <v>11847</v>
      </c>
      <c r="C265" s="253">
        <v>18431.687782724846</v>
      </c>
      <c r="D265" s="33">
        <v>28</v>
      </c>
      <c r="E265" s="293"/>
      <c r="F265" s="62">
        <v>0</v>
      </c>
      <c r="G265" s="62">
        <v>0</v>
      </c>
      <c r="H265" s="253">
        <f t="shared" si="45"/>
        <v>0</v>
      </c>
    </row>
    <row r="266" spans="1:8" x14ac:dyDescent="0.2">
      <c r="A266" s="483" t="s">
        <v>11848</v>
      </c>
      <c r="B266" s="53" t="s">
        <v>9749</v>
      </c>
      <c r="C266" s="253">
        <v>30381.902938557439</v>
      </c>
      <c r="D266" s="33">
        <v>29</v>
      </c>
      <c r="E266" s="293"/>
      <c r="F266" s="62">
        <v>0</v>
      </c>
      <c r="G266" s="62">
        <v>0</v>
      </c>
      <c r="H266" s="253">
        <f t="shared" si="45"/>
        <v>0</v>
      </c>
    </row>
    <row r="267" spans="1:8" x14ac:dyDescent="0.2">
      <c r="A267" s="483" t="s">
        <v>11849</v>
      </c>
      <c r="B267" s="53" t="s">
        <v>9750</v>
      </c>
      <c r="C267" s="253">
        <v>30381.902938557439</v>
      </c>
      <c r="D267" s="33">
        <v>29</v>
      </c>
      <c r="E267" s="293"/>
      <c r="F267" s="62">
        <v>0</v>
      </c>
      <c r="G267" s="62">
        <v>0</v>
      </c>
      <c r="H267" s="253">
        <f t="shared" si="45"/>
        <v>0</v>
      </c>
    </row>
    <row r="268" spans="1:8" x14ac:dyDescent="0.2">
      <c r="A268" s="483" t="s">
        <v>11850</v>
      </c>
      <c r="B268" s="53" t="s">
        <v>11851</v>
      </c>
      <c r="C268" s="253">
        <v>15899.862537845062</v>
      </c>
      <c r="D268" s="33">
        <v>30</v>
      </c>
      <c r="E268" s="293"/>
      <c r="F268" s="62">
        <v>0</v>
      </c>
      <c r="G268" s="62">
        <v>0</v>
      </c>
      <c r="H268" s="253">
        <f t="shared" si="45"/>
        <v>0</v>
      </c>
    </row>
    <row r="269" spans="1:8" x14ac:dyDescent="0.2">
      <c r="A269" s="483" t="s">
        <v>11852</v>
      </c>
      <c r="B269" s="53" t="s">
        <v>9754</v>
      </c>
      <c r="C269" s="253">
        <v>30381.902938557439</v>
      </c>
      <c r="D269" s="33">
        <v>29</v>
      </c>
      <c r="E269" s="293"/>
      <c r="F269" s="62">
        <v>0</v>
      </c>
      <c r="G269" s="62">
        <v>0</v>
      </c>
      <c r="H269" s="253">
        <f t="shared" si="45"/>
        <v>0</v>
      </c>
    </row>
    <row r="270" spans="1:8" x14ac:dyDescent="0.2">
      <c r="A270" s="483" t="s">
        <v>11853</v>
      </c>
      <c r="B270" s="53" t="s">
        <v>9755</v>
      </c>
      <c r="C270" s="253">
        <v>30381.902938557439</v>
      </c>
      <c r="D270" s="33">
        <v>29</v>
      </c>
      <c r="E270" s="293"/>
      <c r="F270" s="62">
        <v>0</v>
      </c>
      <c r="G270" s="62">
        <v>0</v>
      </c>
      <c r="H270" s="253">
        <f t="shared" si="45"/>
        <v>0</v>
      </c>
    </row>
    <row r="271" spans="1:8" x14ac:dyDescent="0.2">
      <c r="A271" s="483" t="s">
        <v>11854</v>
      </c>
      <c r="B271" s="53" t="s">
        <v>11855</v>
      </c>
      <c r="C271" s="253">
        <v>13368.037292965275</v>
      </c>
      <c r="D271" s="33">
        <v>30</v>
      </c>
      <c r="E271" s="293"/>
      <c r="F271" s="62">
        <v>0</v>
      </c>
      <c r="G271" s="62">
        <v>0</v>
      </c>
      <c r="H271" s="253">
        <f t="shared" si="45"/>
        <v>0</v>
      </c>
    </row>
    <row r="272" spans="1:8" x14ac:dyDescent="0.2">
      <c r="A272" s="483" t="s">
        <v>11856</v>
      </c>
      <c r="B272" s="32" t="s">
        <v>2576</v>
      </c>
      <c r="C272" s="253">
        <v>502791.93</v>
      </c>
      <c r="D272" s="33">
        <v>30</v>
      </c>
      <c r="E272" s="293"/>
      <c r="F272" s="62">
        <v>0</v>
      </c>
      <c r="G272" s="62">
        <v>0</v>
      </c>
      <c r="H272" s="253">
        <f t="shared" si="45"/>
        <v>0</v>
      </c>
    </row>
    <row r="273" spans="1:8" ht="15" x14ac:dyDescent="0.25">
      <c r="A273" s="14" t="s">
        <v>3472</v>
      </c>
      <c r="B273" s="12" t="s">
        <v>6111</v>
      </c>
      <c r="C273" s="269"/>
      <c r="D273" s="269"/>
      <c r="E273" s="269"/>
      <c r="F273" s="269"/>
      <c r="G273" s="269"/>
      <c r="H273" s="288"/>
    </row>
    <row r="274" spans="1:8" ht="15" x14ac:dyDescent="0.25">
      <c r="A274" s="29" t="s">
        <v>3473</v>
      </c>
      <c r="B274" s="36" t="s">
        <v>2585</v>
      </c>
      <c r="C274" s="253"/>
      <c r="D274" s="294"/>
      <c r="E274" s="294"/>
      <c r="F274" s="294"/>
      <c r="G274" s="294"/>
      <c r="H274" s="294"/>
    </row>
    <row r="275" spans="1:8" x14ac:dyDescent="0.2">
      <c r="A275" s="29" t="s">
        <v>3474</v>
      </c>
      <c r="B275" s="214" t="s">
        <v>6112</v>
      </c>
      <c r="C275" s="253">
        <v>192493.47</v>
      </c>
      <c r="D275" s="294">
        <v>25</v>
      </c>
      <c r="E275" s="294"/>
      <c r="F275" s="62">
        <v>0</v>
      </c>
      <c r="G275" s="62">
        <v>0</v>
      </c>
      <c r="H275" s="253">
        <f t="shared" ref="H275:H276" si="46">G275-F275</f>
        <v>0</v>
      </c>
    </row>
    <row r="276" spans="1:8" x14ac:dyDescent="0.2">
      <c r="A276" s="29" t="s">
        <v>3475</v>
      </c>
      <c r="B276" s="173" t="s">
        <v>6113</v>
      </c>
      <c r="C276" s="253">
        <v>21388.16</v>
      </c>
      <c r="D276" s="294">
        <v>26</v>
      </c>
      <c r="E276" s="294"/>
      <c r="F276" s="62">
        <v>0</v>
      </c>
      <c r="G276" s="62">
        <v>0</v>
      </c>
      <c r="H276" s="253">
        <f t="shared" si="46"/>
        <v>0</v>
      </c>
    </row>
    <row r="277" spans="1:8" ht="15" x14ac:dyDescent="0.25">
      <c r="A277" s="29" t="s">
        <v>3476</v>
      </c>
      <c r="B277" s="36" t="s">
        <v>2586</v>
      </c>
      <c r="C277" s="253"/>
      <c r="D277" s="294"/>
      <c r="E277" s="294"/>
      <c r="F277" s="294"/>
      <c r="G277" s="294"/>
      <c r="H277" s="294"/>
    </row>
    <row r="278" spans="1:8" x14ac:dyDescent="0.2">
      <c r="A278" s="29" t="s">
        <v>3477</v>
      </c>
      <c r="B278" s="214" t="s">
        <v>6112</v>
      </c>
      <c r="C278" s="253">
        <v>233742.07999999999</v>
      </c>
      <c r="D278" s="294">
        <v>26</v>
      </c>
      <c r="E278" s="294"/>
      <c r="F278" s="62">
        <v>0</v>
      </c>
      <c r="G278" s="62">
        <v>0</v>
      </c>
      <c r="H278" s="253">
        <f t="shared" ref="H278:H279" si="47">G278-F278</f>
        <v>0</v>
      </c>
    </row>
    <row r="279" spans="1:8" x14ac:dyDescent="0.2">
      <c r="A279" s="29" t="s">
        <v>3478</v>
      </c>
      <c r="B279" s="173" t="s">
        <v>6113</v>
      </c>
      <c r="C279" s="253">
        <v>25971.34</v>
      </c>
      <c r="D279" s="294">
        <v>27</v>
      </c>
      <c r="E279" s="294"/>
      <c r="F279" s="62">
        <v>0</v>
      </c>
      <c r="G279" s="62">
        <v>0</v>
      </c>
      <c r="H279" s="253">
        <f t="shared" si="47"/>
        <v>0</v>
      </c>
    </row>
    <row r="280" spans="1:8" ht="15" x14ac:dyDescent="0.25">
      <c r="A280" s="29" t="s">
        <v>3479</v>
      </c>
      <c r="B280" s="36" t="s">
        <v>2587</v>
      </c>
      <c r="C280" s="253"/>
      <c r="D280" s="293"/>
      <c r="E280" s="293"/>
      <c r="F280" s="293"/>
      <c r="G280" s="293"/>
      <c r="H280" s="293"/>
    </row>
    <row r="281" spans="1:8" x14ac:dyDescent="0.2">
      <c r="A281" s="29" t="s">
        <v>3511</v>
      </c>
      <c r="B281" s="214" t="s">
        <v>6112</v>
      </c>
      <c r="C281" s="253">
        <v>233742.07999999999</v>
      </c>
      <c r="D281" s="293">
        <v>27</v>
      </c>
      <c r="E281" s="293"/>
      <c r="F281" s="62">
        <v>0</v>
      </c>
      <c r="G281" s="62">
        <v>0</v>
      </c>
      <c r="H281" s="253">
        <f t="shared" ref="H281:H282" si="48">G281-F281</f>
        <v>0</v>
      </c>
    </row>
    <row r="282" spans="1:8" x14ac:dyDescent="0.2">
      <c r="A282" s="29" t="s">
        <v>3512</v>
      </c>
      <c r="B282" s="173" t="s">
        <v>6113</v>
      </c>
      <c r="C282" s="253">
        <v>25971.34</v>
      </c>
      <c r="D282" s="293">
        <v>28</v>
      </c>
      <c r="E282" s="293"/>
      <c r="F282" s="62">
        <v>0</v>
      </c>
      <c r="G282" s="62">
        <v>0</v>
      </c>
      <c r="H282" s="253">
        <f t="shared" si="48"/>
        <v>0</v>
      </c>
    </row>
    <row r="283" spans="1:8" ht="15" x14ac:dyDescent="0.25">
      <c r="A283" s="29" t="s">
        <v>3513</v>
      </c>
      <c r="B283" s="36" t="s">
        <v>2588</v>
      </c>
      <c r="C283" s="253"/>
      <c r="D283" s="250"/>
      <c r="E283" s="250"/>
      <c r="F283" s="250"/>
      <c r="G283" s="250"/>
      <c r="H283" s="250"/>
    </row>
    <row r="284" spans="1:8" x14ac:dyDescent="0.2">
      <c r="A284" s="29" t="s">
        <v>3514</v>
      </c>
      <c r="B284" s="214" t="s">
        <v>6112</v>
      </c>
      <c r="C284" s="253">
        <v>288740.21000000002</v>
      </c>
      <c r="D284" s="277">
        <v>28</v>
      </c>
      <c r="E284" s="277"/>
      <c r="F284" s="62">
        <v>0</v>
      </c>
      <c r="G284" s="62">
        <v>0</v>
      </c>
      <c r="H284" s="253">
        <f t="shared" ref="H284:H285" si="49">G284-F284</f>
        <v>0</v>
      </c>
    </row>
    <row r="285" spans="1:8" x14ac:dyDescent="0.2">
      <c r="A285" s="29" t="s">
        <v>3515</v>
      </c>
      <c r="B285" s="173" t="s">
        <v>6113</v>
      </c>
      <c r="C285" s="253">
        <v>32082.25</v>
      </c>
      <c r="D285" s="277">
        <v>29</v>
      </c>
      <c r="E285" s="277"/>
      <c r="F285" s="62">
        <v>0</v>
      </c>
      <c r="G285" s="62">
        <v>0</v>
      </c>
      <c r="H285" s="253">
        <f t="shared" si="49"/>
        <v>0</v>
      </c>
    </row>
    <row r="286" spans="1:8" ht="15" x14ac:dyDescent="0.25">
      <c r="A286" s="29" t="s">
        <v>3516</v>
      </c>
      <c r="B286" s="36" t="s">
        <v>2589</v>
      </c>
      <c r="C286" s="253"/>
      <c r="D286" s="277"/>
      <c r="E286" s="277"/>
      <c r="F286" s="277"/>
      <c r="G286" s="277"/>
      <c r="H286" s="277"/>
    </row>
    <row r="287" spans="1:8" x14ac:dyDescent="0.2">
      <c r="A287" s="29" t="s">
        <v>3517</v>
      </c>
      <c r="B287" s="214" t="s">
        <v>6112</v>
      </c>
      <c r="C287" s="253">
        <v>233742.07999999999</v>
      </c>
      <c r="D287" s="277">
        <v>29</v>
      </c>
      <c r="E287" s="277"/>
      <c r="F287" s="62">
        <v>0</v>
      </c>
      <c r="G287" s="62">
        <v>0</v>
      </c>
      <c r="H287" s="253">
        <f t="shared" ref="H287:H288" si="50">G287-F287</f>
        <v>0</v>
      </c>
    </row>
    <row r="288" spans="1:8" x14ac:dyDescent="0.2">
      <c r="A288" s="29" t="s">
        <v>3518</v>
      </c>
      <c r="B288" s="173" t="s">
        <v>6113</v>
      </c>
      <c r="C288" s="253">
        <v>25971.34</v>
      </c>
      <c r="D288" s="277">
        <v>30</v>
      </c>
      <c r="E288" s="277"/>
      <c r="F288" s="62">
        <v>0</v>
      </c>
      <c r="G288" s="62">
        <v>0</v>
      </c>
      <c r="H288" s="253">
        <f t="shared" si="50"/>
        <v>0</v>
      </c>
    </row>
    <row r="289" spans="1:8" ht="15" x14ac:dyDescent="0.25">
      <c r="A289" s="29" t="s">
        <v>3519</v>
      </c>
      <c r="B289" s="40" t="s">
        <v>2590</v>
      </c>
      <c r="C289" s="253"/>
      <c r="D289" s="277"/>
      <c r="E289" s="277"/>
      <c r="F289" s="277"/>
      <c r="G289" s="277"/>
      <c r="H289" s="277"/>
    </row>
    <row r="290" spans="1:8" x14ac:dyDescent="0.2">
      <c r="A290" s="29" t="s">
        <v>3520</v>
      </c>
      <c r="B290" s="214" t="s">
        <v>6112</v>
      </c>
      <c r="C290" s="253">
        <v>233742.07999999999</v>
      </c>
      <c r="D290" s="277">
        <v>30</v>
      </c>
      <c r="E290" s="277"/>
      <c r="F290" s="62">
        <v>0</v>
      </c>
      <c r="G290" s="62">
        <v>0</v>
      </c>
      <c r="H290" s="253">
        <f t="shared" ref="H290:H291" si="51">G290-F290</f>
        <v>0</v>
      </c>
    </row>
    <row r="291" spans="1:8" x14ac:dyDescent="0.2">
      <c r="A291" s="29" t="s">
        <v>3521</v>
      </c>
      <c r="B291" s="173" t="s">
        <v>6113</v>
      </c>
      <c r="C291" s="253">
        <v>25971.34</v>
      </c>
      <c r="D291" s="277">
        <v>31</v>
      </c>
      <c r="E291" s="277"/>
      <c r="F291" s="62">
        <v>0</v>
      </c>
      <c r="G291" s="62">
        <v>0</v>
      </c>
      <c r="H291" s="253">
        <f t="shared" si="51"/>
        <v>0</v>
      </c>
    </row>
    <row r="292" spans="1:8" ht="15" x14ac:dyDescent="0.25">
      <c r="A292" s="29" t="s">
        <v>3522</v>
      </c>
      <c r="B292" s="40" t="s">
        <v>2702</v>
      </c>
      <c r="C292" s="253"/>
      <c r="D292" s="277"/>
      <c r="E292" s="277"/>
      <c r="F292" s="277"/>
      <c r="G292" s="277"/>
      <c r="H292" s="277"/>
    </row>
    <row r="293" spans="1:8" x14ac:dyDescent="0.2">
      <c r="A293" s="29" t="s">
        <v>3523</v>
      </c>
      <c r="B293" s="214" t="s">
        <v>6112</v>
      </c>
      <c r="C293" s="253">
        <v>192493.47</v>
      </c>
      <c r="D293" s="277">
        <v>31</v>
      </c>
      <c r="E293" s="277"/>
      <c r="F293" s="62">
        <v>0</v>
      </c>
      <c r="G293" s="62">
        <v>0</v>
      </c>
      <c r="H293" s="253">
        <f t="shared" ref="H293:H294" si="52">G293-F293</f>
        <v>0</v>
      </c>
    </row>
    <row r="294" spans="1:8" x14ac:dyDescent="0.2">
      <c r="A294" s="29" t="s">
        <v>3524</v>
      </c>
      <c r="B294" s="173" t="s">
        <v>6113</v>
      </c>
      <c r="C294" s="253">
        <v>21388.18</v>
      </c>
      <c r="D294" s="277">
        <v>32</v>
      </c>
      <c r="E294" s="277"/>
      <c r="F294" s="62">
        <v>0</v>
      </c>
      <c r="G294" s="62">
        <v>0</v>
      </c>
      <c r="H294" s="253">
        <f t="shared" si="52"/>
        <v>0</v>
      </c>
    </row>
    <row r="295" spans="1:8" ht="15" x14ac:dyDescent="0.25">
      <c r="A295" s="14" t="s">
        <v>3480</v>
      </c>
      <c r="B295" s="12" t="s">
        <v>6114</v>
      </c>
      <c r="C295" s="269"/>
      <c r="D295" s="269"/>
      <c r="E295" s="269"/>
      <c r="F295" s="269"/>
      <c r="G295" s="269"/>
      <c r="H295" s="288"/>
    </row>
    <row r="296" spans="1:8" x14ac:dyDescent="0.2">
      <c r="A296" s="29" t="s">
        <v>3481</v>
      </c>
      <c r="B296" s="53" t="s">
        <v>2677</v>
      </c>
      <c r="C296" s="253">
        <v>64314.46</v>
      </c>
      <c r="D296" s="277">
        <v>33</v>
      </c>
      <c r="E296" s="277"/>
      <c r="F296" s="62">
        <v>0</v>
      </c>
      <c r="G296" s="62">
        <v>0</v>
      </c>
      <c r="H296" s="253">
        <f t="shared" ref="H296:H300" si="53">G296-F296</f>
        <v>0</v>
      </c>
    </row>
    <row r="297" spans="1:8" x14ac:dyDescent="0.2">
      <c r="A297" s="29" t="s">
        <v>3482</v>
      </c>
      <c r="B297" s="53" t="s">
        <v>2678</v>
      </c>
      <c r="C297" s="253">
        <v>64314.46</v>
      </c>
      <c r="D297" s="277">
        <v>34</v>
      </c>
      <c r="E297" s="277"/>
      <c r="F297" s="62">
        <v>0</v>
      </c>
      <c r="G297" s="62">
        <v>0</v>
      </c>
      <c r="H297" s="253">
        <f t="shared" si="53"/>
        <v>0</v>
      </c>
    </row>
    <row r="298" spans="1:8" x14ac:dyDescent="0.2">
      <c r="A298" s="29" t="s">
        <v>3483</v>
      </c>
      <c r="B298" s="53" t="s">
        <v>1503</v>
      </c>
      <c r="C298" s="253">
        <v>64314.46</v>
      </c>
      <c r="D298" s="277">
        <v>35</v>
      </c>
      <c r="E298" s="277"/>
      <c r="F298" s="62">
        <v>0</v>
      </c>
      <c r="G298" s="62">
        <v>0</v>
      </c>
      <c r="H298" s="253">
        <f t="shared" si="53"/>
        <v>0</v>
      </c>
    </row>
    <row r="299" spans="1:8" x14ac:dyDescent="0.2">
      <c r="A299" s="29" t="s">
        <v>3484</v>
      </c>
      <c r="B299" s="53" t="s">
        <v>1585</v>
      </c>
      <c r="C299" s="253">
        <v>64314.46</v>
      </c>
      <c r="D299" s="277">
        <v>36</v>
      </c>
      <c r="E299" s="277"/>
      <c r="F299" s="62">
        <v>0</v>
      </c>
      <c r="G299" s="62">
        <v>0</v>
      </c>
      <c r="H299" s="253">
        <f t="shared" si="53"/>
        <v>0</v>
      </c>
    </row>
    <row r="300" spans="1:8" x14ac:dyDescent="0.2">
      <c r="A300" s="29" t="s">
        <v>3485</v>
      </c>
      <c r="B300" s="53" t="s">
        <v>3444</v>
      </c>
      <c r="C300" s="253">
        <v>43733.85</v>
      </c>
      <c r="D300" s="277">
        <v>36</v>
      </c>
      <c r="E300" s="277"/>
      <c r="F300" s="62">
        <v>0</v>
      </c>
      <c r="G300" s="62">
        <v>0</v>
      </c>
      <c r="H300" s="253">
        <f t="shared" si="53"/>
        <v>0</v>
      </c>
    </row>
    <row r="301" spans="1:8" ht="30" x14ac:dyDescent="0.25">
      <c r="A301" s="14" t="s">
        <v>3487</v>
      </c>
      <c r="B301" s="167" t="s">
        <v>6143</v>
      </c>
      <c r="C301" s="269"/>
      <c r="D301" s="269"/>
      <c r="E301" s="269"/>
      <c r="F301" s="269"/>
      <c r="G301" s="269"/>
      <c r="H301" s="288"/>
    </row>
    <row r="302" spans="1:8" x14ac:dyDescent="0.2">
      <c r="A302" s="29" t="s">
        <v>4713</v>
      </c>
      <c r="B302" s="6" t="s">
        <v>6116</v>
      </c>
      <c r="C302" s="253">
        <v>118120.61</v>
      </c>
      <c r="D302" s="277">
        <v>36</v>
      </c>
      <c r="E302" s="277"/>
      <c r="F302" s="62">
        <v>0</v>
      </c>
      <c r="G302" s="62">
        <v>0</v>
      </c>
      <c r="H302" s="253">
        <f t="shared" ref="H302:H303" si="54">G302-F302</f>
        <v>0</v>
      </c>
    </row>
    <row r="303" spans="1:8" ht="15" thickBot="1" x14ac:dyDescent="0.25">
      <c r="A303" s="29" t="s">
        <v>3486</v>
      </c>
      <c r="B303" s="6" t="s">
        <v>6117</v>
      </c>
      <c r="C303" s="253">
        <v>90663.07</v>
      </c>
      <c r="D303" s="277">
        <v>36</v>
      </c>
      <c r="E303" s="277"/>
      <c r="F303" s="62">
        <v>0</v>
      </c>
      <c r="G303" s="62">
        <v>0</v>
      </c>
      <c r="H303" s="253">
        <f t="shared" si="54"/>
        <v>0</v>
      </c>
    </row>
    <row r="304" spans="1:8" ht="15.75" thickBot="1" x14ac:dyDescent="0.3">
      <c r="A304" s="158"/>
      <c r="B304" s="159" t="s">
        <v>6169</v>
      </c>
      <c r="C304" s="280">
        <f>SUM(C164:C303)</f>
        <v>8674559.0500000026</v>
      </c>
      <c r="D304" s="273"/>
      <c r="E304" s="273"/>
      <c r="F304" s="262">
        <f>SUM(F164:F303)</f>
        <v>0</v>
      </c>
      <c r="G304" s="262">
        <f>SUM(G164:G303)</f>
        <v>0</v>
      </c>
      <c r="H304" s="262">
        <f>SUM(H164:H303)</f>
        <v>0</v>
      </c>
    </row>
    <row r="305" spans="1:8" ht="30" x14ac:dyDescent="0.25">
      <c r="A305" s="183" t="s">
        <v>6170</v>
      </c>
      <c r="B305" s="166" t="s">
        <v>7799</v>
      </c>
      <c r="C305" s="290"/>
      <c r="D305" s="291"/>
      <c r="E305" s="291"/>
      <c r="F305" s="291"/>
      <c r="G305" s="291"/>
      <c r="H305" s="292"/>
    </row>
    <row r="306" spans="1:8" ht="15" x14ac:dyDescent="0.2">
      <c r="A306" s="47"/>
      <c r="B306" s="6" t="s">
        <v>5591</v>
      </c>
      <c r="C306" s="250"/>
      <c r="D306" s="300"/>
      <c r="E306" s="300"/>
      <c r="F306" s="300"/>
      <c r="G306" s="300"/>
      <c r="H306" s="300"/>
    </row>
    <row r="307" spans="1:8" ht="15" x14ac:dyDescent="0.25">
      <c r="A307" s="15" t="s">
        <v>1010</v>
      </c>
      <c r="B307" s="12" t="s">
        <v>6093</v>
      </c>
      <c r="C307" s="269"/>
      <c r="D307" s="269"/>
      <c r="E307" s="269"/>
      <c r="F307" s="269"/>
      <c r="G307" s="269"/>
      <c r="H307" s="288"/>
    </row>
    <row r="308" spans="1:8" x14ac:dyDescent="0.2">
      <c r="A308" s="29" t="s">
        <v>1011</v>
      </c>
      <c r="B308" s="6" t="s">
        <v>6094</v>
      </c>
      <c r="C308" s="253"/>
      <c r="D308" s="293"/>
      <c r="E308" s="293"/>
      <c r="F308" s="62"/>
      <c r="G308" s="62"/>
      <c r="H308" s="253"/>
    </row>
    <row r="309" spans="1:8" x14ac:dyDescent="0.2">
      <c r="A309" s="521" t="s">
        <v>9579</v>
      </c>
      <c r="B309" s="54" t="s">
        <v>9580</v>
      </c>
      <c r="C309" s="253">
        <v>97223.94</v>
      </c>
      <c r="D309" s="293">
        <v>19</v>
      </c>
      <c r="E309" s="293"/>
      <c r="F309" s="62">
        <v>0</v>
      </c>
      <c r="G309" s="62">
        <v>0</v>
      </c>
      <c r="H309" s="253">
        <f t="shared" ref="H309" si="55">G309-F309</f>
        <v>0</v>
      </c>
    </row>
    <row r="310" spans="1:8" x14ac:dyDescent="0.2">
      <c r="A310" s="29" t="s">
        <v>1012</v>
      </c>
      <c r="B310" s="6" t="s">
        <v>6043</v>
      </c>
      <c r="C310" s="253"/>
      <c r="D310" s="293"/>
      <c r="E310" s="293"/>
      <c r="F310" s="293"/>
      <c r="G310" s="293"/>
      <c r="H310" s="293"/>
    </row>
    <row r="311" spans="1:8" ht="28.5" x14ac:dyDescent="0.2">
      <c r="A311" s="29"/>
      <c r="B311" s="173" t="s">
        <v>6095</v>
      </c>
      <c r="C311" s="253">
        <v>1380019.68</v>
      </c>
      <c r="D311" s="293">
        <v>28</v>
      </c>
      <c r="E311" s="293"/>
      <c r="F311" s="62">
        <v>0</v>
      </c>
      <c r="G311" s="62">
        <v>0</v>
      </c>
      <c r="H311" s="253">
        <f t="shared" ref="H311" si="56">G311-F311</f>
        <v>0</v>
      </c>
    </row>
    <row r="312" spans="1:8" x14ac:dyDescent="0.2">
      <c r="A312" s="29" t="s">
        <v>1410</v>
      </c>
      <c r="B312" s="6" t="s">
        <v>6096</v>
      </c>
      <c r="C312" s="253"/>
      <c r="D312" s="293"/>
      <c r="E312" s="293"/>
      <c r="F312" s="293"/>
      <c r="G312" s="293"/>
      <c r="H312" s="293"/>
    </row>
    <row r="313" spans="1:8" x14ac:dyDescent="0.2">
      <c r="A313" s="29" t="s">
        <v>5377</v>
      </c>
      <c r="B313" s="54" t="s">
        <v>9581</v>
      </c>
      <c r="C313" s="253">
        <v>52584.95</v>
      </c>
      <c r="D313" s="293">
        <v>39</v>
      </c>
      <c r="E313" s="293"/>
      <c r="F313" s="62">
        <v>0</v>
      </c>
      <c r="G313" s="62">
        <v>0</v>
      </c>
      <c r="H313" s="253">
        <f t="shared" ref="H313:H314" si="57">G313-F313</f>
        <v>0</v>
      </c>
    </row>
    <row r="314" spans="1:8" x14ac:dyDescent="0.2">
      <c r="A314" s="29" t="s">
        <v>5378</v>
      </c>
      <c r="B314" s="530" t="s">
        <v>9582</v>
      </c>
      <c r="C314" s="247">
        <v>52584.95</v>
      </c>
      <c r="D314" s="293">
        <v>40</v>
      </c>
      <c r="E314" s="293"/>
      <c r="F314" s="62">
        <v>0</v>
      </c>
      <c r="G314" s="62">
        <v>0</v>
      </c>
      <c r="H314" s="253">
        <f t="shared" si="57"/>
        <v>0</v>
      </c>
    </row>
    <row r="315" spans="1:8" ht="15" x14ac:dyDescent="0.25">
      <c r="A315" s="15" t="s">
        <v>5379</v>
      </c>
      <c r="B315" s="12" t="s">
        <v>5804</v>
      </c>
      <c r="C315" s="269"/>
      <c r="D315" s="269"/>
      <c r="E315" s="269"/>
      <c r="F315" s="269"/>
      <c r="G315" s="269"/>
      <c r="H315" s="288"/>
    </row>
    <row r="316" spans="1:8" ht="28.5" x14ac:dyDescent="0.2">
      <c r="A316" s="29" t="s">
        <v>5380</v>
      </c>
      <c r="B316" s="173" t="s">
        <v>6099</v>
      </c>
      <c r="C316" s="253">
        <v>249574.9</v>
      </c>
      <c r="D316" s="293">
        <v>36</v>
      </c>
      <c r="E316" s="293"/>
      <c r="F316" s="62">
        <v>0</v>
      </c>
      <c r="G316" s="62">
        <v>0</v>
      </c>
      <c r="H316" s="253">
        <f t="shared" ref="H316" si="58">G316-F316</f>
        <v>0</v>
      </c>
    </row>
    <row r="317" spans="1:8" ht="15" x14ac:dyDescent="0.25">
      <c r="A317" s="15" t="s">
        <v>1013</v>
      </c>
      <c r="B317" s="12" t="s">
        <v>5805</v>
      </c>
      <c r="C317" s="269"/>
      <c r="D317" s="269"/>
      <c r="E317" s="269"/>
      <c r="F317" s="269"/>
      <c r="G317" s="269"/>
      <c r="H317" s="288"/>
    </row>
    <row r="318" spans="1:8" ht="28.5" x14ac:dyDescent="0.2">
      <c r="A318" s="29" t="s">
        <v>1014</v>
      </c>
      <c r="B318" s="31" t="s">
        <v>6064</v>
      </c>
      <c r="C318" s="253">
        <v>35495.25</v>
      </c>
      <c r="D318" s="293">
        <v>39</v>
      </c>
      <c r="E318" s="293"/>
      <c r="F318" s="62">
        <v>0</v>
      </c>
      <c r="G318" s="62">
        <v>0</v>
      </c>
      <c r="H318" s="253">
        <f t="shared" ref="H318:H323" si="59">G318-F318</f>
        <v>0</v>
      </c>
    </row>
    <row r="319" spans="1:8" ht="28.5" x14ac:dyDescent="0.2">
      <c r="A319" s="29" t="s">
        <v>5381</v>
      </c>
      <c r="B319" s="31" t="s">
        <v>6100</v>
      </c>
      <c r="C319" s="253">
        <v>35495.25</v>
      </c>
      <c r="D319" s="293">
        <v>40</v>
      </c>
      <c r="E319" s="293"/>
      <c r="F319" s="62">
        <v>0</v>
      </c>
      <c r="G319" s="62">
        <v>0</v>
      </c>
      <c r="H319" s="253">
        <f t="shared" si="59"/>
        <v>0</v>
      </c>
    </row>
    <row r="320" spans="1:8" ht="28.5" x14ac:dyDescent="0.2">
      <c r="A320" s="29" t="s">
        <v>5382</v>
      </c>
      <c r="B320" s="31" t="s">
        <v>6101</v>
      </c>
      <c r="C320" s="253">
        <v>35495.25</v>
      </c>
      <c r="D320" s="293">
        <v>40</v>
      </c>
      <c r="E320" s="293"/>
      <c r="F320" s="62">
        <v>0</v>
      </c>
      <c r="G320" s="62">
        <v>0</v>
      </c>
      <c r="H320" s="253">
        <f t="shared" si="59"/>
        <v>0</v>
      </c>
    </row>
    <row r="321" spans="1:8" ht="28.5" x14ac:dyDescent="0.2">
      <c r="A321" s="29" t="s">
        <v>5383</v>
      </c>
      <c r="B321" s="31" t="s">
        <v>6102</v>
      </c>
      <c r="C321" s="253">
        <v>35495.25</v>
      </c>
      <c r="D321" s="293">
        <v>40</v>
      </c>
      <c r="E321" s="293"/>
      <c r="F321" s="62">
        <v>0</v>
      </c>
      <c r="G321" s="62">
        <v>0</v>
      </c>
      <c r="H321" s="253">
        <f t="shared" si="59"/>
        <v>0</v>
      </c>
    </row>
    <row r="322" spans="1:8" ht="28.5" x14ac:dyDescent="0.2">
      <c r="A322" s="29" t="s">
        <v>5384</v>
      </c>
      <c r="B322" s="31" t="s">
        <v>6103</v>
      </c>
      <c r="C322" s="253">
        <v>39441.519999999997</v>
      </c>
      <c r="D322" s="294">
        <v>41</v>
      </c>
      <c r="E322" s="294"/>
      <c r="F322" s="62">
        <v>0</v>
      </c>
      <c r="G322" s="62">
        <v>0</v>
      </c>
      <c r="H322" s="253">
        <f t="shared" si="59"/>
        <v>0</v>
      </c>
    </row>
    <row r="323" spans="1:8" ht="29.25" thickBot="1" x14ac:dyDescent="0.25">
      <c r="A323" s="29" t="s">
        <v>5385</v>
      </c>
      <c r="B323" s="31" t="s">
        <v>6104</v>
      </c>
      <c r="C323" s="253">
        <v>39441.51</v>
      </c>
      <c r="D323" s="294">
        <v>41</v>
      </c>
      <c r="E323" s="294"/>
      <c r="F323" s="62">
        <v>0</v>
      </c>
      <c r="G323" s="62">
        <v>0</v>
      </c>
      <c r="H323" s="253">
        <f t="shared" si="59"/>
        <v>0</v>
      </c>
    </row>
    <row r="324" spans="1:8" ht="15.75" thickBot="1" x14ac:dyDescent="0.3">
      <c r="A324" s="158"/>
      <c r="B324" s="159" t="s">
        <v>6171</v>
      </c>
      <c r="C324" s="280">
        <f>SUM(C307:C323)</f>
        <v>2052852.4499999997</v>
      </c>
      <c r="D324" s="273"/>
      <c r="E324" s="273"/>
      <c r="F324" s="262">
        <f t="shared" ref="F324:H324" si="60">SUM(F307:F323)</f>
        <v>0</v>
      </c>
      <c r="G324" s="262">
        <f t="shared" si="60"/>
        <v>0</v>
      </c>
      <c r="H324" s="262">
        <f t="shared" si="60"/>
        <v>0</v>
      </c>
    </row>
    <row r="325" spans="1:8" ht="45" x14ac:dyDescent="0.25">
      <c r="A325" s="183" t="s">
        <v>6172</v>
      </c>
      <c r="B325" s="501" t="s">
        <v>7800</v>
      </c>
      <c r="C325" s="286"/>
      <c r="D325" s="275"/>
      <c r="E325" s="275"/>
      <c r="F325" s="275"/>
      <c r="G325" s="275"/>
      <c r="H325" s="287"/>
    </row>
    <row r="326" spans="1:8" x14ac:dyDescent="0.2">
      <c r="A326" s="47"/>
      <c r="B326" s="6" t="s">
        <v>5591</v>
      </c>
      <c r="C326" s="250"/>
      <c r="D326" s="250"/>
      <c r="E326" s="250"/>
      <c r="F326" s="250"/>
      <c r="G326" s="250"/>
      <c r="H326" s="250"/>
    </row>
    <row r="327" spans="1:8" ht="15" x14ac:dyDescent="0.25">
      <c r="A327" s="47"/>
      <c r="B327" s="41" t="s">
        <v>6141</v>
      </c>
      <c r="C327" s="255"/>
      <c r="D327" s="277"/>
      <c r="E327" s="277"/>
      <c r="F327" s="277"/>
      <c r="G327" s="277"/>
      <c r="H327" s="277"/>
    </row>
    <row r="328" spans="1:8" ht="15" x14ac:dyDescent="0.25">
      <c r="A328" s="15" t="s">
        <v>1015</v>
      </c>
      <c r="B328" s="27" t="s">
        <v>6142</v>
      </c>
      <c r="C328" s="267"/>
      <c r="D328" s="269"/>
      <c r="E328" s="269"/>
      <c r="F328" s="269"/>
      <c r="G328" s="269"/>
      <c r="H328" s="288"/>
    </row>
    <row r="329" spans="1:8" x14ac:dyDescent="0.2">
      <c r="A329" s="29" t="s">
        <v>1016</v>
      </c>
      <c r="B329" s="53" t="s">
        <v>2565</v>
      </c>
      <c r="C329" s="253">
        <v>126204.82</v>
      </c>
      <c r="D329" s="293">
        <v>19</v>
      </c>
      <c r="E329" s="293"/>
      <c r="F329" s="62">
        <v>0</v>
      </c>
      <c r="G329" s="62">
        <v>0</v>
      </c>
      <c r="H329" s="253">
        <f t="shared" ref="H329:H344" si="61">G329-F329</f>
        <v>0</v>
      </c>
    </row>
    <row r="330" spans="1:8" x14ac:dyDescent="0.2">
      <c r="A330" s="29" t="s">
        <v>1017</v>
      </c>
      <c r="B330" s="53" t="s">
        <v>2566</v>
      </c>
      <c r="C330" s="253">
        <v>63096.46</v>
      </c>
      <c r="D330" s="293">
        <v>20</v>
      </c>
      <c r="E330" s="293"/>
      <c r="F330" s="62">
        <v>0</v>
      </c>
      <c r="G330" s="62">
        <v>0</v>
      </c>
      <c r="H330" s="253">
        <f t="shared" si="61"/>
        <v>0</v>
      </c>
    </row>
    <row r="331" spans="1:8" x14ac:dyDescent="0.2">
      <c r="A331" s="29" t="s">
        <v>1018</v>
      </c>
      <c r="B331" s="53" t="s">
        <v>2567</v>
      </c>
      <c r="C331" s="253">
        <v>63096.46</v>
      </c>
      <c r="D331" s="293">
        <v>20</v>
      </c>
      <c r="E331" s="293"/>
      <c r="F331" s="62">
        <v>0</v>
      </c>
      <c r="G331" s="62">
        <v>0</v>
      </c>
      <c r="H331" s="253">
        <f t="shared" si="61"/>
        <v>0</v>
      </c>
    </row>
    <row r="332" spans="1:8" x14ac:dyDescent="0.2">
      <c r="A332" s="29" t="s">
        <v>1019</v>
      </c>
      <c r="B332" s="53" t="s">
        <v>2568</v>
      </c>
      <c r="C332" s="253">
        <v>63096.46</v>
      </c>
      <c r="D332" s="293">
        <v>21</v>
      </c>
      <c r="E332" s="293"/>
      <c r="F332" s="62">
        <v>0</v>
      </c>
      <c r="G332" s="62">
        <v>0</v>
      </c>
      <c r="H332" s="253">
        <f t="shared" si="61"/>
        <v>0</v>
      </c>
    </row>
    <row r="333" spans="1:8" x14ac:dyDescent="0.2">
      <c r="A333" s="29" t="s">
        <v>1020</v>
      </c>
      <c r="B333" s="53" t="s">
        <v>2569</v>
      </c>
      <c r="C333" s="253">
        <v>63096.46</v>
      </c>
      <c r="D333" s="293">
        <v>21</v>
      </c>
      <c r="E333" s="293"/>
      <c r="F333" s="62">
        <v>0</v>
      </c>
      <c r="G333" s="62">
        <v>0</v>
      </c>
      <c r="H333" s="253">
        <f t="shared" si="61"/>
        <v>0</v>
      </c>
    </row>
    <row r="334" spans="1:8" x14ac:dyDescent="0.2">
      <c r="A334" s="29" t="s">
        <v>1286</v>
      </c>
      <c r="B334" s="53" t="s">
        <v>2570</v>
      </c>
      <c r="C334" s="253">
        <v>63096.46</v>
      </c>
      <c r="D334" s="293">
        <v>21</v>
      </c>
      <c r="E334" s="293"/>
      <c r="F334" s="62">
        <v>0</v>
      </c>
      <c r="G334" s="62">
        <v>0</v>
      </c>
      <c r="H334" s="253">
        <f t="shared" si="61"/>
        <v>0</v>
      </c>
    </row>
    <row r="335" spans="1:8" x14ac:dyDescent="0.2">
      <c r="A335" s="29" t="s">
        <v>1287</v>
      </c>
      <c r="B335" s="53" t="s">
        <v>2571</v>
      </c>
      <c r="C335" s="253">
        <v>63096.46</v>
      </c>
      <c r="D335" s="293">
        <v>22</v>
      </c>
      <c r="E335" s="293"/>
      <c r="F335" s="62">
        <v>0</v>
      </c>
      <c r="G335" s="62">
        <v>0</v>
      </c>
      <c r="H335" s="253">
        <f t="shared" si="61"/>
        <v>0</v>
      </c>
    </row>
    <row r="336" spans="1:8" x14ac:dyDescent="0.2">
      <c r="A336" s="29" t="s">
        <v>1288</v>
      </c>
      <c r="B336" s="53" t="s">
        <v>2572</v>
      </c>
      <c r="C336" s="253">
        <v>63096.46</v>
      </c>
      <c r="D336" s="293">
        <v>22</v>
      </c>
      <c r="E336" s="293"/>
      <c r="F336" s="62">
        <v>0</v>
      </c>
      <c r="G336" s="62">
        <v>0</v>
      </c>
      <c r="H336" s="253">
        <f t="shared" si="61"/>
        <v>0</v>
      </c>
    </row>
    <row r="337" spans="1:8" x14ac:dyDescent="0.2">
      <c r="A337" s="29" t="s">
        <v>1289</v>
      </c>
      <c r="B337" s="53" t="s">
        <v>2573</v>
      </c>
      <c r="C337" s="253">
        <v>63096.46</v>
      </c>
      <c r="D337" s="293">
        <v>22</v>
      </c>
      <c r="E337" s="293"/>
      <c r="F337" s="62">
        <v>0</v>
      </c>
      <c r="G337" s="62">
        <v>0</v>
      </c>
      <c r="H337" s="253">
        <f t="shared" si="61"/>
        <v>0</v>
      </c>
    </row>
    <row r="338" spans="1:8" x14ac:dyDescent="0.2">
      <c r="A338" s="29" t="s">
        <v>1290</v>
      </c>
      <c r="B338" s="53" t="s">
        <v>2574</v>
      </c>
      <c r="C338" s="253">
        <v>63096.46</v>
      </c>
      <c r="D338" s="293">
        <v>23</v>
      </c>
      <c r="E338" s="293"/>
      <c r="F338" s="62">
        <v>0</v>
      </c>
      <c r="G338" s="62">
        <v>0</v>
      </c>
      <c r="H338" s="253">
        <f t="shared" si="61"/>
        <v>0</v>
      </c>
    </row>
    <row r="339" spans="1:8" x14ac:dyDescent="0.2">
      <c r="A339" s="29" t="s">
        <v>3529</v>
      </c>
      <c r="B339" s="53" t="s">
        <v>2575</v>
      </c>
      <c r="C339" s="253">
        <v>63096.46</v>
      </c>
      <c r="D339" s="293">
        <v>23</v>
      </c>
      <c r="E339" s="293"/>
      <c r="F339" s="62">
        <v>0</v>
      </c>
      <c r="G339" s="62">
        <v>0</v>
      </c>
      <c r="H339" s="253">
        <f t="shared" si="61"/>
        <v>0</v>
      </c>
    </row>
    <row r="340" spans="1:8" x14ac:dyDescent="0.2">
      <c r="A340" s="29" t="s">
        <v>3530</v>
      </c>
      <c r="B340" s="53" t="s">
        <v>2662</v>
      </c>
      <c r="C340" s="253">
        <v>63096.46</v>
      </c>
      <c r="D340" s="293">
        <v>23</v>
      </c>
      <c r="E340" s="293"/>
      <c r="F340" s="62">
        <v>0</v>
      </c>
      <c r="G340" s="62">
        <v>0</v>
      </c>
      <c r="H340" s="253">
        <f t="shared" si="61"/>
        <v>0</v>
      </c>
    </row>
    <row r="341" spans="1:8" x14ac:dyDescent="0.2">
      <c r="A341" s="29" t="s">
        <v>3531</v>
      </c>
      <c r="B341" s="53" t="s">
        <v>2663</v>
      </c>
      <c r="C341" s="253">
        <v>63096.46</v>
      </c>
      <c r="D341" s="293">
        <v>24</v>
      </c>
      <c r="E341" s="293"/>
      <c r="F341" s="62">
        <v>0</v>
      </c>
      <c r="G341" s="62">
        <v>0</v>
      </c>
      <c r="H341" s="253">
        <f t="shared" si="61"/>
        <v>0</v>
      </c>
    </row>
    <row r="342" spans="1:8" x14ac:dyDescent="0.2">
      <c r="A342" s="29" t="s">
        <v>3532</v>
      </c>
      <c r="B342" s="53" t="s">
        <v>3525</v>
      </c>
      <c r="C342" s="253">
        <v>63096.46</v>
      </c>
      <c r="D342" s="293">
        <v>24</v>
      </c>
      <c r="E342" s="293"/>
      <c r="F342" s="62">
        <v>0</v>
      </c>
      <c r="G342" s="62">
        <v>0</v>
      </c>
      <c r="H342" s="253">
        <f t="shared" si="61"/>
        <v>0</v>
      </c>
    </row>
    <row r="343" spans="1:8" x14ac:dyDescent="0.2">
      <c r="A343" s="29" t="s">
        <v>3533</v>
      </c>
      <c r="B343" s="53" t="s">
        <v>3526</v>
      </c>
      <c r="C343" s="253">
        <v>63096.46</v>
      </c>
      <c r="D343" s="293">
        <v>24</v>
      </c>
      <c r="E343" s="293"/>
      <c r="F343" s="62">
        <v>0</v>
      </c>
      <c r="G343" s="62">
        <v>0</v>
      </c>
      <c r="H343" s="253">
        <f t="shared" si="61"/>
        <v>0</v>
      </c>
    </row>
    <row r="344" spans="1:8" x14ac:dyDescent="0.2">
      <c r="A344" s="29" t="s">
        <v>3534</v>
      </c>
      <c r="B344" s="53" t="s">
        <v>3527</v>
      </c>
      <c r="C344" s="253">
        <v>63096.42</v>
      </c>
      <c r="D344" s="293">
        <v>24</v>
      </c>
      <c r="E344" s="293"/>
      <c r="F344" s="62">
        <v>0</v>
      </c>
      <c r="G344" s="62">
        <v>0</v>
      </c>
      <c r="H344" s="253">
        <f t="shared" si="61"/>
        <v>0</v>
      </c>
    </row>
    <row r="345" spans="1:8" x14ac:dyDescent="0.2">
      <c r="A345" s="29" t="s">
        <v>3535</v>
      </c>
      <c r="B345" s="53" t="s">
        <v>3528</v>
      </c>
      <c r="C345" s="253"/>
      <c r="D345" s="293"/>
      <c r="E345" s="293"/>
      <c r="F345" s="293"/>
      <c r="G345" s="293"/>
      <c r="H345" s="293"/>
    </row>
    <row r="346" spans="1:8" x14ac:dyDescent="0.2">
      <c r="A346" s="29" t="s">
        <v>3536</v>
      </c>
      <c r="B346" s="32" t="s">
        <v>2576</v>
      </c>
      <c r="C346" s="253"/>
      <c r="D346" s="293"/>
      <c r="E346" s="293"/>
      <c r="F346" s="293"/>
      <c r="G346" s="293"/>
      <c r="H346" s="293"/>
    </row>
    <row r="347" spans="1:8" ht="15" x14ac:dyDescent="0.25">
      <c r="A347" s="49" t="s">
        <v>1021</v>
      </c>
      <c r="B347" s="12" t="s">
        <v>6110</v>
      </c>
      <c r="C347" s="267"/>
      <c r="D347" s="269"/>
      <c r="E347" s="269"/>
      <c r="F347" s="269"/>
      <c r="G347" s="269"/>
      <c r="H347" s="288"/>
    </row>
    <row r="348" spans="1:8" x14ac:dyDescent="0.2">
      <c r="A348" s="29" t="s">
        <v>1022</v>
      </c>
      <c r="B348" s="53" t="s">
        <v>2565</v>
      </c>
      <c r="C348" s="253">
        <v>262919.7</v>
      </c>
      <c r="D348" s="293">
        <v>20</v>
      </c>
      <c r="E348" s="293"/>
      <c r="F348" s="62">
        <v>0</v>
      </c>
      <c r="G348" s="62">
        <v>0</v>
      </c>
      <c r="H348" s="253">
        <f t="shared" ref="H348:H365" si="62">G348-F348</f>
        <v>0</v>
      </c>
    </row>
    <row r="349" spans="1:8" x14ac:dyDescent="0.2">
      <c r="A349" s="29" t="s">
        <v>1023</v>
      </c>
      <c r="B349" s="53" t="s">
        <v>2566</v>
      </c>
      <c r="C349" s="253">
        <v>88624.62</v>
      </c>
      <c r="D349" s="293">
        <v>21</v>
      </c>
      <c r="E349" s="293"/>
      <c r="F349" s="62">
        <v>0</v>
      </c>
      <c r="G349" s="62">
        <v>0</v>
      </c>
      <c r="H349" s="253">
        <f t="shared" si="62"/>
        <v>0</v>
      </c>
    </row>
    <row r="350" spans="1:8" x14ac:dyDescent="0.2">
      <c r="A350" s="29" t="s">
        <v>1024</v>
      </c>
      <c r="B350" s="53" t="s">
        <v>2567</v>
      </c>
      <c r="C350" s="253">
        <v>88624.62</v>
      </c>
      <c r="D350" s="293">
        <v>22</v>
      </c>
      <c r="E350" s="293"/>
      <c r="F350" s="62">
        <v>0</v>
      </c>
      <c r="G350" s="62">
        <v>0</v>
      </c>
      <c r="H350" s="253">
        <f t="shared" si="62"/>
        <v>0</v>
      </c>
    </row>
    <row r="351" spans="1:8" x14ac:dyDescent="0.2">
      <c r="A351" s="29" t="s">
        <v>1025</v>
      </c>
      <c r="B351" s="53" t="s">
        <v>2568</v>
      </c>
      <c r="C351" s="253">
        <v>88624.62</v>
      </c>
      <c r="D351" s="293">
        <v>23</v>
      </c>
      <c r="E351" s="293"/>
      <c r="F351" s="62">
        <v>0</v>
      </c>
      <c r="G351" s="62">
        <v>0</v>
      </c>
      <c r="H351" s="253">
        <f t="shared" si="62"/>
        <v>0</v>
      </c>
    </row>
    <row r="352" spans="1:8" x14ac:dyDescent="0.2">
      <c r="A352" s="29" t="s">
        <v>1026</v>
      </c>
      <c r="B352" s="53" t="s">
        <v>2569</v>
      </c>
      <c r="C352" s="253">
        <v>88624.62</v>
      </c>
      <c r="D352" s="293">
        <v>24</v>
      </c>
      <c r="E352" s="293"/>
      <c r="F352" s="62">
        <v>0</v>
      </c>
      <c r="G352" s="62">
        <v>0</v>
      </c>
      <c r="H352" s="253">
        <f t="shared" si="62"/>
        <v>0</v>
      </c>
    </row>
    <row r="353" spans="1:8" x14ac:dyDescent="0.2">
      <c r="A353" s="29" t="s">
        <v>1291</v>
      </c>
      <c r="B353" s="53" t="s">
        <v>2570</v>
      </c>
      <c r="C353" s="253">
        <v>88624.62</v>
      </c>
      <c r="D353" s="293">
        <v>24</v>
      </c>
      <c r="E353" s="293"/>
      <c r="F353" s="62">
        <v>0</v>
      </c>
      <c r="G353" s="62">
        <v>0</v>
      </c>
      <c r="H353" s="253">
        <f t="shared" si="62"/>
        <v>0</v>
      </c>
    </row>
    <row r="354" spans="1:8" x14ac:dyDescent="0.2">
      <c r="A354" s="29" t="s">
        <v>1292</v>
      </c>
      <c r="B354" s="53" t="s">
        <v>2571</v>
      </c>
      <c r="C354" s="253">
        <v>88624.62</v>
      </c>
      <c r="D354" s="293">
        <v>25</v>
      </c>
      <c r="E354" s="293"/>
      <c r="F354" s="62">
        <v>0</v>
      </c>
      <c r="G354" s="62">
        <v>0</v>
      </c>
      <c r="H354" s="253">
        <f t="shared" si="62"/>
        <v>0</v>
      </c>
    </row>
    <row r="355" spans="1:8" x14ac:dyDescent="0.2">
      <c r="A355" s="29" t="s">
        <v>1293</v>
      </c>
      <c r="B355" s="53" t="s">
        <v>2572</v>
      </c>
      <c r="C355" s="253">
        <v>88624.62</v>
      </c>
      <c r="D355" s="293">
        <v>25</v>
      </c>
      <c r="E355" s="293"/>
      <c r="F355" s="62">
        <v>0</v>
      </c>
      <c r="G355" s="62">
        <v>0</v>
      </c>
      <c r="H355" s="253">
        <f t="shared" si="62"/>
        <v>0</v>
      </c>
    </row>
    <row r="356" spans="1:8" x14ac:dyDescent="0.2">
      <c r="A356" s="29" t="s">
        <v>1294</v>
      </c>
      <c r="B356" s="53" t="s">
        <v>2573</v>
      </c>
      <c r="C356" s="253">
        <v>88624.62</v>
      </c>
      <c r="D356" s="293">
        <v>26</v>
      </c>
      <c r="E356" s="293"/>
      <c r="F356" s="62">
        <v>0</v>
      </c>
      <c r="G356" s="62">
        <v>0</v>
      </c>
      <c r="H356" s="253">
        <f t="shared" si="62"/>
        <v>0</v>
      </c>
    </row>
    <row r="357" spans="1:8" x14ac:dyDescent="0.2">
      <c r="A357" s="29" t="s">
        <v>1295</v>
      </c>
      <c r="B357" s="53" t="s">
        <v>2574</v>
      </c>
      <c r="C357" s="253">
        <v>88624.62</v>
      </c>
      <c r="D357" s="293">
        <v>26</v>
      </c>
      <c r="E357" s="293"/>
      <c r="F357" s="62">
        <v>0</v>
      </c>
      <c r="G357" s="62">
        <v>0</v>
      </c>
      <c r="H357" s="253">
        <f t="shared" si="62"/>
        <v>0</v>
      </c>
    </row>
    <row r="358" spans="1:8" x14ac:dyDescent="0.2">
      <c r="A358" s="29" t="s">
        <v>3537</v>
      </c>
      <c r="B358" s="53" t="s">
        <v>2575</v>
      </c>
      <c r="C358" s="253">
        <v>88624.62</v>
      </c>
      <c r="D358" s="293">
        <v>27</v>
      </c>
      <c r="E358" s="293"/>
      <c r="F358" s="62">
        <v>0</v>
      </c>
      <c r="G358" s="62">
        <v>0</v>
      </c>
      <c r="H358" s="253">
        <f t="shared" si="62"/>
        <v>0</v>
      </c>
    </row>
    <row r="359" spans="1:8" x14ac:dyDescent="0.2">
      <c r="A359" s="29" t="s">
        <v>3538</v>
      </c>
      <c r="B359" s="53" t="s">
        <v>2662</v>
      </c>
      <c r="C359" s="253">
        <v>88624.62</v>
      </c>
      <c r="D359" s="293">
        <v>27</v>
      </c>
      <c r="E359" s="293"/>
      <c r="F359" s="62">
        <v>0</v>
      </c>
      <c r="G359" s="62">
        <v>0</v>
      </c>
      <c r="H359" s="253">
        <f t="shared" si="62"/>
        <v>0</v>
      </c>
    </row>
    <row r="360" spans="1:8" x14ac:dyDescent="0.2">
      <c r="A360" s="29" t="s">
        <v>3539</v>
      </c>
      <c r="B360" s="53" t="s">
        <v>2663</v>
      </c>
      <c r="C360" s="253">
        <v>88624.62</v>
      </c>
      <c r="D360" s="293">
        <v>28</v>
      </c>
      <c r="E360" s="293"/>
      <c r="F360" s="62">
        <v>0</v>
      </c>
      <c r="G360" s="62">
        <v>0</v>
      </c>
      <c r="H360" s="253">
        <f t="shared" si="62"/>
        <v>0</v>
      </c>
    </row>
    <row r="361" spans="1:8" x14ac:dyDescent="0.2">
      <c r="A361" s="29" t="s">
        <v>3540</v>
      </c>
      <c r="B361" s="53" t="s">
        <v>3525</v>
      </c>
      <c r="C361" s="253">
        <v>88624.62</v>
      </c>
      <c r="D361" s="293">
        <v>28</v>
      </c>
      <c r="E361" s="293"/>
      <c r="F361" s="62">
        <v>0</v>
      </c>
      <c r="G361" s="62">
        <v>0</v>
      </c>
      <c r="H361" s="253">
        <f t="shared" si="62"/>
        <v>0</v>
      </c>
    </row>
    <row r="362" spans="1:8" x14ac:dyDescent="0.2">
      <c r="A362" s="29" t="s">
        <v>3541</v>
      </c>
      <c r="B362" s="53" t="s">
        <v>3526</v>
      </c>
      <c r="C362" s="253">
        <v>88624.62</v>
      </c>
      <c r="D362" s="293">
        <v>29</v>
      </c>
      <c r="E362" s="293"/>
      <c r="F362" s="62">
        <v>0</v>
      </c>
      <c r="G362" s="62">
        <v>0</v>
      </c>
      <c r="H362" s="253">
        <f t="shared" si="62"/>
        <v>0</v>
      </c>
    </row>
    <row r="363" spans="1:8" x14ac:dyDescent="0.2">
      <c r="A363" s="29" t="s">
        <v>3542</v>
      </c>
      <c r="B363" s="53" t="s">
        <v>3527</v>
      </c>
      <c r="C363" s="253">
        <v>88624.62</v>
      </c>
      <c r="D363" s="293">
        <v>29</v>
      </c>
      <c r="E363" s="293"/>
      <c r="F363" s="62">
        <v>0</v>
      </c>
      <c r="G363" s="62">
        <v>0</v>
      </c>
      <c r="H363" s="253">
        <f t="shared" si="62"/>
        <v>0</v>
      </c>
    </row>
    <row r="364" spans="1:8" x14ac:dyDescent="0.2">
      <c r="A364" s="29" t="s">
        <v>3543</v>
      </c>
      <c r="B364" s="53" t="s">
        <v>3528</v>
      </c>
      <c r="C364" s="253">
        <v>122508.76</v>
      </c>
      <c r="D364" s="293">
        <v>30</v>
      </c>
      <c r="E364" s="293"/>
      <c r="F364" s="62">
        <v>0</v>
      </c>
      <c r="G364" s="62">
        <v>0</v>
      </c>
      <c r="H364" s="253">
        <f t="shared" si="62"/>
        <v>0</v>
      </c>
    </row>
    <row r="365" spans="1:8" x14ac:dyDescent="0.2">
      <c r="A365" s="29" t="s">
        <v>3544</v>
      </c>
      <c r="B365" s="32" t="s">
        <v>2576</v>
      </c>
      <c r="C365" s="253">
        <v>170513.78</v>
      </c>
      <c r="D365" s="293">
        <v>30</v>
      </c>
      <c r="E365" s="293"/>
      <c r="F365" s="62">
        <v>0</v>
      </c>
      <c r="G365" s="62">
        <v>0</v>
      </c>
      <c r="H365" s="253">
        <f t="shared" si="62"/>
        <v>0</v>
      </c>
    </row>
    <row r="366" spans="1:8" ht="15" x14ac:dyDescent="0.25">
      <c r="A366" s="15" t="s">
        <v>1027</v>
      </c>
      <c r="B366" s="167" t="s">
        <v>5600</v>
      </c>
      <c r="C366" s="267"/>
      <c r="D366" s="269"/>
      <c r="E366" s="269"/>
      <c r="F366" s="269"/>
      <c r="G366" s="269"/>
      <c r="H366" s="288"/>
    </row>
    <row r="367" spans="1:8" x14ac:dyDescent="0.2">
      <c r="A367" s="483" t="s">
        <v>1028</v>
      </c>
      <c r="B367" s="53" t="s">
        <v>2565</v>
      </c>
      <c r="C367" s="253">
        <v>284358.8</v>
      </c>
      <c r="D367" s="33">
        <v>20</v>
      </c>
      <c r="E367" s="293"/>
      <c r="F367" s="62">
        <v>0</v>
      </c>
      <c r="G367" s="62">
        <v>0</v>
      </c>
      <c r="H367" s="253">
        <f t="shared" ref="H367:H427" si="63">G367-F367</f>
        <v>0</v>
      </c>
    </row>
    <row r="368" spans="1:8" x14ac:dyDescent="0.2">
      <c r="A368" s="483" t="s">
        <v>1029</v>
      </c>
      <c r="B368" s="53" t="s">
        <v>9735</v>
      </c>
      <c r="C368" s="253">
        <v>18755.809845434476</v>
      </c>
      <c r="D368" s="33">
        <v>21</v>
      </c>
      <c r="E368" s="293"/>
      <c r="F368" s="62">
        <v>0</v>
      </c>
      <c r="G368" s="62">
        <v>0</v>
      </c>
      <c r="H368" s="253">
        <f t="shared" si="63"/>
        <v>0</v>
      </c>
    </row>
    <row r="369" spans="1:8" x14ac:dyDescent="0.2">
      <c r="A369" s="483" t="s">
        <v>1296</v>
      </c>
      <c r="B369" s="53" t="s">
        <v>11767</v>
      </c>
      <c r="C369" s="253">
        <v>18755.809845434476</v>
      </c>
      <c r="D369" s="33">
        <v>22</v>
      </c>
      <c r="E369" s="293"/>
      <c r="F369" s="62">
        <v>0</v>
      </c>
      <c r="G369" s="62">
        <v>0</v>
      </c>
      <c r="H369" s="253">
        <f t="shared" si="63"/>
        <v>0</v>
      </c>
    </row>
    <row r="370" spans="1:8" x14ac:dyDescent="0.2">
      <c r="A370" s="483" t="s">
        <v>1297</v>
      </c>
      <c r="B370" s="53" t="s">
        <v>11857</v>
      </c>
      <c r="C370" s="253">
        <v>11566.082738017929</v>
      </c>
      <c r="D370" s="33">
        <v>22</v>
      </c>
      <c r="E370" s="293"/>
      <c r="F370" s="62">
        <v>0</v>
      </c>
      <c r="G370" s="62">
        <v>0</v>
      </c>
      <c r="H370" s="253">
        <f t="shared" si="63"/>
        <v>0</v>
      </c>
    </row>
    <row r="371" spans="1:8" x14ac:dyDescent="0.2">
      <c r="A371" s="483" t="s">
        <v>3545</v>
      </c>
      <c r="B371" s="53" t="s">
        <v>9737</v>
      </c>
      <c r="C371" s="253">
        <v>18755.809845434476</v>
      </c>
      <c r="D371" s="33">
        <v>21</v>
      </c>
      <c r="E371" s="293"/>
      <c r="F371" s="62">
        <v>0</v>
      </c>
      <c r="G371" s="62">
        <v>0</v>
      </c>
      <c r="H371" s="253">
        <f t="shared" si="63"/>
        <v>0</v>
      </c>
    </row>
    <row r="372" spans="1:8" x14ac:dyDescent="0.2">
      <c r="A372" s="483" t="s">
        <v>3546</v>
      </c>
      <c r="B372" s="53" t="s">
        <v>9738</v>
      </c>
      <c r="C372" s="253">
        <v>18755.809845434476</v>
      </c>
      <c r="D372" s="33">
        <v>21</v>
      </c>
      <c r="E372" s="293"/>
      <c r="F372" s="62">
        <v>0</v>
      </c>
      <c r="G372" s="62">
        <v>0</v>
      </c>
      <c r="H372" s="253">
        <f t="shared" si="63"/>
        <v>0</v>
      </c>
    </row>
    <row r="373" spans="1:8" x14ac:dyDescent="0.2">
      <c r="A373" s="483" t="s">
        <v>3547</v>
      </c>
      <c r="B373" s="53" t="s">
        <v>11858</v>
      </c>
      <c r="C373" s="253">
        <v>14692.05104559034</v>
      </c>
      <c r="D373" s="33">
        <v>22</v>
      </c>
      <c r="E373" s="293"/>
      <c r="F373" s="62">
        <v>0</v>
      </c>
      <c r="G373" s="62">
        <v>0</v>
      </c>
      <c r="H373" s="253">
        <f t="shared" si="63"/>
        <v>0</v>
      </c>
    </row>
    <row r="374" spans="1:8" x14ac:dyDescent="0.2">
      <c r="A374" s="483" t="s">
        <v>3548</v>
      </c>
      <c r="B374" s="53" t="s">
        <v>9740</v>
      </c>
      <c r="C374" s="253">
        <v>18755.809845434476</v>
      </c>
      <c r="D374" s="33">
        <v>21</v>
      </c>
      <c r="E374" s="293"/>
      <c r="F374" s="62">
        <v>0</v>
      </c>
      <c r="G374" s="62">
        <v>0</v>
      </c>
      <c r="H374" s="253">
        <f t="shared" si="63"/>
        <v>0</v>
      </c>
    </row>
    <row r="375" spans="1:8" x14ac:dyDescent="0.2">
      <c r="A375" s="483" t="s">
        <v>3549</v>
      </c>
      <c r="B375" s="53" t="s">
        <v>9741</v>
      </c>
      <c r="C375" s="253">
        <v>18755.809845434476</v>
      </c>
      <c r="D375" s="33">
        <v>21</v>
      </c>
      <c r="E375" s="293"/>
      <c r="F375" s="62">
        <v>0</v>
      </c>
      <c r="G375" s="62">
        <v>0</v>
      </c>
      <c r="H375" s="253">
        <f t="shared" si="63"/>
        <v>0</v>
      </c>
    </row>
    <row r="376" spans="1:8" x14ac:dyDescent="0.2">
      <c r="A376" s="483" t="s">
        <v>3550</v>
      </c>
      <c r="B376" s="53" t="s">
        <v>11859</v>
      </c>
      <c r="C376" s="253">
        <v>14660.791362514618</v>
      </c>
      <c r="D376" s="33">
        <v>22</v>
      </c>
      <c r="E376" s="293"/>
      <c r="F376" s="62">
        <v>0</v>
      </c>
      <c r="G376" s="62">
        <v>0</v>
      </c>
      <c r="H376" s="253">
        <f t="shared" si="63"/>
        <v>0</v>
      </c>
    </row>
    <row r="377" spans="1:8" x14ac:dyDescent="0.2">
      <c r="A377" s="483" t="s">
        <v>3551</v>
      </c>
      <c r="B377" s="53" t="s">
        <v>9744</v>
      </c>
      <c r="C377" s="253">
        <v>18755.809845434476</v>
      </c>
      <c r="D377" s="33">
        <v>21</v>
      </c>
      <c r="E377" s="293"/>
      <c r="F377" s="62">
        <v>0</v>
      </c>
      <c r="G377" s="62">
        <v>0</v>
      </c>
      <c r="H377" s="253">
        <f t="shared" si="63"/>
        <v>0</v>
      </c>
    </row>
    <row r="378" spans="1:8" x14ac:dyDescent="0.2">
      <c r="A378" s="483" t="s">
        <v>3552</v>
      </c>
      <c r="B378" s="53" t="s">
        <v>9745</v>
      </c>
      <c r="C378" s="253">
        <v>18755.809845434476</v>
      </c>
      <c r="D378" s="33">
        <v>21</v>
      </c>
      <c r="E378" s="293"/>
      <c r="F378" s="62">
        <v>0</v>
      </c>
      <c r="G378" s="62">
        <v>0</v>
      </c>
      <c r="H378" s="253">
        <f t="shared" si="63"/>
        <v>0</v>
      </c>
    </row>
    <row r="379" spans="1:8" x14ac:dyDescent="0.2">
      <c r="A379" s="483" t="s">
        <v>3553</v>
      </c>
      <c r="B379" s="53" t="s">
        <v>11860</v>
      </c>
      <c r="C379" s="253">
        <v>15251.599372645802</v>
      </c>
      <c r="D379" s="33">
        <v>22</v>
      </c>
      <c r="E379" s="293"/>
      <c r="F379" s="62">
        <v>0</v>
      </c>
      <c r="G379" s="62">
        <v>0</v>
      </c>
      <c r="H379" s="253">
        <f t="shared" si="63"/>
        <v>0</v>
      </c>
    </row>
    <row r="380" spans="1:8" x14ac:dyDescent="0.2">
      <c r="A380" s="483" t="s">
        <v>3554</v>
      </c>
      <c r="B380" s="53" t="s">
        <v>9749</v>
      </c>
      <c r="C380" s="253">
        <v>18755.809845434476</v>
      </c>
      <c r="D380" s="33">
        <v>23</v>
      </c>
      <c r="E380" s="293"/>
      <c r="F380" s="62">
        <v>0</v>
      </c>
      <c r="G380" s="62">
        <v>0</v>
      </c>
      <c r="H380" s="253">
        <f t="shared" si="63"/>
        <v>0</v>
      </c>
    </row>
    <row r="381" spans="1:8" x14ac:dyDescent="0.2">
      <c r="A381" s="483" t="s">
        <v>3555</v>
      </c>
      <c r="B381" s="53" t="s">
        <v>9750</v>
      </c>
      <c r="C381" s="253">
        <v>18755.809845434476</v>
      </c>
      <c r="D381" s="33">
        <v>23</v>
      </c>
      <c r="E381" s="293"/>
      <c r="F381" s="62">
        <v>0</v>
      </c>
      <c r="G381" s="62">
        <v>0</v>
      </c>
      <c r="H381" s="253">
        <f t="shared" si="63"/>
        <v>0</v>
      </c>
    </row>
    <row r="382" spans="1:8" x14ac:dyDescent="0.2">
      <c r="A382" s="483" t="s">
        <v>3556</v>
      </c>
      <c r="B382" s="53" t="s">
        <v>11861</v>
      </c>
      <c r="C382" s="253">
        <v>18377.567680218213</v>
      </c>
      <c r="D382" s="33">
        <v>24</v>
      </c>
      <c r="E382" s="293"/>
      <c r="F382" s="62">
        <v>0</v>
      </c>
      <c r="G382" s="62">
        <v>0</v>
      </c>
      <c r="H382" s="253">
        <f t="shared" si="63"/>
        <v>0</v>
      </c>
    </row>
    <row r="383" spans="1:8" x14ac:dyDescent="0.2">
      <c r="A383" s="483" t="s">
        <v>3557</v>
      </c>
      <c r="B383" s="53" t="s">
        <v>9754</v>
      </c>
      <c r="C383" s="253">
        <v>18755.809845434476</v>
      </c>
      <c r="D383" s="33">
        <v>23</v>
      </c>
      <c r="E383" s="293"/>
      <c r="F383" s="62">
        <v>0</v>
      </c>
      <c r="G383" s="62">
        <v>0</v>
      </c>
      <c r="H383" s="253">
        <f t="shared" si="63"/>
        <v>0</v>
      </c>
    </row>
    <row r="384" spans="1:8" x14ac:dyDescent="0.2">
      <c r="A384" s="483" t="s">
        <v>3558</v>
      </c>
      <c r="B384" s="53" t="s">
        <v>9755</v>
      </c>
      <c r="C384" s="253">
        <v>18755.809845434476</v>
      </c>
      <c r="D384" s="33">
        <v>23</v>
      </c>
      <c r="E384" s="293"/>
      <c r="F384" s="62">
        <v>0</v>
      </c>
      <c r="G384" s="62">
        <v>0</v>
      </c>
      <c r="H384" s="253">
        <f t="shared" si="63"/>
        <v>0</v>
      </c>
    </row>
    <row r="385" spans="1:8" x14ac:dyDescent="0.2">
      <c r="A385" s="483" t="s">
        <v>3559</v>
      </c>
      <c r="B385" s="53" t="s">
        <v>9756</v>
      </c>
      <c r="C385" s="253">
        <v>18755.809845434476</v>
      </c>
      <c r="D385" s="33">
        <v>24</v>
      </c>
      <c r="E385" s="293"/>
      <c r="F385" s="62">
        <v>0</v>
      </c>
      <c r="G385" s="62">
        <v>0</v>
      </c>
      <c r="H385" s="253">
        <f t="shared" si="63"/>
        <v>0</v>
      </c>
    </row>
    <row r="386" spans="1:8" x14ac:dyDescent="0.2">
      <c r="A386" s="483" t="s">
        <v>3560</v>
      </c>
      <c r="B386" s="53" t="s">
        <v>11862</v>
      </c>
      <c r="C386" s="253">
        <v>1137.8524639563582</v>
      </c>
      <c r="D386" s="33">
        <v>24</v>
      </c>
      <c r="E386" s="293"/>
      <c r="F386" s="62">
        <v>0</v>
      </c>
      <c r="G386" s="62">
        <v>0</v>
      </c>
      <c r="H386" s="253">
        <f t="shared" si="63"/>
        <v>0</v>
      </c>
    </row>
    <row r="387" spans="1:8" x14ac:dyDescent="0.2">
      <c r="A387" s="483" t="s">
        <v>3561</v>
      </c>
      <c r="B387" s="53" t="s">
        <v>9759</v>
      </c>
      <c r="C387" s="253">
        <v>18755.809845434476</v>
      </c>
      <c r="D387" s="33">
        <v>22</v>
      </c>
      <c r="E387" s="293"/>
      <c r="F387" s="62">
        <v>0</v>
      </c>
      <c r="G387" s="62">
        <v>0</v>
      </c>
      <c r="H387" s="253">
        <f t="shared" si="63"/>
        <v>0</v>
      </c>
    </row>
    <row r="388" spans="1:8" x14ac:dyDescent="0.2">
      <c r="A388" s="483" t="s">
        <v>3562</v>
      </c>
      <c r="B388" s="53" t="s">
        <v>9760</v>
      </c>
      <c r="C388" s="253">
        <v>18755.809845434476</v>
      </c>
      <c r="D388" s="33">
        <v>23</v>
      </c>
      <c r="E388" s="293"/>
      <c r="F388" s="62">
        <v>0</v>
      </c>
      <c r="G388" s="62">
        <v>0</v>
      </c>
      <c r="H388" s="253">
        <f t="shared" si="63"/>
        <v>0</v>
      </c>
    </row>
    <row r="389" spans="1:8" x14ac:dyDescent="0.2">
      <c r="A389" s="483" t="s">
        <v>3623</v>
      </c>
      <c r="B389" s="53" t="s">
        <v>9761</v>
      </c>
      <c r="C389" s="253">
        <v>18755.809845434476</v>
      </c>
      <c r="D389" s="33">
        <v>23</v>
      </c>
      <c r="E389" s="293"/>
      <c r="F389" s="62">
        <v>0</v>
      </c>
      <c r="G389" s="62">
        <v>0</v>
      </c>
      <c r="H389" s="253">
        <f t="shared" si="63"/>
        <v>0</v>
      </c>
    </row>
    <row r="390" spans="1:8" x14ac:dyDescent="0.2">
      <c r="A390" s="483" t="s">
        <v>3624</v>
      </c>
      <c r="B390" s="53" t="s">
        <v>11863</v>
      </c>
      <c r="C390" s="253">
        <v>5826.8049253149775</v>
      </c>
      <c r="D390" s="33">
        <v>24</v>
      </c>
      <c r="E390" s="293"/>
      <c r="F390" s="62">
        <v>0</v>
      </c>
      <c r="G390" s="62">
        <v>0</v>
      </c>
      <c r="H390" s="253">
        <f t="shared" si="63"/>
        <v>0</v>
      </c>
    </row>
    <row r="391" spans="1:8" x14ac:dyDescent="0.2">
      <c r="A391" s="483" t="s">
        <v>3625</v>
      </c>
      <c r="B391" s="53" t="s">
        <v>9764</v>
      </c>
      <c r="C391" s="253">
        <v>18755.809845434476</v>
      </c>
      <c r="D391" s="33">
        <v>23</v>
      </c>
      <c r="E391" s="293"/>
      <c r="F391" s="62">
        <v>0</v>
      </c>
      <c r="G391" s="62">
        <v>0</v>
      </c>
      <c r="H391" s="253">
        <f t="shared" si="63"/>
        <v>0</v>
      </c>
    </row>
    <row r="392" spans="1:8" x14ac:dyDescent="0.2">
      <c r="A392" s="483" t="s">
        <v>3626</v>
      </c>
      <c r="B392" s="53" t="s">
        <v>9765</v>
      </c>
      <c r="C392" s="253">
        <v>18755.809845434476</v>
      </c>
      <c r="D392" s="33">
        <v>24</v>
      </c>
      <c r="E392" s="293"/>
      <c r="F392" s="62">
        <v>0</v>
      </c>
      <c r="G392" s="62">
        <v>0</v>
      </c>
      <c r="H392" s="253">
        <f t="shared" si="63"/>
        <v>0</v>
      </c>
    </row>
    <row r="393" spans="1:8" x14ac:dyDescent="0.2">
      <c r="A393" s="483" t="s">
        <v>3627</v>
      </c>
      <c r="B393" s="53" t="s">
        <v>9766</v>
      </c>
      <c r="C393" s="253">
        <v>18755.809845434476</v>
      </c>
      <c r="D393" s="33">
        <v>24</v>
      </c>
      <c r="E393" s="293"/>
      <c r="F393" s="62">
        <v>0</v>
      </c>
      <c r="G393" s="62">
        <v>0</v>
      </c>
      <c r="H393" s="253">
        <f t="shared" si="63"/>
        <v>0</v>
      </c>
    </row>
    <row r="394" spans="1:8" x14ac:dyDescent="0.2">
      <c r="A394" s="483" t="s">
        <v>3628</v>
      </c>
      <c r="B394" s="53" t="s">
        <v>11864</v>
      </c>
      <c r="C394" s="253">
        <v>5826.8049253149775</v>
      </c>
      <c r="D394" s="33">
        <v>25</v>
      </c>
      <c r="E394" s="293"/>
      <c r="F394" s="62">
        <v>0</v>
      </c>
      <c r="G394" s="62">
        <v>0</v>
      </c>
      <c r="H394" s="253">
        <f t="shared" si="63"/>
        <v>0</v>
      </c>
    </row>
    <row r="395" spans="1:8" x14ac:dyDescent="0.2">
      <c r="A395" s="483" t="s">
        <v>3629</v>
      </c>
      <c r="B395" s="53" t="s">
        <v>9769</v>
      </c>
      <c r="C395" s="253">
        <v>18755.809845434476</v>
      </c>
      <c r="D395" s="33">
        <v>25</v>
      </c>
      <c r="E395" s="293"/>
      <c r="F395" s="62">
        <v>0</v>
      </c>
      <c r="G395" s="62">
        <v>0</v>
      </c>
      <c r="H395" s="253">
        <f t="shared" si="63"/>
        <v>0</v>
      </c>
    </row>
    <row r="396" spans="1:8" x14ac:dyDescent="0.2">
      <c r="A396" s="483" t="s">
        <v>3630</v>
      </c>
      <c r="B396" s="53" t="s">
        <v>9770</v>
      </c>
      <c r="C396" s="253">
        <v>18755.809845434476</v>
      </c>
      <c r="D396" s="33">
        <v>25</v>
      </c>
      <c r="E396" s="293"/>
      <c r="F396" s="62">
        <v>0</v>
      </c>
      <c r="G396" s="62">
        <v>0</v>
      </c>
      <c r="H396" s="253">
        <f t="shared" si="63"/>
        <v>0</v>
      </c>
    </row>
    <row r="397" spans="1:8" x14ac:dyDescent="0.2">
      <c r="A397" s="483" t="s">
        <v>3631</v>
      </c>
      <c r="B397" s="53" t="s">
        <v>9771</v>
      </c>
      <c r="C397" s="253">
        <v>18755.809845434476</v>
      </c>
      <c r="D397" s="33">
        <v>26</v>
      </c>
      <c r="E397" s="293"/>
      <c r="F397" s="62">
        <v>0</v>
      </c>
      <c r="G397" s="62">
        <v>0</v>
      </c>
      <c r="H397" s="253">
        <f t="shared" si="63"/>
        <v>0</v>
      </c>
    </row>
    <row r="398" spans="1:8" x14ac:dyDescent="0.2">
      <c r="A398" s="483" t="s">
        <v>3632</v>
      </c>
      <c r="B398" s="53" t="s">
        <v>11865</v>
      </c>
      <c r="C398" s="253">
        <v>3751.1619690868952</v>
      </c>
      <c r="D398" s="33">
        <v>26</v>
      </c>
      <c r="E398" s="293"/>
      <c r="F398" s="62">
        <v>0</v>
      </c>
      <c r="G398" s="62">
        <v>0</v>
      </c>
      <c r="H398" s="253">
        <f t="shared" si="63"/>
        <v>0</v>
      </c>
    </row>
    <row r="399" spans="1:8" x14ac:dyDescent="0.2">
      <c r="A399" s="483" t="s">
        <v>3633</v>
      </c>
      <c r="B399" s="53" t="s">
        <v>9774</v>
      </c>
      <c r="C399" s="253">
        <v>18755.809845434476</v>
      </c>
      <c r="D399" s="33">
        <v>25</v>
      </c>
      <c r="E399" s="293"/>
      <c r="F399" s="62">
        <v>0</v>
      </c>
      <c r="G399" s="62">
        <v>0</v>
      </c>
      <c r="H399" s="253">
        <f t="shared" si="63"/>
        <v>0</v>
      </c>
    </row>
    <row r="400" spans="1:8" x14ac:dyDescent="0.2">
      <c r="A400" s="483" t="s">
        <v>3634</v>
      </c>
      <c r="B400" s="53" t="s">
        <v>9775</v>
      </c>
      <c r="C400" s="253">
        <v>18755.809845434476</v>
      </c>
      <c r="D400" s="33">
        <v>25</v>
      </c>
      <c r="E400" s="293"/>
      <c r="F400" s="62">
        <v>0</v>
      </c>
      <c r="G400" s="62">
        <v>0</v>
      </c>
      <c r="H400" s="253">
        <f t="shared" si="63"/>
        <v>0</v>
      </c>
    </row>
    <row r="401" spans="1:8" x14ac:dyDescent="0.2">
      <c r="A401" s="483" t="s">
        <v>3635</v>
      </c>
      <c r="B401" s="53" t="s">
        <v>9776</v>
      </c>
      <c r="C401" s="253">
        <v>18755.809845434476</v>
      </c>
      <c r="D401" s="33">
        <v>26</v>
      </c>
      <c r="E401" s="293"/>
      <c r="F401" s="62">
        <v>0</v>
      </c>
      <c r="G401" s="62">
        <v>0</v>
      </c>
      <c r="H401" s="253">
        <f t="shared" si="63"/>
        <v>0</v>
      </c>
    </row>
    <row r="402" spans="1:8" x14ac:dyDescent="0.2">
      <c r="A402" s="483" t="s">
        <v>3636</v>
      </c>
      <c r="B402" s="53" t="s">
        <v>11866</v>
      </c>
      <c r="C402" s="253">
        <v>7189.7271074165492</v>
      </c>
      <c r="D402" s="33">
        <v>27</v>
      </c>
      <c r="E402" s="293"/>
      <c r="F402" s="62">
        <v>0</v>
      </c>
      <c r="G402" s="62">
        <v>0</v>
      </c>
      <c r="H402" s="253">
        <f t="shared" si="63"/>
        <v>0</v>
      </c>
    </row>
    <row r="403" spans="1:8" x14ac:dyDescent="0.2">
      <c r="A403" s="483" t="s">
        <v>3637</v>
      </c>
      <c r="B403" s="53" t="s">
        <v>11462</v>
      </c>
      <c r="C403" s="253">
        <v>18755.809845434476</v>
      </c>
      <c r="D403" s="33">
        <v>25</v>
      </c>
      <c r="E403" s="293"/>
      <c r="F403" s="62">
        <v>0</v>
      </c>
      <c r="G403" s="62">
        <v>0</v>
      </c>
      <c r="H403" s="253">
        <f t="shared" si="63"/>
        <v>0</v>
      </c>
    </row>
    <row r="404" spans="1:8" x14ac:dyDescent="0.2">
      <c r="A404" s="483" t="s">
        <v>3638</v>
      </c>
      <c r="B404" s="53" t="s">
        <v>11464</v>
      </c>
      <c r="C404" s="253">
        <v>18755.809845434476</v>
      </c>
      <c r="D404" s="33">
        <v>26</v>
      </c>
      <c r="E404" s="293"/>
      <c r="F404" s="62">
        <v>0</v>
      </c>
      <c r="G404" s="62">
        <v>0</v>
      </c>
      <c r="H404" s="253">
        <f t="shared" si="63"/>
        <v>0</v>
      </c>
    </row>
    <row r="405" spans="1:8" x14ac:dyDescent="0.2">
      <c r="A405" s="483" t="s">
        <v>3639</v>
      </c>
      <c r="B405" s="53" t="s">
        <v>11466</v>
      </c>
      <c r="C405" s="253">
        <v>18755.809845434476</v>
      </c>
      <c r="D405" s="33">
        <v>27</v>
      </c>
      <c r="E405" s="293"/>
      <c r="F405" s="62">
        <v>0</v>
      </c>
      <c r="G405" s="62">
        <v>0</v>
      </c>
      <c r="H405" s="253">
        <f t="shared" si="63"/>
        <v>0</v>
      </c>
    </row>
    <row r="406" spans="1:8" x14ac:dyDescent="0.2">
      <c r="A406" s="483" t="s">
        <v>3640</v>
      </c>
      <c r="B406" s="53" t="s">
        <v>11867</v>
      </c>
      <c r="C406" s="253">
        <v>12078.741540459803</v>
      </c>
      <c r="D406" s="33">
        <v>27</v>
      </c>
      <c r="E406" s="293"/>
      <c r="F406" s="62">
        <v>0</v>
      </c>
      <c r="G406" s="62">
        <v>0</v>
      </c>
      <c r="H406" s="253">
        <f t="shared" si="63"/>
        <v>0</v>
      </c>
    </row>
    <row r="407" spans="1:8" x14ac:dyDescent="0.2">
      <c r="A407" s="483" t="s">
        <v>3641</v>
      </c>
      <c r="B407" s="53" t="s">
        <v>9786</v>
      </c>
      <c r="C407" s="253">
        <v>18755.809845434476</v>
      </c>
      <c r="D407" s="33">
        <v>26</v>
      </c>
      <c r="E407" s="293"/>
      <c r="F407" s="62">
        <v>0</v>
      </c>
      <c r="G407" s="62">
        <v>0</v>
      </c>
      <c r="H407" s="253">
        <f t="shared" si="63"/>
        <v>0</v>
      </c>
    </row>
    <row r="408" spans="1:8" x14ac:dyDescent="0.2">
      <c r="A408" s="483" t="s">
        <v>3642</v>
      </c>
      <c r="B408" s="53" t="s">
        <v>9788</v>
      </c>
      <c r="C408" s="253">
        <v>18755.809845434476</v>
      </c>
      <c r="D408" s="33">
        <v>27</v>
      </c>
      <c r="E408" s="293"/>
      <c r="F408" s="62">
        <v>0</v>
      </c>
      <c r="G408" s="62">
        <v>0</v>
      </c>
      <c r="H408" s="253">
        <f t="shared" si="63"/>
        <v>0</v>
      </c>
    </row>
    <row r="409" spans="1:8" x14ac:dyDescent="0.2">
      <c r="A409" s="483" t="s">
        <v>11868</v>
      </c>
      <c r="B409" s="53" t="s">
        <v>9790</v>
      </c>
      <c r="C409" s="253">
        <v>18755.809845434476</v>
      </c>
      <c r="D409" s="33">
        <v>27</v>
      </c>
      <c r="E409" s="293"/>
      <c r="F409" s="62">
        <v>0</v>
      </c>
      <c r="G409" s="62">
        <v>0</v>
      </c>
      <c r="H409" s="253">
        <f t="shared" si="63"/>
        <v>0</v>
      </c>
    </row>
    <row r="410" spans="1:8" x14ac:dyDescent="0.2">
      <c r="A410" s="483" t="s">
        <v>11869</v>
      </c>
      <c r="B410" s="53" t="s">
        <v>11870</v>
      </c>
      <c r="C410" s="253">
        <v>12078.741540459803</v>
      </c>
      <c r="D410" s="33">
        <v>28</v>
      </c>
      <c r="E410" s="293"/>
      <c r="F410" s="62">
        <v>0</v>
      </c>
      <c r="G410" s="62">
        <v>0</v>
      </c>
      <c r="H410" s="253">
        <f t="shared" si="63"/>
        <v>0</v>
      </c>
    </row>
    <row r="411" spans="1:8" x14ac:dyDescent="0.2">
      <c r="A411" s="483" t="s">
        <v>11871</v>
      </c>
      <c r="B411" s="53" t="s">
        <v>9794</v>
      </c>
      <c r="C411" s="253">
        <v>18755.809845434476</v>
      </c>
      <c r="D411" s="33">
        <v>27</v>
      </c>
      <c r="E411" s="293"/>
      <c r="F411" s="62">
        <v>0</v>
      </c>
      <c r="G411" s="62">
        <v>0</v>
      </c>
      <c r="H411" s="253">
        <f t="shared" si="63"/>
        <v>0</v>
      </c>
    </row>
    <row r="412" spans="1:8" x14ac:dyDescent="0.2">
      <c r="A412" s="483" t="s">
        <v>11872</v>
      </c>
      <c r="B412" s="53" t="s">
        <v>9796</v>
      </c>
      <c r="C412" s="253">
        <v>18755.809845434476</v>
      </c>
      <c r="D412" s="33">
        <v>28</v>
      </c>
      <c r="E412" s="293"/>
      <c r="F412" s="62">
        <v>0</v>
      </c>
      <c r="G412" s="62">
        <v>0</v>
      </c>
      <c r="H412" s="253">
        <f t="shared" si="63"/>
        <v>0</v>
      </c>
    </row>
    <row r="413" spans="1:8" x14ac:dyDescent="0.2">
      <c r="A413" s="483" t="s">
        <v>11873</v>
      </c>
      <c r="B413" s="53" t="s">
        <v>9798</v>
      </c>
      <c r="C413" s="253">
        <v>18755.809845434476</v>
      </c>
      <c r="D413" s="33">
        <v>28</v>
      </c>
      <c r="E413" s="293"/>
      <c r="F413" s="62">
        <v>0</v>
      </c>
      <c r="G413" s="62">
        <v>0</v>
      </c>
      <c r="H413" s="253">
        <f t="shared" si="63"/>
        <v>0</v>
      </c>
    </row>
    <row r="414" spans="1:8" x14ac:dyDescent="0.2">
      <c r="A414" s="483" t="s">
        <v>11874</v>
      </c>
      <c r="B414" s="53" t="s">
        <v>11875</v>
      </c>
      <c r="C414" s="253">
        <v>8014.9827406156664</v>
      </c>
      <c r="D414" s="33">
        <v>29</v>
      </c>
      <c r="E414" s="293"/>
      <c r="F414" s="62">
        <v>0</v>
      </c>
      <c r="G414" s="62">
        <v>0</v>
      </c>
      <c r="H414" s="253">
        <f t="shared" si="63"/>
        <v>0</v>
      </c>
    </row>
    <row r="415" spans="1:8" x14ac:dyDescent="0.2">
      <c r="A415" s="483" t="s">
        <v>11876</v>
      </c>
      <c r="B415" s="53" t="s">
        <v>9802</v>
      </c>
      <c r="C415" s="253">
        <v>18755.809845434476</v>
      </c>
      <c r="D415" s="33">
        <v>28</v>
      </c>
      <c r="E415" s="293"/>
      <c r="F415" s="62">
        <v>0</v>
      </c>
      <c r="G415" s="62">
        <v>0</v>
      </c>
      <c r="H415" s="253">
        <f t="shared" si="63"/>
        <v>0</v>
      </c>
    </row>
    <row r="416" spans="1:8" x14ac:dyDescent="0.2">
      <c r="A416" s="483" t="s">
        <v>11877</v>
      </c>
      <c r="B416" s="53" t="s">
        <v>9804</v>
      </c>
      <c r="C416" s="253">
        <v>18755.809845434476</v>
      </c>
      <c r="D416" s="33">
        <v>29</v>
      </c>
      <c r="E416" s="293"/>
      <c r="F416" s="62">
        <v>0</v>
      </c>
      <c r="G416" s="62">
        <v>0</v>
      </c>
      <c r="H416" s="253">
        <f t="shared" si="63"/>
        <v>0</v>
      </c>
    </row>
    <row r="417" spans="1:8" x14ac:dyDescent="0.2">
      <c r="A417" s="483" t="s">
        <v>11878</v>
      </c>
      <c r="B417" s="53" t="s">
        <v>9806</v>
      </c>
      <c r="C417" s="253">
        <v>18755.809845434476</v>
      </c>
      <c r="D417" s="33">
        <v>29</v>
      </c>
      <c r="E417" s="293"/>
      <c r="F417" s="62">
        <v>0</v>
      </c>
      <c r="G417" s="62">
        <v>0</v>
      </c>
      <c r="H417" s="253">
        <f t="shared" si="63"/>
        <v>0</v>
      </c>
    </row>
    <row r="418" spans="1:8" x14ac:dyDescent="0.2">
      <c r="A418" s="483" t="s">
        <v>11879</v>
      </c>
      <c r="B418" s="53" t="s">
        <v>11880</v>
      </c>
      <c r="C418" s="253">
        <v>7389.7890791011832</v>
      </c>
      <c r="D418" s="33">
        <v>30</v>
      </c>
      <c r="E418" s="293"/>
      <c r="F418" s="62">
        <v>0</v>
      </c>
      <c r="G418" s="62">
        <v>0</v>
      </c>
      <c r="H418" s="253">
        <f t="shared" si="63"/>
        <v>0</v>
      </c>
    </row>
    <row r="419" spans="1:8" x14ac:dyDescent="0.2">
      <c r="A419" s="483" t="s">
        <v>11881</v>
      </c>
      <c r="B419" s="53" t="s">
        <v>9810</v>
      </c>
      <c r="C419" s="253">
        <v>18755.809845434476</v>
      </c>
      <c r="D419" s="33">
        <v>28</v>
      </c>
      <c r="E419" s="293"/>
      <c r="F419" s="62">
        <v>0</v>
      </c>
      <c r="G419" s="62">
        <v>0</v>
      </c>
      <c r="H419" s="253">
        <f t="shared" si="63"/>
        <v>0</v>
      </c>
    </row>
    <row r="420" spans="1:8" x14ac:dyDescent="0.2">
      <c r="A420" s="483" t="s">
        <v>11882</v>
      </c>
      <c r="B420" s="53" t="s">
        <v>9812</v>
      </c>
      <c r="C420" s="253">
        <v>18755.809845434476</v>
      </c>
      <c r="D420" s="33">
        <v>28</v>
      </c>
      <c r="E420" s="293"/>
      <c r="F420" s="62">
        <v>0</v>
      </c>
      <c r="G420" s="62">
        <v>0</v>
      </c>
      <c r="H420" s="253">
        <f t="shared" si="63"/>
        <v>0</v>
      </c>
    </row>
    <row r="421" spans="1:8" x14ac:dyDescent="0.2">
      <c r="A421" s="483" t="s">
        <v>11883</v>
      </c>
      <c r="B421" s="53" t="s">
        <v>9814</v>
      </c>
      <c r="C421" s="253">
        <v>18755.809845434476</v>
      </c>
      <c r="D421" s="33">
        <v>29</v>
      </c>
      <c r="E421" s="293"/>
      <c r="F421" s="62">
        <v>0</v>
      </c>
      <c r="G421" s="62">
        <v>0</v>
      </c>
      <c r="H421" s="253">
        <f t="shared" si="63"/>
        <v>0</v>
      </c>
    </row>
    <row r="422" spans="1:8" x14ac:dyDescent="0.2">
      <c r="A422" s="483" t="s">
        <v>11884</v>
      </c>
      <c r="B422" s="53" t="s">
        <v>11885</v>
      </c>
      <c r="C422" s="253">
        <v>7389.7890791011832</v>
      </c>
      <c r="D422" s="33">
        <v>30</v>
      </c>
      <c r="E422" s="293"/>
      <c r="F422" s="62">
        <v>0</v>
      </c>
      <c r="G422" s="62">
        <v>0</v>
      </c>
      <c r="H422" s="253">
        <f t="shared" si="63"/>
        <v>0</v>
      </c>
    </row>
    <row r="423" spans="1:8" x14ac:dyDescent="0.2">
      <c r="A423" s="483" t="s">
        <v>11886</v>
      </c>
      <c r="B423" s="53" t="s">
        <v>9818</v>
      </c>
      <c r="C423" s="253">
        <v>18755.809845434476</v>
      </c>
      <c r="D423" s="33">
        <v>29</v>
      </c>
      <c r="E423" s="293"/>
      <c r="F423" s="62">
        <v>0</v>
      </c>
      <c r="G423" s="62">
        <v>0</v>
      </c>
      <c r="H423" s="253">
        <f t="shared" si="63"/>
        <v>0</v>
      </c>
    </row>
    <row r="424" spans="1:8" x14ac:dyDescent="0.2">
      <c r="A424" s="483" t="s">
        <v>11887</v>
      </c>
      <c r="B424" s="53" t="s">
        <v>9820</v>
      </c>
      <c r="C424" s="253">
        <v>18755.809845434476</v>
      </c>
      <c r="D424" s="33">
        <v>29</v>
      </c>
      <c r="E424" s="293"/>
      <c r="F424" s="62">
        <v>0</v>
      </c>
      <c r="G424" s="62">
        <v>0</v>
      </c>
      <c r="H424" s="253">
        <f t="shared" si="63"/>
        <v>0</v>
      </c>
    </row>
    <row r="425" spans="1:8" x14ac:dyDescent="0.2">
      <c r="A425" s="483" t="s">
        <v>11888</v>
      </c>
      <c r="B425" s="53" t="s">
        <v>9822</v>
      </c>
      <c r="C425" s="253">
        <v>18755.809845434476</v>
      </c>
      <c r="D425" s="33">
        <v>30</v>
      </c>
      <c r="E425" s="293"/>
      <c r="F425" s="62">
        <v>0</v>
      </c>
      <c r="G425" s="62">
        <v>0</v>
      </c>
      <c r="H425" s="253">
        <f t="shared" si="63"/>
        <v>0</v>
      </c>
    </row>
    <row r="426" spans="1:8" x14ac:dyDescent="0.2">
      <c r="A426" s="483" t="s">
        <v>11889</v>
      </c>
      <c r="B426" s="53" t="s">
        <v>11890</v>
      </c>
      <c r="C426" s="253">
        <v>10940.889076503445</v>
      </c>
      <c r="D426" s="33">
        <v>30</v>
      </c>
      <c r="E426" s="293"/>
      <c r="F426" s="62">
        <v>0</v>
      </c>
      <c r="G426" s="62">
        <v>0</v>
      </c>
      <c r="H426" s="253">
        <f t="shared" si="63"/>
        <v>0</v>
      </c>
    </row>
    <row r="427" spans="1:8" x14ac:dyDescent="0.2">
      <c r="A427" s="483" t="s">
        <v>11891</v>
      </c>
      <c r="B427" s="32" t="s">
        <v>2576</v>
      </c>
      <c r="C427" s="253">
        <v>133937.12</v>
      </c>
      <c r="D427" s="33">
        <v>30</v>
      </c>
      <c r="E427" s="293"/>
      <c r="F427" s="62">
        <v>0</v>
      </c>
      <c r="G427" s="62">
        <v>0</v>
      </c>
      <c r="H427" s="253">
        <f t="shared" si="63"/>
        <v>0</v>
      </c>
    </row>
    <row r="428" spans="1:8" ht="15" x14ac:dyDescent="0.25">
      <c r="A428" s="14" t="s">
        <v>1030</v>
      </c>
      <c r="B428" s="27" t="s">
        <v>6111</v>
      </c>
      <c r="C428" s="267"/>
      <c r="D428" s="269"/>
      <c r="E428" s="269"/>
      <c r="F428" s="269"/>
      <c r="G428" s="269"/>
      <c r="H428" s="288"/>
    </row>
    <row r="429" spans="1:8" ht="15" x14ac:dyDescent="0.25">
      <c r="A429" s="29" t="s">
        <v>1031</v>
      </c>
      <c r="B429" s="36" t="s">
        <v>2585</v>
      </c>
      <c r="C429" s="253"/>
      <c r="D429" s="293"/>
      <c r="E429" s="293"/>
      <c r="F429" s="293"/>
      <c r="G429" s="293"/>
      <c r="H429" s="293"/>
    </row>
    <row r="430" spans="1:8" x14ac:dyDescent="0.2">
      <c r="A430" s="29" t="s">
        <v>1032</v>
      </c>
      <c r="B430" s="214" t="s">
        <v>6112</v>
      </c>
      <c r="C430" s="253">
        <v>136315.01999999999</v>
      </c>
      <c r="D430" s="293">
        <v>24</v>
      </c>
      <c r="E430" s="293"/>
      <c r="F430" s="62">
        <v>0</v>
      </c>
      <c r="G430" s="62">
        <v>0</v>
      </c>
      <c r="H430" s="253">
        <f t="shared" ref="H430:H431" si="64">G430-F430</f>
        <v>0</v>
      </c>
    </row>
    <row r="431" spans="1:8" x14ac:dyDescent="0.2">
      <c r="A431" s="29" t="s">
        <v>3569</v>
      </c>
      <c r="B431" s="173" t="s">
        <v>6113</v>
      </c>
      <c r="C431" s="253">
        <v>15146.11</v>
      </c>
      <c r="D431" s="293">
        <v>25</v>
      </c>
      <c r="E431" s="293"/>
      <c r="F431" s="62">
        <v>0</v>
      </c>
      <c r="G431" s="62">
        <v>0</v>
      </c>
      <c r="H431" s="253">
        <f t="shared" si="64"/>
        <v>0</v>
      </c>
    </row>
    <row r="432" spans="1:8" ht="15" x14ac:dyDescent="0.25">
      <c r="A432" s="29" t="s">
        <v>3570</v>
      </c>
      <c r="B432" s="36" t="s">
        <v>2586</v>
      </c>
      <c r="C432" s="253"/>
      <c r="D432" s="293"/>
      <c r="E432" s="293"/>
      <c r="F432" s="293"/>
      <c r="G432" s="293"/>
      <c r="H432" s="293"/>
    </row>
    <row r="433" spans="1:8" x14ac:dyDescent="0.2">
      <c r="A433" s="29" t="s">
        <v>3571</v>
      </c>
      <c r="B433" s="214" t="s">
        <v>6112</v>
      </c>
      <c r="C433" s="253">
        <v>173491.84</v>
      </c>
      <c r="D433" s="293">
        <v>25</v>
      </c>
      <c r="E433" s="293"/>
      <c r="F433" s="62">
        <v>0</v>
      </c>
      <c r="G433" s="62">
        <v>0</v>
      </c>
      <c r="H433" s="253">
        <f t="shared" ref="H433:H434" si="65">G433-F433</f>
        <v>0</v>
      </c>
    </row>
    <row r="434" spans="1:8" x14ac:dyDescent="0.2">
      <c r="A434" s="29" t="s">
        <v>3572</v>
      </c>
      <c r="B434" s="173" t="s">
        <v>6113</v>
      </c>
      <c r="C434" s="253">
        <v>19276.87</v>
      </c>
      <c r="D434" s="293">
        <v>26</v>
      </c>
      <c r="E434" s="293"/>
      <c r="F434" s="62">
        <v>0</v>
      </c>
      <c r="G434" s="62">
        <v>0</v>
      </c>
      <c r="H434" s="253">
        <f t="shared" si="65"/>
        <v>0</v>
      </c>
    </row>
    <row r="435" spans="1:8" ht="15" x14ac:dyDescent="0.25">
      <c r="A435" s="29" t="s">
        <v>3573</v>
      </c>
      <c r="B435" s="36" t="s">
        <v>2587</v>
      </c>
      <c r="C435" s="253"/>
      <c r="D435" s="293"/>
      <c r="E435" s="293"/>
      <c r="F435" s="293"/>
      <c r="G435" s="293"/>
      <c r="H435" s="293"/>
    </row>
    <row r="436" spans="1:8" x14ac:dyDescent="0.2">
      <c r="A436" s="29" t="s">
        <v>3574</v>
      </c>
      <c r="B436" s="214" t="s">
        <v>6112</v>
      </c>
      <c r="C436" s="253">
        <v>173491.84</v>
      </c>
      <c r="D436" s="293">
        <v>26</v>
      </c>
      <c r="E436" s="293"/>
      <c r="F436" s="62">
        <v>0</v>
      </c>
      <c r="G436" s="62">
        <v>0</v>
      </c>
      <c r="H436" s="253">
        <f t="shared" ref="H436:H437" si="66">G436-F436</f>
        <v>0</v>
      </c>
    </row>
    <row r="437" spans="1:8" x14ac:dyDescent="0.2">
      <c r="A437" s="29" t="s">
        <v>3575</v>
      </c>
      <c r="B437" s="173" t="s">
        <v>6113</v>
      </c>
      <c r="C437" s="253">
        <v>19276.87</v>
      </c>
      <c r="D437" s="293">
        <v>27</v>
      </c>
      <c r="E437" s="293"/>
      <c r="F437" s="62">
        <v>0</v>
      </c>
      <c r="G437" s="62">
        <v>0</v>
      </c>
      <c r="H437" s="253">
        <f t="shared" si="66"/>
        <v>0</v>
      </c>
    </row>
    <row r="438" spans="1:8" ht="15" x14ac:dyDescent="0.25">
      <c r="A438" s="29" t="s">
        <v>3576</v>
      </c>
      <c r="B438" s="36" t="s">
        <v>2588</v>
      </c>
      <c r="C438" s="253"/>
      <c r="D438" s="250"/>
      <c r="E438" s="250"/>
      <c r="F438" s="250"/>
      <c r="G438" s="250"/>
      <c r="H438" s="250"/>
    </row>
    <row r="439" spans="1:8" x14ac:dyDescent="0.2">
      <c r="A439" s="29" t="s">
        <v>3577</v>
      </c>
      <c r="B439" s="214" t="s">
        <v>6112</v>
      </c>
      <c r="C439" s="253">
        <v>173491.84</v>
      </c>
      <c r="D439" s="277">
        <v>27</v>
      </c>
      <c r="E439" s="277"/>
      <c r="F439" s="62">
        <v>0</v>
      </c>
      <c r="G439" s="62">
        <v>0</v>
      </c>
      <c r="H439" s="253">
        <f t="shared" ref="H439:H440" si="67">G439-F439</f>
        <v>0</v>
      </c>
    </row>
    <row r="440" spans="1:8" x14ac:dyDescent="0.2">
      <c r="A440" s="29" t="s">
        <v>3578</v>
      </c>
      <c r="B440" s="173" t="s">
        <v>6113</v>
      </c>
      <c r="C440" s="253">
        <v>19276.87</v>
      </c>
      <c r="D440" s="277">
        <v>28</v>
      </c>
      <c r="E440" s="277"/>
      <c r="F440" s="62">
        <v>0</v>
      </c>
      <c r="G440" s="62">
        <v>0</v>
      </c>
      <c r="H440" s="253">
        <f t="shared" si="67"/>
        <v>0</v>
      </c>
    </row>
    <row r="441" spans="1:8" ht="15" x14ac:dyDescent="0.25">
      <c r="A441" s="29" t="s">
        <v>3579</v>
      </c>
      <c r="B441" s="36" t="s">
        <v>2589</v>
      </c>
      <c r="C441" s="253"/>
      <c r="D441" s="277"/>
      <c r="E441" s="277"/>
      <c r="F441" s="277"/>
      <c r="G441" s="277"/>
      <c r="H441" s="277"/>
    </row>
    <row r="442" spans="1:8" x14ac:dyDescent="0.2">
      <c r="A442" s="29" t="s">
        <v>3580</v>
      </c>
      <c r="B442" s="214" t="s">
        <v>6112</v>
      </c>
      <c r="C442" s="253">
        <v>173491.84</v>
      </c>
      <c r="D442" s="277">
        <v>28</v>
      </c>
      <c r="E442" s="277"/>
      <c r="F442" s="62">
        <v>0</v>
      </c>
      <c r="G442" s="62">
        <v>0</v>
      </c>
      <c r="H442" s="253">
        <f t="shared" ref="H442:H443" si="68">G442-F442</f>
        <v>0</v>
      </c>
    </row>
    <row r="443" spans="1:8" x14ac:dyDescent="0.2">
      <c r="A443" s="29" t="s">
        <v>3581</v>
      </c>
      <c r="B443" s="173" t="s">
        <v>6113</v>
      </c>
      <c r="C443" s="253">
        <v>19276.87</v>
      </c>
      <c r="D443" s="277">
        <v>29</v>
      </c>
      <c r="E443" s="277"/>
      <c r="F443" s="62">
        <v>0</v>
      </c>
      <c r="G443" s="62">
        <v>0</v>
      </c>
      <c r="H443" s="253">
        <f t="shared" si="68"/>
        <v>0</v>
      </c>
    </row>
    <row r="444" spans="1:8" ht="15" x14ac:dyDescent="0.25">
      <c r="A444" s="29" t="s">
        <v>3582</v>
      </c>
      <c r="B444" s="40" t="s">
        <v>2590</v>
      </c>
      <c r="C444" s="253"/>
      <c r="D444" s="277"/>
      <c r="E444" s="277"/>
      <c r="F444" s="277"/>
      <c r="G444" s="277"/>
      <c r="H444" s="277"/>
    </row>
    <row r="445" spans="1:8" x14ac:dyDescent="0.2">
      <c r="A445" s="29" t="s">
        <v>3583</v>
      </c>
      <c r="B445" s="214" t="s">
        <v>6112</v>
      </c>
      <c r="C445" s="253">
        <v>173491.84</v>
      </c>
      <c r="D445" s="277">
        <v>29</v>
      </c>
      <c r="E445" s="277"/>
      <c r="F445" s="62">
        <v>0</v>
      </c>
      <c r="G445" s="62">
        <v>0</v>
      </c>
      <c r="H445" s="253">
        <f t="shared" ref="H445:H446" si="69">G445-F445</f>
        <v>0</v>
      </c>
    </row>
    <row r="446" spans="1:8" x14ac:dyDescent="0.2">
      <c r="A446" s="29" t="s">
        <v>3584</v>
      </c>
      <c r="B446" s="173" t="s">
        <v>6113</v>
      </c>
      <c r="C446" s="253">
        <v>19276.87</v>
      </c>
      <c r="D446" s="277">
        <v>30</v>
      </c>
      <c r="E446" s="277"/>
      <c r="F446" s="62">
        <v>0</v>
      </c>
      <c r="G446" s="62">
        <v>0</v>
      </c>
      <c r="H446" s="253">
        <f t="shared" si="69"/>
        <v>0</v>
      </c>
    </row>
    <row r="447" spans="1:8" ht="15" x14ac:dyDescent="0.25">
      <c r="A447" s="29" t="s">
        <v>3585</v>
      </c>
      <c r="B447" s="40" t="s">
        <v>2591</v>
      </c>
      <c r="C447" s="253"/>
      <c r="D447" s="277"/>
      <c r="E447" s="277"/>
      <c r="F447" s="277"/>
      <c r="G447" s="277"/>
      <c r="H447" s="277"/>
    </row>
    <row r="448" spans="1:8" x14ac:dyDescent="0.2">
      <c r="A448" s="29" t="s">
        <v>3586</v>
      </c>
      <c r="B448" s="214" t="s">
        <v>6112</v>
      </c>
      <c r="C448" s="253">
        <v>173491.84</v>
      </c>
      <c r="D448" s="277">
        <v>30</v>
      </c>
      <c r="E448" s="277"/>
      <c r="F448" s="62">
        <v>0</v>
      </c>
      <c r="G448" s="62">
        <v>0</v>
      </c>
      <c r="H448" s="253">
        <f t="shared" ref="H448:H449" si="70">G448-F448</f>
        <v>0</v>
      </c>
    </row>
    <row r="449" spans="1:8" x14ac:dyDescent="0.2">
      <c r="A449" s="29" t="s">
        <v>3587</v>
      </c>
      <c r="B449" s="173" t="s">
        <v>6113</v>
      </c>
      <c r="C449" s="253">
        <v>19276.87</v>
      </c>
      <c r="D449" s="277">
        <v>31</v>
      </c>
      <c r="E449" s="255"/>
      <c r="F449" s="253">
        <v>0</v>
      </c>
      <c r="G449" s="253">
        <v>0</v>
      </c>
      <c r="H449" s="253">
        <f t="shared" si="70"/>
        <v>0</v>
      </c>
    </row>
    <row r="450" spans="1:8" ht="15" x14ac:dyDescent="0.25">
      <c r="A450" s="29" t="s">
        <v>3588</v>
      </c>
      <c r="B450" s="40" t="s">
        <v>2592</v>
      </c>
      <c r="C450" s="253"/>
      <c r="D450" s="251"/>
      <c r="E450" s="251"/>
      <c r="F450" s="250"/>
      <c r="G450" s="250"/>
      <c r="H450" s="250"/>
    </row>
    <row r="451" spans="1:8" x14ac:dyDescent="0.2">
      <c r="A451" s="29" t="s">
        <v>3589</v>
      </c>
      <c r="B451" s="214" t="s">
        <v>6112</v>
      </c>
      <c r="C451" s="253">
        <v>173491.84</v>
      </c>
      <c r="D451" s="277">
        <v>31</v>
      </c>
      <c r="E451" s="255"/>
      <c r="F451" s="253">
        <v>0</v>
      </c>
      <c r="G451" s="253">
        <v>0</v>
      </c>
      <c r="H451" s="253">
        <f t="shared" ref="H451:H452" si="71">G451-F451</f>
        <v>0</v>
      </c>
    </row>
    <row r="452" spans="1:8" x14ac:dyDescent="0.2">
      <c r="A452" s="29" t="s">
        <v>3590</v>
      </c>
      <c r="B452" s="173" t="s">
        <v>6113</v>
      </c>
      <c r="C452" s="253">
        <v>19276.87</v>
      </c>
      <c r="D452" s="277">
        <v>32</v>
      </c>
      <c r="E452" s="255"/>
      <c r="F452" s="253">
        <v>0</v>
      </c>
      <c r="G452" s="253">
        <v>0</v>
      </c>
      <c r="H452" s="253">
        <f t="shared" si="71"/>
        <v>0</v>
      </c>
    </row>
    <row r="453" spans="1:8" ht="15" x14ac:dyDescent="0.25">
      <c r="A453" s="29" t="s">
        <v>3591</v>
      </c>
      <c r="B453" s="40" t="s">
        <v>2593</v>
      </c>
      <c r="C453" s="253"/>
      <c r="D453" s="251"/>
      <c r="E453" s="251"/>
      <c r="F453" s="250"/>
      <c r="G453" s="250"/>
      <c r="H453" s="250"/>
    </row>
    <row r="454" spans="1:8" x14ac:dyDescent="0.2">
      <c r="A454" s="29" t="s">
        <v>3592</v>
      </c>
      <c r="B454" s="214" t="s">
        <v>6112</v>
      </c>
      <c r="C454" s="253">
        <v>173491.84</v>
      </c>
      <c r="D454" s="277">
        <v>31</v>
      </c>
      <c r="E454" s="255"/>
      <c r="F454" s="253">
        <v>0</v>
      </c>
      <c r="G454" s="253">
        <v>0</v>
      </c>
      <c r="H454" s="253">
        <f t="shared" ref="H454:H455" si="72">G454-F454</f>
        <v>0</v>
      </c>
    </row>
    <row r="455" spans="1:8" x14ac:dyDescent="0.2">
      <c r="A455" s="29" t="s">
        <v>3593</v>
      </c>
      <c r="B455" s="173" t="s">
        <v>6113</v>
      </c>
      <c r="C455" s="253">
        <v>19276.87</v>
      </c>
      <c r="D455" s="277">
        <v>32</v>
      </c>
      <c r="E455" s="277"/>
      <c r="F455" s="253">
        <v>0</v>
      </c>
      <c r="G455" s="253">
        <v>0</v>
      </c>
      <c r="H455" s="253">
        <f t="shared" si="72"/>
        <v>0</v>
      </c>
    </row>
    <row r="456" spans="1:8" ht="15" x14ac:dyDescent="0.25">
      <c r="A456" s="29" t="s">
        <v>3594</v>
      </c>
      <c r="B456" s="40" t="s">
        <v>2594</v>
      </c>
      <c r="C456" s="253"/>
      <c r="D456" s="277"/>
      <c r="E456" s="277"/>
      <c r="F456" s="277"/>
      <c r="G456" s="277"/>
      <c r="H456" s="277"/>
    </row>
    <row r="457" spans="1:8" x14ac:dyDescent="0.2">
      <c r="A457" s="29" t="s">
        <v>3595</v>
      </c>
      <c r="B457" s="214" t="s">
        <v>6112</v>
      </c>
      <c r="C457" s="253">
        <v>141891.54</v>
      </c>
      <c r="D457" s="277">
        <v>32</v>
      </c>
      <c r="E457" s="277"/>
      <c r="F457" s="253">
        <v>0</v>
      </c>
      <c r="G457" s="253">
        <v>0</v>
      </c>
      <c r="H457" s="253">
        <f t="shared" ref="H457:H458" si="73">G457-F457</f>
        <v>0</v>
      </c>
    </row>
    <row r="458" spans="1:8" x14ac:dyDescent="0.2">
      <c r="A458" s="29" t="s">
        <v>3596</v>
      </c>
      <c r="B458" s="173" t="s">
        <v>6113</v>
      </c>
      <c r="C458" s="253">
        <v>15765.73</v>
      </c>
      <c r="D458" s="277">
        <v>33</v>
      </c>
      <c r="E458" s="277"/>
      <c r="F458" s="253">
        <v>0</v>
      </c>
      <c r="G458" s="253">
        <v>0</v>
      </c>
      <c r="H458" s="253">
        <f t="shared" si="73"/>
        <v>0</v>
      </c>
    </row>
    <row r="459" spans="1:8" ht="15" x14ac:dyDescent="0.25">
      <c r="A459" s="29" t="s">
        <v>3597</v>
      </c>
      <c r="B459" s="40" t="s">
        <v>2664</v>
      </c>
      <c r="C459" s="253"/>
      <c r="D459" s="277"/>
      <c r="E459" s="277"/>
      <c r="F459" s="277"/>
      <c r="G459" s="277"/>
      <c r="H459" s="277"/>
    </row>
    <row r="460" spans="1:8" x14ac:dyDescent="0.2">
      <c r="A460" s="29" t="s">
        <v>3598</v>
      </c>
      <c r="B460" s="214" t="s">
        <v>6112</v>
      </c>
      <c r="C460" s="253">
        <v>141891.54</v>
      </c>
      <c r="D460" s="277">
        <v>32</v>
      </c>
      <c r="E460" s="277"/>
      <c r="F460" s="253">
        <v>0</v>
      </c>
      <c r="G460" s="253">
        <v>0</v>
      </c>
      <c r="H460" s="253">
        <f t="shared" ref="H460:H461" si="74">G460-F460</f>
        <v>0</v>
      </c>
    </row>
    <row r="461" spans="1:8" x14ac:dyDescent="0.2">
      <c r="A461" s="29" t="s">
        <v>3599</v>
      </c>
      <c r="B461" s="173" t="s">
        <v>6113</v>
      </c>
      <c r="C461" s="253">
        <v>15765.73</v>
      </c>
      <c r="D461" s="277">
        <v>33</v>
      </c>
      <c r="E461" s="277"/>
      <c r="F461" s="253">
        <v>0</v>
      </c>
      <c r="G461" s="253">
        <v>0</v>
      </c>
      <c r="H461" s="253">
        <f t="shared" si="74"/>
        <v>0</v>
      </c>
    </row>
    <row r="462" spans="1:8" ht="15" x14ac:dyDescent="0.25">
      <c r="A462" s="29" t="s">
        <v>3600</v>
      </c>
      <c r="B462" s="40" t="s">
        <v>2665</v>
      </c>
      <c r="C462" s="253"/>
      <c r="D462" s="277"/>
      <c r="E462" s="277"/>
      <c r="F462" s="277"/>
      <c r="G462" s="277"/>
      <c r="H462" s="277"/>
    </row>
    <row r="463" spans="1:8" x14ac:dyDescent="0.2">
      <c r="A463" s="29" t="s">
        <v>3601</v>
      </c>
      <c r="B463" s="214" t="s">
        <v>6112</v>
      </c>
      <c r="C463" s="253">
        <v>173491.84</v>
      </c>
      <c r="D463" s="277">
        <v>33</v>
      </c>
      <c r="E463" s="277"/>
      <c r="F463" s="253">
        <v>0</v>
      </c>
      <c r="G463" s="253">
        <v>0</v>
      </c>
      <c r="H463" s="253">
        <f t="shared" ref="H463:H464" si="75">G463-F463</f>
        <v>0</v>
      </c>
    </row>
    <row r="464" spans="1:8" x14ac:dyDescent="0.2">
      <c r="A464" s="29" t="s">
        <v>3602</v>
      </c>
      <c r="B464" s="173" t="s">
        <v>6113</v>
      </c>
      <c r="C464" s="253">
        <v>19276.87</v>
      </c>
      <c r="D464" s="277">
        <v>34</v>
      </c>
      <c r="E464" s="277"/>
      <c r="F464" s="253">
        <v>0</v>
      </c>
      <c r="G464" s="253">
        <v>0</v>
      </c>
      <c r="H464" s="253">
        <f t="shared" si="75"/>
        <v>0</v>
      </c>
    </row>
    <row r="465" spans="1:8" ht="15" x14ac:dyDescent="0.25">
      <c r="A465" s="29" t="s">
        <v>3603</v>
      </c>
      <c r="B465" s="40" t="s">
        <v>3563</v>
      </c>
      <c r="C465" s="253"/>
      <c r="D465" s="277"/>
      <c r="E465" s="277"/>
      <c r="F465" s="277"/>
      <c r="G465" s="277"/>
      <c r="H465" s="277"/>
    </row>
    <row r="466" spans="1:8" x14ac:dyDescent="0.2">
      <c r="A466" s="29" t="s">
        <v>3604</v>
      </c>
      <c r="B466" s="214" t="s">
        <v>6112</v>
      </c>
      <c r="C466" s="253">
        <v>173491.84</v>
      </c>
      <c r="D466" s="277">
        <v>33</v>
      </c>
      <c r="E466" s="277"/>
      <c r="F466" s="253">
        <v>0</v>
      </c>
      <c r="G466" s="253">
        <v>0</v>
      </c>
      <c r="H466" s="253">
        <f t="shared" ref="H466:H467" si="76">G466-F466</f>
        <v>0</v>
      </c>
    </row>
    <row r="467" spans="1:8" x14ac:dyDescent="0.2">
      <c r="A467" s="29" t="s">
        <v>3605</v>
      </c>
      <c r="B467" s="173" t="s">
        <v>6113</v>
      </c>
      <c r="C467" s="253">
        <v>19276.87</v>
      </c>
      <c r="D467" s="277">
        <v>34</v>
      </c>
      <c r="E467" s="277"/>
      <c r="F467" s="253">
        <v>0</v>
      </c>
      <c r="G467" s="253">
        <v>0</v>
      </c>
      <c r="H467" s="253">
        <f t="shared" si="76"/>
        <v>0</v>
      </c>
    </row>
    <row r="468" spans="1:8" ht="15" x14ac:dyDescent="0.25">
      <c r="A468" s="29" t="s">
        <v>3606</v>
      </c>
      <c r="B468" s="40" t="s">
        <v>3564</v>
      </c>
      <c r="C468" s="253"/>
      <c r="D468" s="277"/>
      <c r="E468" s="277"/>
      <c r="F468" s="277"/>
      <c r="G468" s="277"/>
      <c r="H468" s="277"/>
    </row>
    <row r="469" spans="1:8" x14ac:dyDescent="0.2">
      <c r="A469" s="29" t="s">
        <v>3607</v>
      </c>
      <c r="B469" s="214" t="s">
        <v>6112</v>
      </c>
      <c r="C469" s="253">
        <v>173491.84</v>
      </c>
      <c r="D469" s="277">
        <v>34</v>
      </c>
      <c r="E469" s="277"/>
      <c r="F469" s="253">
        <v>0</v>
      </c>
      <c r="G469" s="253">
        <v>0</v>
      </c>
      <c r="H469" s="253">
        <f t="shared" ref="H469:H470" si="77">G469-F469</f>
        <v>0</v>
      </c>
    </row>
    <row r="470" spans="1:8" x14ac:dyDescent="0.2">
      <c r="A470" s="29" t="s">
        <v>3608</v>
      </c>
      <c r="B470" s="173" t="s">
        <v>6113</v>
      </c>
      <c r="C470" s="253">
        <v>19276.87</v>
      </c>
      <c r="D470" s="277">
        <v>35</v>
      </c>
      <c r="E470" s="277"/>
      <c r="F470" s="253">
        <v>0</v>
      </c>
      <c r="G470" s="253">
        <v>0</v>
      </c>
      <c r="H470" s="253">
        <f t="shared" si="77"/>
        <v>0</v>
      </c>
    </row>
    <row r="471" spans="1:8" ht="15" x14ac:dyDescent="0.25">
      <c r="A471" s="29" t="s">
        <v>3609</v>
      </c>
      <c r="B471" s="40" t="s">
        <v>3565</v>
      </c>
      <c r="C471" s="253"/>
      <c r="D471" s="277"/>
      <c r="E471" s="277"/>
      <c r="F471" s="277"/>
      <c r="G471" s="277"/>
      <c r="H471" s="277"/>
    </row>
    <row r="472" spans="1:8" x14ac:dyDescent="0.2">
      <c r="A472" s="29" t="s">
        <v>3610</v>
      </c>
      <c r="B472" s="214" t="s">
        <v>6112</v>
      </c>
      <c r="C472" s="253">
        <v>173491.84</v>
      </c>
      <c r="D472" s="277">
        <v>34</v>
      </c>
      <c r="E472" s="277"/>
      <c r="F472" s="253">
        <v>0</v>
      </c>
      <c r="G472" s="253">
        <v>0</v>
      </c>
      <c r="H472" s="253">
        <f t="shared" ref="H472:H473" si="78">G472-F472</f>
        <v>0</v>
      </c>
    </row>
    <row r="473" spans="1:8" x14ac:dyDescent="0.2">
      <c r="A473" s="29" t="s">
        <v>3611</v>
      </c>
      <c r="B473" s="173" t="s">
        <v>6113</v>
      </c>
      <c r="C473" s="253">
        <v>19276.87</v>
      </c>
      <c r="D473" s="277">
        <v>35</v>
      </c>
      <c r="E473" s="277"/>
      <c r="F473" s="253">
        <v>0</v>
      </c>
      <c r="G473" s="253">
        <v>0</v>
      </c>
      <c r="H473" s="253">
        <f t="shared" si="78"/>
        <v>0</v>
      </c>
    </row>
    <row r="474" spans="1:8" ht="15" x14ac:dyDescent="0.25">
      <c r="A474" s="29" t="s">
        <v>3612</v>
      </c>
      <c r="B474" s="40" t="s">
        <v>3566</v>
      </c>
      <c r="C474" s="253"/>
      <c r="D474" s="277"/>
      <c r="E474" s="277"/>
      <c r="F474" s="277"/>
      <c r="G474" s="277"/>
      <c r="H474" s="277"/>
    </row>
    <row r="475" spans="1:8" x14ac:dyDescent="0.2">
      <c r="A475" s="29" t="s">
        <v>3613</v>
      </c>
      <c r="B475" s="214" t="s">
        <v>6112</v>
      </c>
      <c r="C475" s="253">
        <v>173491.84</v>
      </c>
      <c r="D475" s="277">
        <v>35</v>
      </c>
      <c r="E475" s="277"/>
      <c r="F475" s="253">
        <v>0</v>
      </c>
      <c r="G475" s="253">
        <v>0</v>
      </c>
      <c r="H475" s="253">
        <f t="shared" ref="H475:H476" si="79">G475-F475</f>
        <v>0</v>
      </c>
    </row>
    <row r="476" spans="1:8" x14ac:dyDescent="0.2">
      <c r="A476" s="29" t="s">
        <v>3614</v>
      </c>
      <c r="B476" s="173" t="s">
        <v>6113</v>
      </c>
      <c r="C476" s="253">
        <v>19276.87</v>
      </c>
      <c r="D476" s="277">
        <v>36</v>
      </c>
      <c r="E476" s="277"/>
      <c r="F476" s="253">
        <v>0</v>
      </c>
      <c r="G476" s="253">
        <v>0</v>
      </c>
      <c r="H476" s="253">
        <f t="shared" si="79"/>
        <v>0</v>
      </c>
    </row>
    <row r="477" spans="1:8" ht="15" x14ac:dyDescent="0.25">
      <c r="A477" s="29" t="s">
        <v>3615</v>
      </c>
      <c r="B477" s="40" t="s">
        <v>3567</v>
      </c>
      <c r="C477" s="253"/>
      <c r="D477" s="277"/>
      <c r="E477" s="277"/>
      <c r="F477" s="277"/>
      <c r="G477" s="277"/>
      <c r="H477" s="277"/>
    </row>
    <row r="478" spans="1:8" x14ac:dyDescent="0.2">
      <c r="A478" s="29" t="s">
        <v>3616</v>
      </c>
      <c r="B478" s="214" t="s">
        <v>6112</v>
      </c>
      <c r="C478" s="253">
        <v>136315.01999999999</v>
      </c>
      <c r="D478" s="277">
        <v>35</v>
      </c>
      <c r="E478" s="277"/>
      <c r="F478" s="253">
        <v>0</v>
      </c>
      <c r="G478" s="253">
        <v>0</v>
      </c>
      <c r="H478" s="253">
        <f t="shared" ref="H478:H479" si="80">G478-F478</f>
        <v>0</v>
      </c>
    </row>
    <row r="479" spans="1:8" x14ac:dyDescent="0.2">
      <c r="A479" s="29" t="s">
        <v>3617</v>
      </c>
      <c r="B479" s="173" t="s">
        <v>6113</v>
      </c>
      <c r="C479" s="253">
        <v>15146.11</v>
      </c>
      <c r="D479" s="277">
        <v>36</v>
      </c>
      <c r="E479" s="277"/>
      <c r="F479" s="253">
        <v>0</v>
      </c>
      <c r="G479" s="253">
        <v>0</v>
      </c>
      <c r="H479" s="253">
        <f t="shared" si="80"/>
        <v>0</v>
      </c>
    </row>
    <row r="480" spans="1:8" ht="15" x14ac:dyDescent="0.25">
      <c r="A480" s="14" t="s">
        <v>1033</v>
      </c>
      <c r="B480" s="12" t="s">
        <v>6114</v>
      </c>
      <c r="C480" s="267"/>
      <c r="D480" s="269"/>
      <c r="E480" s="269"/>
      <c r="F480" s="269"/>
      <c r="G480" s="269"/>
      <c r="H480" s="288"/>
    </row>
    <row r="481" spans="1:8" x14ac:dyDescent="0.2">
      <c r="A481" s="29" t="s">
        <v>1034</v>
      </c>
      <c r="B481" s="53" t="s">
        <v>2677</v>
      </c>
      <c r="C481" s="253">
        <v>61062.09</v>
      </c>
      <c r="D481" s="277">
        <v>36</v>
      </c>
      <c r="E481" s="277"/>
      <c r="F481" s="253">
        <v>0</v>
      </c>
      <c r="G481" s="253">
        <v>0</v>
      </c>
      <c r="H481" s="253">
        <f t="shared" ref="H481:H489" si="81">G481-F481</f>
        <v>0</v>
      </c>
    </row>
    <row r="482" spans="1:8" x14ac:dyDescent="0.2">
      <c r="A482" s="29" t="s">
        <v>1035</v>
      </c>
      <c r="B482" s="53" t="s">
        <v>2678</v>
      </c>
      <c r="C482" s="253">
        <v>61062.09</v>
      </c>
      <c r="D482" s="277">
        <v>36</v>
      </c>
      <c r="E482" s="277"/>
      <c r="F482" s="253">
        <v>0</v>
      </c>
      <c r="G482" s="253">
        <v>0</v>
      </c>
      <c r="H482" s="253">
        <f t="shared" si="81"/>
        <v>0</v>
      </c>
    </row>
    <row r="483" spans="1:8" x14ac:dyDescent="0.2">
      <c r="A483" s="29" t="s">
        <v>1298</v>
      </c>
      <c r="B483" s="53" t="s">
        <v>1503</v>
      </c>
      <c r="C483" s="253">
        <v>61062.09</v>
      </c>
      <c r="D483" s="277">
        <v>36</v>
      </c>
      <c r="E483" s="277"/>
      <c r="F483" s="253">
        <v>0</v>
      </c>
      <c r="G483" s="253">
        <v>0</v>
      </c>
      <c r="H483" s="253">
        <f t="shared" si="81"/>
        <v>0</v>
      </c>
    </row>
    <row r="484" spans="1:8" x14ac:dyDescent="0.2">
      <c r="A484" s="29" t="s">
        <v>1299</v>
      </c>
      <c r="B484" s="53" t="s">
        <v>1585</v>
      </c>
      <c r="C484" s="253">
        <v>61062.09</v>
      </c>
      <c r="D484" s="277">
        <v>36</v>
      </c>
      <c r="E484" s="277"/>
      <c r="F484" s="253">
        <v>0</v>
      </c>
      <c r="G484" s="253">
        <v>0</v>
      </c>
      <c r="H484" s="253">
        <f t="shared" si="81"/>
        <v>0</v>
      </c>
    </row>
    <row r="485" spans="1:8" x14ac:dyDescent="0.2">
      <c r="A485" s="29" t="s">
        <v>3618</v>
      </c>
      <c r="B485" s="53" t="s">
        <v>2679</v>
      </c>
      <c r="C485" s="253">
        <v>61062.09</v>
      </c>
      <c r="D485" s="277">
        <v>37</v>
      </c>
      <c r="E485" s="277"/>
      <c r="F485" s="253">
        <v>0</v>
      </c>
      <c r="G485" s="253">
        <v>0</v>
      </c>
      <c r="H485" s="253">
        <f t="shared" si="81"/>
        <v>0</v>
      </c>
    </row>
    <row r="486" spans="1:8" x14ac:dyDescent="0.2">
      <c r="A486" s="29" t="s">
        <v>3619</v>
      </c>
      <c r="B486" s="53" t="s">
        <v>2680</v>
      </c>
      <c r="C486" s="253">
        <v>61062.09</v>
      </c>
      <c r="D486" s="277">
        <v>37</v>
      </c>
      <c r="E486" s="277"/>
      <c r="F486" s="253">
        <v>0</v>
      </c>
      <c r="G486" s="253">
        <v>0</v>
      </c>
      <c r="H486" s="253">
        <f t="shared" si="81"/>
        <v>0</v>
      </c>
    </row>
    <row r="487" spans="1:8" x14ac:dyDescent="0.2">
      <c r="A487" s="29" t="s">
        <v>3620</v>
      </c>
      <c r="B487" s="53" t="s">
        <v>3273</v>
      </c>
      <c r="C487" s="253">
        <v>61062.09</v>
      </c>
      <c r="D487" s="277">
        <v>37</v>
      </c>
      <c r="E487" s="277"/>
      <c r="F487" s="253">
        <v>0</v>
      </c>
      <c r="G487" s="253">
        <v>0</v>
      </c>
      <c r="H487" s="253">
        <f t="shared" si="81"/>
        <v>0</v>
      </c>
    </row>
    <row r="488" spans="1:8" x14ac:dyDescent="0.2">
      <c r="A488" s="29" t="s">
        <v>3621</v>
      </c>
      <c r="B488" s="53" t="s">
        <v>1590</v>
      </c>
      <c r="C488" s="253">
        <v>61062.09</v>
      </c>
      <c r="D488" s="277">
        <v>37</v>
      </c>
      <c r="E488" s="277"/>
      <c r="F488" s="253">
        <v>0</v>
      </c>
      <c r="G488" s="253">
        <v>0</v>
      </c>
      <c r="H488" s="253">
        <f t="shared" si="81"/>
        <v>0</v>
      </c>
    </row>
    <row r="489" spans="1:8" x14ac:dyDescent="0.2">
      <c r="A489" s="29" t="s">
        <v>3622</v>
      </c>
      <c r="B489" s="53" t="s">
        <v>3568</v>
      </c>
      <c r="C489" s="253">
        <v>65702.899999999994</v>
      </c>
      <c r="D489" s="277">
        <v>37</v>
      </c>
      <c r="E489" s="277"/>
      <c r="F489" s="253">
        <v>0</v>
      </c>
      <c r="G489" s="253">
        <v>0</v>
      </c>
      <c r="H489" s="253">
        <f t="shared" si="81"/>
        <v>0</v>
      </c>
    </row>
    <row r="490" spans="1:8" ht="30" x14ac:dyDescent="0.25">
      <c r="A490" s="14" t="s">
        <v>3643</v>
      </c>
      <c r="B490" s="167" t="s">
        <v>6143</v>
      </c>
      <c r="C490" s="267"/>
      <c r="D490" s="269"/>
      <c r="E490" s="269"/>
      <c r="F490" s="269"/>
      <c r="G490" s="269"/>
      <c r="H490" s="288"/>
    </row>
    <row r="491" spans="1:8" x14ac:dyDescent="0.2">
      <c r="A491" s="29" t="s">
        <v>3644</v>
      </c>
      <c r="B491" s="6" t="s">
        <v>6116</v>
      </c>
      <c r="C491" s="253">
        <v>196012.53</v>
      </c>
      <c r="D491" s="250">
        <v>36</v>
      </c>
      <c r="E491" s="250"/>
      <c r="F491" s="253">
        <v>0</v>
      </c>
      <c r="G491" s="253">
        <v>0</v>
      </c>
      <c r="H491" s="253">
        <f t="shared" ref="H491:H492" si="82">G491-F491</f>
        <v>0</v>
      </c>
    </row>
    <row r="492" spans="1:8" x14ac:dyDescent="0.2">
      <c r="A492" s="29" t="s">
        <v>4714</v>
      </c>
      <c r="B492" s="6" t="s">
        <v>6117</v>
      </c>
      <c r="C492" s="253">
        <v>97952.04</v>
      </c>
      <c r="D492" s="250">
        <v>37</v>
      </c>
      <c r="E492" s="250"/>
      <c r="F492" s="253">
        <v>0</v>
      </c>
      <c r="G492" s="253">
        <v>0</v>
      </c>
      <c r="H492" s="253">
        <f t="shared" si="82"/>
        <v>0</v>
      </c>
    </row>
    <row r="493" spans="1:8" ht="15" x14ac:dyDescent="0.25">
      <c r="A493" s="47"/>
      <c r="B493" s="41" t="s">
        <v>6109</v>
      </c>
      <c r="C493" s="255"/>
      <c r="D493" s="277"/>
      <c r="E493" s="277"/>
      <c r="F493" s="277"/>
      <c r="G493" s="277"/>
      <c r="H493" s="277"/>
    </row>
    <row r="494" spans="1:8" ht="15" x14ac:dyDescent="0.25">
      <c r="A494" s="15" t="s">
        <v>3647</v>
      </c>
      <c r="B494" s="27" t="s">
        <v>6142</v>
      </c>
      <c r="C494" s="267"/>
      <c r="D494" s="269"/>
      <c r="E494" s="269"/>
      <c r="F494" s="269"/>
      <c r="G494" s="269"/>
      <c r="H494" s="288"/>
    </row>
    <row r="495" spans="1:8" x14ac:dyDescent="0.2">
      <c r="A495" s="29" t="s">
        <v>3648</v>
      </c>
      <c r="B495" s="53" t="s">
        <v>2565</v>
      </c>
      <c r="C495" s="253">
        <v>58244.06</v>
      </c>
      <c r="D495" s="293">
        <v>19</v>
      </c>
      <c r="E495" s="293"/>
      <c r="F495" s="253">
        <v>0</v>
      </c>
      <c r="G495" s="253">
        <v>0</v>
      </c>
      <c r="H495" s="253">
        <f t="shared" ref="H495:H510" si="83">G495-F495</f>
        <v>0</v>
      </c>
    </row>
    <row r="496" spans="1:8" x14ac:dyDescent="0.2">
      <c r="A496" s="29" t="s">
        <v>3649</v>
      </c>
      <c r="B496" s="53" t="s">
        <v>2566</v>
      </c>
      <c r="C496" s="253">
        <v>58244.06</v>
      </c>
      <c r="D496" s="293">
        <v>20</v>
      </c>
      <c r="E496" s="293"/>
      <c r="F496" s="253">
        <v>0</v>
      </c>
      <c r="G496" s="253">
        <v>0</v>
      </c>
      <c r="H496" s="253">
        <f t="shared" si="83"/>
        <v>0</v>
      </c>
    </row>
    <row r="497" spans="1:8" x14ac:dyDescent="0.2">
      <c r="A497" s="29" t="s">
        <v>3650</v>
      </c>
      <c r="B497" s="53" t="s">
        <v>2567</v>
      </c>
      <c r="C497" s="253">
        <v>58244.06</v>
      </c>
      <c r="D497" s="293">
        <v>20</v>
      </c>
      <c r="E497" s="293"/>
      <c r="F497" s="253">
        <v>0</v>
      </c>
      <c r="G497" s="253">
        <v>0</v>
      </c>
      <c r="H497" s="253">
        <f t="shared" si="83"/>
        <v>0</v>
      </c>
    </row>
    <row r="498" spans="1:8" x14ac:dyDescent="0.2">
      <c r="A498" s="29" t="s">
        <v>3651</v>
      </c>
      <c r="B498" s="53" t="s">
        <v>2568</v>
      </c>
      <c r="C498" s="253">
        <v>58244.06</v>
      </c>
      <c r="D498" s="293">
        <v>20</v>
      </c>
      <c r="E498" s="293"/>
      <c r="F498" s="253">
        <v>0</v>
      </c>
      <c r="G498" s="253">
        <v>0</v>
      </c>
      <c r="H498" s="253">
        <f t="shared" si="83"/>
        <v>0</v>
      </c>
    </row>
    <row r="499" spans="1:8" x14ac:dyDescent="0.2">
      <c r="A499" s="29" t="s">
        <v>3652</v>
      </c>
      <c r="B499" s="53" t="s">
        <v>2569</v>
      </c>
      <c r="C499" s="253">
        <v>58244.06</v>
      </c>
      <c r="D499" s="293">
        <v>21</v>
      </c>
      <c r="E499" s="293"/>
      <c r="F499" s="253">
        <v>0</v>
      </c>
      <c r="G499" s="253">
        <v>0</v>
      </c>
      <c r="H499" s="253">
        <f t="shared" si="83"/>
        <v>0</v>
      </c>
    </row>
    <row r="500" spans="1:8" x14ac:dyDescent="0.2">
      <c r="A500" s="29" t="s">
        <v>3653</v>
      </c>
      <c r="B500" s="53" t="s">
        <v>2570</v>
      </c>
      <c r="C500" s="253">
        <v>58244.06</v>
      </c>
      <c r="D500" s="293">
        <v>21</v>
      </c>
      <c r="E500" s="293"/>
      <c r="F500" s="253">
        <v>0</v>
      </c>
      <c r="G500" s="253">
        <v>0</v>
      </c>
      <c r="H500" s="253">
        <f t="shared" si="83"/>
        <v>0</v>
      </c>
    </row>
    <row r="501" spans="1:8" x14ac:dyDescent="0.2">
      <c r="A501" s="29" t="s">
        <v>3654</v>
      </c>
      <c r="B501" s="53" t="s">
        <v>2571</v>
      </c>
      <c r="C501" s="253">
        <v>58244.06</v>
      </c>
      <c r="D501" s="293">
        <v>21</v>
      </c>
      <c r="E501" s="293"/>
      <c r="F501" s="253">
        <v>0</v>
      </c>
      <c r="G501" s="253">
        <v>0</v>
      </c>
      <c r="H501" s="253">
        <f t="shared" si="83"/>
        <v>0</v>
      </c>
    </row>
    <row r="502" spans="1:8" x14ac:dyDescent="0.2">
      <c r="A502" s="29" t="s">
        <v>3655</v>
      </c>
      <c r="B502" s="53" t="s">
        <v>2572</v>
      </c>
      <c r="C502" s="253">
        <v>58244.06</v>
      </c>
      <c r="D502" s="293">
        <v>22</v>
      </c>
      <c r="E502" s="293"/>
      <c r="F502" s="253">
        <v>0</v>
      </c>
      <c r="G502" s="253">
        <v>0</v>
      </c>
      <c r="H502" s="253">
        <f t="shared" si="83"/>
        <v>0</v>
      </c>
    </row>
    <row r="503" spans="1:8" x14ac:dyDescent="0.2">
      <c r="A503" s="29" t="s">
        <v>3656</v>
      </c>
      <c r="B503" s="53" t="s">
        <v>2573</v>
      </c>
      <c r="C503" s="253">
        <v>58244.06</v>
      </c>
      <c r="D503" s="293">
        <v>22</v>
      </c>
      <c r="E503" s="293"/>
      <c r="F503" s="253">
        <v>0</v>
      </c>
      <c r="G503" s="253">
        <v>0</v>
      </c>
      <c r="H503" s="253">
        <f t="shared" si="83"/>
        <v>0</v>
      </c>
    </row>
    <row r="504" spans="1:8" x14ac:dyDescent="0.2">
      <c r="A504" s="29" t="s">
        <v>3657</v>
      </c>
      <c r="B504" s="53" t="s">
        <v>2574</v>
      </c>
      <c r="C504" s="253">
        <v>58244.06</v>
      </c>
      <c r="D504" s="293">
        <v>22</v>
      </c>
      <c r="E504" s="293"/>
      <c r="F504" s="253">
        <v>0</v>
      </c>
      <c r="G504" s="253">
        <v>0</v>
      </c>
      <c r="H504" s="253">
        <f t="shared" si="83"/>
        <v>0</v>
      </c>
    </row>
    <row r="505" spans="1:8" x14ac:dyDescent="0.2">
      <c r="A505" s="29" t="s">
        <v>3658</v>
      </c>
      <c r="B505" s="53" t="s">
        <v>2575</v>
      </c>
      <c r="C505" s="253">
        <v>58244.06</v>
      </c>
      <c r="D505" s="293">
        <v>23</v>
      </c>
      <c r="E505" s="293"/>
      <c r="F505" s="253">
        <v>0</v>
      </c>
      <c r="G505" s="253">
        <v>0</v>
      </c>
      <c r="H505" s="253">
        <f t="shared" si="83"/>
        <v>0</v>
      </c>
    </row>
    <row r="506" spans="1:8" x14ac:dyDescent="0.2">
      <c r="A506" s="29" t="s">
        <v>3659</v>
      </c>
      <c r="B506" s="53" t="s">
        <v>2662</v>
      </c>
      <c r="C506" s="253">
        <v>58244.06</v>
      </c>
      <c r="D506" s="293">
        <v>23</v>
      </c>
      <c r="E506" s="293"/>
      <c r="F506" s="253">
        <v>0</v>
      </c>
      <c r="G506" s="253">
        <v>0</v>
      </c>
      <c r="H506" s="253">
        <f t="shared" si="83"/>
        <v>0</v>
      </c>
    </row>
    <row r="507" spans="1:8" x14ac:dyDescent="0.2">
      <c r="A507" s="29" t="s">
        <v>3660</v>
      </c>
      <c r="B507" s="53" t="s">
        <v>2663</v>
      </c>
      <c r="C507" s="253">
        <v>58244.06</v>
      </c>
      <c r="D507" s="293">
        <v>23</v>
      </c>
      <c r="E507" s="293"/>
      <c r="F507" s="253">
        <v>0</v>
      </c>
      <c r="G507" s="253">
        <v>0</v>
      </c>
      <c r="H507" s="253">
        <f t="shared" si="83"/>
        <v>0</v>
      </c>
    </row>
    <row r="508" spans="1:8" x14ac:dyDescent="0.2">
      <c r="A508" s="29" t="s">
        <v>3661</v>
      </c>
      <c r="B508" s="53" t="s">
        <v>3525</v>
      </c>
      <c r="C508" s="253">
        <v>58244.06</v>
      </c>
      <c r="D508" s="293">
        <v>24</v>
      </c>
      <c r="E508" s="293"/>
      <c r="F508" s="253">
        <v>0</v>
      </c>
      <c r="G508" s="253">
        <v>0</v>
      </c>
      <c r="H508" s="253">
        <f t="shared" si="83"/>
        <v>0</v>
      </c>
    </row>
    <row r="509" spans="1:8" x14ac:dyDescent="0.2">
      <c r="A509" s="29" t="s">
        <v>3662</v>
      </c>
      <c r="B509" s="53" t="s">
        <v>3526</v>
      </c>
      <c r="C509" s="253">
        <v>58244.06</v>
      </c>
      <c r="D509" s="293">
        <v>24</v>
      </c>
      <c r="E509" s="293"/>
      <c r="F509" s="253">
        <v>0</v>
      </c>
      <c r="G509" s="253">
        <v>0</v>
      </c>
      <c r="H509" s="253">
        <f t="shared" si="83"/>
        <v>0</v>
      </c>
    </row>
    <row r="510" spans="1:8" x14ac:dyDescent="0.2">
      <c r="A510" s="29" t="s">
        <v>3663</v>
      </c>
      <c r="B510" s="32" t="s">
        <v>2576</v>
      </c>
      <c r="C510" s="253">
        <v>58244.06</v>
      </c>
      <c r="D510" s="293">
        <v>24</v>
      </c>
      <c r="E510" s="293"/>
      <c r="F510" s="253">
        <v>0</v>
      </c>
      <c r="G510" s="253">
        <v>0</v>
      </c>
      <c r="H510" s="253">
        <f t="shared" si="83"/>
        <v>0</v>
      </c>
    </row>
    <row r="511" spans="1:8" ht="15" x14ac:dyDescent="0.25">
      <c r="A511" s="49" t="s">
        <v>3664</v>
      </c>
      <c r="B511" s="12" t="s">
        <v>6110</v>
      </c>
      <c r="C511" s="267"/>
      <c r="D511" s="269"/>
      <c r="E511" s="269"/>
      <c r="F511" s="269"/>
      <c r="G511" s="269"/>
      <c r="H511" s="288"/>
    </row>
    <row r="512" spans="1:8" x14ac:dyDescent="0.2">
      <c r="A512" s="29" t="s">
        <v>3665</v>
      </c>
      <c r="B512" s="53" t="s">
        <v>2565</v>
      </c>
      <c r="C512" s="253">
        <v>117255.16</v>
      </c>
      <c r="D512" s="293">
        <v>20</v>
      </c>
      <c r="E512" s="293"/>
      <c r="F512" s="253">
        <v>0</v>
      </c>
      <c r="G512" s="253">
        <v>0</v>
      </c>
      <c r="H512" s="253">
        <f t="shared" ref="H512:H527" si="84">G512-F512</f>
        <v>0</v>
      </c>
    </row>
    <row r="513" spans="1:8" x14ac:dyDescent="0.2">
      <c r="A513" s="29" t="s">
        <v>3666</v>
      </c>
      <c r="B513" s="53" t="s">
        <v>2566</v>
      </c>
      <c r="C513" s="253">
        <v>39524.21</v>
      </c>
      <c r="D513" s="293">
        <v>21</v>
      </c>
      <c r="E513" s="293"/>
      <c r="F513" s="253">
        <v>0</v>
      </c>
      <c r="G513" s="253">
        <v>0</v>
      </c>
      <c r="H513" s="253">
        <f t="shared" si="84"/>
        <v>0</v>
      </c>
    </row>
    <row r="514" spans="1:8" x14ac:dyDescent="0.2">
      <c r="A514" s="29" t="s">
        <v>3667</v>
      </c>
      <c r="B514" s="53" t="s">
        <v>2567</v>
      </c>
      <c r="C514" s="253">
        <v>39524.21</v>
      </c>
      <c r="D514" s="293">
        <v>22</v>
      </c>
      <c r="E514" s="293"/>
      <c r="F514" s="253">
        <v>0</v>
      </c>
      <c r="G514" s="253">
        <v>0</v>
      </c>
      <c r="H514" s="253">
        <f t="shared" si="84"/>
        <v>0</v>
      </c>
    </row>
    <row r="515" spans="1:8" x14ac:dyDescent="0.2">
      <c r="A515" s="29" t="s">
        <v>3668</v>
      </c>
      <c r="B515" s="53" t="s">
        <v>2568</v>
      </c>
      <c r="C515" s="253">
        <v>39524.21</v>
      </c>
      <c r="D515" s="293">
        <v>23</v>
      </c>
      <c r="E515" s="293"/>
      <c r="F515" s="253">
        <v>0</v>
      </c>
      <c r="G515" s="253">
        <v>0</v>
      </c>
      <c r="H515" s="253">
        <f t="shared" si="84"/>
        <v>0</v>
      </c>
    </row>
    <row r="516" spans="1:8" x14ac:dyDescent="0.2">
      <c r="A516" s="29" t="s">
        <v>3669</v>
      </c>
      <c r="B516" s="53" t="s">
        <v>2569</v>
      </c>
      <c r="C516" s="253">
        <v>39524.21</v>
      </c>
      <c r="D516" s="293">
        <v>24</v>
      </c>
      <c r="E516" s="293"/>
      <c r="F516" s="253">
        <v>0</v>
      </c>
      <c r="G516" s="253">
        <v>0</v>
      </c>
      <c r="H516" s="253">
        <f t="shared" si="84"/>
        <v>0</v>
      </c>
    </row>
    <row r="517" spans="1:8" x14ac:dyDescent="0.2">
      <c r="A517" s="29" t="s">
        <v>3670</v>
      </c>
      <c r="B517" s="53" t="s">
        <v>2570</v>
      </c>
      <c r="C517" s="253">
        <v>39524.21</v>
      </c>
      <c r="D517" s="293">
        <v>25</v>
      </c>
      <c r="E517" s="293"/>
      <c r="F517" s="253">
        <v>0</v>
      </c>
      <c r="G517" s="253">
        <v>0</v>
      </c>
      <c r="H517" s="253">
        <f t="shared" si="84"/>
        <v>0</v>
      </c>
    </row>
    <row r="518" spans="1:8" x14ac:dyDescent="0.2">
      <c r="A518" s="29" t="s">
        <v>3671</v>
      </c>
      <c r="B518" s="53" t="s">
        <v>2571</v>
      </c>
      <c r="C518" s="253">
        <v>39524.21</v>
      </c>
      <c r="D518" s="293">
        <v>25</v>
      </c>
      <c r="E518" s="293"/>
      <c r="F518" s="253">
        <v>0</v>
      </c>
      <c r="G518" s="253">
        <v>0</v>
      </c>
      <c r="H518" s="253">
        <f t="shared" si="84"/>
        <v>0</v>
      </c>
    </row>
    <row r="519" spans="1:8" x14ac:dyDescent="0.2">
      <c r="A519" s="29" t="s">
        <v>3672</v>
      </c>
      <c r="B519" s="53" t="s">
        <v>2572</v>
      </c>
      <c r="C519" s="253">
        <v>39524.21</v>
      </c>
      <c r="D519" s="293">
        <v>26</v>
      </c>
      <c r="E519" s="293"/>
      <c r="F519" s="253">
        <v>0</v>
      </c>
      <c r="G519" s="253">
        <v>0</v>
      </c>
      <c r="H519" s="253">
        <f t="shared" si="84"/>
        <v>0</v>
      </c>
    </row>
    <row r="520" spans="1:8" x14ac:dyDescent="0.2">
      <c r="A520" s="29" t="s">
        <v>3673</v>
      </c>
      <c r="B520" s="53" t="s">
        <v>2573</v>
      </c>
      <c r="C520" s="253">
        <v>39524.21</v>
      </c>
      <c r="D520" s="293">
        <v>26</v>
      </c>
      <c r="E520" s="293"/>
      <c r="F520" s="253">
        <v>0</v>
      </c>
      <c r="G520" s="253">
        <v>0</v>
      </c>
      <c r="H520" s="253">
        <f t="shared" si="84"/>
        <v>0</v>
      </c>
    </row>
    <row r="521" spans="1:8" x14ac:dyDescent="0.2">
      <c r="A521" s="29" t="s">
        <v>3674</v>
      </c>
      <c r="B521" s="53" t="s">
        <v>2574</v>
      </c>
      <c r="C521" s="253">
        <v>39524.21</v>
      </c>
      <c r="D521" s="293">
        <v>27</v>
      </c>
      <c r="E521" s="293"/>
      <c r="F521" s="253">
        <v>0</v>
      </c>
      <c r="G521" s="253">
        <v>0</v>
      </c>
      <c r="H521" s="253">
        <f t="shared" si="84"/>
        <v>0</v>
      </c>
    </row>
    <row r="522" spans="1:8" x14ac:dyDescent="0.2">
      <c r="A522" s="29" t="s">
        <v>3675</v>
      </c>
      <c r="B522" s="53" t="s">
        <v>2575</v>
      </c>
      <c r="C522" s="253">
        <v>39524.21</v>
      </c>
      <c r="D522" s="293">
        <v>27</v>
      </c>
      <c r="E522" s="293"/>
      <c r="F522" s="253">
        <v>0</v>
      </c>
      <c r="G522" s="253">
        <v>0</v>
      </c>
      <c r="H522" s="253">
        <f t="shared" si="84"/>
        <v>0</v>
      </c>
    </row>
    <row r="523" spans="1:8" x14ac:dyDescent="0.2">
      <c r="A523" s="29" t="s">
        <v>3676</v>
      </c>
      <c r="B523" s="53" t="s">
        <v>2662</v>
      </c>
      <c r="C523" s="253">
        <v>39524.21</v>
      </c>
      <c r="D523" s="293">
        <v>28</v>
      </c>
      <c r="E523" s="293"/>
      <c r="F523" s="253">
        <v>0</v>
      </c>
      <c r="G523" s="253">
        <v>0</v>
      </c>
      <c r="H523" s="253">
        <f t="shared" si="84"/>
        <v>0</v>
      </c>
    </row>
    <row r="524" spans="1:8" x14ac:dyDescent="0.2">
      <c r="A524" s="29" t="s">
        <v>3677</v>
      </c>
      <c r="B524" s="53" t="s">
        <v>2663</v>
      </c>
      <c r="C524" s="253">
        <v>39524.21</v>
      </c>
      <c r="D524" s="293">
        <v>29</v>
      </c>
      <c r="E524" s="293"/>
      <c r="F524" s="253">
        <v>0</v>
      </c>
      <c r="G524" s="253">
        <v>0</v>
      </c>
      <c r="H524" s="253">
        <f t="shared" si="84"/>
        <v>0</v>
      </c>
    </row>
    <row r="525" spans="1:8" x14ac:dyDescent="0.2">
      <c r="A525" s="29" t="s">
        <v>3678</v>
      </c>
      <c r="B525" s="53" t="s">
        <v>3525</v>
      </c>
      <c r="C525" s="253">
        <v>39524.21</v>
      </c>
      <c r="D525" s="293">
        <v>29</v>
      </c>
      <c r="E525" s="293"/>
      <c r="F525" s="253">
        <v>0</v>
      </c>
      <c r="G525" s="253">
        <v>0</v>
      </c>
      <c r="H525" s="253">
        <f t="shared" si="84"/>
        <v>0</v>
      </c>
    </row>
    <row r="526" spans="1:8" x14ac:dyDescent="0.2">
      <c r="A526" s="29" t="s">
        <v>3679</v>
      </c>
      <c r="B526" s="53" t="s">
        <v>3526</v>
      </c>
      <c r="C526" s="253">
        <v>39524.21</v>
      </c>
      <c r="D526" s="293">
        <v>30</v>
      </c>
      <c r="E526" s="293"/>
      <c r="F526" s="253">
        <v>0</v>
      </c>
      <c r="G526" s="253">
        <v>0</v>
      </c>
      <c r="H526" s="253">
        <f t="shared" si="84"/>
        <v>0</v>
      </c>
    </row>
    <row r="527" spans="1:8" x14ac:dyDescent="0.2">
      <c r="A527" s="29" t="s">
        <v>3680</v>
      </c>
      <c r="B527" s="32" t="s">
        <v>2576</v>
      </c>
      <c r="C527" s="253">
        <v>76044.62</v>
      </c>
      <c r="D527" s="293">
        <v>30</v>
      </c>
      <c r="E527" s="293"/>
      <c r="F527" s="253">
        <v>0</v>
      </c>
      <c r="G527" s="253">
        <v>0</v>
      </c>
      <c r="H527" s="253">
        <f t="shared" si="84"/>
        <v>0</v>
      </c>
    </row>
    <row r="528" spans="1:8" ht="15" x14ac:dyDescent="0.25">
      <c r="A528" s="15" t="s">
        <v>3681</v>
      </c>
      <c r="B528" s="167" t="s">
        <v>5600</v>
      </c>
      <c r="C528" s="267"/>
      <c r="D528" s="269"/>
      <c r="E528" s="269"/>
      <c r="F528" s="269"/>
      <c r="G528" s="269"/>
      <c r="H528" s="288"/>
    </row>
    <row r="529" spans="1:8" x14ac:dyDescent="0.2">
      <c r="A529" s="483" t="s">
        <v>3682</v>
      </c>
      <c r="B529" s="53" t="s">
        <v>2565</v>
      </c>
      <c r="C529" s="253">
        <v>341358.33</v>
      </c>
      <c r="D529" s="33">
        <v>21</v>
      </c>
      <c r="E529" s="293"/>
      <c r="F529" s="253">
        <v>0</v>
      </c>
      <c r="G529" s="253">
        <v>0</v>
      </c>
      <c r="H529" s="253">
        <f t="shared" ref="H529:H580" si="85">G529-F529</f>
        <v>0</v>
      </c>
    </row>
    <row r="530" spans="1:8" x14ac:dyDescent="0.2">
      <c r="A530" s="483" t="s">
        <v>3683</v>
      </c>
      <c r="B530" s="53" t="s">
        <v>9735</v>
      </c>
      <c r="C530" s="253">
        <v>18458.613859093173</v>
      </c>
      <c r="D530" s="33">
        <v>21</v>
      </c>
      <c r="E530" s="293"/>
      <c r="F530" s="253">
        <v>0</v>
      </c>
      <c r="G530" s="253">
        <v>0</v>
      </c>
      <c r="H530" s="253">
        <f t="shared" si="85"/>
        <v>0</v>
      </c>
    </row>
    <row r="531" spans="1:8" x14ac:dyDescent="0.2">
      <c r="A531" s="483" t="s">
        <v>3684</v>
      </c>
      <c r="B531" s="53" t="s">
        <v>11767</v>
      </c>
      <c r="C531" s="253">
        <v>18458.613859093173</v>
      </c>
      <c r="D531" s="33">
        <v>22</v>
      </c>
      <c r="E531" s="293"/>
      <c r="F531" s="253">
        <v>0</v>
      </c>
      <c r="G531" s="253">
        <v>0</v>
      </c>
      <c r="H531" s="253">
        <f t="shared" si="85"/>
        <v>0</v>
      </c>
    </row>
    <row r="532" spans="1:8" x14ac:dyDescent="0.2">
      <c r="A532" s="483" t="s">
        <v>3685</v>
      </c>
      <c r="B532" s="53" t="s">
        <v>11892</v>
      </c>
      <c r="C532" s="253">
        <v>10136.855444285333</v>
      </c>
      <c r="D532" s="33">
        <v>22</v>
      </c>
      <c r="E532" s="293"/>
      <c r="F532" s="253">
        <v>0</v>
      </c>
      <c r="G532" s="253">
        <v>0</v>
      </c>
      <c r="H532" s="253">
        <f t="shared" si="85"/>
        <v>0</v>
      </c>
    </row>
    <row r="533" spans="1:8" x14ac:dyDescent="0.2">
      <c r="A533" s="483" t="s">
        <v>3686</v>
      </c>
      <c r="B533" s="53" t="s">
        <v>9737</v>
      </c>
      <c r="C533" s="253">
        <v>18458.613859093173</v>
      </c>
      <c r="D533" s="33">
        <v>22</v>
      </c>
      <c r="E533" s="293"/>
      <c r="F533" s="253">
        <v>0</v>
      </c>
      <c r="G533" s="253">
        <v>0</v>
      </c>
      <c r="H533" s="253">
        <f t="shared" si="85"/>
        <v>0</v>
      </c>
    </row>
    <row r="534" spans="1:8" x14ac:dyDescent="0.2">
      <c r="A534" s="483" t="s">
        <v>3687</v>
      </c>
      <c r="B534" s="53" t="s">
        <v>9738</v>
      </c>
      <c r="C534" s="253">
        <v>18458.613859093173</v>
      </c>
      <c r="D534" s="33">
        <v>22</v>
      </c>
      <c r="E534" s="293"/>
      <c r="F534" s="253">
        <v>0</v>
      </c>
      <c r="G534" s="253">
        <v>0</v>
      </c>
      <c r="H534" s="253">
        <f t="shared" si="85"/>
        <v>0</v>
      </c>
    </row>
    <row r="535" spans="1:8" x14ac:dyDescent="0.2">
      <c r="A535" s="483" t="s">
        <v>3688</v>
      </c>
      <c r="B535" s="53" t="s">
        <v>11893</v>
      </c>
      <c r="C535" s="253">
        <v>16289.726730649723</v>
      </c>
      <c r="D535" s="33">
        <v>23</v>
      </c>
      <c r="E535" s="293"/>
      <c r="F535" s="253">
        <v>0</v>
      </c>
      <c r="G535" s="253">
        <v>0</v>
      </c>
      <c r="H535" s="253">
        <f t="shared" si="85"/>
        <v>0</v>
      </c>
    </row>
    <row r="536" spans="1:8" x14ac:dyDescent="0.2">
      <c r="A536" s="483" t="s">
        <v>3689</v>
      </c>
      <c r="B536" s="53" t="s">
        <v>9740</v>
      </c>
      <c r="C536" s="253">
        <v>18458.613859093173</v>
      </c>
      <c r="D536" s="33">
        <v>23</v>
      </c>
      <c r="E536" s="293"/>
      <c r="F536" s="253">
        <v>0</v>
      </c>
      <c r="G536" s="253">
        <v>0</v>
      </c>
      <c r="H536" s="253">
        <f t="shared" si="85"/>
        <v>0</v>
      </c>
    </row>
    <row r="537" spans="1:8" x14ac:dyDescent="0.2">
      <c r="A537" s="483" t="s">
        <v>3690</v>
      </c>
      <c r="B537" s="53" t="s">
        <v>9741</v>
      </c>
      <c r="C537" s="253">
        <v>18458.613859093173</v>
      </c>
      <c r="D537" s="33">
        <v>24</v>
      </c>
      <c r="E537" s="293"/>
      <c r="F537" s="253">
        <v>0</v>
      </c>
      <c r="G537" s="253">
        <v>0</v>
      </c>
      <c r="H537" s="253">
        <f t="shared" si="85"/>
        <v>0</v>
      </c>
    </row>
    <row r="538" spans="1:8" x14ac:dyDescent="0.2">
      <c r="A538" s="483" t="s">
        <v>3691</v>
      </c>
      <c r="B538" s="53" t="s">
        <v>9742</v>
      </c>
      <c r="C538" s="253">
        <v>18458.613859093173</v>
      </c>
      <c r="D538" s="33">
        <v>24</v>
      </c>
      <c r="E538" s="293"/>
      <c r="F538" s="253">
        <v>0</v>
      </c>
      <c r="G538" s="253">
        <v>0</v>
      </c>
      <c r="H538" s="253">
        <f t="shared" si="85"/>
        <v>0</v>
      </c>
    </row>
    <row r="539" spans="1:8" x14ac:dyDescent="0.2">
      <c r="A539" s="483" t="s">
        <v>3692</v>
      </c>
      <c r="B539" s="53" t="s">
        <v>9744</v>
      </c>
      <c r="C539" s="253">
        <v>18458.613859093173</v>
      </c>
      <c r="D539" s="33">
        <v>23</v>
      </c>
      <c r="E539" s="293"/>
      <c r="F539" s="253">
        <v>0</v>
      </c>
      <c r="G539" s="253">
        <v>0</v>
      </c>
      <c r="H539" s="253">
        <f t="shared" si="85"/>
        <v>0</v>
      </c>
    </row>
    <row r="540" spans="1:8" x14ac:dyDescent="0.2">
      <c r="A540" s="483" t="s">
        <v>3693</v>
      </c>
      <c r="B540" s="53" t="s">
        <v>9745</v>
      </c>
      <c r="C540" s="253">
        <v>18458.613859093173</v>
      </c>
      <c r="D540" s="33">
        <v>23</v>
      </c>
      <c r="E540" s="293"/>
      <c r="F540" s="253">
        <v>0</v>
      </c>
      <c r="G540" s="253">
        <v>0</v>
      </c>
      <c r="H540" s="253">
        <f t="shared" si="85"/>
        <v>0</v>
      </c>
    </row>
    <row r="541" spans="1:8" x14ac:dyDescent="0.2">
      <c r="A541" s="483" t="s">
        <v>3694</v>
      </c>
      <c r="B541" s="53" t="s">
        <v>11894</v>
      </c>
      <c r="C541" s="253">
        <v>17871.014651245372</v>
      </c>
      <c r="D541" s="33">
        <v>24</v>
      </c>
      <c r="E541" s="293"/>
      <c r="F541" s="253">
        <v>0</v>
      </c>
      <c r="G541" s="253">
        <v>0</v>
      </c>
      <c r="H541" s="253">
        <f t="shared" si="85"/>
        <v>0</v>
      </c>
    </row>
    <row r="542" spans="1:8" x14ac:dyDescent="0.2">
      <c r="A542" s="483" t="s">
        <v>3695</v>
      </c>
      <c r="B542" s="53" t="s">
        <v>9749</v>
      </c>
      <c r="C542" s="253">
        <v>18458.613859093173</v>
      </c>
      <c r="D542" s="33">
        <v>25</v>
      </c>
      <c r="E542" s="293"/>
      <c r="F542" s="253">
        <v>0</v>
      </c>
      <c r="G542" s="253">
        <v>0</v>
      </c>
      <c r="H542" s="253">
        <f t="shared" si="85"/>
        <v>0</v>
      </c>
    </row>
    <row r="543" spans="1:8" x14ac:dyDescent="0.2">
      <c r="A543" s="483" t="s">
        <v>3696</v>
      </c>
      <c r="B543" s="53" t="s">
        <v>9750</v>
      </c>
      <c r="C543" s="253">
        <v>18458.613859093173</v>
      </c>
      <c r="D543" s="33">
        <v>25</v>
      </c>
      <c r="E543" s="293"/>
      <c r="F543" s="253">
        <v>0</v>
      </c>
      <c r="G543" s="253">
        <v>0</v>
      </c>
      <c r="H543" s="253">
        <f t="shared" si="85"/>
        <v>0</v>
      </c>
    </row>
    <row r="544" spans="1:8" x14ac:dyDescent="0.2">
      <c r="A544" s="483" t="s">
        <v>3697</v>
      </c>
      <c r="B544" s="53" t="s">
        <v>9751</v>
      </c>
      <c r="C544" s="253">
        <v>18458.613859093173</v>
      </c>
      <c r="D544" s="33">
        <v>26</v>
      </c>
      <c r="E544" s="293"/>
      <c r="F544" s="253">
        <v>0</v>
      </c>
      <c r="G544" s="253">
        <v>0</v>
      </c>
      <c r="H544" s="253">
        <f t="shared" si="85"/>
        <v>0</v>
      </c>
    </row>
    <row r="545" spans="1:8" x14ac:dyDescent="0.2">
      <c r="A545" s="483" t="s">
        <v>3698</v>
      </c>
      <c r="B545" s="53" t="s">
        <v>11895</v>
      </c>
      <c r="C545" s="253">
        <v>1596.6700988115595</v>
      </c>
      <c r="D545" s="33">
        <v>26</v>
      </c>
      <c r="E545" s="293"/>
      <c r="F545" s="253">
        <v>0</v>
      </c>
      <c r="G545" s="253">
        <v>0</v>
      </c>
      <c r="H545" s="253">
        <f t="shared" si="85"/>
        <v>0</v>
      </c>
    </row>
    <row r="546" spans="1:8" x14ac:dyDescent="0.2">
      <c r="A546" s="483" t="s">
        <v>3699</v>
      </c>
      <c r="B546" s="53" t="s">
        <v>9754</v>
      </c>
      <c r="C546" s="253">
        <v>18458.613859093173</v>
      </c>
      <c r="D546" s="33">
        <v>25</v>
      </c>
      <c r="E546" s="293"/>
      <c r="F546" s="253">
        <v>0</v>
      </c>
      <c r="G546" s="253">
        <v>0</v>
      </c>
      <c r="H546" s="253">
        <f t="shared" si="85"/>
        <v>0</v>
      </c>
    </row>
    <row r="547" spans="1:8" x14ac:dyDescent="0.2">
      <c r="A547" s="483" t="s">
        <v>3700</v>
      </c>
      <c r="B547" s="53" t="s">
        <v>9755</v>
      </c>
      <c r="C547" s="253">
        <v>18458.613859093173</v>
      </c>
      <c r="D547" s="33">
        <v>25</v>
      </c>
      <c r="E547" s="293"/>
      <c r="F547" s="253">
        <v>0</v>
      </c>
      <c r="G547" s="253">
        <v>0</v>
      </c>
      <c r="H547" s="253">
        <f t="shared" si="85"/>
        <v>0</v>
      </c>
    </row>
    <row r="548" spans="1:8" x14ac:dyDescent="0.2">
      <c r="A548" s="483" t="s">
        <v>3701</v>
      </c>
      <c r="B548" s="53" t="s">
        <v>9756</v>
      </c>
      <c r="C548" s="253">
        <v>18458.613859093173</v>
      </c>
      <c r="D548" s="33">
        <v>26</v>
      </c>
      <c r="E548" s="293"/>
      <c r="F548" s="253">
        <v>0</v>
      </c>
      <c r="G548" s="253">
        <v>0</v>
      </c>
      <c r="H548" s="253">
        <f t="shared" si="85"/>
        <v>0</v>
      </c>
    </row>
    <row r="549" spans="1:8" x14ac:dyDescent="0.2">
      <c r="A549" s="483" t="s">
        <v>3702</v>
      </c>
      <c r="B549" s="53" t="s">
        <v>11896</v>
      </c>
      <c r="C549" s="253">
        <v>4399.302969750539</v>
      </c>
      <c r="D549" s="33">
        <v>26</v>
      </c>
      <c r="E549" s="293"/>
      <c r="F549" s="253">
        <v>0</v>
      </c>
      <c r="G549" s="253">
        <v>0</v>
      </c>
      <c r="H549" s="253">
        <f t="shared" si="85"/>
        <v>0</v>
      </c>
    </row>
    <row r="550" spans="1:8" x14ac:dyDescent="0.2">
      <c r="A550" s="483" t="s">
        <v>3703</v>
      </c>
      <c r="B550" s="53" t="s">
        <v>9759</v>
      </c>
      <c r="C550" s="253">
        <v>18458.613859093173</v>
      </c>
      <c r="D550" s="33">
        <v>25</v>
      </c>
      <c r="E550" s="293"/>
      <c r="F550" s="253">
        <v>0</v>
      </c>
      <c r="G550" s="253">
        <v>0</v>
      </c>
      <c r="H550" s="253">
        <f t="shared" si="85"/>
        <v>0</v>
      </c>
    </row>
    <row r="551" spans="1:8" x14ac:dyDescent="0.2">
      <c r="A551" s="483" t="s">
        <v>3704</v>
      </c>
      <c r="B551" s="53" t="s">
        <v>9760</v>
      </c>
      <c r="C551" s="253">
        <v>18458.613859093173</v>
      </c>
      <c r="D551" s="33">
        <v>26</v>
      </c>
      <c r="E551" s="293"/>
      <c r="F551" s="253">
        <v>0</v>
      </c>
      <c r="G551" s="253">
        <v>0</v>
      </c>
      <c r="H551" s="253">
        <f t="shared" si="85"/>
        <v>0</v>
      </c>
    </row>
    <row r="552" spans="1:8" x14ac:dyDescent="0.2">
      <c r="A552" s="483" t="s">
        <v>3705</v>
      </c>
      <c r="B552" s="53" t="s">
        <v>9761</v>
      </c>
      <c r="C552" s="253">
        <v>18458.613859093173</v>
      </c>
      <c r="D552" s="33">
        <v>27</v>
      </c>
      <c r="E552" s="293"/>
      <c r="F552" s="253">
        <v>0</v>
      </c>
      <c r="G552" s="253">
        <v>0</v>
      </c>
      <c r="H552" s="253">
        <f t="shared" si="85"/>
        <v>0</v>
      </c>
    </row>
    <row r="553" spans="1:8" x14ac:dyDescent="0.2">
      <c r="A553" s="483" t="s">
        <v>3706</v>
      </c>
      <c r="B553" s="53" t="s">
        <v>11897</v>
      </c>
      <c r="C553" s="253">
        <v>7792.6114841805002</v>
      </c>
      <c r="D553" s="33">
        <v>27</v>
      </c>
      <c r="E553" s="293"/>
      <c r="F553" s="253">
        <v>0</v>
      </c>
      <c r="G553" s="253">
        <v>0</v>
      </c>
      <c r="H553" s="253">
        <f t="shared" si="85"/>
        <v>0</v>
      </c>
    </row>
    <row r="554" spans="1:8" x14ac:dyDescent="0.2">
      <c r="A554" s="483" t="s">
        <v>3707</v>
      </c>
      <c r="B554" s="53" t="s">
        <v>9764</v>
      </c>
      <c r="C554" s="253">
        <v>18458.613859093173</v>
      </c>
      <c r="D554" s="33">
        <v>26</v>
      </c>
      <c r="E554" s="293"/>
      <c r="F554" s="253">
        <v>0</v>
      </c>
      <c r="G554" s="253">
        <v>0</v>
      </c>
      <c r="H554" s="253">
        <f t="shared" si="85"/>
        <v>0</v>
      </c>
    </row>
    <row r="555" spans="1:8" x14ac:dyDescent="0.2">
      <c r="A555" s="483" t="s">
        <v>3708</v>
      </c>
      <c r="B555" s="53" t="s">
        <v>9765</v>
      </c>
      <c r="C555" s="253">
        <v>18458.613859093173</v>
      </c>
      <c r="D555" s="33">
        <v>27</v>
      </c>
      <c r="E555" s="293"/>
      <c r="F555" s="253">
        <v>0</v>
      </c>
      <c r="G555" s="253">
        <v>0</v>
      </c>
      <c r="H555" s="253">
        <f t="shared" si="85"/>
        <v>0</v>
      </c>
    </row>
    <row r="556" spans="1:8" x14ac:dyDescent="0.2">
      <c r="A556" s="483" t="s">
        <v>3709</v>
      </c>
      <c r="B556" s="53" t="s">
        <v>9766</v>
      </c>
      <c r="C556" s="253">
        <v>18458.613859093173</v>
      </c>
      <c r="D556" s="33">
        <v>28</v>
      </c>
      <c r="E556" s="293"/>
      <c r="F556" s="253">
        <v>0</v>
      </c>
      <c r="G556" s="253">
        <v>0</v>
      </c>
      <c r="H556" s="253">
        <f t="shared" si="85"/>
        <v>0</v>
      </c>
    </row>
    <row r="557" spans="1:8" x14ac:dyDescent="0.2">
      <c r="A557" s="483" t="s">
        <v>3710</v>
      </c>
      <c r="B557" s="53" t="s">
        <v>11898</v>
      </c>
      <c r="C557" s="253">
        <v>7075.8019793190488</v>
      </c>
      <c r="D557" s="33">
        <v>28</v>
      </c>
      <c r="E557" s="293"/>
      <c r="F557" s="253">
        <v>0</v>
      </c>
      <c r="G557" s="253">
        <v>0</v>
      </c>
      <c r="H557" s="253">
        <f t="shared" si="85"/>
        <v>0</v>
      </c>
    </row>
    <row r="558" spans="1:8" x14ac:dyDescent="0.2">
      <c r="A558" s="483" t="s">
        <v>3711</v>
      </c>
      <c r="B558" s="53" t="s">
        <v>9769</v>
      </c>
      <c r="C558" s="253">
        <v>18458.613859093173</v>
      </c>
      <c r="D558" s="33">
        <v>27</v>
      </c>
      <c r="E558" s="293"/>
      <c r="F558" s="253">
        <v>0</v>
      </c>
      <c r="G558" s="253">
        <v>0</v>
      </c>
      <c r="H558" s="253">
        <f t="shared" si="85"/>
        <v>0</v>
      </c>
    </row>
    <row r="559" spans="1:8" x14ac:dyDescent="0.2">
      <c r="A559" s="483" t="s">
        <v>3712</v>
      </c>
      <c r="B559" s="53" t="s">
        <v>9770</v>
      </c>
      <c r="C559" s="253">
        <v>18458.613859093173</v>
      </c>
      <c r="D559" s="33">
        <v>27</v>
      </c>
      <c r="E559" s="293"/>
      <c r="F559" s="253">
        <v>0</v>
      </c>
      <c r="G559" s="253">
        <v>0</v>
      </c>
      <c r="H559" s="253">
        <f t="shared" si="85"/>
        <v>0</v>
      </c>
    </row>
    <row r="560" spans="1:8" x14ac:dyDescent="0.2">
      <c r="A560" s="483" t="s">
        <v>11899</v>
      </c>
      <c r="B560" s="53" t="s">
        <v>11900</v>
      </c>
      <c r="C560" s="253">
        <v>14868.41346349955</v>
      </c>
      <c r="D560" s="33">
        <v>28</v>
      </c>
      <c r="E560" s="293"/>
      <c r="F560" s="253">
        <v>0</v>
      </c>
      <c r="G560" s="253">
        <v>0</v>
      </c>
      <c r="H560" s="253">
        <f t="shared" si="85"/>
        <v>0</v>
      </c>
    </row>
    <row r="561" spans="1:8" x14ac:dyDescent="0.2">
      <c r="A561" s="483" t="s">
        <v>11901</v>
      </c>
      <c r="B561" s="53" t="s">
        <v>9774</v>
      </c>
      <c r="C561" s="253">
        <v>18458.613859093173</v>
      </c>
      <c r="D561" s="33">
        <v>28</v>
      </c>
      <c r="E561" s="293"/>
      <c r="F561" s="253">
        <v>0</v>
      </c>
      <c r="G561" s="253">
        <v>0</v>
      </c>
      <c r="H561" s="253">
        <f t="shared" si="85"/>
        <v>0</v>
      </c>
    </row>
    <row r="562" spans="1:8" x14ac:dyDescent="0.2">
      <c r="A562" s="483" t="s">
        <v>11902</v>
      </c>
      <c r="B562" s="53" t="s">
        <v>9775</v>
      </c>
      <c r="C562" s="253">
        <v>18458.613859093173</v>
      </c>
      <c r="D562" s="33">
        <v>28</v>
      </c>
      <c r="E562" s="293"/>
      <c r="F562" s="253">
        <v>0</v>
      </c>
      <c r="G562" s="253">
        <v>0</v>
      </c>
      <c r="H562" s="253">
        <f t="shared" si="85"/>
        <v>0</v>
      </c>
    </row>
    <row r="563" spans="1:8" x14ac:dyDescent="0.2">
      <c r="A563" s="483" t="s">
        <v>11903</v>
      </c>
      <c r="B563" s="53" t="s">
        <v>9776</v>
      </c>
      <c r="C563" s="253">
        <v>18458.613859093173</v>
      </c>
      <c r="D563" s="33">
        <v>28</v>
      </c>
      <c r="E563" s="293"/>
      <c r="F563" s="253">
        <v>0</v>
      </c>
      <c r="G563" s="253">
        <v>0</v>
      </c>
      <c r="H563" s="253">
        <f t="shared" si="85"/>
        <v>0</v>
      </c>
    </row>
    <row r="564" spans="1:8" x14ac:dyDescent="0.2">
      <c r="A564" s="483" t="s">
        <v>11904</v>
      </c>
      <c r="B564" s="53" t="s">
        <v>11905</v>
      </c>
      <c r="C564" s="253">
        <v>17021.918413727086</v>
      </c>
      <c r="D564" s="33">
        <v>28</v>
      </c>
      <c r="E564" s="293"/>
      <c r="F564" s="253">
        <v>0</v>
      </c>
      <c r="G564" s="253">
        <v>0</v>
      </c>
      <c r="H564" s="253">
        <f t="shared" si="85"/>
        <v>0</v>
      </c>
    </row>
    <row r="565" spans="1:8" x14ac:dyDescent="0.2">
      <c r="A565" s="483" t="s">
        <v>11906</v>
      </c>
      <c r="B565" s="53" t="s">
        <v>11462</v>
      </c>
      <c r="C565" s="253">
        <v>18458.613859093173</v>
      </c>
      <c r="D565" s="33">
        <v>28</v>
      </c>
      <c r="E565" s="293"/>
      <c r="F565" s="253">
        <v>0</v>
      </c>
      <c r="G565" s="253">
        <v>0</v>
      </c>
      <c r="H565" s="253">
        <f t="shared" si="85"/>
        <v>0</v>
      </c>
    </row>
    <row r="566" spans="1:8" x14ac:dyDescent="0.2">
      <c r="A566" s="483" t="s">
        <v>11907</v>
      </c>
      <c r="B566" s="53" t="s">
        <v>11464</v>
      </c>
      <c r="C566" s="253">
        <v>18458.613859093173</v>
      </c>
      <c r="D566" s="33">
        <v>28</v>
      </c>
      <c r="E566" s="293"/>
      <c r="F566" s="253">
        <v>0</v>
      </c>
      <c r="G566" s="253">
        <v>0</v>
      </c>
      <c r="H566" s="253">
        <f t="shared" si="85"/>
        <v>0</v>
      </c>
    </row>
    <row r="567" spans="1:8" x14ac:dyDescent="0.2">
      <c r="A567" s="483" t="s">
        <v>11908</v>
      </c>
      <c r="B567" s="53" t="s">
        <v>11466</v>
      </c>
      <c r="C567" s="253">
        <v>18458.613859093173</v>
      </c>
      <c r="D567" s="33">
        <v>29</v>
      </c>
      <c r="E567" s="293"/>
      <c r="F567" s="253">
        <v>0</v>
      </c>
      <c r="G567" s="253">
        <v>0</v>
      </c>
      <c r="H567" s="253">
        <f t="shared" si="85"/>
        <v>0</v>
      </c>
    </row>
    <row r="568" spans="1:8" x14ac:dyDescent="0.2">
      <c r="A568" s="483" t="s">
        <v>11909</v>
      </c>
      <c r="B568" s="53" t="s">
        <v>11910</v>
      </c>
      <c r="C568" s="253">
        <v>3485.6015837254272</v>
      </c>
      <c r="D568" s="33">
        <v>29</v>
      </c>
      <c r="E568" s="293"/>
      <c r="F568" s="253">
        <v>0</v>
      </c>
      <c r="G568" s="253">
        <v>0</v>
      </c>
      <c r="H568" s="253">
        <f t="shared" si="85"/>
        <v>0</v>
      </c>
    </row>
    <row r="569" spans="1:8" x14ac:dyDescent="0.2">
      <c r="A569" s="483" t="s">
        <v>11911</v>
      </c>
      <c r="B569" s="53" t="s">
        <v>9786</v>
      </c>
      <c r="C569" s="253">
        <v>18458.613859093173</v>
      </c>
      <c r="D569" s="33">
        <v>29</v>
      </c>
      <c r="E569" s="293"/>
      <c r="F569" s="253">
        <v>0</v>
      </c>
      <c r="G569" s="253">
        <v>0</v>
      </c>
      <c r="H569" s="253">
        <f t="shared" si="85"/>
        <v>0</v>
      </c>
    </row>
    <row r="570" spans="1:8" x14ac:dyDescent="0.2">
      <c r="A570" s="483" t="s">
        <v>11912</v>
      </c>
      <c r="B570" s="53" t="s">
        <v>9788</v>
      </c>
      <c r="C570" s="253">
        <v>18458.613859093173</v>
      </c>
      <c r="D570" s="33">
        <v>29</v>
      </c>
      <c r="E570" s="293"/>
      <c r="F570" s="253">
        <v>0</v>
      </c>
      <c r="G570" s="253">
        <v>0</v>
      </c>
      <c r="H570" s="253">
        <f t="shared" si="85"/>
        <v>0</v>
      </c>
    </row>
    <row r="571" spans="1:8" x14ac:dyDescent="0.2">
      <c r="A571" s="483" t="s">
        <v>11913</v>
      </c>
      <c r="B571" s="53" t="s">
        <v>9790</v>
      </c>
      <c r="C571" s="253">
        <v>18458.613859093173</v>
      </c>
      <c r="D571" s="33">
        <v>30</v>
      </c>
      <c r="E571" s="293"/>
      <c r="F571" s="253">
        <v>0</v>
      </c>
      <c r="G571" s="253">
        <v>0</v>
      </c>
      <c r="H571" s="253">
        <f t="shared" si="85"/>
        <v>0</v>
      </c>
    </row>
    <row r="572" spans="1:8" x14ac:dyDescent="0.2">
      <c r="A572" s="483" t="s">
        <v>11914</v>
      </c>
      <c r="B572" s="53" t="s">
        <v>11915</v>
      </c>
      <c r="C572" s="253">
        <v>4100.8887123618661</v>
      </c>
      <c r="D572" s="33">
        <v>30</v>
      </c>
      <c r="E572" s="293"/>
      <c r="F572" s="253">
        <v>0</v>
      </c>
      <c r="G572" s="253">
        <v>0</v>
      </c>
      <c r="H572" s="253">
        <f t="shared" si="85"/>
        <v>0</v>
      </c>
    </row>
    <row r="573" spans="1:8" x14ac:dyDescent="0.2">
      <c r="A573" s="483" t="s">
        <v>11916</v>
      </c>
      <c r="B573" s="53" t="s">
        <v>9794</v>
      </c>
      <c r="C573" s="253">
        <v>18458.613859093173</v>
      </c>
      <c r="D573" s="33">
        <v>29</v>
      </c>
      <c r="E573" s="293"/>
      <c r="F573" s="253">
        <v>0</v>
      </c>
      <c r="G573" s="253">
        <v>0</v>
      </c>
      <c r="H573" s="253">
        <f t="shared" si="85"/>
        <v>0</v>
      </c>
    </row>
    <row r="574" spans="1:8" x14ac:dyDescent="0.2">
      <c r="A574" s="483" t="s">
        <v>11917</v>
      </c>
      <c r="B574" s="53" t="s">
        <v>9796</v>
      </c>
      <c r="C574" s="253">
        <v>18458.613859093173</v>
      </c>
      <c r="D574" s="33">
        <v>29</v>
      </c>
      <c r="E574" s="293"/>
      <c r="F574" s="253">
        <v>0</v>
      </c>
      <c r="G574" s="253">
        <v>0</v>
      </c>
      <c r="H574" s="253">
        <f t="shared" si="85"/>
        <v>0</v>
      </c>
    </row>
    <row r="575" spans="1:8" x14ac:dyDescent="0.2">
      <c r="A575" s="483" t="s">
        <v>11918</v>
      </c>
      <c r="B575" s="53" t="s">
        <v>9798</v>
      </c>
      <c r="C575" s="253">
        <v>18458.613859093173</v>
      </c>
      <c r="D575" s="33">
        <v>30</v>
      </c>
      <c r="E575" s="293"/>
      <c r="F575" s="253">
        <v>0</v>
      </c>
      <c r="G575" s="253">
        <v>0</v>
      </c>
      <c r="H575" s="253">
        <f t="shared" si="85"/>
        <v>0</v>
      </c>
    </row>
    <row r="576" spans="1:8" x14ac:dyDescent="0.2">
      <c r="A576" s="483" t="s">
        <v>11919</v>
      </c>
      <c r="B576" s="53" t="s">
        <v>11920</v>
      </c>
      <c r="C576" s="253">
        <v>3177.9580194072073</v>
      </c>
      <c r="D576" s="33">
        <v>30</v>
      </c>
      <c r="E576" s="293"/>
      <c r="F576" s="253">
        <v>0</v>
      </c>
      <c r="G576" s="253">
        <v>0</v>
      </c>
      <c r="H576" s="253">
        <f t="shared" si="85"/>
        <v>0</v>
      </c>
    </row>
    <row r="577" spans="1:8" x14ac:dyDescent="0.2">
      <c r="A577" s="483" t="s">
        <v>11921</v>
      </c>
      <c r="B577" s="53" t="s">
        <v>9802</v>
      </c>
      <c r="C577" s="253">
        <v>18458.613859093173</v>
      </c>
      <c r="D577" s="33">
        <v>29</v>
      </c>
      <c r="E577" s="293"/>
      <c r="F577" s="253">
        <v>0</v>
      </c>
      <c r="G577" s="253">
        <v>0</v>
      </c>
      <c r="H577" s="253">
        <f t="shared" si="85"/>
        <v>0</v>
      </c>
    </row>
    <row r="578" spans="1:8" x14ac:dyDescent="0.2">
      <c r="A578" s="483" t="s">
        <v>11922</v>
      </c>
      <c r="B578" s="53" t="s">
        <v>9804</v>
      </c>
      <c r="C578" s="253">
        <v>18458.613859093173</v>
      </c>
      <c r="D578" s="33">
        <v>29</v>
      </c>
      <c r="E578" s="293"/>
      <c r="F578" s="253">
        <v>0</v>
      </c>
      <c r="G578" s="253">
        <v>0</v>
      </c>
      <c r="H578" s="253">
        <f t="shared" si="85"/>
        <v>0</v>
      </c>
    </row>
    <row r="579" spans="1:8" x14ac:dyDescent="0.2">
      <c r="A579" s="483" t="s">
        <v>11923</v>
      </c>
      <c r="B579" s="53" t="s">
        <v>11924</v>
      </c>
      <c r="C579" s="253">
        <v>6254.393662589403</v>
      </c>
      <c r="D579" s="33">
        <v>30</v>
      </c>
      <c r="E579" s="293"/>
      <c r="F579" s="253">
        <v>0</v>
      </c>
      <c r="G579" s="253">
        <v>0</v>
      </c>
      <c r="H579" s="253">
        <f t="shared" si="85"/>
        <v>0</v>
      </c>
    </row>
    <row r="580" spans="1:8" x14ac:dyDescent="0.2">
      <c r="A580" s="483" t="s">
        <v>11925</v>
      </c>
      <c r="B580" s="32" t="s">
        <v>2576</v>
      </c>
      <c r="C580" s="253">
        <v>106674.48</v>
      </c>
      <c r="D580" s="33">
        <v>30</v>
      </c>
      <c r="E580" s="293"/>
      <c r="F580" s="253">
        <v>0</v>
      </c>
      <c r="G580" s="253">
        <v>0</v>
      </c>
      <c r="H580" s="253">
        <f t="shared" si="85"/>
        <v>0</v>
      </c>
    </row>
    <row r="581" spans="1:8" ht="15" x14ac:dyDescent="0.25">
      <c r="A581" s="14" t="s">
        <v>3713</v>
      </c>
      <c r="B581" s="27" t="s">
        <v>6111</v>
      </c>
      <c r="C581" s="267" t="s">
        <v>45</v>
      </c>
      <c r="D581" s="269"/>
      <c r="E581" s="269"/>
      <c r="F581" s="269"/>
      <c r="G581" s="269"/>
      <c r="H581" s="288"/>
    </row>
    <row r="582" spans="1:8" ht="15" x14ac:dyDescent="0.25">
      <c r="A582" s="29" t="s">
        <v>3714</v>
      </c>
      <c r="B582" s="36" t="s">
        <v>2585</v>
      </c>
      <c r="C582" s="253"/>
      <c r="D582" s="293"/>
      <c r="E582" s="293"/>
      <c r="F582" s="293"/>
      <c r="G582" s="293"/>
      <c r="H582" s="293"/>
    </row>
    <row r="583" spans="1:8" x14ac:dyDescent="0.2">
      <c r="A583" s="29" t="s">
        <v>3715</v>
      </c>
      <c r="B583" s="214" t="s">
        <v>6112</v>
      </c>
      <c r="C583" s="253">
        <v>133635.51</v>
      </c>
      <c r="D583" s="293">
        <v>25</v>
      </c>
      <c r="E583" s="293"/>
      <c r="F583" s="253">
        <v>0</v>
      </c>
      <c r="G583" s="253">
        <v>0</v>
      </c>
      <c r="H583" s="253">
        <f t="shared" ref="H583:H584" si="86">G583-F583</f>
        <v>0</v>
      </c>
    </row>
    <row r="584" spans="1:8" x14ac:dyDescent="0.2">
      <c r="A584" s="29" t="s">
        <v>3716</v>
      </c>
      <c r="B584" s="173" t="s">
        <v>6113</v>
      </c>
      <c r="C584" s="253">
        <v>14848.39</v>
      </c>
      <c r="D584" s="293">
        <v>26</v>
      </c>
      <c r="E584" s="293"/>
      <c r="F584" s="253">
        <v>0</v>
      </c>
      <c r="G584" s="253">
        <v>0</v>
      </c>
      <c r="H584" s="253">
        <f t="shared" si="86"/>
        <v>0</v>
      </c>
    </row>
    <row r="585" spans="1:8" ht="15" x14ac:dyDescent="0.25">
      <c r="A585" s="29" t="s">
        <v>3717</v>
      </c>
      <c r="B585" s="36" t="s">
        <v>2586</v>
      </c>
      <c r="C585" s="253"/>
      <c r="D585" s="293"/>
      <c r="E585" s="293"/>
      <c r="F585" s="293"/>
      <c r="G585" s="293"/>
      <c r="H585" s="293"/>
    </row>
    <row r="586" spans="1:8" x14ac:dyDescent="0.2">
      <c r="A586" s="29" t="s">
        <v>3718</v>
      </c>
      <c r="B586" s="214" t="s">
        <v>6112</v>
      </c>
      <c r="C586" s="253">
        <v>170081.56</v>
      </c>
      <c r="D586" s="293">
        <v>26</v>
      </c>
      <c r="E586" s="293"/>
      <c r="F586" s="253">
        <v>0</v>
      </c>
      <c r="G586" s="253">
        <v>0</v>
      </c>
      <c r="H586" s="253">
        <f t="shared" ref="H586:H587" si="87">G586-F586</f>
        <v>0</v>
      </c>
    </row>
    <row r="587" spans="1:8" x14ac:dyDescent="0.2">
      <c r="A587" s="29" t="s">
        <v>3719</v>
      </c>
      <c r="B587" s="173" t="s">
        <v>6113</v>
      </c>
      <c r="C587" s="253">
        <v>18897.95</v>
      </c>
      <c r="D587" s="293">
        <v>27</v>
      </c>
      <c r="E587" s="293"/>
      <c r="F587" s="253">
        <v>0</v>
      </c>
      <c r="G587" s="253">
        <v>0</v>
      </c>
      <c r="H587" s="253">
        <f t="shared" si="87"/>
        <v>0</v>
      </c>
    </row>
    <row r="588" spans="1:8" ht="15" x14ac:dyDescent="0.25">
      <c r="A588" s="29" t="s">
        <v>3720</v>
      </c>
      <c r="B588" s="36" t="s">
        <v>2587</v>
      </c>
      <c r="C588" s="253"/>
      <c r="D588" s="293"/>
      <c r="E588" s="293"/>
      <c r="F588" s="293"/>
      <c r="G588" s="293"/>
      <c r="H588" s="293"/>
    </row>
    <row r="589" spans="1:8" x14ac:dyDescent="0.2">
      <c r="A589" s="29" t="s">
        <v>3721</v>
      </c>
      <c r="B589" s="214" t="s">
        <v>6112</v>
      </c>
      <c r="C589" s="253">
        <v>170081.56</v>
      </c>
      <c r="D589" s="293">
        <v>27</v>
      </c>
      <c r="E589" s="293"/>
      <c r="F589" s="253">
        <v>0</v>
      </c>
      <c r="G589" s="253">
        <v>0</v>
      </c>
      <c r="H589" s="253">
        <f t="shared" ref="H589:H590" si="88">G589-F589</f>
        <v>0</v>
      </c>
    </row>
    <row r="590" spans="1:8" x14ac:dyDescent="0.2">
      <c r="A590" s="29" t="s">
        <v>3722</v>
      </c>
      <c r="B590" s="173" t="s">
        <v>6113</v>
      </c>
      <c r="C590" s="253">
        <v>18897.95</v>
      </c>
      <c r="D590" s="293">
        <v>28</v>
      </c>
      <c r="E590" s="293"/>
      <c r="F590" s="253">
        <v>0</v>
      </c>
      <c r="G590" s="253">
        <v>0</v>
      </c>
      <c r="H590" s="253">
        <f t="shared" si="88"/>
        <v>0</v>
      </c>
    </row>
    <row r="591" spans="1:8" ht="15" x14ac:dyDescent="0.25">
      <c r="A591" s="29" t="s">
        <v>3723</v>
      </c>
      <c r="B591" s="36" t="s">
        <v>2588</v>
      </c>
      <c r="C591" s="253"/>
      <c r="D591" s="250"/>
      <c r="E591" s="250"/>
      <c r="F591" s="250"/>
      <c r="G591" s="250"/>
      <c r="H591" s="250"/>
    </row>
    <row r="592" spans="1:8" x14ac:dyDescent="0.2">
      <c r="A592" s="29" t="s">
        <v>3724</v>
      </c>
      <c r="B592" s="214" t="s">
        <v>6112</v>
      </c>
      <c r="C592" s="253">
        <v>170081.56</v>
      </c>
      <c r="D592" s="293">
        <v>28</v>
      </c>
      <c r="E592" s="293"/>
      <c r="F592" s="253">
        <v>0</v>
      </c>
      <c r="G592" s="253">
        <v>0</v>
      </c>
      <c r="H592" s="253">
        <f t="shared" ref="H592:H593" si="89">G592-F592</f>
        <v>0</v>
      </c>
    </row>
    <row r="593" spans="1:8" x14ac:dyDescent="0.2">
      <c r="A593" s="29" t="s">
        <v>3725</v>
      </c>
      <c r="B593" s="173" t="s">
        <v>6113</v>
      </c>
      <c r="C593" s="253">
        <v>18897.95</v>
      </c>
      <c r="D593" s="293">
        <v>29</v>
      </c>
      <c r="E593" s="293"/>
      <c r="F593" s="253">
        <v>0</v>
      </c>
      <c r="G593" s="253">
        <v>0</v>
      </c>
      <c r="H593" s="253">
        <f t="shared" si="89"/>
        <v>0</v>
      </c>
    </row>
    <row r="594" spans="1:8" ht="15" x14ac:dyDescent="0.25">
      <c r="A594" s="29" t="s">
        <v>3726</v>
      </c>
      <c r="B594" s="36" t="s">
        <v>2589</v>
      </c>
      <c r="C594" s="253"/>
      <c r="D594" s="277"/>
      <c r="E594" s="277"/>
      <c r="F594" s="277"/>
      <c r="G594" s="277"/>
      <c r="H594" s="277"/>
    </row>
    <row r="595" spans="1:8" x14ac:dyDescent="0.2">
      <c r="A595" s="29" t="s">
        <v>3727</v>
      </c>
      <c r="B595" s="214" t="s">
        <v>6112</v>
      </c>
      <c r="C595" s="253">
        <v>170081.56</v>
      </c>
      <c r="D595" s="277">
        <v>29</v>
      </c>
      <c r="E595" s="277"/>
      <c r="F595" s="253">
        <v>0</v>
      </c>
      <c r="G595" s="253">
        <v>0</v>
      </c>
      <c r="H595" s="253">
        <f t="shared" ref="H595:H596" si="90">G595-F595</f>
        <v>0</v>
      </c>
    </row>
    <row r="596" spans="1:8" x14ac:dyDescent="0.2">
      <c r="A596" s="29" t="s">
        <v>3728</v>
      </c>
      <c r="B596" s="173" t="s">
        <v>6113</v>
      </c>
      <c r="C596" s="253">
        <v>18897.95</v>
      </c>
      <c r="D596" s="277">
        <v>30</v>
      </c>
      <c r="E596" s="277"/>
      <c r="F596" s="253">
        <v>0</v>
      </c>
      <c r="G596" s="253">
        <v>0</v>
      </c>
      <c r="H596" s="253">
        <f t="shared" si="90"/>
        <v>0</v>
      </c>
    </row>
    <row r="597" spans="1:8" ht="15" x14ac:dyDescent="0.25">
      <c r="A597" s="29" t="s">
        <v>3729</v>
      </c>
      <c r="B597" s="40" t="s">
        <v>2590</v>
      </c>
      <c r="C597" s="253"/>
      <c r="D597" s="277"/>
      <c r="E597" s="277"/>
      <c r="F597" s="277"/>
      <c r="G597" s="277"/>
      <c r="H597" s="277"/>
    </row>
    <row r="598" spans="1:8" x14ac:dyDescent="0.2">
      <c r="A598" s="29" t="s">
        <v>3730</v>
      </c>
      <c r="B598" s="214" t="s">
        <v>6112</v>
      </c>
      <c r="C598" s="253">
        <v>170081.56</v>
      </c>
      <c r="D598" s="277">
        <v>30</v>
      </c>
      <c r="E598" s="277"/>
      <c r="F598" s="253">
        <v>0</v>
      </c>
      <c r="G598" s="253">
        <v>0</v>
      </c>
      <c r="H598" s="253">
        <f t="shared" ref="H598:H599" si="91">G598-F598</f>
        <v>0</v>
      </c>
    </row>
    <row r="599" spans="1:8" x14ac:dyDescent="0.2">
      <c r="A599" s="29" t="s">
        <v>3731</v>
      </c>
      <c r="B599" s="173" t="s">
        <v>6113</v>
      </c>
      <c r="C599" s="253">
        <v>18897.95</v>
      </c>
      <c r="D599" s="277">
        <v>31</v>
      </c>
      <c r="E599" s="277"/>
      <c r="F599" s="253">
        <v>0</v>
      </c>
      <c r="G599" s="253">
        <v>0</v>
      </c>
      <c r="H599" s="253">
        <f t="shared" si="91"/>
        <v>0</v>
      </c>
    </row>
    <row r="600" spans="1:8" ht="15" x14ac:dyDescent="0.25">
      <c r="A600" s="29" t="s">
        <v>3732</v>
      </c>
      <c r="B600" s="40" t="s">
        <v>2591</v>
      </c>
      <c r="C600" s="253"/>
      <c r="D600" s="277"/>
      <c r="E600" s="277"/>
      <c r="F600" s="277"/>
      <c r="G600" s="277"/>
      <c r="H600" s="277"/>
    </row>
    <row r="601" spans="1:8" x14ac:dyDescent="0.2">
      <c r="A601" s="29" t="s">
        <v>3733</v>
      </c>
      <c r="B601" s="214" t="s">
        <v>6112</v>
      </c>
      <c r="C601" s="253">
        <v>170081.56</v>
      </c>
      <c r="D601" s="277">
        <v>31</v>
      </c>
      <c r="E601" s="277"/>
      <c r="F601" s="253">
        <v>0</v>
      </c>
      <c r="G601" s="253">
        <v>0</v>
      </c>
      <c r="H601" s="253">
        <f t="shared" ref="H601:H602" si="92">G601-F601</f>
        <v>0</v>
      </c>
    </row>
    <row r="602" spans="1:8" x14ac:dyDescent="0.2">
      <c r="A602" s="29" t="s">
        <v>3734</v>
      </c>
      <c r="B602" s="173" t="s">
        <v>6113</v>
      </c>
      <c r="C602" s="253">
        <v>18897.95</v>
      </c>
      <c r="D602" s="277">
        <v>32</v>
      </c>
      <c r="E602" s="277"/>
      <c r="F602" s="253">
        <v>0</v>
      </c>
      <c r="G602" s="253">
        <v>0</v>
      </c>
      <c r="H602" s="253">
        <f t="shared" si="92"/>
        <v>0</v>
      </c>
    </row>
    <row r="603" spans="1:8" ht="15" x14ac:dyDescent="0.25">
      <c r="A603" s="29" t="s">
        <v>3735</v>
      </c>
      <c r="B603" s="40" t="s">
        <v>2592</v>
      </c>
      <c r="C603" s="253"/>
      <c r="D603" s="251"/>
      <c r="E603" s="251"/>
      <c r="F603" s="251"/>
      <c r="G603" s="251"/>
      <c r="H603" s="251"/>
    </row>
    <row r="604" spans="1:8" x14ac:dyDescent="0.2">
      <c r="A604" s="29" t="s">
        <v>3736</v>
      </c>
      <c r="B604" s="214" t="s">
        <v>6112</v>
      </c>
      <c r="C604" s="253">
        <v>139102.42000000001</v>
      </c>
      <c r="D604" s="277">
        <v>32</v>
      </c>
      <c r="E604" s="277"/>
      <c r="F604" s="253">
        <v>0</v>
      </c>
      <c r="G604" s="253">
        <v>0</v>
      </c>
      <c r="H604" s="253">
        <f t="shared" ref="H604:H605" si="93">G604-F604</f>
        <v>0</v>
      </c>
    </row>
    <row r="605" spans="1:8" x14ac:dyDescent="0.2">
      <c r="A605" s="29" t="s">
        <v>3737</v>
      </c>
      <c r="B605" s="173" t="s">
        <v>6113</v>
      </c>
      <c r="C605" s="253">
        <v>15455.82</v>
      </c>
      <c r="D605" s="277">
        <v>33</v>
      </c>
      <c r="E605" s="277"/>
      <c r="F605" s="253">
        <v>0</v>
      </c>
      <c r="G605" s="253">
        <v>0</v>
      </c>
      <c r="H605" s="253">
        <f t="shared" si="93"/>
        <v>0</v>
      </c>
    </row>
    <row r="606" spans="1:8" ht="15" x14ac:dyDescent="0.25">
      <c r="A606" s="29" t="s">
        <v>3738</v>
      </c>
      <c r="B606" s="40" t="s">
        <v>2593</v>
      </c>
      <c r="C606" s="253"/>
      <c r="D606" s="251"/>
      <c r="E606" s="251"/>
      <c r="F606" s="251"/>
      <c r="G606" s="251"/>
      <c r="H606" s="251"/>
    </row>
    <row r="607" spans="1:8" x14ac:dyDescent="0.2">
      <c r="A607" s="29" t="s">
        <v>3739</v>
      </c>
      <c r="B607" s="214" t="s">
        <v>6112</v>
      </c>
      <c r="C607" s="253">
        <v>139102.42000000001</v>
      </c>
      <c r="D607" s="277">
        <v>33</v>
      </c>
      <c r="E607" s="277"/>
      <c r="F607" s="253">
        <v>0</v>
      </c>
      <c r="G607" s="253">
        <v>0</v>
      </c>
      <c r="H607" s="253">
        <f t="shared" ref="H607:H608" si="94">G607-F607</f>
        <v>0</v>
      </c>
    </row>
    <row r="608" spans="1:8" x14ac:dyDescent="0.2">
      <c r="A608" s="29" t="s">
        <v>3740</v>
      </c>
      <c r="B608" s="173" t="s">
        <v>6113</v>
      </c>
      <c r="C608" s="253">
        <v>15455.82</v>
      </c>
      <c r="D608" s="277">
        <v>34</v>
      </c>
      <c r="E608" s="277"/>
      <c r="F608" s="253">
        <v>0</v>
      </c>
      <c r="G608" s="253">
        <v>0</v>
      </c>
      <c r="H608" s="253">
        <f t="shared" si="94"/>
        <v>0</v>
      </c>
    </row>
    <row r="609" spans="1:8" ht="15" x14ac:dyDescent="0.25">
      <c r="A609" s="29" t="s">
        <v>3741</v>
      </c>
      <c r="B609" s="40" t="s">
        <v>2594</v>
      </c>
      <c r="C609" s="253"/>
      <c r="D609" s="277"/>
      <c r="E609" s="277"/>
      <c r="F609" s="277"/>
      <c r="G609" s="277"/>
      <c r="H609" s="277"/>
    </row>
    <row r="610" spans="1:8" x14ac:dyDescent="0.2">
      <c r="A610" s="29" t="s">
        <v>3742</v>
      </c>
      <c r="B610" s="214" t="s">
        <v>6112</v>
      </c>
      <c r="C610" s="253">
        <v>170081.56</v>
      </c>
      <c r="D610" s="277">
        <v>34</v>
      </c>
      <c r="E610" s="277"/>
      <c r="F610" s="253">
        <v>0</v>
      </c>
      <c r="G610" s="253">
        <v>0</v>
      </c>
      <c r="H610" s="253">
        <f t="shared" ref="H610:H611" si="95">G610-F610</f>
        <v>0</v>
      </c>
    </row>
    <row r="611" spans="1:8" x14ac:dyDescent="0.2">
      <c r="A611" s="29" t="s">
        <v>3743</v>
      </c>
      <c r="B611" s="173" t="s">
        <v>6113</v>
      </c>
      <c r="C611" s="253">
        <v>18897.95</v>
      </c>
      <c r="D611" s="277">
        <v>35</v>
      </c>
      <c r="E611" s="277"/>
      <c r="F611" s="253">
        <v>0</v>
      </c>
      <c r="G611" s="253">
        <v>0</v>
      </c>
      <c r="H611" s="253">
        <f t="shared" si="95"/>
        <v>0</v>
      </c>
    </row>
    <row r="612" spans="1:8" ht="15" x14ac:dyDescent="0.25">
      <c r="A612" s="29" t="s">
        <v>3744</v>
      </c>
      <c r="B612" s="40" t="s">
        <v>2664</v>
      </c>
      <c r="C612" s="253"/>
      <c r="D612" s="277"/>
      <c r="E612" s="277"/>
      <c r="F612" s="277"/>
      <c r="G612" s="277"/>
      <c r="H612" s="277"/>
    </row>
    <row r="613" spans="1:8" x14ac:dyDescent="0.2">
      <c r="A613" s="29" t="s">
        <v>3745</v>
      </c>
      <c r="B613" s="214" t="s">
        <v>6112</v>
      </c>
      <c r="C613" s="253">
        <v>170081.56</v>
      </c>
      <c r="D613" s="277">
        <v>34</v>
      </c>
      <c r="E613" s="277"/>
      <c r="F613" s="253">
        <v>0</v>
      </c>
      <c r="G613" s="253">
        <v>0</v>
      </c>
      <c r="H613" s="253">
        <f t="shared" ref="H613:H614" si="96">G613-F613</f>
        <v>0</v>
      </c>
    </row>
    <row r="614" spans="1:8" x14ac:dyDescent="0.2">
      <c r="A614" s="29" t="s">
        <v>3746</v>
      </c>
      <c r="B614" s="173" t="s">
        <v>6113</v>
      </c>
      <c r="C614" s="253">
        <v>18897.95</v>
      </c>
      <c r="D614" s="277">
        <v>36</v>
      </c>
      <c r="E614" s="277"/>
      <c r="F614" s="253">
        <v>0</v>
      </c>
      <c r="G614" s="253">
        <v>0</v>
      </c>
      <c r="H614" s="253">
        <f t="shared" si="96"/>
        <v>0</v>
      </c>
    </row>
    <row r="615" spans="1:8" ht="15" x14ac:dyDescent="0.25">
      <c r="A615" s="29" t="s">
        <v>3747</v>
      </c>
      <c r="B615" s="40" t="s">
        <v>2665</v>
      </c>
      <c r="C615" s="253"/>
      <c r="D615" s="277"/>
      <c r="E615" s="277"/>
      <c r="F615" s="277"/>
      <c r="G615" s="277"/>
      <c r="H615" s="277"/>
    </row>
    <row r="616" spans="1:8" x14ac:dyDescent="0.2">
      <c r="A616" s="29" t="s">
        <v>3748</v>
      </c>
      <c r="B616" s="214" t="s">
        <v>6112</v>
      </c>
      <c r="C616" s="253">
        <v>170081.56</v>
      </c>
      <c r="D616" s="277">
        <v>35</v>
      </c>
      <c r="E616" s="277"/>
      <c r="F616" s="253">
        <v>0</v>
      </c>
      <c r="G616" s="253">
        <v>0</v>
      </c>
      <c r="H616" s="253">
        <f t="shared" ref="H616:H617" si="97">G616-F616</f>
        <v>0</v>
      </c>
    </row>
    <row r="617" spans="1:8" x14ac:dyDescent="0.2">
      <c r="A617" s="29" t="s">
        <v>3749</v>
      </c>
      <c r="B617" s="173" t="s">
        <v>6113</v>
      </c>
      <c r="C617" s="253">
        <v>18897.95</v>
      </c>
      <c r="D617" s="277">
        <v>36</v>
      </c>
      <c r="E617" s="277"/>
      <c r="F617" s="253">
        <v>0</v>
      </c>
      <c r="G617" s="253">
        <v>0</v>
      </c>
      <c r="H617" s="253">
        <f t="shared" si="97"/>
        <v>0</v>
      </c>
    </row>
    <row r="618" spans="1:8" ht="15" x14ac:dyDescent="0.25">
      <c r="A618" s="29" t="s">
        <v>3750</v>
      </c>
      <c r="B618" s="40" t="s">
        <v>3563</v>
      </c>
      <c r="C618" s="253"/>
      <c r="D618" s="277"/>
      <c r="E618" s="277"/>
      <c r="F618" s="277"/>
      <c r="G618" s="277"/>
      <c r="H618" s="277"/>
    </row>
    <row r="619" spans="1:8" x14ac:dyDescent="0.2">
      <c r="A619" s="29" t="s">
        <v>3751</v>
      </c>
      <c r="B619" s="214" t="s">
        <v>6112</v>
      </c>
      <c r="C619" s="253">
        <v>170081.56</v>
      </c>
      <c r="D619" s="277">
        <v>35</v>
      </c>
      <c r="E619" s="277"/>
      <c r="F619" s="253">
        <v>0</v>
      </c>
      <c r="G619" s="253">
        <v>0</v>
      </c>
      <c r="H619" s="253">
        <f t="shared" ref="H619:H620" si="98">G619-F619</f>
        <v>0</v>
      </c>
    </row>
    <row r="620" spans="1:8" x14ac:dyDescent="0.2">
      <c r="A620" s="29" t="s">
        <v>3752</v>
      </c>
      <c r="B620" s="173" t="s">
        <v>6113</v>
      </c>
      <c r="C620" s="253">
        <v>18897.95</v>
      </c>
      <c r="D620" s="277">
        <v>36</v>
      </c>
      <c r="E620" s="277"/>
      <c r="F620" s="253">
        <v>0</v>
      </c>
      <c r="G620" s="253">
        <v>0</v>
      </c>
      <c r="H620" s="253">
        <f t="shared" si="98"/>
        <v>0</v>
      </c>
    </row>
    <row r="621" spans="1:8" ht="15" x14ac:dyDescent="0.25">
      <c r="A621" s="29" t="s">
        <v>3753</v>
      </c>
      <c r="B621" s="40" t="s">
        <v>3564</v>
      </c>
      <c r="C621" s="253"/>
      <c r="D621" s="277"/>
      <c r="E621" s="277"/>
      <c r="F621" s="277"/>
      <c r="G621" s="277"/>
      <c r="H621" s="277"/>
    </row>
    <row r="622" spans="1:8" x14ac:dyDescent="0.2">
      <c r="A622" s="29" t="s">
        <v>3754</v>
      </c>
      <c r="B622" s="214" t="s">
        <v>6112</v>
      </c>
      <c r="C622" s="253">
        <v>170081.56</v>
      </c>
      <c r="D622" s="277">
        <v>36</v>
      </c>
      <c r="E622" s="277"/>
      <c r="F622" s="253">
        <v>0</v>
      </c>
      <c r="G622" s="253">
        <v>0</v>
      </c>
      <c r="H622" s="253">
        <f t="shared" ref="H622:H623" si="99">G622-F622</f>
        <v>0</v>
      </c>
    </row>
    <row r="623" spans="1:8" x14ac:dyDescent="0.2">
      <c r="A623" s="29" t="s">
        <v>3755</v>
      </c>
      <c r="B623" s="173" t="s">
        <v>6113</v>
      </c>
      <c r="C623" s="253">
        <v>18897.95</v>
      </c>
      <c r="D623" s="277">
        <v>36</v>
      </c>
      <c r="E623" s="277"/>
      <c r="F623" s="253">
        <v>0</v>
      </c>
      <c r="G623" s="253">
        <v>0</v>
      </c>
      <c r="H623" s="253">
        <f t="shared" si="99"/>
        <v>0</v>
      </c>
    </row>
    <row r="624" spans="1:8" ht="15" x14ac:dyDescent="0.25">
      <c r="A624" s="29" t="s">
        <v>3756</v>
      </c>
      <c r="B624" s="40" t="s">
        <v>3645</v>
      </c>
      <c r="C624" s="253"/>
      <c r="D624" s="277"/>
      <c r="E624" s="277"/>
      <c r="F624" s="277"/>
      <c r="G624" s="277"/>
      <c r="H624" s="277"/>
    </row>
    <row r="625" spans="1:8" x14ac:dyDescent="0.2">
      <c r="A625" s="29" t="s">
        <v>3757</v>
      </c>
      <c r="B625" s="214" t="s">
        <v>6112</v>
      </c>
      <c r="C625" s="253">
        <v>133635.51</v>
      </c>
      <c r="D625" s="277">
        <v>36</v>
      </c>
      <c r="E625" s="277"/>
      <c r="F625" s="253">
        <v>0</v>
      </c>
      <c r="G625" s="253">
        <v>0</v>
      </c>
      <c r="H625" s="253">
        <f t="shared" ref="H625:H626" si="100">G625-F625</f>
        <v>0</v>
      </c>
    </row>
    <row r="626" spans="1:8" x14ac:dyDescent="0.2">
      <c r="A626" s="29" t="s">
        <v>3758</v>
      </c>
      <c r="B626" s="173" t="s">
        <v>6113</v>
      </c>
      <c r="C626" s="253">
        <v>14848.39</v>
      </c>
      <c r="D626" s="277">
        <v>36</v>
      </c>
      <c r="E626" s="277"/>
      <c r="F626" s="253">
        <v>0</v>
      </c>
      <c r="G626" s="253">
        <v>0</v>
      </c>
      <c r="H626" s="253">
        <f t="shared" si="100"/>
        <v>0</v>
      </c>
    </row>
    <row r="627" spans="1:8" ht="15" x14ac:dyDescent="0.25">
      <c r="A627" s="14" t="s">
        <v>3759</v>
      </c>
      <c r="B627" s="12" t="s">
        <v>6114</v>
      </c>
      <c r="C627" s="267"/>
      <c r="D627" s="269"/>
      <c r="E627" s="269"/>
      <c r="F627" s="269"/>
      <c r="G627" s="269"/>
      <c r="H627" s="288"/>
    </row>
    <row r="628" spans="1:8" x14ac:dyDescent="0.2">
      <c r="A628" s="29" t="s">
        <v>3760</v>
      </c>
      <c r="B628" s="53" t="s">
        <v>2677</v>
      </c>
      <c r="C628" s="253">
        <v>59035.75</v>
      </c>
      <c r="D628" s="277">
        <v>36</v>
      </c>
      <c r="E628" s="277"/>
      <c r="F628" s="253">
        <v>0</v>
      </c>
      <c r="G628" s="253">
        <v>0</v>
      </c>
      <c r="H628" s="253">
        <f t="shared" ref="H628:H635" si="101">G628-F628</f>
        <v>0</v>
      </c>
    </row>
    <row r="629" spans="1:8" x14ac:dyDescent="0.2">
      <c r="A629" s="29" t="s">
        <v>3761</v>
      </c>
      <c r="B629" s="53" t="s">
        <v>2678</v>
      </c>
      <c r="C629" s="253">
        <v>59035.75</v>
      </c>
      <c r="D629" s="277">
        <v>36</v>
      </c>
      <c r="E629" s="277"/>
      <c r="F629" s="253">
        <v>0</v>
      </c>
      <c r="G629" s="253">
        <v>0</v>
      </c>
      <c r="H629" s="253">
        <f t="shared" si="101"/>
        <v>0</v>
      </c>
    </row>
    <row r="630" spans="1:8" x14ac:dyDescent="0.2">
      <c r="A630" s="29" t="s">
        <v>3762</v>
      </c>
      <c r="B630" s="53" t="s">
        <v>1503</v>
      </c>
      <c r="C630" s="253">
        <v>59035.75</v>
      </c>
      <c r="D630" s="277">
        <v>36</v>
      </c>
      <c r="E630" s="277"/>
      <c r="F630" s="253">
        <v>0</v>
      </c>
      <c r="G630" s="253">
        <v>0</v>
      </c>
      <c r="H630" s="253">
        <f t="shared" si="101"/>
        <v>0</v>
      </c>
    </row>
    <row r="631" spans="1:8" x14ac:dyDescent="0.2">
      <c r="A631" s="29" t="s">
        <v>3763</v>
      </c>
      <c r="B631" s="53" t="s">
        <v>1585</v>
      </c>
      <c r="C631" s="253">
        <v>59035.75</v>
      </c>
      <c r="D631" s="277">
        <v>37</v>
      </c>
      <c r="E631" s="277"/>
      <c r="F631" s="253">
        <v>0</v>
      </c>
      <c r="G631" s="253">
        <v>0</v>
      </c>
      <c r="H631" s="253">
        <f t="shared" si="101"/>
        <v>0</v>
      </c>
    </row>
    <row r="632" spans="1:8" x14ac:dyDescent="0.2">
      <c r="A632" s="29" t="s">
        <v>3764</v>
      </c>
      <c r="B632" s="53" t="s">
        <v>2679</v>
      </c>
      <c r="C632" s="253">
        <v>59035.75</v>
      </c>
      <c r="D632" s="277">
        <v>37</v>
      </c>
      <c r="E632" s="277"/>
      <c r="F632" s="253">
        <v>0</v>
      </c>
      <c r="G632" s="253">
        <v>0</v>
      </c>
      <c r="H632" s="253">
        <f t="shared" si="101"/>
        <v>0</v>
      </c>
    </row>
    <row r="633" spans="1:8" x14ac:dyDescent="0.2">
      <c r="A633" s="29" t="s">
        <v>3765</v>
      </c>
      <c r="B633" s="53" t="s">
        <v>2680</v>
      </c>
      <c r="C633" s="253">
        <v>59035.75</v>
      </c>
      <c r="D633" s="277">
        <v>37</v>
      </c>
      <c r="E633" s="277"/>
      <c r="F633" s="253">
        <v>0</v>
      </c>
      <c r="G633" s="253">
        <v>0</v>
      </c>
      <c r="H633" s="253">
        <f t="shared" si="101"/>
        <v>0</v>
      </c>
    </row>
    <row r="634" spans="1:8" x14ac:dyDescent="0.2">
      <c r="A634" s="29" t="s">
        <v>3766</v>
      </c>
      <c r="B634" s="53" t="s">
        <v>3273</v>
      </c>
      <c r="C634" s="253">
        <v>59035.75</v>
      </c>
      <c r="D634" s="277">
        <v>37</v>
      </c>
      <c r="E634" s="277"/>
      <c r="F634" s="253">
        <v>0</v>
      </c>
      <c r="G634" s="253">
        <v>0</v>
      </c>
      <c r="H634" s="253">
        <f t="shared" si="101"/>
        <v>0</v>
      </c>
    </row>
    <row r="635" spans="1:8" x14ac:dyDescent="0.2">
      <c r="A635" s="29" t="s">
        <v>3767</v>
      </c>
      <c r="B635" s="53" t="s">
        <v>3646</v>
      </c>
      <c r="C635" s="253">
        <v>56438.21</v>
      </c>
      <c r="D635" s="277">
        <v>37</v>
      </c>
      <c r="E635" s="277"/>
      <c r="F635" s="253">
        <v>0</v>
      </c>
      <c r="G635" s="253">
        <v>0</v>
      </c>
      <c r="H635" s="253">
        <f t="shared" si="101"/>
        <v>0</v>
      </c>
    </row>
    <row r="636" spans="1:8" ht="30" x14ac:dyDescent="0.25">
      <c r="A636" s="14" t="s">
        <v>3768</v>
      </c>
      <c r="B636" s="167" t="s">
        <v>6143</v>
      </c>
      <c r="C636" s="267"/>
      <c r="D636" s="269"/>
      <c r="E636" s="269"/>
      <c r="F636" s="269"/>
      <c r="G636" s="269"/>
      <c r="H636" s="288"/>
    </row>
    <row r="637" spans="1:8" x14ac:dyDescent="0.2">
      <c r="A637" s="29" t="s">
        <v>3769</v>
      </c>
      <c r="B637" s="6" t="s">
        <v>6116</v>
      </c>
      <c r="C637" s="253">
        <v>178739.53</v>
      </c>
      <c r="D637" s="250">
        <v>36</v>
      </c>
      <c r="E637" s="250"/>
      <c r="F637" s="253">
        <v>0</v>
      </c>
      <c r="G637" s="253">
        <v>0</v>
      </c>
      <c r="H637" s="253">
        <f t="shared" ref="H637:H638" si="102">G637-F637</f>
        <v>0</v>
      </c>
    </row>
    <row r="638" spans="1:8" ht="15" thickBot="1" x14ac:dyDescent="0.25">
      <c r="A638" s="29" t="s">
        <v>4715</v>
      </c>
      <c r="B638" s="6" t="s">
        <v>6117</v>
      </c>
      <c r="C638" s="253">
        <v>92162.38</v>
      </c>
      <c r="D638" s="250">
        <v>37</v>
      </c>
      <c r="E638" s="250"/>
      <c r="F638" s="253">
        <v>0</v>
      </c>
      <c r="G638" s="253">
        <v>0</v>
      </c>
      <c r="H638" s="253">
        <f t="shared" si="102"/>
        <v>0</v>
      </c>
    </row>
    <row r="639" spans="1:8" ht="15.75" thickBot="1" x14ac:dyDescent="0.3">
      <c r="A639" s="158"/>
      <c r="B639" s="159" t="s">
        <v>6173</v>
      </c>
      <c r="C639" s="280">
        <f>SUM(C329:C638)</f>
        <v>14660392.180000005</v>
      </c>
      <c r="D639" s="273"/>
      <c r="E639" s="273"/>
      <c r="F639" s="262">
        <f>SUM(F329:F638)</f>
        <v>0</v>
      </c>
      <c r="G639" s="262">
        <f>SUM(G329:G638)</f>
        <v>0</v>
      </c>
      <c r="H639" s="262">
        <f>SUM(H329:H638)</f>
        <v>0</v>
      </c>
    </row>
    <row r="640" spans="1:8" ht="30" x14ac:dyDescent="0.25">
      <c r="A640" s="183" t="s">
        <v>6174</v>
      </c>
      <c r="B640" s="166" t="s">
        <v>7801</v>
      </c>
      <c r="C640" s="290"/>
      <c r="D640" s="291"/>
      <c r="E640" s="291"/>
      <c r="F640" s="291"/>
      <c r="G640" s="291"/>
      <c r="H640" s="292"/>
    </row>
    <row r="641" spans="1:8" x14ac:dyDescent="0.2">
      <c r="A641" s="47"/>
      <c r="B641" s="6" t="s">
        <v>5591</v>
      </c>
      <c r="C641" s="250"/>
      <c r="D641" s="250"/>
      <c r="E641" s="250"/>
      <c r="F641" s="250"/>
      <c r="G641" s="250"/>
      <c r="H641" s="250"/>
    </row>
    <row r="642" spans="1:8" ht="15" x14ac:dyDescent="0.25">
      <c r="A642" s="15" t="s">
        <v>1036</v>
      </c>
      <c r="B642" s="12" t="s">
        <v>6093</v>
      </c>
      <c r="C642" s="269"/>
      <c r="D642" s="255"/>
      <c r="E642" s="255"/>
      <c r="F642" s="255"/>
      <c r="G642" s="255"/>
      <c r="H642" s="277"/>
    </row>
    <row r="643" spans="1:8" x14ac:dyDescent="0.2">
      <c r="A643" s="29" t="s">
        <v>1037</v>
      </c>
      <c r="B643" s="6" t="s">
        <v>6094</v>
      </c>
      <c r="C643" s="253"/>
      <c r="D643" s="250"/>
      <c r="E643" s="250"/>
      <c r="F643" s="253"/>
      <c r="G643" s="253"/>
      <c r="H643" s="253"/>
    </row>
    <row r="644" spans="1:8" x14ac:dyDescent="0.2">
      <c r="A644" s="521" t="s">
        <v>9583</v>
      </c>
      <c r="B644" s="54" t="s">
        <v>9584</v>
      </c>
      <c r="C644" s="253">
        <v>19704.97</v>
      </c>
      <c r="D644" s="250">
        <v>19</v>
      </c>
      <c r="E644" s="250"/>
      <c r="F644" s="253">
        <v>0</v>
      </c>
      <c r="G644" s="253">
        <v>0</v>
      </c>
      <c r="H644" s="253">
        <f t="shared" ref="H644" si="103">G644-F644</f>
        <v>0</v>
      </c>
    </row>
    <row r="645" spans="1:8" x14ac:dyDescent="0.2">
      <c r="A645" s="29" t="s">
        <v>1038</v>
      </c>
      <c r="B645" s="6" t="s">
        <v>6043</v>
      </c>
      <c r="C645" s="253"/>
      <c r="D645" s="250"/>
      <c r="E645" s="250"/>
      <c r="F645" s="250"/>
      <c r="G645" s="250"/>
      <c r="H645" s="250"/>
    </row>
    <row r="646" spans="1:8" ht="28.5" x14ac:dyDescent="0.2">
      <c r="A646" s="29"/>
      <c r="B646" s="173" t="s">
        <v>6095</v>
      </c>
      <c r="C646" s="247">
        <v>279697.03000000003</v>
      </c>
      <c r="D646" s="250">
        <v>34</v>
      </c>
      <c r="E646" s="250"/>
      <c r="F646" s="253">
        <v>0</v>
      </c>
      <c r="G646" s="253">
        <v>0</v>
      </c>
      <c r="H646" s="253">
        <f t="shared" ref="H646" si="104">G646-F646</f>
        <v>0</v>
      </c>
    </row>
    <row r="647" spans="1:8" x14ac:dyDescent="0.2">
      <c r="A647" s="29" t="s">
        <v>5386</v>
      </c>
      <c r="B647" s="2" t="s">
        <v>6096</v>
      </c>
      <c r="C647" s="247"/>
      <c r="D647" s="250"/>
      <c r="E647" s="250"/>
      <c r="F647" s="250"/>
      <c r="G647" s="250"/>
      <c r="H647" s="250"/>
    </row>
    <row r="648" spans="1:8" x14ac:dyDescent="0.2">
      <c r="A648" s="29" t="s">
        <v>5387</v>
      </c>
      <c r="B648" s="530" t="s">
        <v>9585</v>
      </c>
      <c r="C648" s="247">
        <v>10657.72</v>
      </c>
      <c r="D648" s="250">
        <v>39</v>
      </c>
      <c r="E648" s="250"/>
      <c r="F648" s="253">
        <v>0</v>
      </c>
      <c r="G648" s="253">
        <v>0</v>
      </c>
      <c r="H648" s="253">
        <f t="shared" ref="H648:H649" si="105">G648-F648</f>
        <v>0</v>
      </c>
    </row>
    <row r="649" spans="1:8" x14ac:dyDescent="0.2">
      <c r="A649" s="29" t="s">
        <v>5388</v>
      </c>
      <c r="B649" s="530" t="s">
        <v>9586</v>
      </c>
      <c r="C649" s="247">
        <v>10657.71</v>
      </c>
      <c r="D649" s="250">
        <v>40</v>
      </c>
      <c r="E649" s="250"/>
      <c r="F649" s="253">
        <v>0</v>
      </c>
      <c r="G649" s="253">
        <v>0</v>
      </c>
      <c r="H649" s="253">
        <f t="shared" si="105"/>
        <v>0</v>
      </c>
    </row>
    <row r="650" spans="1:8" ht="15" x14ac:dyDescent="0.25">
      <c r="A650" s="14" t="s">
        <v>1039</v>
      </c>
      <c r="B650" s="12" t="s">
        <v>5802</v>
      </c>
      <c r="C650" s="269"/>
      <c r="D650" s="255"/>
      <c r="E650" s="255"/>
      <c r="F650" s="255"/>
      <c r="G650" s="255"/>
      <c r="H650" s="277"/>
    </row>
    <row r="651" spans="1:8" ht="28.5" x14ac:dyDescent="0.2">
      <c r="A651" s="29" t="s">
        <v>1040</v>
      </c>
      <c r="B651" s="31" t="s">
        <v>5803</v>
      </c>
      <c r="C651" s="253"/>
      <c r="D651" s="250">
        <v>35</v>
      </c>
      <c r="E651" s="250"/>
      <c r="F651" s="253"/>
      <c r="G651" s="253"/>
      <c r="H651" s="253"/>
    </row>
    <row r="652" spans="1:8" ht="71.25" x14ac:dyDescent="0.2">
      <c r="A652" s="483"/>
      <c r="B652" s="520" t="s">
        <v>8446</v>
      </c>
      <c r="C652" s="253"/>
      <c r="D652" s="250"/>
      <c r="E652" s="250"/>
      <c r="F652" s="253"/>
      <c r="G652" s="253"/>
      <c r="H652" s="545"/>
    </row>
    <row r="653" spans="1:8" ht="28.5" x14ac:dyDescent="0.2">
      <c r="A653" s="517" t="s">
        <v>9587</v>
      </c>
      <c r="B653" s="520" t="s">
        <v>9588</v>
      </c>
      <c r="C653" s="253"/>
      <c r="D653" s="250"/>
      <c r="E653" s="250"/>
      <c r="F653" s="253"/>
      <c r="G653" s="253"/>
      <c r="H653" s="545"/>
    </row>
    <row r="654" spans="1:8" ht="28.5" x14ac:dyDescent="0.2">
      <c r="A654" s="517" t="s">
        <v>9589</v>
      </c>
      <c r="B654" s="520" t="s">
        <v>9590</v>
      </c>
      <c r="C654" s="278">
        <v>17966.57002236617</v>
      </c>
      <c r="D654" s="278"/>
      <c r="E654" s="250"/>
      <c r="F654" s="253">
        <v>0</v>
      </c>
      <c r="G654" s="253">
        <v>0</v>
      </c>
      <c r="H654" s="253">
        <f t="shared" ref="H654:H655" si="106">G654-F654</f>
        <v>0</v>
      </c>
    </row>
    <row r="655" spans="1:8" ht="28.5" x14ac:dyDescent="0.2">
      <c r="A655" s="517" t="s">
        <v>9591</v>
      </c>
      <c r="B655" s="520" t="s">
        <v>9592</v>
      </c>
      <c r="C655" s="278">
        <v>945.60894854558796</v>
      </c>
      <c r="D655" s="278"/>
      <c r="E655" s="250"/>
      <c r="F655" s="253">
        <v>0</v>
      </c>
      <c r="G655" s="253">
        <v>0</v>
      </c>
      <c r="H655" s="253">
        <f t="shared" si="106"/>
        <v>0</v>
      </c>
    </row>
    <row r="656" spans="1:8" ht="28.5" x14ac:dyDescent="0.2">
      <c r="A656" s="517" t="s">
        <v>9593</v>
      </c>
      <c r="B656" s="520" t="s">
        <v>9594</v>
      </c>
      <c r="C656" s="278"/>
      <c r="D656" s="278"/>
      <c r="E656" s="250"/>
      <c r="F656" s="253"/>
      <c r="G656" s="253"/>
      <c r="H656" s="545"/>
    </row>
    <row r="657" spans="1:8" ht="28.5" x14ac:dyDescent="0.2">
      <c r="A657" s="517" t="s">
        <v>9595</v>
      </c>
      <c r="B657" s="520" t="s">
        <v>9596</v>
      </c>
      <c r="C657" s="278">
        <v>2802.3584776338303</v>
      </c>
      <c r="D657" s="278"/>
      <c r="E657" s="250"/>
      <c r="F657" s="253">
        <v>0</v>
      </c>
      <c r="G657" s="253">
        <v>0</v>
      </c>
      <c r="H657" s="253">
        <f t="shared" ref="H657:H658" si="107">G657-F657</f>
        <v>0</v>
      </c>
    </row>
    <row r="658" spans="1:8" ht="28.5" x14ac:dyDescent="0.2">
      <c r="A658" s="517" t="s">
        <v>9597</v>
      </c>
      <c r="B658" s="520" t="s">
        <v>9598</v>
      </c>
      <c r="C658" s="278">
        <v>147.49255145441211</v>
      </c>
      <c r="D658" s="278"/>
      <c r="E658" s="250"/>
      <c r="F658" s="253">
        <v>0</v>
      </c>
      <c r="G658" s="253">
        <v>0</v>
      </c>
      <c r="H658" s="253">
        <f t="shared" si="107"/>
        <v>0</v>
      </c>
    </row>
    <row r="659" spans="1:8" ht="15" x14ac:dyDescent="0.25">
      <c r="A659" s="15" t="s">
        <v>1041</v>
      </c>
      <c r="B659" s="12" t="s">
        <v>5804</v>
      </c>
      <c r="C659" s="269"/>
      <c r="D659" s="255"/>
      <c r="E659" s="255"/>
      <c r="F659" s="255"/>
      <c r="G659" s="255"/>
      <c r="H659" s="277"/>
    </row>
    <row r="660" spans="1:8" ht="28.5" x14ac:dyDescent="0.2">
      <c r="A660" s="29" t="s">
        <v>5389</v>
      </c>
      <c r="B660" s="173" t="s">
        <v>6099</v>
      </c>
      <c r="C660" s="253">
        <v>50582.87</v>
      </c>
      <c r="D660" s="250">
        <v>41</v>
      </c>
      <c r="E660" s="250"/>
      <c r="F660" s="253">
        <v>0</v>
      </c>
      <c r="G660" s="253">
        <v>0</v>
      </c>
      <c r="H660" s="253">
        <f t="shared" ref="H660" si="108">G660-F660</f>
        <v>0</v>
      </c>
    </row>
    <row r="661" spans="1:8" ht="15" x14ac:dyDescent="0.25">
      <c r="A661" s="14" t="s">
        <v>5390</v>
      </c>
      <c r="B661" s="12" t="s">
        <v>5805</v>
      </c>
      <c r="C661" s="269"/>
      <c r="D661" s="255"/>
      <c r="E661" s="255"/>
      <c r="F661" s="255"/>
      <c r="G661" s="255"/>
      <c r="H661" s="277"/>
    </row>
    <row r="662" spans="1:8" ht="28.5" x14ac:dyDescent="0.2">
      <c r="A662" s="29" t="s">
        <v>5391</v>
      </c>
      <c r="B662" s="31" t="s">
        <v>6064</v>
      </c>
      <c r="C662" s="278">
        <v>8366.1267872044518</v>
      </c>
      <c r="D662" s="277">
        <v>46</v>
      </c>
      <c r="E662" s="277"/>
      <c r="F662" s="253">
        <v>0</v>
      </c>
      <c r="G662" s="253">
        <v>0</v>
      </c>
      <c r="H662" s="253">
        <f t="shared" ref="H662:H667" si="109">G662-F662</f>
        <v>0</v>
      </c>
    </row>
    <row r="663" spans="1:8" ht="28.5" x14ac:dyDescent="0.2">
      <c r="A663" s="29" t="s">
        <v>5392</v>
      </c>
      <c r="B663" s="31" t="s">
        <v>6100</v>
      </c>
      <c r="C663" s="278">
        <v>6021.9532127955481</v>
      </c>
      <c r="D663" s="277">
        <v>46</v>
      </c>
      <c r="E663" s="277"/>
      <c r="F663" s="253">
        <v>0</v>
      </c>
      <c r="G663" s="253">
        <v>0</v>
      </c>
      <c r="H663" s="253">
        <f t="shared" si="109"/>
        <v>0</v>
      </c>
    </row>
    <row r="664" spans="1:8" ht="28.5" x14ac:dyDescent="0.2">
      <c r="A664" s="29" t="s">
        <v>5393</v>
      </c>
      <c r="B664" s="31" t="s">
        <v>6101</v>
      </c>
      <c r="C664" s="278">
        <v>8366.1267872044518</v>
      </c>
      <c r="D664" s="277">
        <v>47</v>
      </c>
      <c r="E664" s="277"/>
      <c r="F664" s="253">
        <v>0</v>
      </c>
      <c r="G664" s="253">
        <v>0</v>
      </c>
      <c r="H664" s="253">
        <f t="shared" si="109"/>
        <v>0</v>
      </c>
    </row>
    <row r="665" spans="1:8" ht="28.5" x14ac:dyDescent="0.2">
      <c r="A665" s="29" t="s">
        <v>5394</v>
      </c>
      <c r="B665" s="31" t="s">
        <v>6102</v>
      </c>
      <c r="C665" s="278">
        <v>6021.9532127955481</v>
      </c>
      <c r="D665" s="277">
        <v>47</v>
      </c>
      <c r="E665" s="277"/>
      <c r="F665" s="253">
        <v>0</v>
      </c>
      <c r="G665" s="253">
        <v>0</v>
      </c>
      <c r="H665" s="253">
        <f t="shared" si="109"/>
        <v>0</v>
      </c>
    </row>
    <row r="666" spans="1:8" ht="28.5" x14ac:dyDescent="0.2">
      <c r="A666" s="29" t="s">
        <v>5395</v>
      </c>
      <c r="B666" s="31" t="s">
        <v>6103</v>
      </c>
      <c r="C666" s="278">
        <v>9296.2514037353467</v>
      </c>
      <c r="D666" s="277">
        <v>48</v>
      </c>
      <c r="E666" s="277"/>
      <c r="F666" s="253">
        <v>0</v>
      </c>
      <c r="G666" s="253">
        <v>0</v>
      </c>
      <c r="H666" s="253">
        <f t="shared" si="109"/>
        <v>0</v>
      </c>
    </row>
    <row r="667" spans="1:8" ht="29.25" thickBot="1" x14ac:dyDescent="0.25">
      <c r="A667" s="29" t="s">
        <v>5396</v>
      </c>
      <c r="B667" s="31" t="s">
        <v>6104</v>
      </c>
      <c r="C667" s="278">
        <v>6691.4585962646524</v>
      </c>
      <c r="D667" s="277">
        <v>48</v>
      </c>
      <c r="E667" s="277"/>
      <c r="F667" s="253">
        <v>0</v>
      </c>
      <c r="G667" s="253">
        <v>0</v>
      </c>
      <c r="H667" s="253">
        <f t="shared" si="109"/>
        <v>0</v>
      </c>
    </row>
    <row r="668" spans="1:8" ht="15.75" thickBot="1" x14ac:dyDescent="0.3">
      <c r="A668" s="158"/>
      <c r="B668" s="159" t="s">
        <v>6175</v>
      </c>
      <c r="C668" s="280">
        <f>SUM(C643:C667)</f>
        <v>437926.20000000007</v>
      </c>
      <c r="D668" s="273"/>
      <c r="E668" s="273"/>
      <c r="F668" s="262">
        <f>SUM(F643:F667)</f>
        <v>0</v>
      </c>
      <c r="G668" s="262">
        <f>SUM(G643:G667)</f>
        <v>0</v>
      </c>
      <c r="H668" s="262">
        <f>SUM(H643:H667)</f>
        <v>0</v>
      </c>
    </row>
    <row r="669" spans="1:8" ht="45" x14ac:dyDescent="0.25">
      <c r="A669" s="183" t="s">
        <v>6176</v>
      </c>
      <c r="B669" s="501" t="s">
        <v>7802</v>
      </c>
      <c r="C669" s="286"/>
      <c r="D669" s="275"/>
      <c r="E669" s="275"/>
      <c r="F669" s="275"/>
      <c r="G669" s="275"/>
      <c r="H669" s="287"/>
    </row>
    <row r="670" spans="1:8" x14ac:dyDescent="0.2">
      <c r="A670" s="47"/>
      <c r="B670" s="6" t="s">
        <v>5591</v>
      </c>
      <c r="C670" s="250"/>
      <c r="D670" s="250"/>
      <c r="E670" s="250"/>
      <c r="F670" s="250"/>
      <c r="G670" s="250"/>
      <c r="H670" s="250"/>
    </row>
    <row r="671" spans="1:8" ht="15" x14ac:dyDescent="0.25">
      <c r="A671" s="15" t="s">
        <v>1042</v>
      </c>
      <c r="B671" s="12" t="s">
        <v>6078</v>
      </c>
      <c r="C671" s="267"/>
      <c r="D671" s="255"/>
      <c r="E671" s="255"/>
      <c r="F671" s="255"/>
      <c r="G671" s="255"/>
      <c r="H671" s="277"/>
    </row>
    <row r="672" spans="1:8" x14ac:dyDescent="0.2">
      <c r="A672" s="29" t="s">
        <v>1043</v>
      </c>
      <c r="B672" s="16" t="s">
        <v>6122</v>
      </c>
      <c r="C672" s="253">
        <v>118033.81</v>
      </c>
      <c r="D672" s="250">
        <v>19</v>
      </c>
      <c r="E672" s="250"/>
      <c r="F672" s="253">
        <v>0</v>
      </c>
      <c r="G672" s="253">
        <v>0</v>
      </c>
      <c r="H672" s="253">
        <f t="shared" ref="H672:H679" si="110">G672-F672</f>
        <v>0</v>
      </c>
    </row>
    <row r="673" spans="1:8" x14ac:dyDescent="0.2">
      <c r="A673" s="29" t="s">
        <v>1044</v>
      </c>
      <c r="B673" s="6" t="s">
        <v>6123</v>
      </c>
      <c r="C673" s="253">
        <v>118033.81</v>
      </c>
      <c r="D673" s="250">
        <v>20</v>
      </c>
      <c r="E673" s="250"/>
      <c r="F673" s="253">
        <v>0</v>
      </c>
      <c r="G673" s="253">
        <v>0</v>
      </c>
      <c r="H673" s="253">
        <f t="shared" si="110"/>
        <v>0</v>
      </c>
    </row>
    <row r="674" spans="1:8" x14ac:dyDescent="0.2">
      <c r="A674" s="29" t="s">
        <v>1045</v>
      </c>
      <c r="B674" s="6" t="s">
        <v>6124</v>
      </c>
      <c r="C674" s="253">
        <v>118033.81</v>
      </c>
      <c r="D674" s="250">
        <v>21</v>
      </c>
      <c r="E674" s="250"/>
      <c r="F674" s="253">
        <v>0</v>
      </c>
      <c r="G674" s="253">
        <v>0</v>
      </c>
      <c r="H674" s="253">
        <f t="shared" si="110"/>
        <v>0</v>
      </c>
    </row>
    <row r="675" spans="1:8" x14ac:dyDescent="0.2">
      <c r="A675" s="29" t="s">
        <v>1046</v>
      </c>
      <c r="B675" s="6" t="s">
        <v>6125</v>
      </c>
      <c r="C675" s="253">
        <v>118033.81</v>
      </c>
      <c r="D675" s="250">
        <v>21</v>
      </c>
      <c r="E675" s="250"/>
      <c r="F675" s="253">
        <v>0</v>
      </c>
      <c r="G675" s="253">
        <v>0</v>
      </c>
      <c r="H675" s="253">
        <f t="shared" si="110"/>
        <v>0</v>
      </c>
    </row>
    <row r="676" spans="1:8" x14ac:dyDescent="0.2">
      <c r="A676" s="29" t="s">
        <v>1498</v>
      </c>
      <c r="B676" s="6" t="s">
        <v>6126</v>
      </c>
      <c r="C676" s="253">
        <v>29508.452499999999</v>
      </c>
      <c r="D676" s="277">
        <v>37</v>
      </c>
      <c r="E676" s="277"/>
      <c r="F676" s="253">
        <v>0</v>
      </c>
      <c r="G676" s="253">
        <v>0</v>
      </c>
      <c r="H676" s="253">
        <f t="shared" si="110"/>
        <v>0</v>
      </c>
    </row>
    <row r="677" spans="1:8" x14ac:dyDescent="0.2">
      <c r="A677" s="29" t="s">
        <v>3126</v>
      </c>
      <c r="B677" s="6" t="s">
        <v>6127</v>
      </c>
      <c r="C677" s="253">
        <v>29508.452499999999</v>
      </c>
      <c r="D677" s="277">
        <v>37</v>
      </c>
      <c r="E677" s="277"/>
      <c r="F677" s="253">
        <v>0</v>
      </c>
      <c r="G677" s="253">
        <v>0</v>
      </c>
      <c r="H677" s="253">
        <f t="shared" si="110"/>
        <v>0</v>
      </c>
    </row>
    <row r="678" spans="1:8" x14ac:dyDescent="0.2">
      <c r="A678" s="29" t="s">
        <v>3127</v>
      </c>
      <c r="B678" s="6" t="s">
        <v>6128</v>
      </c>
      <c r="C678" s="253">
        <v>29508.452499999999</v>
      </c>
      <c r="D678" s="277">
        <v>37</v>
      </c>
      <c r="E678" s="277"/>
      <c r="F678" s="253">
        <v>0</v>
      </c>
      <c r="G678" s="253">
        <v>0</v>
      </c>
      <c r="H678" s="253">
        <f t="shared" si="110"/>
        <v>0</v>
      </c>
    </row>
    <row r="679" spans="1:8" x14ac:dyDescent="0.2">
      <c r="A679" s="29" t="s">
        <v>3128</v>
      </c>
      <c r="B679" s="6" t="s">
        <v>6129</v>
      </c>
      <c r="C679" s="253">
        <v>29508.442500000001</v>
      </c>
      <c r="D679" s="277">
        <v>37</v>
      </c>
      <c r="E679" s="277"/>
      <c r="F679" s="253">
        <v>0</v>
      </c>
      <c r="G679" s="253">
        <v>0</v>
      </c>
      <c r="H679" s="253">
        <f t="shared" si="110"/>
        <v>0</v>
      </c>
    </row>
    <row r="680" spans="1:8" ht="30" x14ac:dyDescent="0.25">
      <c r="A680" s="15" t="s">
        <v>1047</v>
      </c>
      <c r="B680" s="208" t="s">
        <v>6130</v>
      </c>
      <c r="C680" s="267"/>
      <c r="D680" s="255"/>
      <c r="E680" s="255"/>
      <c r="F680" s="255"/>
      <c r="G680" s="255"/>
      <c r="H680" s="277"/>
    </row>
    <row r="681" spans="1:8" x14ac:dyDescent="0.2">
      <c r="A681" s="483" t="s">
        <v>1048</v>
      </c>
      <c r="B681" s="649" t="s">
        <v>11960</v>
      </c>
      <c r="C681" s="253">
        <v>127512.60578851847</v>
      </c>
      <c r="D681" s="33">
        <v>22</v>
      </c>
      <c r="E681" s="250"/>
      <c r="F681" s="253">
        <v>0</v>
      </c>
      <c r="G681" s="253">
        <v>0</v>
      </c>
      <c r="H681" s="253">
        <f t="shared" ref="H681:H706" si="111">G681-F681</f>
        <v>0</v>
      </c>
    </row>
    <row r="682" spans="1:8" x14ac:dyDescent="0.2">
      <c r="A682" s="483" t="s">
        <v>1049</v>
      </c>
      <c r="B682" s="649" t="s">
        <v>1624</v>
      </c>
      <c r="C682" s="253">
        <v>127512.60578851847</v>
      </c>
      <c r="D682" s="33">
        <v>22</v>
      </c>
      <c r="E682" s="250"/>
      <c r="F682" s="253">
        <v>0</v>
      </c>
      <c r="G682" s="253">
        <v>0</v>
      </c>
      <c r="H682" s="253">
        <f t="shared" si="111"/>
        <v>0</v>
      </c>
    </row>
    <row r="683" spans="1:8" x14ac:dyDescent="0.2">
      <c r="A683" s="483" t="s">
        <v>1050</v>
      </c>
      <c r="B683" s="649" t="s">
        <v>11961</v>
      </c>
      <c r="C683" s="253">
        <v>127512.60578851847</v>
      </c>
      <c r="D683" s="33">
        <v>22</v>
      </c>
      <c r="E683" s="250"/>
      <c r="F683" s="253">
        <v>0</v>
      </c>
      <c r="G683" s="253">
        <v>0</v>
      </c>
      <c r="H683" s="253">
        <f t="shared" si="111"/>
        <v>0</v>
      </c>
    </row>
    <row r="684" spans="1:8" x14ac:dyDescent="0.2">
      <c r="A684" s="483" t="s">
        <v>1051</v>
      </c>
      <c r="B684" s="649" t="s">
        <v>1582</v>
      </c>
      <c r="C684" s="253">
        <v>127512.60578851847</v>
      </c>
      <c r="D684" s="33">
        <v>22</v>
      </c>
      <c r="E684" s="250"/>
      <c r="F684" s="253">
        <v>0</v>
      </c>
      <c r="G684" s="253">
        <v>0</v>
      </c>
      <c r="H684" s="253">
        <f t="shared" si="111"/>
        <v>0</v>
      </c>
    </row>
    <row r="685" spans="1:8" x14ac:dyDescent="0.2">
      <c r="A685" s="483" t="s">
        <v>1052</v>
      </c>
      <c r="B685" s="649" t="s">
        <v>2678</v>
      </c>
      <c r="C685" s="253">
        <v>127512.60578851847</v>
      </c>
      <c r="D685" s="33">
        <v>23</v>
      </c>
      <c r="E685" s="250"/>
      <c r="F685" s="253">
        <v>0</v>
      </c>
      <c r="G685" s="253">
        <v>0</v>
      </c>
      <c r="H685" s="253">
        <f t="shared" si="111"/>
        <v>0</v>
      </c>
    </row>
    <row r="686" spans="1:8" x14ac:dyDescent="0.2">
      <c r="A686" s="483" t="s">
        <v>1053</v>
      </c>
      <c r="B686" s="649" t="s">
        <v>1583</v>
      </c>
      <c r="C686" s="253">
        <v>127512.60578851847</v>
      </c>
      <c r="D686" s="33">
        <v>23</v>
      </c>
      <c r="E686" s="250"/>
      <c r="F686" s="253">
        <v>0</v>
      </c>
      <c r="G686" s="253">
        <v>0</v>
      </c>
      <c r="H686" s="253">
        <f t="shared" si="111"/>
        <v>0</v>
      </c>
    </row>
    <row r="687" spans="1:8" x14ac:dyDescent="0.2">
      <c r="A687" s="483" t="s">
        <v>1054</v>
      </c>
      <c r="B687" s="649" t="s">
        <v>11962</v>
      </c>
      <c r="C687" s="253">
        <v>127512.60578851847</v>
      </c>
      <c r="D687" s="33">
        <v>23</v>
      </c>
      <c r="E687" s="250"/>
      <c r="F687" s="253">
        <v>0</v>
      </c>
      <c r="G687" s="253">
        <v>0</v>
      </c>
      <c r="H687" s="253">
        <f t="shared" si="111"/>
        <v>0</v>
      </c>
    </row>
    <row r="688" spans="1:8" x14ac:dyDescent="0.2">
      <c r="A688" s="483" t="s">
        <v>1055</v>
      </c>
      <c r="B688" s="649" t="s">
        <v>1584</v>
      </c>
      <c r="C688" s="253">
        <v>127512.60578851847</v>
      </c>
      <c r="D688" s="33">
        <v>23</v>
      </c>
      <c r="E688" s="250"/>
      <c r="F688" s="253">
        <v>0</v>
      </c>
      <c r="G688" s="253">
        <v>0</v>
      </c>
      <c r="H688" s="253">
        <f t="shared" si="111"/>
        <v>0</v>
      </c>
    </row>
    <row r="689" spans="1:8" x14ac:dyDescent="0.2">
      <c r="A689" s="483" t="s">
        <v>1056</v>
      </c>
      <c r="B689" s="649" t="s">
        <v>11963</v>
      </c>
      <c r="C689" s="253">
        <v>127512.60578851847</v>
      </c>
      <c r="D689" s="33">
        <v>24</v>
      </c>
      <c r="E689" s="250"/>
      <c r="F689" s="253">
        <v>0</v>
      </c>
      <c r="G689" s="253">
        <v>0</v>
      </c>
      <c r="H689" s="253">
        <f t="shared" si="111"/>
        <v>0</v>
      </c>
    </row>
    <row r="690" spans="1:8" x14ac:dyDescent="0.2">
      <c r="A690" s="483" t="s">
        <v>1057</v>
      </c>
      <c r="B690" s="649" t="s">
        <v>1585</v>
      </c>
      <c r="C690" s="253">
        <v>127512.60578851847</v>
      </c>
      <c r="D690" s="33">
        <v>24</v>
      </c>
      <c r="E690" s="250"/>
      <c r="F690" s="253">
        <v>0</v>
      </c>
      <c r="G690" s="253">
        <v>0</v>
      </c>
      <c r="H690" s="253">
        <f t="shared" si="111"/>
        <v>0</v>
      </c>
    </row>
    <row r="691" spans="1:8" x14ac:dyDescent="0.2">
      <c r="A691" s="483" t="s">
        <v>1058</v>
      </c>
      <c r="B691" s="649" t="s">
        <v>11964</v>
      </c>
      <c r="C691" s="253">
        <v>127512.60578851847</v>
      </c>
      <c r="D691" s="33">
        <v>24</v>
      </c>
      <c r="E691" s="250"/>
      <c r="F691" s="253">
        <v>0</v>
      </c>
      <c r="G691" s="253">
        <v>0</v>
      </c>
      <c r="H691" s="253">
        <f t="shared" si="111"/>
        <v>0</v>
      </c>
    </row>
    <row r="692" spans="1:8" x14ac:dyDescent="0.2">
      <c r="A692" s="483" t="s">
        <v>1059</v>
      </c>
      <c r="B692" s="649" t="s">
        <v>1586</v>
      </c>
      <c r="C692" s="253">
        <v>127512.60578851847</v>
      </c>
      <c r="D692" s="33">
        <v>24</v>
      </c>
      <c r="E692" s="250"/>
      <c r="F692" s="253">
        <v>0</v>
      </c>
      <c r="G692" s="253">
        <v>0</v>
      </c>
      <c r="H692" s="253">
        <f t="shared" si="111"/>
        <v>0</v>
      </c>
    </row>
    <row r="693" spans="1:8" x14ac:dyDescent="0.2">
      <c r="A693" s="483" t="s">
        <v>1060</v>
      </c>
      <c r="B693" s="649" t="s">
        <v>11965</v>
      </c>
      <c r="C693" s="253">
        <v>127512.60578851847</v>
      </c>
      <c r="D693" s="33">
        <v>25</v>
      </c>
      <c r="E693" s="250"/>
      <c r="F693" s="253">
        <v>0</v>
      </c>
      <c r="G693" s="253">
        <v>0</v>
      </c>
      <c r="H693" s="253">
        <f t="shared" si="111"/>
        <v>0</v>
      </c>
    </row>
    <row r="694" spans="1:8" x14ac:dyDescent="0.2">
      <c r="A694" s="483" t="s">
        <v>2210</v>
      </c>
      <c r="B694" s="649" t="s">
        <v>1587</v>
      </c>
      <c r="C694" s="253">
        <v>127512.60578851847</v>
      </c>
      <c r="D694" s="33">
        <v>25</v>
      </c>
      <c r="E694" s="250"/>
      <c r="F694" s="253">
        <v>0</v>
      </c>
      <c r="G694" s="253">
        <v>0</v>
      </c>
      <c r="H694" s="253">
        <f t="shared" si="111"/>
        <v>0</v>
      </c>
    </row>
    <row r="695" spans="1:8" x14ac:dyDescent="0.2">
      <c r="A695" s="483" t="s">
        <v>2211</v>
      </c>
      <c r="B695" s="649" t="s">
        <v>2680</v>
      </c>
      <c r="C695" s="253">
        <v>127512.60578851847</v>
      </c>
      <c r="D695" s="33">
        <v>25</v>
      </c>
      <c r="E695" s="250"/>
      <c r="F695" s="253">
        <v>0</v>
      </c>
      <c r="G695" s="253">
        <v>0</v>
      </c>
      <c r="H695" s="253">
        <f t="shared" si="111"/>
        <v>0</v>
      </c>
    </row>
    <row r="696" spans="1:8" x14ac:dyDescent="0.2">
      <c r="A696" s="483" t="s">
        <v>2212</v>
      </c>
      <c r="B696" s="649" t="s">
        <v>1588</v>
      </c>
      <c r="C696" s="253">
        <v>127512.60578851847</v>
      </c>
      <c r="D696" s="33">
        <v>25</v>
      </c>
      <c r="E696" s="250"/>
      <c r="F696" s="253">
        <v>0</v>
      </c>
      <c r="G696" s="253">
        <v>0</v>
      </c>
      <c r="H696" s="253">
        <f t="shared" si="111"/>
        <v>0</v>
      </c>
    </row>
    <row r="697" spans="1:8" x14ac:dyDescent="0.2">
      <c r="A697" s="483" t="s">
        <v>2213</v>
      </c>
      <c r="B697" s="649" t="s">
        <v>11966</v>
      </c>
      <c r="C697" s="253">
        <v>127512.60578851847</v>
      </c>
      <c r="D697" s="33">
        <v>26</v>
      </c>
      <c r="E697" s="250"/>
      <c r="F697" s="253">
        <v>0</v>
      </c>
      <c r="G697" s="253">
        <v>0</v>
      </c>
      <c r="H697" s="253">
        <f t="shared" si="111"/>
        <v>0</v>
      </c>
    </row>
    <row r="698" spans="1:8" x14ac:dyDescent="0.2">
      <c r="A698" s="483" t="s">
        <v>2214</v>
      </c>
      <c r="B698" s="649" t="s">
        <v>1589</v>
      </c>
      <c r="C698" s="253">
        <v>127512.60578851847</v>
      </c>
      <c r="D698" s="33">
        <v>26</v>
      </c>
      <c r="E698" s="250"/>
      <c r="F698" s="253">
        <v>0</v>
      </c>
      <c r="G698" s="253">
        <v>0</v>
      </c>
      <c r="H698" s="253">
        <f t="shared" si="111"/>
        <v>0</v>
      </c>
    </row>
    <row r="699" spans="1:8" x14ac:dyDescent="0.2">
      <c r="A699" s="483" t="s">
        <v>2215</v>
      </c>
      <c r="B699" s="649" t="s">
        <v>11968</v>
      </c>
      <c r="C699" s="253">
        <v>127512.60578851847</v>
      </c>
      <c r="D699" s="33">
        <v>26</v>
      </c>
      <c r="E699" s="250"/>
      <c r="F699" s="253">
        <v>0</v>
      </c>
      <c r="G699" s="253">
        <v>0</v>
      </c>
      <c r="H699" s="253">
        <f t="shared" si="111"/>
        <v>0</v>
      </c>
    </row>
    <row r="700" spans="1:8" x14ac:dyDescent="0.2">
      <c r="A700" s="483" t="s">
        <v>2216</v>
      </c>
      <c r="B700" s="649" t="s">
        <v>1590</v>
      </c>
      <c r="C700" s="253">
        <v>127512.60578851847</v>
      </c>
      <c r="D700" s="33">
        <v>26</v>
      </c>
      <c r="E700" s="250"/>
      <c r="F700" s="253">
        <v>0</v>
      </c>
      <c r="G700" s="253">
        <v>0</v>
      </c>
      <c r="H700" s="253">
        <f t="shared" si="111"/>
        <v>0</v>
      </c>
    </row>
    <row r="701" spans="1:8" x14ac:dyDescent="0.2">
      <c r="A701" s="483" t="s">
        <v>2217</v>
      </c>
      <c r="B701" s="649" t="s">
        <v>11971</v>
      </c>
      <c r="C701" s="253">
        <v>127512.60578851847</v>
      </c>
      <c r="D701" s="33">
        <v>27</v>
      </c>
      <c r="E701" s="250"/>
      <c r="F701" s="253">
        <v>0</v>
      </c>
      <c r="G701" s="253">
        <v>0</v>
      </c>
      <c r="H701" s="253">
        <f t="shared" si="111"/>
        <v>0</v>
      </c>
    </row>
    <row r="702" spans="1:8" x14ac:dyDescent="0.2">
      <c r="A702" s="483" t="s">
        <v>2218</v>
      </c>
      <c r="B702" s="649" t="s">
        <v>1591</v>
      </c>
      <c r="C702" s="253">
        <v>127512.60578851847</v>
      </c>
      <c r="D702" s="33">
        <v>27</v>
      </c>
      <c r="E702" s="250"/>
      <c r="F702" s="253">
        <v>0</v>
      </c>
      <c r="G702" s="253">
        <v>0</v>
      </c>
      <c r="H702" s="253">
        <f t="shared" si="111"/>
        <v>0</v>
      </c>
    </row>
    <row r="703" spans="1:8" x14ac:dyDescent="0.2">
      <c r="A703" s="483" t="s">
        <v>2219</v>
      </c>
      <c r="B703" s="649" t="s">
        <v>11974</v>
      </c>
      <c r="C703" s="253">
        <v>127512.60578851847</v>
      </c>
      <c r="D703" s="33">
        <v>27</v>
      </c>
      <c r="E703" s="250"/>
      <c r="F703" s="253">
        <v>0</v>
      </c>
      <c r="G703" s="253">
        <v>0</v>
      </c>
      <c r="H703" s="253">
        <f t="shared" si="111"/>
        <v>0</v>
      </c>
    </row>
    <row r="704" spans="1:8" x14ac:dyDescent="0.2">
      <c r="A704" s="483" t="s">
        <v>2220</v>
      </c>
      <c r="B704" s="649" t="s">
        <v>1592</v>
      </c>
      <c r="C704" s="253">
        <v>127512.60578851847</v>
      </c>
      <c r="D704" s="33">
        <v>27</v>
      </c>
      <c r="E704" s="250"/>
      <c r="F704" s="253">
        <v>0</v>
      </c>
      <c r="G704" s="253">
        <v>0</v>
      </c>
      <c r="H704" s="253">
        <f t="shared" si="111"/>
        <v>0</v>
      </c>
    </row>
    <row r="705" spans="1:8" x14ac:dyDescent="0.2">
      <c r="A705" s="483" t="s">
        <v>2221</v>
      </c>
      <c r="B705" s="649" t="s">
        <v>3274</v>
      </c>
      <c r="C705" s="253">
        <v>127512.60578851847</v>
      </c>
      <c r="D705" s="33">
        <v>28</v>
      </c>
      <c r="E705" s="250"/>
      <c r="F705" s="253">
        <v>0</v>
      </c>
      <c r="G705" s="253">
        <v>0</v>
      </c>
      <c r="H705" s="253">
        <f t="shared" si="111"/>
        <v>0</v>
      </c>
    </row>
    <row r="706" spans="1:8" x14ac:dyDescent="0.2">
      <c r="A706" s="483" t="s">
        <v>2222</v>
      </c>
      <c r="B706" s="650" t="s">
        <v>1593</v>
      </c>
      <c r="C706" s="253">
        <v>127512.60578851847</v>
      </c>
      <c r="D706" s="33">
        <v>28</v>
      </c>
      <c r="E706" s="250"/>
      <c r="F706" s="253">
        <v>0</v>
      </c>
      <c r="G706" s="253">
        <v>0</v>
      </c>
      <c r="H706" s="253">
        <f t="shared" si="111"/>
        <v>0</v>
      </c>
    </row>
    <row r="707" spans="1:8" x14ac:dyDescent="0.2">
      <c r="A707" s="483" t="s">
        <v>13794</v>
      </c>
      <c r="B707" s="650" t="s">
        <v>11979</v>
      </c>
      <c r="C707" s="253">
        <v>127512.60578851847</v>
      </c>
      <c r="D707" s="33">
        <v>28</v>
      </c>
      <c r="E707" s="250"/>
      <c r="F707" s="253">
        <v>0</v>
      </c>
      <c r="G707" s="253">
        <v>0</v>
      </c>
      <c r="H707" s="253">
        <f t="shared" ref="H707:H733" si="112">G707-F707</f>
        <v>0</v>
      </c>
    </row>
    <row r="708" spans="1:8" x14ac:dyDescent="0.2">
      <c r="A708" s="483" t="s">
        <v>13795</v>
      </c>
      <c r="B708" s="650" t="s">
        <v>1594</v>
      </c>
      <c r="C708" s="253">
        <v>127512.60578851847</v>
      </c>
      <c r="D708" s="33">
        <v>28</v>
      </c>
      <c r="E708" s="250"/>
      <c r="F708" s="253">
        <v>0</v>
      </c>
      <c r="G708" s="253">
        <v>0</v>
      </c>
      <c r="H708" s="253">
        <f t="shared" si="112"/>
        <v>0</v>
      </c>
    </row>
    <row r="709" spans="1:8" x14ac:dyDescent="0.2">
      <c r="A709" s="483" t="s">
        <v>13796</v>
      </c>
      <c r="B709" s="650" t="s">
        <v>11982</v>
      </c>
      <c r="C709" s="253">
        <v>127512.60578851847</v>
      </c>
      <c r="D709" s="33">
        <v>29</v>
      </c>
      <c r="E709" s="250"/>
      <c r="F709" s="253">
        <v>0</v>
      </c>
      <c r="G709" s="253">
        <v>0</v>
      </c>
      <c r="H709" s="253">
        <f t="shared" si="112"/>
        <v>0</v>
      </c>
    </row>
    <row r="710" spans="1:8" x14ac:dyDescent="0.2">
      <c r="A710" s="483" t="s">
        <v>13797</v>
      </c>
      <c r="B710" s="650" t="s">
        <v>1506</v>
      </c>
      <c r="C710" s="253">
        <v>127512.60578851847</v>
      </c>
      <c r="D710" s="33">
        <v>29</v>
      </c>
      <c r="E710" s="250"/>
      <c r="F710" s="253">
        <v>0</v>
      </c>
      <c r="G710" s="253">
        <v>0</v>
      </c>
      <c r="H710" s="253">
        <f t="shared" si="112"/>
        <v>0</v>
      </c>
    </row>
    <row r="711" spans="1:8" x14ac:dyDescent="0.2">
      <c r="A711" s="483" t="s">
        <v>13798</v>
      </c>
      <c r="B711" s="650" t="s">
        <v>11985</v>
      </c>
      <c r="C711" s="253">
        <v>127512.60578851847</v>
      </c>
      <c r="D711" s="33">
        <v>29</v>
      </c>
      <c r="E711" s="250"/>
      <c r="F711" s="253">
        <v>0</v>
      </c>
      <c r="G711" s="253">
        <v>0</v>
      </c>
      <c r="H711" s="253">
        <f t="shared" si="112"/>
        <v>0</v>
      </c>
    </row>
    <row r="712" spans="1:8" x14ac:dyDescent="0.2">
      <c r="A712" s="483" t="s">
        <v>13799</v>
      </c>
      <c r="B712" s="650" t="s">
        <v>1595</v>
      </c>
      <c r="C712" s="253">
        <v>127512.60578851847</v>
      </c>
      <c r="D712" s="33">
        <v>29</v>
      </c>
      <c r="E712" s="250"/>
      <c r="F712" s="253">
        <v>0</v>
      </c>
      <c r="G712" s="253">
        <v>0</v>
      </c>
      <c r="H712" s="253">
        <f t="shared" si="112"/>
        <v>0</v>
      </c>
    </row>
    <row r="713" spans="1:8" x14ac:dyDescent="0.2">
      <c r="A713" s="483" t="s">
        <v>13800</v>
      </c>
      <c r="B713" s="650" t="s">
        <v>11988</v>
      </c>
      <c r="C713" s="253">
        <v>127512.60578851847</v>
      </c>
      <c r="D713" s="33">
        <v>29</v>
      </c>
      <c r="E713" s="250"/>
      <c r="F713" s="253">
        <v>0</v>
      </c>
      <c r="G713" s="253">
        <v>0</v>
      </c>
      <c r="H713" s="253">
        <f t="shared" si="112"/>
        <v>0</v>
      </c>
    </row>
    <row r="714" spans="1:8" x14ac:dyDescent="0.2">
      <c r="A714" s="483" t="s">
        <v>13801</v>
      </c>
      <c r="B714" s="650" t="s">
        <v>1596</v>
      </c>
      <c r="C714" s="253">
        <v>127512.60578851847</v>
      </c>
      <c r="D714" s="33">
        <v>29</v>
      </c>
      <c r="E714" s="250"/>
      <c r="F714" s="253">
        <v>0</v>
      </c>
      <c r="G714" s="253">
        <v>0</v>
      </c>
      <c r="H714" s="253">
        <f t="shared" si="112"/>
        <v>0</v>
      </c>
    </row>
    <row r="715" spans="1:8" x14ac:dyDescent="0.2">
      <c r="A715" s="483" t="s">
        <v>13802</v>
      </c>
      <c r="B715" s="650" t="s">
        <v>3277</v>
      </c>
      <c r="C715" s="253">
        <v>127512.60578851847</v>
      </c>
      <c r="D715" s="402">
        <v>29</v>
      </c>
      <c r="E715" s="250"/>
      <c r="F715" s="253">
        <v>0</v>
      </c>
      <c r="G715" s="253">
        <v>0</v>
      </c>
      <c r="H715" s="253">
        <f t="shared" si="112"/>
        <v>0</v>
      </c>
    </row>
    <row r="716" spans="1:8" x14ac:dyDescent="0.2">
      <c r="A716" s="483" t="s">
        <v>13803</v>
      </c>
      <c r="B716" s="650" t="s">
        <v>1597</v>
      </c>
      <c r="C716" s="253">
        <v>127512.60578851847</v>
      </c>
      <c r="D716" s="33">
        <v>30</v>
      </c>
      <c r="E716" s="250"/>
      <c r="F716" s="253">
        <v>0</v>
      </c>
      <c r="G716" s="253">
        <v>0</v>
      </c>
      <c r="H716" s="253">
        <f t="shared" si="112"/>
        <v>0</v>
      </c>
    </row>
    <row r="717" spans="1:8" x14ac:dyDescent="0.2">
      <c r="A717" s="483" t="s">
        <v>13804</v>
      </c>
      <c r="B717" s="650" t="s">
        <v>11993</v>
      </c>
      <c r="C717" s="253">
        <v>127512.60578851847</v>
      </c>
      <c r="D717" s="33">
        <v>30</v>
      </c>
      <c r="E717" s="250"/>
      <c r="F717" s="253">
        <v>0</v>
      </c>
      <c r="G717" s="253">
        <v>0</v>
      </c>
      <c r="H717" s="253">
        <f t="shared" si="112"/>
        <v>0</v>
      </c>
    </row>
    <row r="718" spans="1:8" x14ac:dyDescent="0.2">
      <c r="A718" s="483" t="s">
        <v>13805</v>
      </c>
      <c r="B718" s="650" t="s">
        <v>1598</v>
      </c>
      <c r="C718" s="253">
        <v>127512.60578851847</v>
      </c>
      <c r="D718" s="33">
        <v>30</v>
      </c>
      <c r="E718" s="250"/>
      <c r="F718" s="253">
        <v>0</v>
      </c>
      <c r="G718" s="253">
        <v>0</v>
      </c>
      <c r="H718" s="253">
        <f t="shared" si="112"/>
        <v>0</v>
      </c>
    </row>
    <row r="719" spans="1:8" x14ac:dyDescent="0.2">
      <c r="A719" s="483" t="s">
        <v>13806</v>
      </c>
      <c r="B719" s="650" t="s">
        <v>11996</v>
      </c>
      <c r="C719" s="253">
        <v>127512.60578851847</v>
      </c>
      <c r="D719" s="33">
        <v>30</v>
      </c>
      <c r="E719" s="250"/>
      <c r="F719" s="253">
        <v>0</v>
      </c>
      <c r="G719" s="253">
        <v>0</v>
      </c>
      <c r="H719" s="253">
        <f t="shared" si="112"/>
        <v>0</v>
      </c>
    </row>
    <row r="720" spans="1:8" x14ac:dyDescent="0.2">
      <c r="A720" s="483" t="s">
        <v>13807</v>
      </c>
      <c r="B720" s="650" t="s">
        <v>1599</v>
      </c>
      <c r="C720" s="253">
        <v>127512.60578851847</v>
      </c>
      <c r="D720" s="33">
        <v>30</v>
      </c>
      <c r="E720" s="250"/>
      <c r="F720" s="253">
        <v>0</v>
      </c>
      <c r="G720" s="253">
        <v>0</v>
      </c>
      <c r="H720" s="253">
        <f t="shared" si="112"/>
        <v>0</v>
      </c>
    </row>
    <row r="721" spans="1:8" x14ac:dyDescent="0.2">
      <c r="A721" s="483" t="s">
        <v>13808</v>
      </c>
      <c r="B721" s="650" t="s">
        <v>11999</v>
      </c>
      <c r="C721" s="253">
        <v>127512.60578851847</v>
      </c>
      <c r="D721" s="33">
        <v>30</v>
      </c>
      <c r="E721" s="250"/>
      <c r="F721" s="253">
        <v>0</v>
      </c>
      <c r="G721" s="253">
        <v>0</v>
      </c>
      <c r="H721" s="253">
        <f t="shared" si="112"/>
        <v>0</v>
      </c>
    </row>
    <row r="722" spans="1:8" x14ac:dyDescent="0.2">
      <c r="A722" s="483" t="s">
        <v>13809</v>
      </c>
      <c r="B722" s="650" t="s">
        <v>13810</v>
      </c>
      <c r="C722" s="253">
        <v>127512.60578851847</v>
      </c>
      <c r="D722" s="33">
        <v>31</v>
      </c>
      <c r="E722" s="250"/>
      <c r="F722" s="253">
        <v>0</v>
      </c>
      <c r="G722" s="253">
        <v>0</v>
      </c>
      <c r="H722" s="253">
        <f t="shared" si="112"/>
        <v>0</v>
      </c>
    </row>
    <row r="723" spans="1:8" x14ac:dyDescent="0.2">
      <c r="A723" s="483" t="s">
        <v>13811</v>
      </c>
      <c r="B723" s="650" t="s">
        <v>12002</v>
      </c>
      <c r="C723" s="253">
        <v>127512.60578851847</v>
      </c>
      <c r="D723" s="33">
        <v>31</v>
      </c>
      <c r="E723" s="250"/>
      <c r="F723" s="253">
        <v>0</v>
      </c>
      <c r="G723" s="253">
        <v>0</v>
      </c>
      <c r="H723" s="253">
        <f t="shared" si="112"/>
        <v>0</v>
      </c>
    </row>
    <row r="724" spans="1:8" x14ac:dyDescent="0.2">
      <c r="A724" s="483" t="s">
        <v>13812</v>
      </c>
      <c r="B724" s="650" t="s">
        <v>1601</v>
      </c>
      <c r="C724" s="253">
        <v>127512.60578851847</v>
      </c>
      <c r="D724" s="33">
        <v>31</v>
      </c>
      <c r="E724" s="250"/>
      <c r="F724" s="253">
        <v>0</v>
      </c>
      <c r="G724" s="253">
        <v>0</v>
      </c>
      <c r="H724" s="253">
        <f t="shared" si="112"/>
        <v>0</v>
      </c>
    </row>
    <row r="725" spans="1:8" x14ac:dyDescent="0.2">
      <c r="A725" s="483" t="s">
        <v>13813</v>
      </c>
      <c r="B725" s="650" t="s">
        <v>1507</v>
      </c>
      <c r="C725" s="253">
        <v>127512.60578851847</v>
      </c>
      <c r="D725" s="33">
        <v>31</v>
      </c>
      <c r="E725" s="250"/>
      <c r="F725" s="253">
        <v>0</v>
      </c>
      <c r="G725" s="253">
        <v>0</v>
      </c>
      <c r="H725" s="253">
        <f t="shared" si="112"/>
        <v>0</v>
      </c>
    </row>
    <row r="726" spans="1:8" x14ac:dyDescent="0.2">
      <c r="A726" s="483" t="s">
        <v>13814</v>
      </c>
      <c r="B726" s="650" t="s">
        <v>1602</v>
      </c>
      <c r="C726" s="253">
        <v>127512.60578851847</v>
      </c>
      <c r="D726" s="33">
        <v>31</v>
      </c>
      <c r="E726" s="250"/>
      <c r="F726" s="253">
        <v>0</v>
      </c>
      <c r="G726" s="253">
        <v>0</v>
      </c>
      <c r="H726" s="253">
        <f t="shared" si="112"/>
        <v>0</v>
      </c>
    </row>
    <row r="727" spans="1:8" x14ac:dyDescent="0.2">
      <c r="A727" s="483" t="s">
        <v>13815</v>
      </c>
      <c r="B727" s="650" t="s">
        <v>12007</v>
      </c>
      <c r="C727" s="253">
        <v>127512.60578851847</v>
      </c>
      <c r="D727" s="33">
        <v>31</v>
      </c>
      <c r="E727" s="250"/>
      <c r="F727" s="253">
        <v>0</v>
      </c>
      <c r="G727" s="253">
        <v>0</v>
      </c>
      <c r="H727" s="253">
        <f t="shared" si="112"/>
        <v>0</v>
      </c>
    </row>
    <row r="728" spans="1:8" x14ac:dyDescent="0.2">
      <c r="A728" s="483" t="s">
        <v>13816</v>
      </c>
      <c r="B728" s="650" t="s">
        <v>1603</v>
      </c>
      <c r="C728" s="253">
        <v>127512.60578851847</v>
      </c>
      <c r="D728" s="33">
        <v>32</v>
      </c>
      <c r="E728" s="250"/>
      <c r="F728" s="253">
        <v>0</v>
      </c>
      <c r="G728" s="253">
        <v>0</v>
      </c>
      <c r="H728" s="253">
        <f t="shared" si="112"/>
        <v>0</v>
      </c>
    </row>
    <row r="729" spans="1:8" x14ac:dyDescent="0.2">
      <c r="A729" s="483" t="s">
        <v>13817</v>
      </c>
      <c r="B729" s="650" t="s">
        <v>12010</v>
      </c>
      <c r="C729" s="253">
        <v>127512.60578851847</v>
      </c>
      <c r="D729" s="33">
        <v>32</v>
      </c>
      <c r="E729" s="250"/>
      <c r="F729" s="253">
        <v>0</v>
      </c>
      <c r="G729" s="253">
        <v>0</v>
      </c>
      <c r="H729" s="253">
        <f t="shared" si="112"/>
        <v>0</v>
      </c>
    </row>
    <row r="730" spans="1:8" x14ac:dyDescent="0.2">
      <c r="A730" s="483" t="s">
        <v>13818</v>
      </c>
      <c r="B730" s="650" t="s">
        <v>1604</v>
      </c>
      <c r="C730" s="253">
        <v>127512.60578851847</v>
      </c>
      <c r="D730" s="33">
        <v>32</v>
      </c>
      <c r="E730" s="250"/>
      <c r="F730" s="253">
        <v>0</v>
      </c>
      <c r="G730" s="253">
        <v>0</v>
      </c>
      <c r="H730" s="253">
        <f t="shared" si="112"/>
        <v>0</v>
      </c>
    </row>
    <row r="731" spans="1:8" x14ac:dyDescent="0.2">
      <c r="A731" s="483" t="s">
        <v>13819</v>
      </c>
      <c r="B731" s="650" t="s">
        <v>12013</v>
      </c>
      <c r="C731" s="253">
        <v>127512.60578851847</v>
      </c>
      <c r="D731" s="33">
        <v>32</v>
      </c>
      <c r="E731" s="250"/>
      <c r="F731" s="253">
        <v>0</v>
      </c>
      <c r="G731" s="253">
        <v>0</v>
      </c>
      <c r="H731" s="253">
        <f t="shared" si="112"/>
        <v>0</v>
      </c>
    </row>
    <row r="732" spans="1:8" x14ac:dyDescent="0.2">
      <c r="A732" s="483" t="s">
        <v>13820</v>
      </c>
      <c r="B732" s="650" t="s">
        <v>1605</v>
      </c>
      <c r="C732" s="253">
        <v>127512.60578851847</v>
      </c>
      <c r="D732" s="33">
        <v>32</v>
      </c>
      <c r="E732" s="250"/>
      <c r="F732" s="253">
        <v>0</v>
      </c>
      <c r="G732" s="253">
        <v>0</v>
      </c>
      <c r="H732" s="253">
        <f t="shared" si="112"/>
        <v>0</v>
      </c>
    </row>
    <row r="733" spans="1:8" x14ac:dyDescent="0.2">
      <c r="A733" s="483" t="s">
        <v>13821</v>
      </c>
      <c r="B733" s="650" t="s">
        <v>13822</v>
      </c>
      <c r="C733" s="253">
        <v>43991.848997038876</v>
      </c>
      <c r="D733" s="33">
        <v>32</v>
      </c>
      <c r="E733" s="250"/>
      <c r="F733" s="253">
        <v>0</v>
      </c>
      <c r="G733" s="253">
        <v>0</v>
      </c>
      <c r="H733" s="253">
        <f t="shared" si="112"/>
        <v>0</v>
      </c>
    </row>
    <row r="734" spans="1:8" ht="30" x14ac:dyDescent="0.25">
      <c r="A734" s="14" t="s">
        <v>1061</v>
      </c>
      <c r="B734" s="208" t="s">
        <v>6130</v>
      </c>
      <c r="C734" s="267"/>
      <c r="D734" s="255"/>
      <c r="E734" s="255"/>
      <c r="F734" s="255"/>
      <c r="G734" s="255"/>
      <c r="H734" s="277"/>
    </row>
    <row r="735" spans="1:8" x14ac:dyDescent="0.2">
      <c r="A735" s="483" t="s">
        <v>1062</v>
      </c>
      <c r="B735" s="649" t="s">
        <v>11960</v>
      </c>
      <c r="C735" s="253">
        <v>65197.682300124172</v>
      </c>
      <c r="D735" s="33">
        <v>23</v>
      </c>
      <c r="E735" s="250"/>
      <c r="F735" s="253">
        <v>0</v>
      </c>
      <c r="G735" s="253">
        <v>0</v>
      </c>
      <c r="H735" s="253">
        <f t="shared" ref="H735:H760" si="113">G735-F735</f>
        <v>0</v>
      </c>
    </row>
    <row r="736" spans="1:8" x14ac:dyDescent="0.2">
      <c r="A736" s="483" t="s">
        <v>1063</v>
      </c>
      <c r="B736" s="649" t="s">
        <v>1624</v>
      </c>
      <c r="C736" s="253">
        <v>65197.682300124172</v>
      </c>
      <c r="D736" s="33">
        <v>23</v>
      </c>
      <c r="E736" s="250"/>
      <c r="F736" s="253">
        <v>0</v>
      </c>
      <c r="G736" s="253">
        <v>0</v>
      </c>
      <c r="H736" s="253">
        <f t="shared" si="113"/>
        <v>0</v>
      </c>
    </row>
    <row r="737" spans="1:8" x14ac:dyDescent="0.2">
      <c r="A737" s="483" t="s">
        <v>1064</v>
      </c>
      <c r="B737" s="649" t="s">
        <v>11961</v>
      </c>
      <c r="C737" s="253">
        <v>65197.682300124172</v>
      </c>
      <c r="D737" s="33">
        <v>24</v>
      </c>
      <c r="E737" s="250"/>
      <c r="F737" s="253">
        <v>0</v>
      </c>
      <c r="G737" s="253">
        <v>0</v>
      </c>
      <c r="H737" s="253">
        <f t="shared" si="113"/>
        <v>0</v>
      </c>
    </row>
    <row r="738" spans="1:8" x14ac:dyDescent="0.2">
      <c r="A738" s="483" t="s">
        <v>1065</v>
      </c>
      <c r="B738" s="649" t="s">
        <v>1582</v>
      </c>
      <c r="C738" s="253">
        <v>65197.682300124172</v>
      </c>
      <c r="D738" s="33">
        <v>24</v>
      </c>
      <c r="E738" s="250"/>
      <c r="F738" s="253">
        <v>0</v>
      </c>
      <c r="G738" s="253">
        <v>0</v>
      </c>
      <c r="H738" s="253">
        <f t="shared" si="113"/>
        <v>0</v>
      </c>
    </row>
    <row r="739" spans="1:8" x14ac:dyDescent="0.2">
      <c r="A739" s="483" t="s">
        <v>2223</v>
      </c>
      <c r="B739" s="649" t="s">
        <v>2678</v>
      </c>
      <c r="C739" s="253">
        <v>65197.682300124172</v>
      </c>
      <c r="D739" s="33">
        <v>24</v>
      </c>
      <c r="E739" s="250"/>
      <c r="F739" s="253">
        <v>0</v>
      </c>
      <c r="G739" s="253">
        <v>0</v>
      </c>
      <c r="H739" s="253">
        <f t="shared" si="113"/>
        <v>0</v>
      </c>
    </row>
    <row r="740" spans="1:8" x14ac:dyDescent="0.2">
      <c r="A740" s="483" t="s">
        <v>2224</v>
      </c>
      <c r="B740" s="649" t="s">
        <v>1583</v>
      </c>
      <c r="C740" s="253">
        <v>65197.682300124172</v>
      </c>
      <c r="D740" s="33">
        <v>24</v>
      </c>
      <c r="E740" s="250"/>
      <c r="F740" s="253">
        <v>0</v>
      </c>
      <c r="G740" s="253">
        <v>0</v>
      </c>
      <c r="H740" s="253">
        <f t="shared" si="113"/>
        <v>0</v>
      </c>
    </row>
    <row r="741" spans="1:8" x14ac:dyDescent="0.2">
      <c r="A741" s="483" t="s">
        <v>2225</v>
      </c>
      <c r="B741" s="649" t="s">
        <v>11962</v>
      </c>
      <c r="C741" s="253">
        <v>65197.682300124172</v>
      </c>
      <c r="D741" s="33">
        <v>25</v>
      </c>
      <c r="E741" s="250"/>
      <c r="F741" s="253">
        <v>0</v>
      </c>
      <c r="G741" s="253">
        <v>0</v>
      </c>
      <c r="H741" s="253">
        <f t="shared" si="113"/>
        <v>0</v>
      </c>
    </row>
    <row r="742" spans="1:8" x14ac:dyDescent="0.2">
      <c r="A742" s="483" t="s">
        <v>2226</v>
      </c>
      <c r="B742" s="649" t="s">
        <v>1584</v>
      </c>
      <c r="C742" s="253">
        <v>65197.682300124172</v>
      </c>
      <c r="D742" s="33">
        <v>25</v>
      </c>
      <c r="E742" s="250"/>
      <c r="F742" s="253">
        <v>0</v>
      </c>
      <c r="G742" s="253">
        <v>0</v>
      </c>
      <c r="H742" s="253">
        <f t="shared" si="113"/>
        <v>0</v>
      </c>
    </row>
    <row r="743" spans="1:8" x14ac:dyDescent="0.2">
      <c r="A743" s="483" t="s">
        <v>2227</v>
      </c>
      <c r="B743" s="649" t="s">
        <v>11963</v>
      </c>
      <c r="C743" s="253">
        <v>65197.682300124172</v>
      </c>
      <c r="D743" s="33">
        <v>25</v>
      </c>
      <c r="E743" s="250"/>
      <c r="F743" s="253">
        <v>0</v>
      </c>
      <c r="G743" s="253">
        <v>0</v>
      </c>
      <c r="H743" s="253">
        <f t="shared" si="113"/>
        <v>0</v>
      </c>
    </row>
    <row r="744" spans="1:8" x14ac:dyDescent="0.2">
      <c r="A744" s="483" t="s">
        <v>2228</v>
      </c>
      <c r="B744" s="649" t="s">
        <v>1585</v>
      </c>
      <c r="C744" s="253">
        <v>65197.682300124172</v>
      </c>
      <c r="D744" s="33">
        <v>25</v>
      </c>
      <c r="E744" s="250"/>
      <c r="F744" s="253">
        <v>0</v>
      </c>
      <c r="G744" s="253">
        <v>0</v>
      </c>
      <c r="H744" s="253">
        <f t="shared" si="113"/>
        <v>0</v>
      </c>
    </row>
    <row r="745" spans="1:8" x14ac:dyDescent="0.2">
      <c r="A745" s="483" t="s">
        <v>2229</v>
      </c>
      <c r="B745" s="649" t="s">
        <v>11964</v>
      </c>
      <c r="C745" s="253">
        <v>65197.682300124172</v>
      </c>
      <c r="D745" s="33">
        <v>26</v>
      </c>
      <c r="E745" s="250"/>
      <c r="F745" s="253">
        <v>0</v>
      </c>
      <c r="G745" s="253">
        <v>0</v>
      </c>
      <c r="H745" s="253">
        <f t="shared" si="113"/>
        <v>0</v>
      </c>
    </row>
    <row r="746" spans="1:8" x14ac:dyDescent="0.2">
      <c r="A746" s="483" t="s">
        <v>2230</v>
      </c>
      <c r="B746" s="649" t="s">
        <v>1586</v>
      </c>
      <c r="C746" s="253">
        <v>65197.682300124172</v>
      </c>
      <c r="D746" s="33">
        <v>26</v>
      </c>
      <c r="E746" s="250"/>
      <c r="F746" s="253">
        <v>0</v>
      </c>
      <c r="G746" s="253">
        <v>0</v>
      </c>
      <c r="H746" s="253">
        <f t="shared" si="113"/>
        <v>0</v>
      </c>
    </row>
    <row r="747" spans="1:8" x14ac:dyDescent="0.2">
      <c r="A747" s="483" t="s">
        <v>2231</v>
      </c>
      <c r="B747" s="649" t="s">
        <v>11965</v>
      </c>
      <c r="C747" s="253">
        <v>65197.682300124172</v>
      </c>
      <c r="D747" s="33">
        <v>26</v>
      </c>
      <c r="E747" s="250"/>
      <c r="F747" s="253">
        <v>0</v>
      </c>
      <c r="G747" s="253">
        <v>0</v>
      </c>
      <c r="H747" s="253">
        <f t="shared" si="113"/>
        <v>0</v>
      </c>
    </row>
    <row r="748" spans="1:8" x14ac:dyDescent="0.2">
      <c r="A748" s="483" t="s">
        <v>2232</v>
      </c>
      <c r="B748" s="649" t="s">
        <v>1587</v>
      </c>
      <c r="C748" s="253">
        <v>65197.682300124172</v>
      </c>
      <c r="D748" s="33">
        <v>26</v>
      </c>
      <c r="E748" s="250"/>
      <c r="F748" s="253">
        <v>0</v>
      </c>
      <c r="G748" s="253">
        <v>0</v>
      </c>
      <c r="H748" s="253">
        <f t="shared" si="113"/>
        <v>0</v>
      </c>
    </row>
    <row r="749" spans="1:8" x14ac:dyDescent="0.2">
      <c r="A749" s="483" t="s">
        <v>2233</v>
      </c>
      <c r="B749" s="649" t="s">
        <v>2680</v>
      </c>
      <c r="C749" s="253">
        <v>65197.682300124172</v>
      </c>
      <c r="D749" s="33">
        <v>27</v>
      </c>
      <c r="E749" s="250"/>
      <c r="F749" s="253">
        <v>0</v>
      </c>
      <c r="G749" s="253">
        <v>0</v>
      </c>
      <c r="H749" s="253">
        <f t="shared" si="113"/>
        <v>0</v>
      </c>
    </row>
    <row r="750" spans="1:8" x14ac:dyDescent="0.2">
      <c r="A750" s="483" t="s">
        <v>2234</v>
      </c>
      <c r="B750" s="649" t="s">
        <v>1588</v>
      </c>
      <c r="C750" s="253">
        <v>65197.682300124172</v>
      </c>
      <c r="D750" s="33">
        <v>27</v>
      </c>
      <c r="E750" s="250"/>
      <c r="F750" s="253">
        <v>0</v>
      </c>
      <c r="G750" s="253">
        <v>0</v>
      </c>
      <c r="H750" s="253">
        <f t="shared" si="113"/>
        <v>0</v>
      </c>
    </row>
    <row r="751" spans="1:8" x14ac:dyDescent="0.2">
      <c r="A751" s="483" t="s">
        <v>2235</v>
      </c>
      <c r="B751" s="649" t="s">
        <v>11966</v>
      </c>
      <c r="C751" s="253">
        <v>65197.682300124172</v>
      </c>
      <c r="D751" s="33">
        <v>27</v>
      </c>
      <c r="E751" s="250"/>
      <c r="F751" s="253">
        <v>0</v>
      </c>
      <c r="G751" s="253">
        <v>0</v>
      </c>
      <c r="H751" s="253">
        <f t="shared" si="113"/>
        <v>0</v>
      </c>
    </row>
    <row r="752" spans="1:8" x14ac:dyDescent="0.2">
      <c r="A752" s="483" t="s">
        <v>2236</v>
      </c>
      <c r="B752" s="649" t="s">
        <v>1589</v>
      </c>
      <c r="C752" s="253">
        <v>65197.682300124172</v>
      </c>
      <c r="D752" s="33">
        <v>27</v>
      </c>
      <c r="E752" s="250"/>
      <c r="F752" s="253">
        <v>0</v>
      </c>
      <c r="G752" s="253">
        <v>0</v>
      </c>
      <c r="H752" s="253">
        <f t="shared" si="113"/>
        <v>0</v>
      </c>
    </row>
    <row r="753" spans="1:8" x14ac:dyDescent="0.2">
      <c r="A753" s="483" t="s">
        <v>2237</v>
      </c>
      <c r="B753" s="649" t="s">
        <v>11968</v>
      </c>
      <c r="C753" s="253">
        <v>65197.682300124172</v>
      </c>
      <c r="D753" s="33">
        <v>28</v>
      </c>
      <c r="E753" s="250"/>
      <c r="F753" s="253">
        <v>0</v>
      </c>
      <c r="G753" s="253">
        <v>0</v>
      </c>
      <c r="H753" s="253">
        <f t="shared" si="113"/>
        <v>0</v>
      </c>
    </row>
    <row r="754" spans="1:8" x14ac:dyDescent="0.2">
      <c r="A754" s="483" t="s">
        <v>2238</v>
      </c>
      <c r="B754" s="649" t="s">
        <v>1590</v>
      </c>
      <c r="C754" s="253">
        <v>65197.682300124172</v>
      </c>
      <c r="D754" s="33">
        <v>28</v>
      </c>
      <c r="E754" s="250"/>
      <c r="F754" s="253">
        <v>0</v>
      </c>
      <c r="G754" s="253">
        <v>0</v>
      </c>
      <c r="H754" s="253">
        <f t="shared" si="113"/>
        <v>0</v>
      </c>
    </row>
    <row r="755" spans="1:8" x14ac:dyDescent="0.2">
      <c r="A755" s="483" t="s">
        <v>2239</v>
      </c>
      <c r="B755" s="649" t="s">
        <v>11971</v>
      </c>
      <c r="C755" s="253">
        <v>65197.682300124172</v>
      </c>
      <c r="D755" s="33">
        <v>28</v>
      </c>
      <c r="E755" s="250"/>
      <c r="F755" s="253">
        <v>0</v>
      </c>
      <c r="G755" s="253">
        <v>0</v>
      </c>
      <c r="H755" s="253">
        <f t="shared" si="113"/>
        <v>0</v>
      </c>
    </row>
    <row r="756" spans="1:8" x14ac:dyDescent="0.2">
      <c r="A756" s="483" t="s">
        <v>2240</v>
      </c>
      <c r="B756" s="649" t="s">
        <v>1591</v>
      </c>
      <c r="C756" s="253">
        <v>65197.682300124172</v>
      </c>
      <c r="D756" s="33">
        <v>28</v>
      </c>
      <c r="E756" s="250"/>
      <c r="F756" s="253">
        <v>0</v>
      </c>
      <c r="G756" s="253">
        <v>0</v>
      </c>
      <c r="H756" s="253">
        <f t="shared" si="113"/>
        <v>0</v>
      </c>
    </row>
    <row r="757" spans="1:8" x14ac:dyDescent="0.2">
      <c r="A757" s="483" t="s">
        <v>2241</v>
      </c>
      <c r="B757" s="649" t="s">
        <v>11974</v>
      </c>
      <c r="C757" s="253">
        <v>65197.682300124172</v>
      </c>
      <c r="D757" s="33">
        <v>29</v>
      </c>
      <c r="E757" s="250"/>
      <c r="F757" s="253">
        <v>0</v>
      </c>
      <c r="G757" s="253">
        <v>0</v>
      </c>
      <c r="H757" s="253">
        <f t="shared" si="113"/>
        <v>0</v>
      </c>
    </row>
    <row r="758" spans="1:8" x14ac:dyDescent="0.2">
      <c r="A758" s="483" t="s">
        <v>2242</v>
      </c>
      <c r="B758" s="649" t="s">
        <v>1592</v>
      </c>
      <c r="C758" s="253">
        <v>65197.682300124172</v>
      </c>
      <c r="D758" s="33">
        <v>29</v>
      </c>
      <c r="E758" s="250"/>
      <c r="F758" s="253">
        <v>0</v>
      </c>
      <c r="G758" s="253">
        <v>0</v>
      </c>
      <c r="H758" s="253">
        <f t="shared" si="113"/>
        <v>0</v>
      </c>
    </row>
    <row r="759" spans="1:8" x14ac:dyDescent="0.2">
      <c r="A759" s="483" t="s">
        <v>2243</v>
      </c>
      <c r="B759" s="649" t="s">
        <v>3274</v>
      </c>
      <c r="C759" s="253">
        <v>65197.682300124172</v>
      </c>
      <c r="D759" s="33">
        <v>29</v>
      </c>
      <c r="E759" s="250"/>
      <c r="F759" s="253">
        <v>0</v>
      </c>
      <c r="G759" s="253">
        <v>0</v>
      </c>
      <c r="H759" s="253">
        <f t="shared" si="113"/>
        <v>0</v>
      </c>
    </row>
    <row r="760" spans="1:8" x14ac:dyDescent="0.2">
      <c r="A760" s="483" t="s">
        <v>2244</v>
      </c>
      <c r="B760" s="650" t="s">
        <v>1593</v>
      </c>
      <c r="C760" s="253">
        <v>65197.682300124172</v>
      </c>
      <c r="D760" s="33">
        <v>29</v>
      </c>
      <c r="E760" s="250"/>
      <c r="F760" s="253">
        <v>0</v>
      </c>
      <c r="G760" s="253">
        <v>0</v>
      </c>
      <c r="H760" s="253">
        <f t="shared" si="113"/>
        <v>0</v>
      </c>
    </row>
    <row r="761" spans="1:8" x14ac:dyDescent="0.2">
      <c r="A761" s="483" t="s">
        <v>13823</v>
      </c>
      <c r="B761" s="650" t="s">
        <v>11979</v>
      </c>
      <c r="C761" s="253">
        <v>65197.682300124172</v>
      </c>
      <c r="D761" s="33">
        <v>29</v>
      </c>
      <c r="E761" s="250"/>
      <c r="F761" s="253">
        <v>0</v>
      </c>
      <c r="G761" s="253">
        <v>0</v>
      </c>
      <c r="H761" s="253">
        <f t="shared" ref="H761:H787" si="114">G761-F761</f>
        <v>0</v>
      </c>
    </row>
    <row r="762" spans="1:8" x14ac:dyDescent="0.2">
      <c r="A762" s="483" t="s">
        <v>13824</v>
      </c>
      <c r="B762" s="650" t="s">
        <v>1594</v>
      </c>
      <c r="C762" s="253">
        <v>65197.682300124172</v>
      </c>
      <c r="D762" s="33">
        <v>29</v>
      </c>
      <c r="E762" s="250"/>
      <c r="F762" s="253">
        <v>0</v>
      </c>
      <c r="G762" s="253">
        <v>0</v>
      </c>
      <c r="H762" s="253">
        <f t="shared" si="114"/>
        <v>0</v>
      </c>
    </row>
    <row r="763" spans="1:8" x14ac:dyDescent="0.2">
      <c r="A763" s="483" t="s">
        <v>13825</v>
      </c>
      <c r="B763" s="650" t="s">
        <v>11982</v>
      </c>
      <c r="C763" s="253">
        <v>65197.682300124172</v>
      </c>
      <c r="D763" s="33">
        <v>30</v>
      </c>
      <c r="E763" s="250"/>
      <c r="F763" s="253">
        <v>0</v>
      </c>
      <c r="G763" s="253">
        <v>0</v>
      </c>
      <c r="H763" s="253">
        <f t="shared" si="114"/>
        <v>0</v>
      </c>
    </row>
    <row r="764" spans="1:8" x14ac:dyDescent="0.2">
      <c r="A764" s="483" t="s">
        <v>13826</v>
      </c>
      <c r="B764" s="650" t="s">
        <v>1506</v>
      </c>
      <c r="C764" s="253">
        <v>65197.682300124172</v>
      </c>
      <c r="D764" s="33">
        <v>30</v>
      </c>
      <c r="E764" s="250"/>
      <c r="F764" s="253">
        <v>0</v>
      </c>
      <c r="G764" s="253">
        <v>0</v>
      </c>
      <c r="H764" s="253">
        <f t="shared" si="114"/>
        <v>0</v>
      </c>
    </row>
    <row r="765" spans="1:8" x14ac:dyDescent="0.2">
      <c r="A765" s="483" t="s">
        <v>13827</v>
      </c>
      <c r="B765" s="650" t="s">
        <v>11985</v>
      </c>
      <c r="C765" s="253">
        <v>65197.682300124172</v>
      </c>
      <c r="D765" s="33">
        <v>30</v>
      </c>
      <c r="E765" s="250"/>
      <c r="F765" s="253">
        <v>0</v>
      </c>
      <c r="G765" s="253">
        <v>0</v>
      </c>
      <c r="H765" s="253">
        <f t="shared" si="114"/>
        <v>0</v>
      </c>
    </row>
    <row r="766" spans="1:8" x14ac:dyDescent="0.2">
      <c r="A766" s="483" t="s">
        <v>13828</v>
      </c>
      <c r="B766" s="650" t="s">
        <v>1595</v>
      </c>
      <c r="C766" s="253">
        <v>65197.682300124172</v>
      </c>
      <c r="D766" s="33">
        <v>30</v>
      </c>
      <c r="E766" s="250"/>
      <c r="F766" s="253">
        <v>0</v>
      </c>
      <c r="G766" s="253">
        <v>0</v>
      </c>
      <c r="H766" s="253">
        <f t="shared" si="114"/>
        <v>0</v>
      </c>
    </row>
    <row r="767" spans="1:8" x14ac:dyDescent="0.2">
      <c r="A767" s="483" t="s">
        <v>13829</v>
      </c>
      <c r="B767" s="650" t="s">
        <v>11988</v>
      </c>
      <c r="C767" s="253">
        <v>65197.682300124172</v>
      </c>
      <c r="D767" s="33">
        <v>30</v>
      </c>
      <c r="E767" s="250"/>
      <c r="F767" s="253">
        <v>0</v>
      </c>
      <c r="G767" s="253">
        <v>0</v>
      </c>
      <c r="H767" s="253">
        <f t="shared" si="114"/>
        <v>0</v>
      </c>
    </row>
    <row r="768" spans="1:8" x14ac:dyDescent="0.2">
      <c r="A768" s="483" t="s">
        <v>13830</v>
      </c>
      <c r="B768" s="650" t="s">
        <v>1596</v>
      </c>
      <c r="C768" s="253">
        <v>65197.682300124172</v>
      </c>
      <c r="D768" s="33">
        <v>30</v>
      </c>
      <c r="E768" s="250"/>
      <c r="F768" s="253">
        <v>0</v>
      </c>
      <c r="G768" s="253">
        <v>0</v>
      </c>
      <c r="H768" s="253">
        <f t="shared" si="114"/>
        <v>0</v>
      </c>
    </row>
    <row r="769" spans="1:8" x14ac:dyDescent="0.2">
      <c r="A769" s="483" t="s">
        <v>13831</v>
      </c>
      <c r="B769" s="650" t="s">
        <v>3277</v>
      </c>
      <c r="C769" s="253">
        <v>65197.682300124172</v>
      </c>
      <c r="D769" s="33">
        <v>31</v>
      </c>
      <c r="E769" s="250"/>
      <c r="F769" s="253">
        <v>0</v>
      </c>
      <c r="G769" s="253">
        <v>0</v>
      </c>
      <c r="H769" s="253">
        <f t="shared" si="114"/>
        <v>0</v>
      </c>
    </row>
    <row r="770" spans="1:8" x14ac:dyDescent="0.2">
      <c r="A770" s="483" t="s">
        <v>13832</v>
      </c>
      <c r="B770" s="650" t="s">
        <v>1597</v>
      </c>
      <c r="C770" s="253">
        <v>65197.682300124172</v>
      </c>
      <c r="D770" s="33">
        <v>31</v>
      </c>
      <c r="E770" s="250"/>
      <c r="F770" s="253">
        <v>0</v>
      </c>
      <c r="G770" s="253">
        <v>0</v>
      </c>
      <c r="H770" s="253">
        <f t="shared" si="114"/>
        <v>0</v>
      </c>
    </row>
    <row r="771" spans="1:8" x14ac:dyDescent="0.2">
      <c r="A771" s="483" t="s">
        <v>13833</v>
      </c>
      <c r="B771" s="650" t="s">
        <v>11993</v>
      </c>
      <c r="C771" s="253">
        <v>65197.682300124172</v>
      </c>
      <c r="D771" s="33">
        <v>31</v>
      </c>
      <c r="E771" s="250"/>
      <c r="F771" s="253">
        <v>0</v>
      </c>
      <c r="G771" s="253">
        <v>0</v>
      </c>
      <c r="H771" s="253">
        <f t="shared" si="114"/>
        <v>0</v>
      </c>
    </row>
    <row r="772" spans="1:8" x14ac:dyDescent="0.2">
      <c r="A772" s="483" t="s">
        <v>13834</v>
      </c>
      <c r="B772" s="650" t="s">
        <v>1598</v>
      </c>
      <c r="C772" s="253">
        <v>65197.682300124172</v>
      </c>
      <c r="D772" s="33">
        <v>31</v>
      </c>
      <c r="E772" s="250"/>
      <c r="F772" s="253">
        <v>0</v>
      </c>
      <c r="G772" s="253">
        <v>0</v>
      </c>
      <c r="H772" s="253">
        <f t="shared" si="114"/>
        <v>0</v>
      </c>
    </row>
    <row r="773" spans="1:8" x14ac:dyDescent="0.2">
      <c r="A773" s="483" t="s">
        <v>13835</v>
      </c>
      <c r="B773" s="650" t="s">
        <v>11996</v>
      </c>
      <c r="C773" s="253">
        <v>65197.682300124172</v>
      </c>
      <c r="D773" s="33">
        <v>31</v>
      </c>
      <c r="E773" s="250"/>
      <c r="F773" s="253">
        <v>0</v>
      </c>
      <c r="G773" s="253">
        <v>0</v>
      </c>
      <c r="H773" s="253">
        <f t="shared" si="114"/>
        <v>0</v>
      </c>
    </row>
    <row r="774" spans="1:8" x14ac:dyDescent="0.2">
      <c r="A774" s="483" t="s">
        <v>13836</v>
      </c>
      <c r="B774" s="650" t="s">
        <v>1599</v>
      </c>
      <c r="C774" s="253">
        <v>65197.682300124172</v>
      </c>
      <c r="D774" s="33">
        <v>31</v>
      </c>
      <c r="E774" s="250"/>
      <c r="F774" s="253">
        <v>0</v>
      </c>
      <c r="G774" s="253">
        <v>0</v>
      </c>
      <c r="H774" s="253">
        <f t="shared" si="114"/>
        <v>0</v>
      </c>
    </row>
    <row r="775" spans="1:8" x14ac:dyDescent="0.2">
      <c r="A775" s="483" t="s">
        <v>13837</v>
      </c>
      <c r="B775" s="650" t="s">
        <v>11999</v>
      </c>
      <c r="C775" s="253">
        <v>65197.682300124172</v>
      </c>
      <c r="D775" s="33">
        <v>32</v>
      </c>
      <c r="E775" s="250"/>
      <c r="F775" s="253">
        <v>0</v>
      </c>
      <c r="G775" s="253">
        <v>0</v>
      </c>
      <c r="H775" s="253">
        <f t="shared" si="114"/>
        <v>0</v>
      </c>
    </row>
    <row r="776" spans="1:8" x14ac:dyDescent="0.2">
      <c r="A776" s="483" t="s">
        <v>13838</v>
      </c>
      <c r="B776" s="650" t="s">
        <v>13810</v>
      </c>
      <c r="C776" s="253">
        <v>65197.682300124172</v>
      </c>
      <c r="D776" s="33">
        <v>32</v>
      </c>
      <c r="E776" s="250"/>
      <c r="F776" s="253">
        <v>0</v>
      </c>
      <c r="G776" s="253">
        <v>0</v>
      </c>
      <c r="H776" s="253">
        <f t="shared" si="114"/>
        <v>0</v>
      </c>
    </row>
    <row r="777" spans="1:8" x14ac:dyDescent="0.2">
      <c r="A777" s="483" t="s">
        <v>13839</v>
      </c>
      <c r="B777" s="650" t="s">
        <v>12002</v>
      </c>
      <c r="C777" s="253">
        <v>65197.682300124172</v>
      </c>
      <c r="D777" s="33">
        <v>32</v>
      </c>
      <c r="E777" s="250"/>
      <c r="F777" s="253">
        <v>0</v>
      </c>
      <c r="G777" s="253">
        <v>0</v>
      </c>
      <c r="H777" s="253">
        <f t="shared" si="114"/>
        <v>0</v>
      </c>
    </row>
    <row r="778" spans="1:8" x14ac:dyDescent="0.2">
      <c r="A778" s="483" t="s">
        <v>13840</v>
      </c>
      <c r="B778" s="650" t="s">
        <v>1601</v>
      </c>
      <c r="C778" s="253">
        <v>65197.682300124172</v>
      </c>
      <c r="D778" s="33">
        <v>32</v>
      </c>
      <c r="E778" s="250"/>
      <c r="F778" s="253">
        <v>0</v>
      </c>
      <c r="G778" s="253">
        <v>0</v>
      </c>
      <c r="H778" s="253">
        <f t="shared" si="114"/>
        <v>0</v>
      </c>
    </row>
    <row r="779" spans="1:8" x14ac:dyDescent="0.2">
      <c r="A779" s="483" t="s">
        <v>13841</v>
      </c>
      <c r="B779" s="650" t="s">
        <v>1507</v>
      </c>
      <c r="C779" s="253">
        <v>65197.682300124172</v>
      </c>
      <c r="D779" s="33">
        <v>32</v>
      </c>
      <c r="E779" s="250"/>
      <c r="F779" s="253">
        <v>0</v>
      </c>
      <c r="G779" s="253">
        <v>0</v>
      </c>
      <c r="H779" s="253">
        <f t="shared" si="114"/>
        <v>0</v>
      </c>
    </row>
    <row r="780" spans="1:8" x14ac:dyDescent="0.2">
      <c r="A780" s="483" t="s">
        <v>13842</v>
      </c>
      <c r="B780" s="650" t="s">
        <v>1602</v>
      </c>
      <c r="C780" s="253">
        <v>65197.682300124172</v>
      </c>
      <c r="D780" s="33">
        <v>32</v>
      </c>
      <c r="E780" s="250"/>
      <c r="F780" s="253">
        <v>0</v>
      </c>
      <c r="G780" s="253">
        <v>0</v>
      </c>
      <c r="H780" s="253">
        <f t="shared" si="114"/>
        <v>0</v>
      </c>
    </row>
    <row r="781" spans="1:8" x14ac:dyDescent="0.2">
      <c r="A781" s="483" t="s">
        <v>13843</v>
      </c>
      <c r="B781" s="650" t="s">
        <v>12007</v>
      </c>
      <c r="C781" s="253">
        <v>65197.682300124172</v>
      </c>
      <c r="D781" s="33">
        <v>33</v>
      </c>
      <c r="E781" s="250"/>
      <c r="F781" s="253">
        <v>0</v>
      </c>
      <c r="G781" s="253">
        <v>0</v>
      </c>
      <c r="H781" s="253">
        <f t="shared" si="114"/>
        <v>0</v>
      </c>
    </row>
    <row r="782" spans="1:8" x14ac:dyDescent="0.2">
      <c r="A782" s="483" t="s">
        <v>13844</v>
      </c>
      <c r="B782" s="650" t="s">
        <v>1603</v>
      </c>
      <c r="C782" s="253">
        <v>65197.682300124172</v>
      </c>
      <c r="D782" s="33">
        <v>33</v>
      </c>
      <c r="E782" s="250"/>
      <c r="F782" s="253">
        <v>0</v>
      </c>
      <c r="G782" s="253">
        <v>0</v>
      </c>
      <c r="H782" s="253">
        <f t="shared" si="114"/>
        <v>0</v>
      </c>
    </row>
    <row r="783" spans="1:8" x14ac:dyDescent="0.2">
      <c r="A783" s="483" t="s">
        <v>13845</v>
      </c>
      <c r="B783" s="650" t="s">
        <v>12010</v>
      </c>
      <c r="C783" s="253">
        <v>65197.682300124172</v>
      </c>
      <c r="D783" s="33">
        <v>33</v>
      </c>
      <c r="E783" s="250"/>
      <c r="F783" s="253">
        <v>0</v>
      </c>
      <c r="G783" s="253">
        <v>0</v>
      </c>
      <c r="H783" s="253">
        <f t="shared" si="114"/>
        <v>0</v>
      </c>
    </row>
    <row r="784" spans="1:8" x14ac:dyDescent="0.2">
      <c r="A784" s="483" t="s">
        <v>13846</v>
      </c>
      <c r="B784" s="650" t="s">
        <v>1604</v>
      </c>
      <c r="C784" s="253">
        <v>65197.682300124172</v>
      </c>
      <c r="D784" s="33">
        <v>33</v>
      </c>
      <c r="E784" s="250"/>
      <c r="F784" s="253">
        <v>0</v>
      </c>
      <c r="G784" s="253">
        <v>0</v>
      </c>
      <c r="H784" s="253">
        <f t="shared" si="114"/>
        <v>0</v>
      </c>
    </row>
    <row r="785" spans="1:8" x14ac:dyDescent="0.2">
      <c r="A785" s="483" t="s">
        <v>13847</v>
      </c>
      <c r="B785" s="650" t="s">
        <v>12013</v>
      </c>
      <c r="C785" s="253">
        <v>65197.682300124172</v>
      </c>
      <c r="D785" s="33">
        <v>33</v>
      </c>
      <c r="E785" s="250"/>
      <c r="F785" s="253">
        <v>0</v>
      </c>
      <c r="G785" s="253">
        <v>0</v>
      </c>
      <c r="H785" s="253">
        <f t="shared" si="114"/>
        <v>0</v>
      </c>
    </row>
    <row r="786" spans="1:8" x14ac:dyDescent="0.2">
      <c r="A786" s="483" t="s">
        <v>13848</v>
      </c>
      <c r="B786" s="650" t="s">
        <v>1605</v>
      </c>
      <c r="C786" s="253">
        <v>65197.682300124172</v>
      </c>
      <c r="D786" s="33">
        <v>33</v>
      </c>
      <c r="E786" s="250"/>
      <c r="F786" s="253">
        <v>0</v>
      </c>
      <c r="G786" s="253">
        <v>0</v>
      </c>
      <c r="H786" s="253">
        <f t="shared" si="114"/>
        <v>0</v>
      </c>
    </row>
    <row r="787" spans="1:8" x14ac:dyDescent="0.2">
      <c r="A787" s="483" t="s">
        <v>13849</v>
      </c>
      <c r="B787" s="650" t="s">
        <v>13822</v>
      </c>
      <c r="C787" s="253">
        <v>22493.20039354284</v>
      </c>
      <c r="D787" s="33">
        <v>33</v>
      </c>
      <c r="E787" s="250"/>
      <c r="F787" s="253">
        <v>0</v>
      </c>
      <c r="G787" s="253">
        <v>0</v>
      </c>
      <c r="H787" s="253">
        <f t="shared" si="114"/>
        <v>0</v>
      </c>
    </row>
    <row r="788" spans="1:8" ht="45" x14ac:dyDescent="0.25">
      <c r="A788" s="14" t="s">
        <v>1066</v>
      </c>
      <c r="B788" s="208" t="s">
        <v>12083</v>
      </c>
      <c r="C788" s="267"/>
      <c r="D788" s="255"/>
      <c r="E788" s="255"/>
      <c r="F788" s="255"/>
      <c r="G788" s="255"/>
      <c r="H788" s="277"/>
    </row>
    <row r="789" spans="1:8" x14ac:dyDescent="0.2">
      <c r="A789" s="483" t="s">
        <v>1067</v>
      </c>
      <c r="B789" s="595" t="s">
        <v>1585</v>
      </c>
      <c r="C789" s="253">
        <v>80000</v>
      </c>
      <c r="D789" s="33">
        <v>26</v>
      </c>
      <c r="E789" s="250"/>
      <c r="F789" s="253">
        <v>0</v>
      </c>
      <c r="G789" s="253">
        <v>0</v>
      </c>
      <c r="H789" s="253">
        <f t="shared" ref="H789:H794" si="115">G789-F789</f>
        <v>0</v>
      </c>
    </row>
    <row r="790" spans="1:8" x14ac:dyDescent="0.2">
      <c r="A790" s="483" t="s">
        <v>1068</v>
      </c>
      <c r="B790" s="595" t="s">
        <v>1590</v>
      </c>
      <c r="C790" s="253">
        <v>80000</v>
      </c>
      <c r="D790" s="33">
        <v>28</v>
      </c>
      <c r="E790" s="250"/>
      <c r="F790" s="253">
        <v>0</v>
      </c>
      <c r="G790" s="253">
        <v>0</v>
      </c>
      <c r="H790" s="253">
        <f t="shared" si="115"/>
        <v>0</v>
      </c>
    </row>
    <row r="791" spans="1:8" x14ac:dyDescent="0.2">
      <c r="A791" s="483" t="s">
        <v>1069</v>
      </c>
      <c r="B791" s="595" t="s">
        <v>1506</v>
      </c>
      <c r="C791" s="253">
        <v>80000</v>
      </c>
      <c r="D791" s="33">
        <v>30</v>
      </c>
      <c r="E791" s="250"/>
      <c r="F791" s="253">
        <v>0</v>
      </c>
      <c r="G791" s="253">
        <v>0</v>
      </c>
      <c r="H791" s="253">
        <f t="shared" si="115"/>
        <v>0</v>
      </c>
    </row>
    <row r="792" spans="1:8" x14ac:dyDescent="0.2">
      <c r="A792" s="483" t="s">
        <v>1070</v>
      </c>
      <c r="B792" s="595" t="s">
        <v>1599</v>
      </c>
      <c r="C792" s="253">
        <v>80000</v>
      </c>
      <c r="D792" s="33">
        <v>32</v>
      </c>
      <c r="E792" s="250"/>
      <c r="F792" s="253">
        <v>0</v>
      </c>
      <c r="G792" s="253">
        <v>0</v>
      </c>
      <c r="H792" s="253">
        <f t="shared" si="115"/>
        <v>0</v>
      </c>
    </row>
    <row r="793" spans="1:8" x14ac:dyDescent="0.2">
      <c r="A793" s="483" t="s">
        <v>1071</v>
      </c>
      <c r="B793" s="595" t="s">
        <v>1604</v>
      </c>
      <c r="C793" s="253">
        <v>80000</v>
      </c>
      <c r="D793" s="33">
        <v>34</v>
      </c>
      <c r="E793" s="250"/>
      <c r="F793" s="253">
        <v>0</v>
      </c>
      <c r="G793" s="253">
        <v>0</v>
      </c>
      <c r="H793" s="253">
        <f t="shared" si="115"/>
        <v>0</v>
      </c>
    </row>
    <row r="794" spans="1:8" x14ac:dyDescent="0.2">
      <c r="A794" s="483" t="s">
        <v>1072</v>
      </c>
      <c r="B794" s="595" t="s">
        <v>13822</v>
      </c>
      <c r="C794" s="253">
        <v>18760</v>
      </c>
      <c r="D794" s="33">
        <v>34</v>
      </c>
      <c r="E794" s="250"/>
      <c r="F794" s="253">
        <v>0</v>
      </c>
      <c r="G794" s="253">
        <v>0</v>
      </c>
      <c r="H794" s="253">
        <f t="shared" si="115"/>
        <v>0</v>
      </c>
    </row>
    <row r="795" spans="1:8" ht="15" x14ac:dyDescent="0.25">
      <c r="A795" s="14" t="s">
        <v>1426</v>
      </c>
      <c r="B795" s="215" t="s">
        <v>6131</v>
      </c>
      <c r="C795" s="267"/>
      <c r="D795" s="255"/>
      <c r="E795" s="255"/>
      <c r="F795" s="255"/>
      <c r="G795" s="255"/>
      <c r="H795" s="277"/>
    </row>
    <row r="796" spans="1:8" ht="15" x14ac:dyDescent="0.25">
      <c r="A796" s="29" t="s">
        <v>5397</v>
      </c>
      <c r="B796" s="56" t="s">
        <v>6079</v>
      </c>
      <c r="C796" s="253"/>
      <c r="D796" s="250"/>
      <c r="E796" s="250"/>
      <c r="F796" s="250"/>
      <c r="G796" s="250"/>
      <c r="H796" s="250"/>
    </row>
    <row r="797" spans="1:8" ht="15" x14ac:dyDescent="0.25">
      <c r="B797" s="36" t="s">
        <v>4705</v>
      </c>
      <c r="C797" s="253"/>
      <c r="D797" s="250"/>
      <c r="E797" s="250"/>
      <c r="F797" s="250"/>
      <c r="G797" s="250"/>
      <c r="H797" s="250"/>
    </row>
    <row r="798" spans="1:8" x14ac:dyDescent="0.2">
      <c r="A798" s="29" t="s">
        <v>5399</v>
      </c>
      <c r="B798" s="6" t="s">
        <v>6132</v>
      </c>
      <c r="C798" s="253">
        <v>42104.12</v>
      </c>
      <c r="D798" s="250">
        <v>35</v>
      </c>
      <c r="E798" s="250"/>
      <c r="F798" s="253">
        <v>0</v>
      </c>
      <c r="G798" s="253">
        <v>0</v>
      </c>
      <c r="H798" s="253">
        <f t="shared" ref="H798:H800" si="116">G798-F798</f>
        <v>0</v>
      </c>
    </row>
    <row r="799" spans="1:8" x14ac:dyDescent="0.2">
      <c r="A799" s="29" t="s">
        <v>5400</v>
      </c>
      <c r="B799" s="6" t="s">
        <v>6133</v>
      </c>
      <c r="C799" s="253">
        <v>42104.12</v>
      </c>
      <c r="D799" s="250">
        <v>36</v>
      </c>
      <c r="E799" s="250"/>
      <c r="F799" s="253">
        <v>0</v>
      </c>
      <c r="G799" s="253">
        <v>0</v>
      </c>
      <c r="H799" s="253">
        <f t="shared" si="116"/>
        <v>0</v>
      </c>
    </row>
    <row r="800" spans="1:8" x14ac:dyDescent="0.2">
      <c r="A800" s="29" t="s">
        <v>5401</v>
      </c>
      <c r="B800" s="6" t="s">
        <v>6048</v>
      </c>
      <c r="C800" s="253">
        <v>47367.14</v>
      </c>
      <c r="D800" s="250">
        <v>36</v>
      </c>
      <c r="E800" s="250"/>
      <c r="F800" s="253">
        <v>0</v>
      </c>
      <c r="G800" s="253">
        <v>0</v>
      </c>
      <c r="H800" s="253">
        <f t="shared" si="116"/>
        <v>0</v>
      </c>
    </row>
    <row r="801" spans="1:8" ht="13.5" customHeight="1" x14ac:dyDescent="0.25">
      <c r="A801" s="29" t="s">
        <v>5398</v>
      </c>
      <c r="B801" s="56" t="s">
        <v>6062</v>
      </c>
      <c r="C801" s="253"/>
      <c r="D801" s="250"/>
      <c r="E801" s="250"/>
      <c r="F801" s="250"/>
      <c r="G801" s="250"/>
      <c r="H801" s="250"/>
    </row>
    <row r="802" spans="1:8" ht="15" x14ac:dyDescent="0.25">
      <c r="A802" s="29"/>
      <c r="B802" s="36" t="s">
        <v>4706</v>
      </c>
      <c r="C802" s="253"/>
      <c r="D802" s="250"/>
      <c r="E802" s="250"/>
      <c r="F802" s="250"/>
      <c r="G802" s="250"/>
      <c r="H802" s="250"/>
    </row>
    <row r="803" spans="1:8" x14ac:dyDescent="0.2">
      <c r="A803" s="29" t="s">
        <v>5402</v>
      </c>
      <c r="B803" s="6" t="s">
        <v>6132</v>
      </c>
      <c r="C803" s="253">
        <v>41213.06</v>
      </c>
      <c r="D803" s="250">
        <v>35</v>
      </c>
      <c r="E803" s="250"/>
      <c r="F803" s="253">
        <v>0</v>
      </c>
      <c r="G803" s="253">
        <v>0</v>
      </c>
      <c r="H803" s="253">
        <f t="shared" ref="H803:H805" si="117">G803-F803</f>
        <v>0</v>
      </c>
    </row>
    <row r="804" spans="1:8" x14ac:dyDescent="0.2">
      <c r="A804" s="29" t="s">
        <v>5403</v>
      </c>
      <c r="B804" s="6" t="s">
        <v>6133</v>
      </c>
      <c r="C804" s="253">
        <v>41213.06</v>
      </c>
      <c r="D804" s="250">
        <v>36</v>
      </c>
      <c r="E804" s="250"/>
      <c r="F804" s="253">
        <v>0</v>
      </c>
      <c r="G804" s="253">
        <v>0</v>
      </c>
      <c r="H804" s="253">
        <f t="shared" si="117"/>
        <v>0</v>
      </c>
    </row>
    <row r="805" spans="1:8" x14ac:dyDescent="0.2">
      <c r="A805" s="29" t="s">
        <v>5404</v>
      </c>
      <c r="B805" s="6" t="s">
        <v>6048</v>
      </c>
      <c r="C805" s="253">
        <v>46364.69</v>
      </c>
      <c r="D805" s="250">
        <v>36</v>
      </c>
      <c r="E805" s="250"/>
      <c r="F805" s="253">
        <v>0</v>
      </c>
      <c r="G805" s="253">
        <v>0</v>
      </c>
      <c r="H805" s="253">
        <f t="shared" si="117"/>
        <v>0</v>
      </c>
    </row>
    <row r="806" spans="1:8" ht="15" x14ac:dyDescent="0.25">
      <c r="A806" s="44" t="s">
        <v>2550</v>
      </c>
      <c r="B806" s="36" t="s">
        <v>6134</v>
      </c>
      <c r="C806" s="267"/>
      <c r="D806" s="255"/>
      <c r="E806" s="255"/>
      <c r="F806" s="255"/>
      <c r="G806" s="255"/>
      <c r="H806" s="277"/>
    </row>
    <row r="807" spans="1:8" ht="15" x14ac:dyDescent="0.25">
      <c r="A807" s="51" t="s">
        <v>2551</v>
      </c>
      <c r="B807" s="36" t="s">
        <v>6062</v>
      </c>
      <c r="C807" s="253"/>
      <c r="D807" s="250"/>
      <c r="E807" s="250"/>
      <c r="F807" s="250"/>
      <c r="G807" s="250"/>
      <c r="H807" s="250"/>
    </row>
    <row r="808" spans="1:8" x14ac:dyDescent="0.2">
      <c r="A808" s="50" t="s">
        <v>2553</v>
      </c>
      <c r="B808" s="6" t="s">
        <v>6135</v>
      </c>
      <c r="C808" s="253">
        <v>538476.47</v>
      </c>
      <c r="D808" s="250">
        <v>36</v>
      </c>
      <c r="E808" s="250"/>
      <c r="F808" s="253">
        <v>0</v>
      </c>
      <c r="G808" s="253">
        <v>0</v>
      </c>
      <c r="H808" s="253">
        <f t="shared" ref="H808:H809" si="118">G808-F808</f>
        <v>0</v>
      </c>
    </row>
    <row r="809" spans="1:8" x14ac:dyDescent="0.2">
      <c r="A809" s="50" t="s">
        <v>2554</v>
      </c>
      <c r="B809" s="6" t="s">
        <v>6136</v>
      </c>
      <c r="C809" s="253">
        <v>59830.720000000001</v>
      </c>
      <c r="D809" s="250">
        <v>36</v>
      </c>
      <c r="E809" s="250"/>
      <c r="F809" s="253">
        <v>0</v>
      </c>
      <c r="G809" s="253">
        <v>0</v>
      </c>
      <c r="H809" s="253">
        <f t="shared" si="118"/>
        <v>0</v>
      </c>
    </row>
    <row r="810" spans="1:8" ht="15" x14ac:dyDescent="0.25">
      <c r="A810" s="51" t="s">
        <v>2552</v>
      </c>
      <c r="B810" s="36" t="s">
        <v>6079</v>
      </c>
      <c r="C810" s="253"/>
      <c r="D810" s="250"/>
      <c r="E810" s="250"/>
      <c r="F810" s="250"/>
      <c r="G810" s="250"/>
      <c r="H810" s="250"/>
    </row>
    <row r="811" spans="1:8" x14ac:dyDescent="0.2">
      <c r="A811" s="50" t="s">
        <v>2555</v>
      </c>
      <c r="B811" s="6" t="s">
        <v>6135</v>
      </c>
      <c r="C811" s="253">
        <v>539407.31999999995</v>
      </c>
      <c r="D811" s="250">
        <v>36</v>
      </c>
      <c r="E811" s="250"/>
      <c r="F811" s="253">
        <v>0</v>
      </c>
      <c r="G811" s="253">
        <v>0</v>
      </c>
      <c r="H811" s="253">
        <f t="shared" ref="H811:H812" si="119">G811-F811</f>
        <v>0</v>
      </c>
    </row>
    <row r="812" spans="1:8" ht="15" thickBot="1" x14ac:dyDescent="0.25">
      <c r="A812" s="50" t="s">
        <v>2556</v>
      </c>
      <c r="B812" s="6" t="s">
        <v>6136</v>
      </c>
      <c r="C812" s="253">
        <v>59935.26</v>
      </c>
      <c r="D812" s="250">
        <v>36</v>
      </c>
      <c r="E812" s="250"/>
      <c r="F812" s="253">
        <v>0</v>
      </c>
      <c r="G812" s="253">
        <v>0</v>
      </c>
      <c r="H812" s="253">
        <f t="shared" si="119"/>
        <v>0</v>
      </c>
    </row>
    <row r="813" spans="1:8" ht="15.75" thickBot="1" x14ac:dyDescent="0.3">
      <c r="A813" s="158"/>
      <c r="B813" s="159" t="s">
        <v>6177</v>
      </c>
      <c r="C813" s="280">
        <f>SUM(C672:C812)</f>
        <v>12554365.030000014</v>
      </c>
      <c r="D813" s="273"/>
      <c r="E813" s="273"/>
      <c r="F813" s="262">
        <f>SUM(F672:F812)</f>
        <v>0</v>
      </c>
      <c r="G813" s="262">
        <f>SUM(G672:G812)</f>
        <v>0</v>
      </c>
      <c r="H813" s="262">
        <f>SUM(H672:H812)</f>
        <v>0</v>
      </c>
    </row>
    <row r="814" spans="1:8" ht="30" x14ac:dyDescent="0.25">
      <c r="A814" s="183" t="s">
        <v>6178</v>
      </c>
      <c r="B814" s="166" t="s">
        <v>7803</v>
      </c>
      <c r="C814" s="290"/>
      <c r="D814" s="301"/>
      <c r="E814" s="302"/>
      <c r="F814" s="291"/>
      <c r="G814" s="291"/>
      <c r="H814" s="292"/>
    </row>
    <row r="815" spans="1:8" x14ac:dyDescent="0.2">
      <c r="A815" s="47"/>
      <c r="B815" s="6" t="s">
        <v>5591</v>
      </c>
      <c r="C815" s="250"/>
      <c r="D815" s="250"/>
      <c r="E815" s="250"/>
      <c r="F815" s="250"/>
      <c r="G815" s="250"/>
      <c r="H815" s="250"/>
    </row>
    <row r="816" spans="1:8" ht="15" x14ac:dyDescent="0.25">
      <c r="A816" s="15" t="s">
        <v>1073</v>
      </c>
      <c r="B816" s="27" t="s">
        <v>6093</v>
      </c>
      <c r="C816" s="300"/>
      <c r="D816" s="250"/>
      <c r="E816" s="250"/>
      <c r="F816" s="250"/>
      <c r="G816" s="250"/>
      <c r="H816" s="250"/>
    </row>
    <row r="817" spans="1:8" x14ac:dyDescent="0.2">
      <c r="A817" s="29" t="s">
        <v>1074</v>
      </c>
      <c r="B817" s="6" t="s">
        <v>6094</v>
      </c>
      <c r="C817" s="253"/>
      <c r="D817" s="250"/>
      <c r="E817" s="250"/>
      <c r="F817" s="250"/>
      <c r="G817" s="250"/>
      <c r="H817" s="250"/>
    </row>
    <row r="818" spans="1:8" x14ac:dyDescent="0.2">
      <c r="A818" s="29" t="s">
        <v>5410</v>
      </c>
      <c r="B818" s="54" t="s">
        <v>8428</v>
      </c>
      <c r="C818" s="253">
        <v>92394.48</v>
      </c>
      <c r="D818" s="250">
        <v>18</v>
      </c>
      <c r="E818" s="250"/>
      <c r="F818" s="253">
        <v>0</v>
      </c>
      <c r="G818" s="253">
        <v>0</v>
      </c>
      <c r="H818" s="253">
        <f t="shared" ref="H818:H819" si="120">G818-F818</f>
        <v>0</v>
      </c>
    </row>
    <row r="819" spans="1:8" x14ac:dyDescent="0.2">
      <c r="A819" s="29" t="s">
        <v>5411</v>
      </c>
      <c r="B819" s="54" t="s">
        <v>9599</v>
      </c>
      <c r="C819" s="253">
        <v>47928.720000000016</v>
      </c>
      <c r="D819" s="250">
        <v>19</v>
      </c>
      <c r="E819" s="250"/>
      <c r="F819" s="253">
        <v>0</v>
      </c>
      <c r="G819" s="253">
        <v>0</v>
      </c>
      <c r="H819" s="253">
        <f t="shared" si="120"/>
        <v>0</v>
      </c>
    </row>
    <row r="820" spans="1:8" x14ac:dyDescent="0.2">
      <c r="A820" s="29" t="s">
        <v>1075</v>
      </c>
      <c r="B820" s="6" t="s">
        <v>6043</v>
      </c>
      <c r="C820" s="253"/>
      <c r="D820" s="250"/>
      <c r="E820" s="250"/>
      <c r="F820" s="250"/>
      <c r="G820" s="250"/>
      <c r="H820" s="250"/>
    </row>
    <row r="821" spans="1:8" ht="28.5" x14ac:dyDescent="0.2">
      <c r="A821" s="29"/>
      <c r="B821" s="173" t="s">
        <v>6095</v>
      </c>
      <c r="C821" s="253">
        <v>1991780.73</v>
      </c>
      <c r="D821" s="250">
        <v>36</v>
      </c>
      <c r="E821" s="250"/>
      <c r="F821" s="253">
        <v>0</v>
      </c>
      <c r="G821" s="253">
        <v>0</v>
      </c>
      <c r="H821" s="253">
        <f t="shared" ref="H821" si="121">G821-F821</f>
        <v>0</v>
      </c>
    </row>
    <row r="822" spans="1:8" x14ac:dyDescent="0.2">
      <c r="A822" s="29" t="s">
        <v>5405</v>
      </c>
      <c r="B822" s="6" t="s">
        <v>6096</v>
      </c>
      <c r="C822" s="253"/>
      <c r="D822" s="250"/>
      <c r="E822" s="250"/>
      <c r="F822" s="250"/>
      <c r="G822" s="250"/>
      <c r="H822" s="250"/>
    </row>
    <row r="823" spans="1:8" x14ac:dyDescent="0.2">
      <c r="A823" s="29" t="s">
        <v>5406</v>
      </c>
      <c r="B823" s="54" t="s">
        <v>6156</v>
      </c>
      <c r="C823" s="253">
        <v>49972.87</v>
      </c>
      <c r="D823" s="250">
        <v>37</v>
      </c>
      <c r="E823" s="250"/>
      <c r="F823" s="253">
        <v>0</v>
      </c>
      <c r="G823" s="253">
        <v>0</v>
      </c>
      <c r="H823" s="253">
        <f t="shared" ref="H823:H826" si="122">G823-F823</f>
        <v>0</v>
      </c>
    </row>
    <row r="824" spans="1:8" x14ac:dyDescent="0.2">
      <c r="A824" s="29" t="s">
        <v>5407</v>
      </c>
      <c r="B824" s="54" t="s">
        <v>6157</v>
      </c>
      <c r="C824" s="253">
        <v>49972.87</v>
      </c>
      <c r="D824" s="250">
        <v>38</v>
      </c>
      <c r="E824" s="250"/>
      <c r="F824" s="253">
        <v>0</v>
      </c>
      <c r="G824" s="253">
        <v>0</v>
      </c>
      <c r="H824" s="253">
        <f t="shared" si="122"/>
        <v>0</v>
      </c>
    </row>
    <row r="825" spans="1:8" x14ac:dyDescent="0.2">
      <c r="A825" s="29" t="s">
        <v>5408</v>
      </c>
      <c r="B825" s="54" t="s">
        <v>9600</v>
      </c>
      <c r="C825" s="253">
        <v>25922.909999999996</v>
      </c>
      <c r="D825" s="250">
        <v>39</v>
      </c>
      <c r="E825" s="250"/>
      <c r="F825" s="253">
        <v>0</v>
      </c>
      <c r="G825" s="253">
        <v>0</v>
      </c>
      <c r="H825" s="253">
        <f t="shared" si="122"/>
        <v>0</v>
      </c>
    </row>
    <row r="826" spans="1:8" x14ac:dyDescent="0.2">
      <c r="A826" s="29" t="s">
        <v>5409</v>
      </c>
      <c r="B826" s="54" t="s">
        <v>9601</v>
      </c>
      <c r="C826" s="253">
        <v>25922.909999999996</v>
      </c>
      <c r="D826" s="250">
        <v>40</v>
      </c>
      <c r="E826" s="250"/>
      <c r="F826" s="253">
        <v>0</v>
      </c>
      <c r="G826" s="253">
        <v>0</v>
      </c>
      <c r="H826" s="253">
        <f t="shared" si="122"/>
        <v>0</v>
      </c>
    </row>
    <row r="827" spans="1:8" ht="15" x14ac:dyDescent="0.25">
      <c r="A827" s="14" t="s">
        <v>1076</v>
      </c>
      <c r="B827" s="27" t="s">
        <v>5804</v>
      </c>
      <c r="C827" s="300"/>
      <c r="D827" s="250"/>
      <c r="E827" s="250"/>
      <c r="F827" s="250"/>
      <c r="G827" s="250"/>
      <c r="H827" s="250"/>
    </row>
    <row r="828" spans="1:8" ht="28.5" x14ac:dyDescent="0.2">
      <c r="A828" s="29" t="s">
        <v>1077</v>
      </c>
      <c r="B828" s="173" t="s">
        <v>6099</v>
      </c>
      <c r="C828" s="253">
        <v>360211.14</v>
      </c>
      <c r="D828" s="250">
        <v>41</v>
      </c>
      <c r="E828" s="250"/>
      <c r="F828" s="253">
        <v>0</v>
      </c>
      <c r="G828" s="253">
        <v>0</v>
      </c>
      <c r="H828" s="253">
        <f t="shared" ref="H828" si="123">G828-F828</f>
        <v>0</v>
      </c>
    </row>
    <row r="829" spans="1:8" ht="15" x14ac:dyDescent="0.25">
      <c r="A829" s="14" t="s">
        <v>5412</v>
      </c>
      <c r="B829" s="27" t="s">
        <v>5805</v>
      </c>
      <c r="C829" s="300"/>
      <c r="D829" s="250"/>
      <c r="E829" s="250"/>
      <c r="F829" s="250"/>
      <c r="G829" s="250"/>
      <c r="H829" s="250"/>
    </row>
    <row r="830" spans="1:8" ht="28.5" x14ac:dyDescent="0.2">
      <c r="A830" s="29" t="s">
        <v>5413</v>
      </c>
      <c r="B830" s="31" t="s">
        <v>6064</v>
      </c>
      <c r="C830" s="278">
        <v>52971.617658610761</v>
      </c>
      <c r="D830" s="250">
        <v>46</v>
      </c>
      <c r="E830" s="250"/>
      <c r="F830" s="253">
        <v>0</v>
      </c>
      <c r="G830" s="253">
        <v>0</v>
      </c>
      <c r="H830" s="253">
        <f t="shared" ref="H830:H835" si="124">G830-F830</f>
        <v>0</v>
      </c>
    </row>
    <row r="831" spans="1:8" ht="28.5" x14ac:dyDescent="0.2">
      <c r="A831" s="29" t="s">
        <v>5414</v>
      </c>
      <c r="B831" s="31" t="s">
        <v>6100</v>
      </c>
      <c r="C831" s="278">
        <v>49488.872341389229</v>
      </c>
      <c r="D831" s="250">
        <v>46</v>
      </c>
      <c r="E831" s="250"/>
      <c r="F831" s="253">
        <v>0</v>
      </c>
      <c r="G831" s="253">
        <v>0</v>
      </c>
      <c r="H831" s="253">
        <f t="shared" si="124"/>
        <v>0</v>
      </c>
    </row>
    <row r="832" spans="1:8" ht="28.5" x14ac:dyDescent="0.2">
      <c r="A832" s="29" t="s">
        <v>5415</v>
      </c>
      <c r="B832" s="31" t="s">
        <v>6101</v>
      </c>
      <c r="C832" s="278">
        <v>52971.617658610761</v>
      </c>
      <c r="D832" s="250">
        <v>47</v>
      </c>
      <c r="E832" s="250"/>
      <c r="F832" s="253">
        <v>0</v>
      </c>
      <c r="G832" s="253">
        <v>0</v>
      </c>
      <c r="H832" s="253">
        <f t="shared" si="124"/>
        <v>0</v>
      </c>
    </row>
    <row r="833" spans="1:8" ht="28.5" x14ac:dyDescent="0.2">
      <c r="A833" s="29" t="s">
        <v>5416</v>
      </c>
      <c r="B833" s="31" t="s">
        <v>6102</v>
      </c>
      <c r="C833" s="278">
        <v>49488.872341389229</v>
      </c>
      <c r="D833" s="250">
        <v>47</v>
      </c>
      <c r="E833" s="250"/>
      <c r="F833" s="253">
        <v>0</v>
      </c>
      <c r="G833" s="253">
        <v>0</v>
      </c>
      <c r="H833" s="253">
        <f t="shared" si="124"/>
        <v>0</v>
      </c>
    </row>
    <row r="834" spans="1:8" ht="28.5" x14ac:dyDescent="0.2">
      <c r="A834" s="29" t="s">
        <v>5417</v>
      </c>
      <c r="B834" s="31" t="s">
        <v>6103</v>
      </c>
      <c r="C834" s="278">
        <v>58860.858758298848</v>
      </c>
      <c r="D834" s="250">
        <v>48</v>
      </c>
      <c r="E834" s="250"/>
      <c r="F834" s="253">
        <v>0</v>
      </c>
      <c r="G834" s="253">
        <v>0</v>
      </c>
      <c r="H834" s="253">
        <f t="shared" si="124"/>
        <v>0</v>
      </c>
    </row>
    <row r="835" spans="1:8" ht="28.5" x14ac:dyDescent="0.2">
      <c r="A835" s="29" t="s">
        <v>5418</v>
      </c>
      <c r="B835" s="31" t="s">
        <v>6104</v>
      </c>
      <c r="C835" s="278">
        <v>54990.911241701142</v>
      </c>
      <c r="D835" s="250">
        <v>48</v>
      </c>
      <c r="E835" s="250"/>
      <c r="F835" s="253">
        <v>0</v>
      </c>
      <c r="G835" s="253">
        <v>0</v>
      </c>
      <c r="H835" s="253">
        <f t="shared" si="124"/>
        <v>0</v>
      </c>
    </row>
    <row r="836" spans="1:8" ht="15" x14ac:dyDescent="0.25">
      <c r="A836" s="15" t="s">
        <v>1078</v>
      </c>
      <c r="B836" s="12" t="s">
        <v>6179</v>
      </c>
      <c r="C836" s="267"/>
      <c r="D836" s="250"/>
      <c r="E836" s="250"/>
      <c r="F836" s="250"/>
      <c r="G836" s="250"/>
      <c r="H836" s="250"/>
    </row>
    <row r="837" spans="1:8" ht="28.5" x14ac:dyDescent="0.2">
      <c r="A837" s="29" t="s">
        <v>1079</v>
      </c>
      <c r="B837" s="31" t="s">
        <v>6180</v>
      </c>
      <c r="C837" s="253">
        <v>161098.96</v>
      </c>
      <c r="D837" s="250">
        <v>24</v>
      </c>
      <c r="E837" s="250"/>
      <c r="F837" s="253">
        <v>0</v>
      </c>
      <c r="G837" s="253">
        <v>0</v>
      </c>
      <c r="H837" s="253">
        <f t="shared" ref="H837:H839" si="125">G837-F837</f>
        <v>0</v>
      </c>
    </row>
    <row r="838" spans="1:8" x14ac:dyDescent="0.2">
      <c r="A838" s="29" t="s">
        <v>5419</v>
      </c>
      <c r="B838" s="31" t="s">
        <v>6181</v>
      </c>
      <c r="C838" s="253">
        <v>165980.75</v>
      </c>
      <c r="D838" s="250">
        <v>26</v>
      </c>
      <c r="E838" s="250"/>
      <c r="F838" s="253">
        <v>0</v>
      </c>
      <c r="G838" s="253">
        <v>0</v>
      </c>
      <c r="H838" s="253">
        <f t="shared" si="125"/>
        <v>0</v>
      </c>
    </row>
    <row r="839" spans="1:8" ht="15" thickBot="1" x14ac:dyDescent="0.25">
      <c r="A839" s="29" t="s">
        <v>5420</v>
      </c>
      <c r="B839" s="6" t="s">
        <v>5855</v>
      </c>
      <c r="C839" s="253">
        <v>164884.39000000001</v>
      </c>
      <c r="D839" s="250">
        <v>28</v>
      </c>
      <c r="E839" s="250"/>
      <c r="F839" s="253">
        <v>0</v>
      </c>
      <c r="G839" s="253">
        <v>0</v>
      </c>
      <c r="H839" s="253">
        <f t="shared" si="125"/>
        <v>0</v>
      </c>
    </row>
    <row r="840" spans="1:8" ht="15.75" thickBot="1" x14ac:dyDescent="0.3">
      <c r="A840" s="158"/>
      <c r="B840" s="159" t="s">
        <v>6182</v>
      </c>
      <c r="C840" s="280">
        <f>SUM(C818:C839)</f>
        <v>3454843.4800000014</v>
      </c>
      <c r="D840" s="273"/>
      <c r="E840" s="273"/>
      <c r="F840" s="262">
        <f t="shared" ref="F840:H840" si="126">SUM(F818:F839)</f>
        <v>0</v>
      </c>
      <c r="G840" s="262">
        <f t="shared" si="126"/>
        <v>0</v>
      </c>
      <c r="H840" s="262">
        <f t="shared" si="126"/>
        <v>0</v>
      </c>
    </row>
    <row r="841" spans="1:8" ht="30.75" thickBot="1" x14ac:dyDescent="0.3">
      <c r="A841" s="158"/>
      <c r="B841" s="189" t="s">
        <v>6183</v>
      </c>
      <c r="C841" s="262">
        <f>C840+C813+C668+C639+C324+C304+C159+C43</f>
        <v>51824566.580000021</v>
      </c>
      <c r="D841" s="281"/>
      <c r="E841" s="282"/>
      <c r="F841" s="262">
        <f>F840+F813+F668+F639+F324+F304+F159+F43</f>
        <v>0</v>
      </c>
      <c r="G841" s="262">
        <f>G840+G813+G668+G639+G324+G304+G159+G43</f>
        <v>0</v>
      </c>
      <c r="H841" s="262">
        <f>H840+H813+H668+H639+H324+H304+H159+H43</f>
        <v>0</v>
      </c>
    </row>
  </sheetData>
  <mergeCells count="3">
    <mergeCell ref="A8:A9"/>
    <mergeCell ref="B8:B9"/>
    <mergeCell ref="C8:H8"/>
  </mergeCells>
  <phoneticPr fontId="40" type="noConversion"/>
  <pageMargins left="0.51181102362204722" right="0.31496062992125984" top="0.35433070866141736" bottom="0.35433070866141736" header="0.31496062992125984" footer="0.31496062992125984"/>
  <pageSetup paperSize="9" scale="53" fitToHeight="10" orientation="portrait" r:id="rId1"/>
  <headerFooter>
    <oddFooter>&amp;R&amp;P/&amp;N</oddFooter>
  </headerFooter>
  <rowBreaks count="1" manualBreakCount="1">
    <brk id="813" max="7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498"/>
  <sheetViews>
    <sheetView view="pageBreakPreview" topLeftCell="A483" zoomScale="85" zoomScaleSheetLayoutView="85" workbookViewId="0">
      <selection activeCell="J495" sqref="J495"/>
    </sheetView>
  </sheetViews>
  <sheetFormatPr defaultColWidth="9.125" defaultRowHeight="14.25" x14ac:dyDescent="0.2"/>
  <cols>
    <col min="1" max="1" width="21.25" style="1" customWidth="1"/>
    <col min="2" max="2" width="44.125" style="1" customWidth="1"/>
    <col min="3" max="3" width="21.75" style="1" customWidth="1"/>
    <col min="4" max="4" width="13" style="1" customWidth="1"/>
    <col min="5" max="8" width="16.875" style="1" customWidth="1"/>
    <col min="9" max="16384" width="9.125" style="1"/>
  </cols>
  <sheetData>
    <row r="2" spans="1:8" ht="15" x14ac:dyDescent="0.25">
      <c r="A2" s="45" t="s">
        <v>6451</v>
      </c>
      <c r="B2" s="238"/>
    </row>
    <row r="3" spans="1:8" ht="15" x14ac:dyDescent="0.25">
      <c r="A3" s="45"/>
      <c r="B3" s="238"/>
    </row>
    <row r="4" spans="1:8" ht="15" x14ac:dyDescent="0.25">
      <c r="A4" s="45" t="s">
        <v>6453</v>
      </c>
      <c r="B4" s="238"/>
    </row>
    <row r="5" spans="1:8" ht="15" x14ac:dyDescent="0.25">
      <c r="A5" s="45"/>
      <c r="B5" s="238"/>
    </row>
    <row r="6" spans="1:8" ht="21.75" customHeight="1" x14ac:dyDescent="0.25">
      <c r="A6" s="45"/>
      <c r="B6" s="238" t="s">
        <v>6552</v>
      </c>
    </row>
    <row r="7" spans="1:8" ht="15" thickBot="1" x14ac:dyDescent="0.25"/>
    <row r="8" spans="1:8" ht="15" x14ac:dyDescent="0.25">
      <c r="A8" s="783" t="s">
        <v>6224</v>
      </c>
      <c r="B8" s="798" t="s">
        <v>1427</v>
      </c>
      <c r="C8" s="809" t="s">
        <v>6225</v>
      </c>
      <c r="D8" s="810"/>
      <c r="E8" s="810"/>
      <c r="F8" s="810"/>
      <c r="G8" s="810"/>
      <c r="H8" s="811"/>
    </row>
    <row r="9" spans="1:8" ht="58.5" x14ac:dyDescent="0.2">
      <c r="A9" s="784"/>
      <c r="B9" s="799"/>
      <c r="C9" s="164" t="s">
        <v>5468</v>
      </c>
      <c r="D9" s="164" t="s">
        <v>5469</v>
      </c>
      <c r="E9" s="165" t="s">
        <v>5470</v>
      </c>
      <c r="F9" s="164" t="s">
        <v>5471</v>
      </c>
      <c r="G9" s="165" t="s">
        <v>5472</v>
      </c>
      <c r="H9" s="164" t="s">
        <v>5473</v>
      </c>
    </row>
    <row r="10" spans="1:8" ht="30" x14ac:dyDescent="0.25">
      <c r="A10" s="170" t="s">
        <v>6184</v>
      </c>
      <c r="B10" s="7" t="s">
        <v>6185</v>
      </c>
      <c r="C10" s="8"/>
      <c r="D10" s="8"/>
      <c r="E10" s="8"/>
      <c r="F10" s="8"/>
      <c r="G10" s="8"/>
      <c r="H10" s="9"/>
    </row>
    <row r="11" spans="1:8" x14ac:dyDescent="0.2">
      <c r="A11" s="29" t="s">
        <v>1428</v>
      </c>
      <c r="B11" s="6" t="s">
        <v>4174</v>
      </c>
      <c r="C11" s="250"/>
      <c r="D11" s="250"/>
      <c r="E11" s="250"/>
      <c r="F11" s="250"/>
      <c r="G11" s="250"/>
      <c r="H11" s="250"/>
    </row>
    <row r="12" spans="1:8" x14ac:dyDescent="0.2">
      <c r="A12" s="29" t="s">
        <v>4453</v>
      </c>
      <c r="B12" s="6" t="s">
        <v>6186</v>
      </c>
      <c r="C12" s="253">
        <v>30967.87</v>
      </c>
      <c r="D12" s="250">
        <v>38</v>
      </c>
      <c r="E12" s="250"/>
      <c r="F12" s="253">
        <v>0</v>
      </c>
      <c r="G12" s="253">
        <v>0</v>
      </c>
      <c r="H12" s="253">
        <f t="shared" ref="H12:H15" si="0">G12-F12</f>
        <v>0</v>
      </c>
    </row>
    <row r="13" spans="1:8" x14ac:dyDescent="0.2">
      <c r="A13" s="29" t="s">
        <v>4454</v>
      </c>
      <c r="B13" s="6" t="s">
        <v>6187</v>
      </c>
      <c r="C13" s="253">
        <v>30967.87</v>
      </c>
      <c r="D13" s="250">
        <v>39</v>
      </c>
      <c r="E13" s="250"/>
      <c r="F13" s="253">
        <v>0</v>
      </c>
      <c r="G13" s="253">
        <v>0</v>
      </c>
      <c r="H13" s="253">
        <f t="shared" si="0"/>
        <v>0</v>
      </c>
    </row>
    <row r="14" spans="1:8" x14ac:dyDescent="0.2">
      <c r="A14" s="29" t="s">
        <v>4455</v>
      </c>
      <c r="B14" s="6" t="s">
        <v>6188</v>
      </c>
      <c r="C14" s="253">
        <v>30967.87</v>
      </c>
      <c r="D14" s="250">
        <v>40</v>
      </c>
      <c r="E14" s="250"/>
      <c r="F14" s="253">
        <v>0</v>
      </c>
      <c r="G14" s="253">
        <v>0</v>
      </c>
      <c r="H14" s="253">
        <f t="shared" si="0"/>
        <v>0</v>
      </c>
    </row>
    <row r="15" spans="1:8" x14ac:dyDescent="0.2">
      <c r="A15" s="29" t="s">
        <v>4456</v>
      </c>
      <c r="B15" s="6" t="s">
        <v>6189</v>
      </c>
      <c r="C15" s="253">
        <v>30967.85</v>
      </c>
      <c r="D15" s="250">
        <v>41</v>
      </c>
      <c r="E15" s="250"/>
      <c r="F15" s="253">
        <v>0</v>
      </c>
      <c r="G15" s="253">
        <v>0</v>
      </c>
      <c r="H15" s="253">
        <f t="shared" si="0"/>
        <v>0</v>
      </c>
    </row>
    <row r="16" spans="1:8" x14ac:dyDescent="0.2">
      <c r="A16" s="29" t="s">
        <v>1429</v>
      </c>
      <c r="B16" s="6" t="s">
        <v>4457</v>
      </c>
      <c r="C16" s="253"/>
      <c r="D16" s="250"/>
      <c r="E16" s="250"/>
      <c r="F16" s="250"/>
      <c r="G16" s="250"/>
      <c r="H16" s="250"/>
    </row>
    <row r="17" spans="1:8" x14ac:dyDescent="0.2">
      <c r="A17" s="10" t="s">
        <v>4458</v>
      </c>
      <c r="B17" s="6" t="s">
        <v>6186</v>
      </c>
      <c r="C17" s="253">
        <v>30967.87</v>
      </c>
      <c r="D17" s="250">
        <v>40</v>
      </c>
      <c r="E17" s="250"/>
      <c r="F17" s="253">
        <v>0</v>
      </c>
      <c r="G17" s="253">
        <v>0</v>
      </c>
      <c r="H17" s="253">
        <f t="shared" ref="H17:H20" si="1">G17-F17</f>
        <v>0</v>
      </c>
    </row>
    <row r="18" spans="1:8" x14ac:dyDescent="0.2">
      <c r="A18" s="10" t="s">
        <v>4459</v>
      </c>
      <c r="B18" s="6" t="s">
        <v>6187</v>
      </c>
      <c r="C18" s="253">
        <v>30967.87</v>
      </c>
      <c r="D18" s="250">
        <v>41</v>
      </c>
      <c r="E18" s="250"/>
      <c r="F18" s="253">
        <v>0</v>
      </c>
      <c r="G18" s="253">
        <v>0</v>
      </c>
      <c r="H18" s="253">
        <f t="shared" si="1"/>
        <v>0</v>
      </c>
    </row>
    <row r="19" spans="1:8" x14ac:dyDescent="0.2">
      <c r="A19" s="10" t="s">
        <v>4460</v>
      </c>
      <c r="B19" s="6" t="s">
        <v>6188</v>
      </c>
      <c r="C19" s="253">
        <v>30967.87</v>
      </c>
      <c r="D19" s="250">
        <v>42</v>
      </c>
      <c r="E19" s="250"/>
      <c r="F19" s="253">
        <v>0</v>
      </c>
      <c r="G19" s="253">
        <v>0</v>
      </c>
      <c r="H19" s="253">
        <f t="shared" si="1"/>
        <v>0</v>
      </c>
    </row>
    <row r="20" spans="1:8" x14ac:dyDescent="0.2">
      <c r="A20" s="10" t="s">
        <v>4461</v>
      </c>
      <c r="B20" s="6" t="s">
        <v>6189</v>
      </c>
      <c r="C20" s="253">
        <v>30967.85</v>
      </c>
      <c r="D20" s="250">
        <v>43</v>
      </c>
      <c r="E20" s="250"/>
      <c r="F20" s="253">
        <v>0</v>
      </c>
      <c r="G20" s="253">
        <v>0</v>
      </c>
      <c r="H20" s="253">
        <f t="shared" si="1"/>
        <v>0</v>
      </c>
    </row>
    <row r="21" spans="1:8" x14ac:dyDescent="0.2">
      <c r="A21" s="29" t="s">
        <v>1430</v>
      </c>
      <c r="B21" s="54" t="s">
        <v>4180</v>
      </c>
      <c r="C21" s="253"/>
      <c r="D21" s="250"/>
      <c r="E21" s="250"/>
      <c r="F21" s="250"/>
      <c r="G21" s="250"/>
      <c r="H21" s="250"/>
    </row>
    <row r="22" spans="1:8" x14ac:dyDescent="0.2">
      <c r="A22" s="29" t="s">
        <v>4462</v>
      </c>
      <c r="B22" s="6" t="s">
        <v>6186</v>
      </c>
      <c r="C22" s="253">
        <v>30967.87</v>
      </c>
      <c r="D22" s="250">
        <v>42</v>
      </c>
      <c r="E22" s="250"/>
      <c r="F22" s="253">
        <v>0</v>
      </c>
      <c r="G22" s="253">
        <v>0</v>
      </c>
      <c r="H22" s="253">
        <f t="shared" ref="H22:H25" si="2">G22-F22</f>
        <v>0</v>
      </c>
    </row>
    <row r="23" spans="1:8" x14ac:dyDescent="0.2">
      <c r="A23" s="29" t="s">
        <v>4463</v>
      </c>
      <c r="B23" s="6" t="s">
        <v>6187</v>
      </c>
      <c r="C23" s="253">
        <v>30967.87</v>
      </c>
      <c r="D23" s="250">
        <v>43</v>
      </c>
      <c r="E23" s="250"/>
      <c r="F23" s="253">
        <v>0</v>
      </c>
      <c r="G23" s="253">
        <v>0</v>
      </c>
      <c r="H23" s="253">
        <f t="shared" si="2"/>
        <v>0</v>
      </c>
    </row>
    <row r="24" spans="1:8" x14ac:dyDescent="0.2">
      <c r="A24" s="29" t="s">
        <v>4464</v>
      </c>
      <c r="B24" s="6" t="s">
        <v>6188</v>
      </c>
      <c r="C24" s="253">
        <v>30967.87</v>
      </c>
      <c r="D24" s="250">
        <v>44</v>
      </c>
      <c r="E24" s="250"/>
      <c r="F24" s="253">
        <v>0</v>
      </c>
      <c r="G24" s="253">
        <v>0</v>
      </c>
      <c r="H24" s="253">
        <f t="shared" si="2"/>
        <v>0</v>
      </c>
    </row>
    <row r="25" spans="1:8" x14ac:dyDescent="0.2">
      <c r="A25" s="29" t="s">
        <v>4465</v>
      </c>
      <c r="B25" s="6" t="s">
        <v>6189</v>
      </c>
      <c r="C25" s="253">
        <v>30967.85</v>
      </c>
      <c r="D25" s="250">
        <v>45</v>
      </c>
      <c r="E25" s="250"/>
      <c r="F25" s="253">
        <v>0</v>
      </c>
      <c r="G25" s="253">
        <v>0</v>
      </c>
      <c r="H25" s="253">
        <f t="shared" si="2"/>
        <v>0</v>
      </c>
    </row>
    <row r="26" spans="1:8" x14ac:dyDescent="0.2">
      <c r="A26" s="29" t="s">
        <v>1431</v>
      </c>
      <c r="B26" s="54" t="s">
        <v>4189</v>
      </c>
      <c r="C26" s="253"/>
      <c r="D26" s="250"/>
      <c r="E26" s="250"/>
      <c r="F26" s="250"/>
      <c r="G26" s="250"/>
      <c r="H26" s="250"/>
    </row>
    <row r="27" spans="1:8" x14ac:dyDescent="0.2">
      <c r="A27" s="29" t="s">
        <v>4466</v>
      </c>
      <c r="B27" s="6" t="s">
        <v>6186</v>
      </c>
      <c r="C27" s="253">
        <v>30967.87</v>
      </c>
      <c r="D27" s="250">
        <v>38</v>
      </c>
      <c r="E27" s="250"/>
      <c r="F27" s="253">
        <v>0</v>
      </c>
      <c r="G27" s="253">
        <v>0</v>
      </c>
      <c r="H27" s="253">
        <f t="shared" ref="H27:H30" si="3">G27-F27</f>
        <v>0</v>
      </c>
    </row>
    <row r="28" spans="1:8" x14ac:dyDescent="0.2">
      <c r="A28" s="29" t="s">
        <v>4467</v>
      </c>
      <c r="B28" s="6" t="s">
        <v>6187</v>
      </c>
      <c r="C28" s="253">
        <v>30967.87</v>
      </c>
      <c r="D28" s="250">
        <v>39</v>
      </c>
      <c r="E28" s="250"/>
      <c r="F28" s="253">
        <v>0</v>
      </c>
      <c r="G28" s="253">
        <v>0</v>
      </c>
      <c r="H28" s="253">
        <f t="shared" si="3"/>
        <v>0</v>
      </c>
    </row>
    <row r="29" spans="1:8" x14ac:dyDescent="0.2">
      <c r="A29" s="29" t="s">
        <v>4468</v>
      </c>
      <c r="B29" s="6" t="s">
        <v>6188</v>
      </c>
      <c r="C29" s="253">
        <v>30967.87</v>
      </c>
      <c r="D29" s="250">
        <v>40</v>
      </c>
      <c r="E29" s="250"/>
      <c r="F29" s="253">
        <v>0</v>
      </c>
      <c r="G29" s="253">
        <v>0</v>
      </c>
      <c r="H29" s="253">
        <f t="shared" si="3"/>
        <v>0</v>
      </c>
    </row>
    <row r="30" spans="1:8" x14ac:dyDescent="0.2">
      <c r="A30" s="29" t="s">
        <v>4469</v>
      </c>
      <c r="B30" s="6" t="s">
        <v>6189</v>
      </c>
      <c r="C30" s="253">
        <v>30967.85</v>
      </c>
      <c r="D30" s="250">
        <v>41</v>
      </c>
      <c r="E30" s="250"/>
      <c r="F30" s="253">
        <v>0</v>
      </c>
      <c r="G30" s="253">
        <v>0</v>
      </c>
      <c r="H30" s="253">
        <f t="shared" si="3"/>
        <v>0</v>
      </c>
    </row>
    <row r="31" spans="1:8" x14ac:dyDescent="0.2">
      <c r="A31" s="29" t="s">
        <v>1432</v>
      </c>
      <c r="B31" s="54" t="s">
        <v>4194</v>
      </c>
      <c r="C31" s="253"/>
      <c r="D31" s="250"/>
      <c r="E31" s="250"/>
      <c r="F31" s="250"/>
      <c r="G31" s="250"/>
      <c r="H31" s="250"/>
    </row>
    <row r="32" spans="1:8" x14ac:dyDescent="0.2">
      <c r="A32" s="29" t="s">
        <v>4470</v>
      </c>
      <c r="B32" s="6" t="s">
        <v>6186</v>
      </c>
      <c r="C32" s="253">
        <v>30967.87</v>
      </c>
      <c r="D32" s="250">
        <v>40</v>
      </c>
      <c r="E32" s="250"/>
      <c r="F32" s="253">
        <v>0</v>
      </c>
      <c r="G32" s="253">
        <v>0</v>
      </c>
      <c r="H32" s="253">
        <f t="shared" ref="H32:H35" si="4">G32-F32</f>
        <v>0</v>
      </c>
    </row>
    <row r="33" spans="1:8" x14ac:dyDescent="0.2">
      <c r="A33" s="29" t="s">
        <v>4471</v>
      </c>
      <c r="B33" s="6" t="s">
        <v>6187</v>
      </c>
      <c r="C33" s="253">
        <v>30967.87</v>
      </c>
      <c r="D33" s="250">
        <v>41</v>
      </c>
      <c r="E33" s="250"/>
      <c r="F33" s="253">
        <v>0</v>
      </c>
      <c r="G33" s="253">
        <v>0</v>
      </c>
      <c r="H33" s="253">
        <f t="shared" si="4"/>
        <v>0</v>
      </c>
    </row>
    <row r="34" spans="1:8" x14ac:dyDescent="0.2">
      <c r="A34" s="29" t="s">
        <v>4472</v>
      </c>
      <c r="B34" s="6" t="s">
        <v>6188</v>
      </c>
      <c r="C34" s="253">
        <v>30967.87</v>
      </c>
      <c r="D34" s="250">
        <v>42</v>
      </c>
      <c r="E34" s="250"/>
      <c r="F34" s="253">
        <v>0</v>
      </c>
      <c r="G34" s="253">
        <v>0</v>
      </c>
      <c r="H34" s="253">
        <f t="shared" si="4"/>
        <v>0</v>
      </c>
    </row>
    <row r="35" spans="1:8" x14ac:dyDescent="0.2">
      <c r="A35" s="29" t="s">
        <v>4473</v>
      </c>
      <c r="B35" s="6" t="s">
        <v>6189</v>
      </c>
      <c r="C35" s="253">
        <v>30967.85</v>
      </c>
      <c r="D35" s="250">
        <v>43</v>
      </c>
      <c r="E35" s="250"/>
      <c r="F35" s="253">
        <v>0</v>
      </c>
      <c r="G35" s="253">
        <v>0</v>
      </c>
      <c r="H35" s="253">
        <f t="shared" si="4"/>
        <v>0</v>
      </c>
    </row>
    <row r="36" spans="1:8" x14ac:dyDescent="0.2">
      <c r="A36" s="29" t="s">
        <v>1433</v>
      </c>
      <c r="B36" s="54" t="s">
        <v>4199</v>
      </c>
      <c r="C36" s="253"/>
      <c r="D36" s="250"/>
      <c r="E36" s="250"/>
      <c r="F36" s="250"/>
      <c r="G36" s="250"/>
      <c r="H36" s="250"/>
    </row>
    <row r="37" spans="1:8" x14ac:dyDescent="0.2">
      <c r="A37" s="29" t="s">
        <v>4474</v>
      </c>
      <c r="B37" s="6" t="s">
        <v>6186</v>
      </c>
      <c r="C37" s="253">
        <v>30967.87</v>
      </c>
      <c r="D37" s="250">
        <v>42</v>
      </c>
      <c r="E37" s="250"/>
      <c r="F37" s="253">
        <v>0</v>
      </c>
      <c r="G37" s="253">
        <v>0</v>
      </c>
      <c r="H37" s="253">
        <f t="shared" ref="H37:H40" si="5">G37-F37</f>
        <v>0</v>
      </c>
    </row>
    <row r="38" spans="1:8" x14ac:dyDescent="0.2">
      <c r="A38" s="29" t="s">
        <v>4475</v>
      </c>
      <c r="B38" s="6" t="s">
        <v>6187</v>
      </c>
      <c r="C38" s="253">
        <v>30967.87</v>
      </c>
      <c r="D38" s="250">
        <v>43</v>
      </c>
      <c r="E38" s="250"/>
      <c r="F38" s="253">
        <v>0</v>
      </c>
      <c r="G38" s="253">
        <v>0</v>
      </c>
      <c r="H38" s="253">
        <f t="shared" si="5"/>
        <v>0</v>
      </c>
    </row>
    <row r="39" spans="1:8" x14ac:dyDescent="0.2">
      <c r="A39" s="29" t="s">
        <v>4476</v>
      </c>
      <c r="B39" s="6" t="s">
        <v>6188</v>
      </c>
      <c r="C39" s="253">
        <v>30967.87</v>
      </c>
      <c r="D39" s="250">
        <v>44</v>
      </c>
      <c r="E39" s="250"/>
      <c r="F39" s="253">
        <v>0</v>
      </c>
      <c r="G39" s="253">
        <v>0</v>
      </c>
      <c r="H39" s="253">
        <f t="shared" si="5"/>
        <v>0</v>
      </c>
    </row>
    <row r="40" spans="1:8" x14ac:dyDescent="0.2">
      <c r="A40" s="29" t="s">
        <v>4477</v>
      </c>
      <c r="B40" s="6" t="s">
        <v>6189</v>
      </c>
      <c r="C40" s="253">
        <v>30967.85</v>
      </c>
      <c r="D40" s="250">
        <v>45</v>
      </c>
      <c r="E40" s="250"/>
      <c r="F40" s="253">
        <v>0</v>
      </c>
      <c r="G40" s="253">
        <v>0</v>
      </c>
      <c r="H40" s="253">
        <f t="shared" si="5"/>
        <v>0</v>
      </c>
    </row>
    <row r="41" spans="1:8" x14ac:dyDescent="0.2">
      <c r="A41" s="29" t="s">
        <v>1434</v>
      </c>
      <c r="B41" s="54" t="s">
        <v>4204</v>
      </c>
      <c r="C41" s="253"/>
      <c r="D41" s="250"/>
      <c r="E41" s="250"/>
      <c r="F41" s="250"/>
      <c r="G41" s="250"/>
      <c r="H41" s="250"/>
    </row>
    <row r="42" spans="1:8" x14ac:dyDescent="0.2">
      <c r="A42" s="29" t="s">
        <v>4478</v>
      </c>
      <c r="B42" s="6" t="s">
        <v>6186</v>
      </c>
      <c r="C42" s="253">
        <v>30967.87</v>
      </c>
      <c r="D42" s="250">
        <v>38</v>
      </c>
      <c r="E42" s="250"/>
      <c r="F42" s="253">
        <v>0</v>
      </c>
      <c r="G42" s="253">
        <v>0</v>
      </c>
      <c r="H42" s="253">
        <f t="shared" ref="H42:H45" si="6">G42-F42</f>
        <v>0</v>
      </c>
    </row>
    <row r="43" spans="1:8" x14ac:dyDescent="0.2">
      <c r="A43" s="29" t="s">
        <v>4479</v>
      </c>
      <c r="B43" s="6" t="s">
        <v>6187</v>
      </c>
      <c r="C43" s="253">
        <v>30967.87</v>
      </c>
      <c r="D43" s="250">
        <v>39</v>
      </c>
      <c r="E43" s="250"/>
      <c r="F43" s="253">
        <v>0</v>
      </c>
      <c r="G43" s="253">
        <v>0</v>
      </c>
      <c r="H43" s="253">
        <f t="shared" si="6"/>
        <v>0</v>
      </c>
    </row>
    <row r="44" spans="1:8" x14ac:dyDescent="0.2">
      <c r="A44" s="29" t="s">
        <v>4480</v>
      </c>
      <c r="B44" s="6" t="s">
        <v>6188</v>
      </c>
      <c r="C44" s="253">
        <v>30967.87</v>
      </c>
      <c r="D44" s="250">
        <v>40</v>
      </c>
      <c r="E44" s="250"/>
      <c r="F44" s="253">
        <v>0</v>
      </c>
      <c r="G44" s="253">
        <v>0</v>
      </c>
      <c r="H44" s="253">
        <f t="shared" si="6"/>
        <v>0</v>
      </c>
    </row>
    <row r="45" spans="1:8" x14ac:dyDescent="0.2">
      <c r="A45" s="29" t="s">
        <v>4481</v>
      </c>
      <c r="B45" s="6" t="s">
        <v>6189</v>
      </c>
      <c r="C45" s="253">
        <v>30967.85</v>
      </c>
      <c r="D45" s="250">
        <v>41</v>
      </c>
      <c r="E45" s="250"/>
      <c r="F45" s="253">
        <v>0</v>
      </c>
      <c r="G45" s="253">
        <v>0</v>
      </c>
      <c r="H45" s="253">
        <f t="shared" si="6"/>
        <v>0</v>
      </c>
    </row>
    <row r="46" spans="1:8" x14ac:dyDescent="0.2">
      <c r="A46" s="29" t="s">
        <v>1435</v>
      </c>
      <c r="B46" s="54" t="s">
        <v>4209</v>
      </c>
      <c r="C46" s="253"/>
      <c r="D46" s="250"/>
      <c r="E46" s="250"/>
      <c r="F46" s="250"/>
      <c r="G46" s="250"/>
      <c r="H46" s="250"/>
    </row>
    <row r="47" spans="1:8" x14ac:dyDescent="0.2">
      <c r="A47" s="29" t="s">
        <v>4482</v>
      </c>
      <c r="B47" s="6" t="s">
        <v>6186</v>
      </c>
      <c r="C47" s="253">
        <v>30967.87</v>
      </c>
      <c r="D47" s="250">
        <v>40</v>
      </c>
      <c r="E47" s="250"/>
      <c r="F47" s="253">
        <v>0</v>
      </c>
      <c r="G47" s="253">
        <v>0</v>
      </c>
      <c r="H47" s="253">
        <f t="shared" ref="H47:H50" si="7">G47-F47</f>
        <v>0</v>
      </c>
    </row>
    <row r="48" spans="1:8" x14ac:dyDescent="0.2">
      <c r="A48" s="29" t="s">
        <v>4483</v>
      </c>
      <c r="B48" s="6" t="s">
        <v>6187</v>
      </c>
      <c r="C48" s="253">
        <v>30967.87</v>
      </c>
      <c r="D48" s="250">
        <v>41</v>
      </c>
      <c r="E48" s="250"/>
      <c r="F48" s="253">
        <v>0</v>
      </c>
      <c r="G48" s="253">
        <v>0</v>
      </c>
      <c r="H48" s="253">
        <f t="shared" si="7"/>
        <v>0</v>
      </c>
    </row>
    <row r="49" spans="1:8" x14ac:dyDescent="0.2">
      <c r="A49" s="29" t="s">
        <v>4484</v>
      </c>
      <c r="B49" s="6" t="s">
        <v>6188</v>
      </c>
      <c r="C49" s="253">
        <v>30967.87</v>
      </c>
      <c r="D49" s="250">
        <v>42</v>
      </c>
      <c r="E49" s="250"/>
      <c r="F49" s="253">
        <v>0</v>
      </c>
      <c r="G49" s="253">
        <v>0</v>
      </c>
      <c r="H49" s="253">
        <f t="shared" si="7"/>
        <v>0</v>
      </c>
    </row>
    <row r="50" spans="1:8" x14ac:dyDescent="0.2">
      <c r="A50" s="29" t="s">
        <v>4485</v>
      </c>
      <c r="B50" s="6" t="s">
        <v>6189</v>
      </c>
      <c r="C50" s="253">
        <v>30967.85</v>
      </c>
      <c r="D50" s="250">
        <v>43</v>
      </c>
      <c r="E50" s="250"/>
      <c r="F50" s="253">
        <v>0</v>
      </c>
      <c r="G50" s="253">
        <v>0</v>
      </c>
      <c r="H50" s="253">
        <f t="shared" si="7"/>
        <v>0</v>
      </c>
    </row>
    <row r="51" spans="1:8" x14ac:dyDescent="0.2">
      <c r="A51" s="29" t="s">
        <v>1436</v>
      </c>
      <c r="B51" s="54" t="s">
        <v>4214</v>
      </c>
      <c r="C51" s="253"/>
      <c r="D51" s="250"/>
      <c r="E51" s="250"/>
      <c r="F51" s="250"/>
      <c r="G51" s="250"/>
      <c r="H51" s="250"/>
    </row>
    <row r="52" spans="1:8" x14ac:dyDescent="0.2">
      <c r="A52" s="29" t="s">
        <v>4486</v>
      </c>
      <c r="B52" s="6" t="s">
        <v>6186</v>
      </c>
      <c r="C52" s="253">
        <v>30967.87</v>
      </c>
      <c r="D52" s="250">
        <v>42</v>
      </c>
      <c r="E52" s="250"/>
      <c r="F52" s="253">
        <v>0</v>
      </c>
      <c r="G52" s="253">
        <v>0</v>
      </c>
      <c r="H52" s="253">
        <f t="shared" ref="H52:H55" si="8">G52-F52</f>
        <v>0</v>
      </c>
    </row>
    <row r="53" spans="1:8" x14ac:dyDescent="0.2">
      <c r="A53" s="29" t="s">
        <v>4487</v>
      </c>
      <c r="B53" s="6" t="s">
        <v>6187</v>
      </c>
      <c r="C53" s="253">
        <v>30967.87</v>
      </c>
      <c r="D53" s="250">
        <v>43</v>
      </c>
      <c r="E53" s="250"/>
      <c r="F53" s="253">
        <v>0</v>
      </c>
      <c r="G53" s="253">
        <v>0</v>
      </c>
      <c r="H53" s="253">
        <f t="shared" si="8"/>
        <v>0</v>
      </c>
    </row>
    <row r="54" spans="1:8" x14ac:dyDescent="0.2">
      <c r="A54" s="29" t="s">
        <v>4488</v>
      </c>
      <c r="B54" s="6" t="s">
        <v>6188</v>
      </c>
      <c r="C54" s="253">
        <v>30967.87</v>
      </c>
      <c r="D54" s="250">
        <v>44</v>
      </c>
      <c r="E54" s="250"/>
      <c r="F54" s="253">
        <v>0</v>
      </c>
      <c r="G54" s="253">
        <v>0</v>
      </c>
      <c r="H54" s="253">
        <f t="shared" si="8"/>
        <v>0</v>
      </c>
    </row>
    <row r="55" spans="1:8" x14ac:dyDescent="0.2">
      <c r="A55" s="29" t="s">
        <v>4489</v>
      </c>
      <c r="B55" s="6" t="s">
        <v>6189</v>
      </c>
      <c r="C55" s="253">
        <v>30967.85</v>
      </c>
      <c r="D55" s="250">
        <v>45</v>
      </c>
      <c r="E55" s="250"/>
      <c r="F55" s="253">
        <v>0</v>
      </c>
      <c r="G55" s="253">
        <v>0</v>
      </c>
      <c r="H55" s="253">
        <f t="shared" si="8"/>
        <v>0</v>
      </c>
    </row>
    <row r="56" spans="1:8" x14ac:dyDescent="0.2">
      <c r="A56" s="29" t="s">
        <v>1437</v>
      </c>
      <c r="B56" s="54" t="s">
        <v>4223</v>
      </c>
      <c r="C56" s="253"/>
      <c r="D56" s="250"/>
      <c r="E56" s="250"/>
      <c r="F56" s="250"/>
      <c r="G56" s="250"/>
      <c r="H56" s="250"/>
    </row>
    <row r="57" spans="1:8" x14ac:dyDescent="0.2">
      <c r="A57" s="29" t="s">
        <v>4490</v>
      </c>
      <c r="B57" s="6" t="s">
        <v>6186</v>
      </c>
      <c r="C57" s="253">
        <v>30967.87</v>
      </c>
      <c r="D57" s="250">
        <v>38</v>
      </c>
      <c r="E57" s="250"/>
      <c r="F57" s="253">
        <v>0</v>
      </c>
      <c r="G57" s="253">
        <v>0</v>
      </c>
      <c r="H57" s="253">
        <f t="shared" ref="H57:H60" si="9">G57-F57</f>
        <v>0</v>
      </c>
    </row>
    <row r="58" spans="1:8" x14ac:dyDescent="0.2">
      <c r="A58" s="29" t="s">
        <v>4491</v>
      </c>
      <c r="B58" s="6" t="s">
        <v>6187</v>
      </c>
      <c r="C58" s="253">
        <v>30967.87</v>
      </c>
      <c r="D58" s="250">
        <v>39</v>
      </c>
      <c r="E58" s="250"/>
      <c r="F58" s="253">
        <v>0</v>
      </c>
      <c r="G58" s="253">
        <v>0</v>
      </c>
      <c r="H58" s="253">
        <f t="shared" si="9"/>
        <v>0</v>
      </c>
    </row>
    <row r="59" spans="1:8" x14ac:dyDescent="0.2">
      <c r="A59" s="29" t="s">
        <v>4492</v>
      </c>
      <c r="B59" s="6" t="s">
        <v>6188</v>
      </c>
      <c r="C59" s="253">
        <v>30967.87</v>
      </c>
      <c r="D59" s="250">
        <v>40</v>
      </c>
      <c r="E59" s="250"/>
      <c r="F59" s="253">
        <v>0</v>
      </c>
      <c r="G59" s="253">
        <v>0</v>
      </c>
      <c r="H59" s="253">
        <f t="shared" si="9"/>
        <v>0</v>
      </c>
    </row>
    <row r="60" spans="1:8" x14ac:dyDescent="0.2">
      <c r="A60" s="29" t="s">
        <v>4493</v>
      </c>
      <c r="B60" s="6" t="s">
        <v>6189</v>
      </c>
      <c r="C60" s="253">
        <v>30967.85</v>
      </c>
      <c r="D60" s="250">
        <v>41</v>
      </c>
      <c r="E60" s="250"/>
      <c r="F60" s="253">
        <v>0</v>
      </c>
      <c r="G60" s="253">
        <v>0</v>
      </c>
      <c r="H60" s="253">
        <f t="shared" si="9"/>
        <v>0</v>
      </c>
    </row>
    <row r="61" spans="1:8" x14ac:dyDescent="0.2">
      <c r="A61" s="29" t="s">
        <v>4494</v>
      </c>
      <c r="B61" s="54" t="s">
        <v>4224</v>
      </c>
      <c r="C61" s="253"/>
      <c r="D61" s="250"/>
      <c r="E61" s="250"/>
      <c r="F61" s="250"/>
      <c r="G61" s="250"/>
      <c r="H61" s="250"/>
    </row>
    <row r="62" spans="1:8" x14ac:dyDescent="0.2">
      <c r="A62" s="29" t="s">
        <v>4495</v>
      </c>
      <c r="B62" s="6" t="s">
        <v>6186</v>
      </c>
      <c r="C62" s="253">
        <v>30967.87</v>
      </c>
      <c r="D62" s="250">
        <v>40</v>
      </c>
      <c r="E62" s="250"/>
      <c r="F62" s="253">
        <v>0</v>
      </c>
      <c r="G62" s="253">
        <v>0</v>
      </c>
      <c r="H62" s="253">
        <f t="shared" ref="H62:H65" si="10">G62-F62</f>
        <v>0</v>
      </c>
    </row>
    <row r="63" spans="1:8" x14ac:dyDescent="0.2">
      <c r="A63" s="29" t="s">
        <v>4496</v>
      </c>
      <c r="B63" s="6" t="s">
        <v>6187</v>
      </c>
      <c r="C63" s="253">
        <v>30967.87</v>
      </c>
      <c r="D63" s="250">
        <v>41</v>
      </c>
      <c r="E63" s="250"/>
      <c r="F63" s="253">
        <v>0</v>
      </c>
      <c r="G63" s="253">
        <v>0</v>
      </c>
      <c r="H63" s="253">
        <f t="shared" si="10"/>
        <v>0</v>
      </c>
    </row>
    <row r="64" spans="1:8" x14ac:dyDescent="0.2">
      <c r="A64" s="29" t="s">
        <v>4497</v>
      </c>
      <c r="B64" s="6" t="s">
        <v>6188</v>
      </c>
      <c r="C64" s="253">
        <v>30967.87</v>
      </c>
      <c r="D64" s="250">
        <v>42</v>
      </c>
      <c r="E64" s="250"/>
      <c r="F64" s="253">
        <v>0</v>
      </c>
      <c r="G64" s="253">
        <v>0</v>
      </c>
      <c r="H64" s="253">
        <f t="shared" si="10"/>
        <v>0</v>
      </c>
    </row>
    <row r="65" spans="1:8" x14ac:dyDescent="0.2">
      <c r="A65" s="29" t="s">
        <v>4498</v>
      </c>
      <c r="B65" s="6" t="s">
        <v>6189</v>
      </c>
      <c r="C65" s="253">
        <v>30967.85</v>
      </c>
      <c r="D65" s="250">
        <v>43</v>
      </c>
      <c r="E65" s="250"/>
      <c r="F65" s="253">
        <v>0</v>
      </c>
      <c r="G65" s="253">
        <v>0</v>
      </c>
      <c r="H65" s="253">
        <f t="shared" si="10"/>
        <v>0</v>
      </c>
    </row>
    <row r="66" spans="1:8" x14ac:dyDescent="0.2">
      <c r="A66" s="29" t="s">
        <v>4499</v>
      </c>
      <c r="B66" s="54" t="s">
        <v>4233</v>
      </c>
      <c r="C66" s="253"/>
      <c r="D66" s="250"/>
      <c r="E66" s="250"/>
      <c r="F66" s="250"/>
      <c r="G66" s="250"/>
      <c r="H66" s="250"/>
    </row>
    <row r="67" spans="1:8" x14ac:dyDescent="0.2">
      <c r="A67" s="29" t="s">
        <v>4500</v>
      </c>
      <c r="B67" s="6" t="s">
        <v>6186</v>
      </c>
      <c r="C67" s="253">
        <v>30967.87</v>
      </c>
      <c r="D67" s="250">
        <v>42</v>
      </c>
      <c r="E67" s="250"/>
      <c r="F67" s="253">
        <v>0</v>
      </c>
      <c r="G67" s="253">
        <v>0</v>
      </c>
      <c r="H67" s="253">
        <f t="shared" ref="H67:H70" si="11">G67-F67</f>
        <v>0</v>
      </c>
    </row>
    <row r="68" spans="1:8" x14ac:dyDescent="0.2">
      <c r="A68" s="29" t="s">
        <v>4501</v>
      </c>
      <c r="B68" s="6" t="s">
        <v>6187</v>
      </c>
      <c r="C68" s="253">
        <v>30967.87</v>
      </c>
      <c r="D68" s="250">
        <v>43</v>
      </c>
      <c r="E68" s="250"/>
      <c r="F68" s="253">
        <v>0</v>
      </c>
      <c r="G68" s="253">
        <v>0</v>
      </c>
      <c r="H68" s="253">
        <f t="shared" si="11"/>
        <v>0</v>
      </c>
    </row>
    <row r="69" spans="1:8" x14ac:dyDescent="0.2">
      <c r="A69" s="29" t="s">
        <v>4502</v>
      </c>
      <c r="B69" s="6" t="s">
        <v>6188</v>
      </c>
      <c r="C69" s="253">
        <v>30967.87</v>
      </c>
      <c r="D69" s="250">
        <v>44</v>
      </c>
      <c r="E69" s="250"/>
      <c r="F69" s="253">
        <v>0</v>
      </c>
      <c r="G69" s="253">
        <v>0</v>
      </c>
      <c r="H69" s="253">
        <f t="shared" si="11"/>
        <v>0</v>
      </c>
    </row>
    <row r="70" spans="1:8" x14ac:dyDescent="0.2">
      <c r="A70" s="29" t="s">
        <v>4503</v>
      </c>
      <c r="B70" s="6" t="s">
        <v>6189</v>
      </c>
      <c r="C70" s="253">
        <v>30967.85</v>
      </c>
      <c r="D70" s="250">
        <v>45</v>
      </c>
      <c r="E70" s="250"/>
      <c r="F70" s="253">
        <v>0</v>
      </c>
      <c r="G70" s="253">
        <v>0</v>
      </c>
      <c r="H70" s="253">
        <f t="shared" si="11"/>
        <v>0</v>
      </c>
    </row>
    <row r="71" spans="1:8" x14ac:dyDescent="0.2">
      <c r="A71" s="29" t="s">
        <v>4504</v>
      </c>
      <c r="B71" s="54" t="s">
        <v>4238</v>
      </c>
      <c r="C71" s="253"/>
      <c r="D71" s="250"/>
      <c r="E71" s="250"/>
      <c r="F71" s="250"/>
      <c r="G71" s="250"/>
      <c r="H71" s="250"/>
    </row>
    <row r="72" spans="1:8" x14ac:dyDescent="0.2">
      <c r="A72" s="29" t="s">
        <v>4505</v>
      </c>
      <c r="B72" s="6" t="s">
        <v>6186</v>
      </c>
      <c r="C72" s="253">
        <v>30967.87</v>
      </c>
      <c r="D72" s="250">
        <v>38</v>
      </c>
      <c r="E72" s="250"/>
      <c r="F72" s="253">
        <v>0</v>
      </c>
      <c r="G72" s="253">
        <v>0</v>
      </c>
      <c r="H72" s="253">
        <f t="shared" ref="H72:H75" si="12">G72-F72</f>
        <v>0</v>
      </c>
    </row>
    <row r="73" spans="1:8" x14ac:dyDescent="0.2">
      <c r="A73" s="29" t="s">
        <v>4506</v>
      </c>
      <c r="B73" s="6" t="s">
        <v>6187</v>
      </c>
      <c r="C73" s="253">
        <v>30967.87</v>
      </c>
      <c r="D73" s="250">
        <v>39</v>
      </c>
      <c r="E73" s="250"/>
      <c r="F73" s="253">
        <v>0</v>
      </c>
      <c r="G73" s="253">
        <v>0</v>
      </c>
      <c r="H73" s="253">
        <f t="shared" si="12"/>
        <v>0</v>
      </c>
    </row>
    <row r="74" spans="1:8" x14ac:dyDescent="0.2">
      <c r="A74" s="29" t="s">
        <v>4507</v>
      </c>
      <c r="B74" s="6" t="s">
        <v>6188</v>
      </c>
      <c r="C74" s="253">
        <v>30967.87</v>
      </c>
      <c r="D74" s="250">
        <v>40</v>
      </c>
      <c r="E74" s="250"/>
      <c r="F74" s="253">
        <v>0</v>
      </c>
      <c r="G74" s="253">
        <v>0</v>
      </c>
      <c r="H74" s="253">
        <f t="shared" si="12"/>
        <v>0</v>
      </c>
    </row>
    <row r="75" spans="1:8" x14ac:dyDescent="0.2">
      <c r="A75" s="29" t="s">
        <v>4508</v>
      </c>
      <c r="B75" s="6" t="s">
        <v>6189</v>
      </c>
      <c r="C75" s="253">
        <v>30967.85</v>
      </c>
      <c r="D75" s="250">
        <v>41</v>
      </c>
      <c r="E75" s="250"/>
      <c r="F75" s="253">
        <v>0</v>
      </c>
      <c r="G75" s="253">
        <v>0</v>
      </c>
      <c r="H75" s="253">
        <f t="shared" si="12"/>
        <v>0</v>
      </c>
    </row>
    <row r="76" spans="1:8" x14ac:dyDescent="0.2">
      <c r="A76" s="29" t="s">
        <v>4509</v>
      </c>
      <c r="B76" s="54" t="s">
        <v>4239</v>
      </c>
      <c r="C76" s="253"/>
      <c r="D76" s="250"/>
      <c r="E76" s="250"/>
      <c r="F76" s="250"/>
      <c r="G76" s="250"/>
      <c r="H76" s="250"/>
    </row>
    <row r="77" spans="1:8" x14ac:dyDescent="0.2">
      <c r="A77" s="29" t="s">
        <v>4510</v>
      </c>
      <c r="B77" s="6" t="s">
        <v>6186</v>
      </c>
      <c r="C77" s="253">
        <v>30967.87</v>
      </c>
      <c r="D77" s="250">
        <v>40</v>
      </c>
      <c r="E77" s="250"/>
      <c r="F77" s="253">
        <v>0</v>
      </c>
      <c r="G77" s="253">
        <v>0</v>
      </c>
      <c r="H77" s="253">
        <f t="shared" ref="H77:H80" si="13">G77-F77</f>
        <v>0</v>
      </c>
    </row>
    <row r="78" spans="1:8" x14ac:dyDescent="0.2">
      <c r="A78" s="29" t="s">
        <v>4511</v>
      </c>
      <c r="B78" s="6" t="s">
        <v>6187</v>
      </c>
      <c r="C78" s="253">
        <v>30967.87</v>
      </c>
      <c r="D78" s="250">
        <v>41</v>
      </c>
      <c r="E78" s="250"/>
      <c r="F78" s="253">
        <v>0</v>
      </c>
      <c r="G78" s="253">
        <v>0</v>
      </c>
      <c r="H78" s="253">
        <f t="shared" si="13"/>
        <v>0</v>
      </c>
    </row>
    <row r="79" spans="1:8" x14ac:dyDescent="0.2">
      <c r="A79" s="29" t="s">
        <v>4512</v>
      </c>
      <c r="B79" s="6" t="s">
        <v>6188</v>
      </c>
      <c r="C79" s="253">
        <v>30967.87</v>
      </c>
      <c r="D79" s="250">
        <v>42</v>
      </c>
      <c r="E79" s="250"/>
      <c r="F79" s="253">
        <v>0</v>
      </c>
      <c r="G79" s="253">
        <v>0</v>
      </c>
      <c r="H79" s="253">
        <f t="shared" si="13"/>
        <v>0</v>
      </c>
    </row>
    <row r="80" spans="1:8" x14ac:dyDescent="0.2">
      <c r="A80" s="29" t="s">
        <v>4513</v>
      </c>
      <c r="B80" s="6" t="s">
        <v>6189</v>
      </c>
      <c r="C80" s="253">
        <v>30967.85</v>
      </c>
      <c r="D80" s="250">
        <v>43</v>
      </c>
      <c r="E80" s="250"/>
      <c r="F80" s="253">
        <v>0</v>
      </c>
      <c r="G80" s="253">
        <v>0</v>
      </c>
      <c r="H80" s="253">
        <f t="shared" si="13"/>
        <v>0</v>
      </c>
    </row>
    <row r="81" spans="1:8" x14ac:dyDescent="0.2">
      <c r="A81" s="29" t="s">
        <v>4514</v>
      </c>
      <c r="B81" s="54" t="s">
        <v>4248</v>
      </c>
      <c r="C81" s="253"/>
      <c r="D81" s="250"/>
      <c r="E81" s="250"/>
      <c r="F81" s="250"/>
      <c r="G81" s="250"/>
      <c r="H81" s="250"/>
    </row>
    <row r="82" spans="1:8" x14ac:dyDescent="0.2">
      <c r="A82" s="29" t="s">
        <v>4515</v>
      </c>
      <c r="B82" s="6" t="s">
        <v>6186</v>
      </c>
      <c r="C82" s="253">
        <v>30967.87</v>
      </c>
      <c r="D82" s="250">
        <v>42</v>
      </c>
      <c r="E82" s="250"/>
      <c r="F82" s="253">
        <v>0</v>
      </c>
      <c r="G82" s="253">
        <v>0</v>
      </c>
      <c r="H82" s="253">
        <f t="shared" ref="H82:H85" si="14">G82-F82</f>
        <v>0</v>
      </c>
    </row>
    <row r="83" spans="1:8" x14ac:dyDescent="0.2">
      <c r="A83" s="29" t="s">
        <v>4516</v>
      </c>
      <c r="B83" s="6" t="s">
        <v>6187</v>
      </c>
      <c r="C83" s="253">
        <v>30967.87</v>
      </c>
      <c r="D83" s="250">
        <v>43</v>
      </c>
      <c r="E83" s="250"/>
      <c r="F83" s="253">
        <v>0</v>
      </c>
      <c r="G83" s="253">
        <v>0</v>
      </c>
      <c r="H83" s="253">
        <f t="shared" si="14"/>
        <v>0</v>
      </c>
    </row>
    <row r="84" spans="1:8" x14ac:dyDescent="0.2">
      <c r="A84" s="29" t="s">
        <v>4517</v>
      </c>
      <c r="B84" s="6" t="s">
        <v>6188</v>
      </c>
      <c r="C84" s="253">
        <v>30967.87</v>
      </c>
      <c r="D84" s="250">
        <v>44</v>
      </c>
      <c r="E84" s="250"/>
      <c r="F84" s="253">
        <v>0</v>
      </c>
      <c r="G84" s="253">
        <v>0</v>
      </c>
      <c r="H84" s="253">
        <f t="shared" si="14"/>
        <v>0</v>
      </c>
    </row>
    <row r="85" spans="1:8" x14ac:dyDescent="0.2">
      <c r="A85" s="29" t="s">
        <v>4518</v>
      </c>
      <c r="B85" s="6" t="s">
        <v>6189</v>
      </c>
      <c r="C85" s="253">
        <v>30967.85</v>
      </c>
      <c r="D85" s="250">
        <v>45</v>
      </c>
      <c r="E85" s="250"/>
      <c r="F85" s="253">
        <v>0</v>
      </c>
      <c r="G85" s="253">
        <v>0</v>
      </c>
      <c r="H85" s="253">
        <f t="shared" si="14"/>
        <v>0</v>
      </c>
    </row>
    <row r="86" spans="1:8" x14ac:dyDescent="0.2">
      <c r="A86" s="29" t="s">
        <v>4519</v>
      </c>
      <c r="B86" s="54" t="s">
        <v>4253</v>
      </c>
      <c r="C86" s="253"/>
      <c r="D86" s="250"/>
      <c r="E86" s="250"/>
      <c r="F86" s="250"/>
      <c r="G86" s="250"/>
      <c r="H86" s="250"/>
    </row>
    <row r="87" spans="1:8" x14ac:dyDescent="0.2">
      <c r="A87" s="29" t="s">
        <v>4520</v>
      </c>
      <c r="B87" s="6" t="s">
        <v>6186</v>
      </c>
      <c r="C87" s="253">
        <v>30967.87</v>
      </c>
      <c r="D87" s="250">
        <v>38</v>
      </c>
      <c r="E87" s="250"/>
      <c r="F87" s="253">
        <v>0</v>
      </c>
      <c r="G87" s="253">
        <v>0</v>
      </c>
      <c r="H87" s="253">
        <f t="shared" ref="H87:H90" si="15">G87-F87</f>
        <v>0</v>
      </c>
    </row>
    <row r="88" spans="1:8" x14ac:dyDescent="0.2">
      <c r="A88" s="29" t="s">
        <v>4521</v>
      </c>
      <c r="B88" s="6" t="s">
        <v>6187</v>
      </c>
      <c r="C88" s="253">
        <v>30967.87</v>
      </c>
      <c r="D88" s="250">
        <v>39</v>
      </c>
      <c r="E88" s="250"/>
      <c r="F88" s="253">
        <v>0</v>
      </c>
      <c r="G88" s="253">
        <v>0</v>
      </c>
      <c r="H88" s="253">
        <f t="shared" si="15"/>
        <v>0</v>
      </c>
    </row>
    <row r="89" spans="1:8" x14ac:dyDescent="0.2">
      <c r="A89" s="29" t="s">
        <v>4522</v>
      </c>
      <c r="B89" s="6" t="s">
        <v>6188</v>
      </c>
      <c r="C89" s="253">
        <v>30967.87</v>
      </c>
      <c r="D89" s="250">
        <v>40</v>
      </c>
      <c r="E89" s="250"/>
      <c r="F89" s="253">
        <v>0</v>
      </c>
      <c r="G89" s="253">
        <v>0</v>
      </c>
      <c r="H89" s="253">
        <f t="shared" si="15"/>
        <v>0</v>
      </c>
    </row>
    <row r="90" spans="1:8" x14ac:dyDescent="0.2">
      <c r="A90" s="29" t="s">
        <v>4523</v>
      </c>
      <c r="B90" s="6" t="s">
        <v>6189</v>
      </c>
      <c r="C90" s="253">
        <v>30967.85</v>
      </c>
      <c r="D90" s="250">
        <v>41</v>
      </c>
      <c r="E90" s="250"/>
      <c r="F90" s="253">
        <v>0</v>
      </c>
      <c r="G90" s="253">
        <v>0</v>
      </c>
      <c r="H90" s="253">
        <f t="shared" si="15"/>
        <v>0</v>
      </c>
    </row>
    <row r="91" spans="1:8" x14ac:dyDescent="0.2">
      <c r="A91" s="29" t="s">
        <v>4524</v>
      </c>
      <c r="B91" s="54" t="s">
        <v>4259</v>
      </c>
      <c r="C91" s="253"/>
      <c r="D91" s="250"/>
      <c r="E91" s="250"/>
      <c r="F91" s="250"/>
      <c r="G91" s="250"/>
      <c r="H91" s="250"/>
    </row>
    <row r="92" spans="1:8" x14ac:dyDescent="0.2">
      <c r="A92" s="29" t="s">
        <v>4525</v>
      </c>
      <c r="B92" s="6" t="s">
        <v>6186</v>
      </c>
      <c r="C92" s="253">
        <v>30967.87</v>
      </c>
      <c r="D92" s="250">
        <v>40</v>
      </c>
      <c r="E92" s="250"/>
      <c r="F92" s="253">
        <v>0</v>
      </c>
      <c r="G92" s="253">
        <v>0</v>
      </c>
      <c r="H92" s="253">
        <f t="shared" ref="H92:H95" si="16">G92-F92</f>
        <v>0</v>
      </c>
    </row>
    <row r="93" spans="1:8" x14ac:dyDescent="0.2">
      <c r="A93" s="29" t="s">
        <v>4526</v>
      </c>
      <c r="B93" s="6" t="s">
        <v>6187</v>
      </c>
      <c r="C93" s="253">
        <v>30967.87</v>
      </c>
      <c r="D93" s="250">
        <v>41</v>
      </c>
      <c r="E93" s="250"/>
      <c r="F93" s="253">
        <v>0</v>
      </c>
      <c r="G93" s="253">
        <v>0</v>
      </c>
      <c r="H93" s="253">
        <f t="shared" si="16"/>
        <v>0</v>
      </c>
    </row>
    <row r="94" spans="1:8" x14ac:dyDescent="0.2">
      <c r="A94" s="29" t="s">
        <v>4527</v>
      </c>
      <c r="B94" s="6" t="s">
        <v>6188</v>
      </c>
      <c r="C94" s="253">
        <v>30967.87</v>
      </c>
      <c r="D94" s="250">
        <v>42</v>
      </c>
      <c r="E94" s="250"/>
      <c r="F94" s="253">
        <v>0</v>
      </c>
      <c r="G94" s="253">
        <v>0</v>
      </c>
      <c r="H94" s="253">
        <f t="shared" si="16"/>
        <v>0</v>
      </c>
    </row>
    <row r="95" spans="1:8" x14ac:dyDescent="0.2">
      <c r="A95" s="29" t="s">
        <v>4528</v>
      </c>
      <c r="B95" s="6" t="s">
        <v>6189</v>
      </c>
      <c r="C95" s="253">
        <v>30967.85</v>
      </c>
      <c r="D95" s="250">
        <v>43</v>
      </c>
      <c r="E95" s="250"/>
      <c r="F95" s="253">
        <v>0</v>
      </c>
      <c r="G95" s="253">
        <v>0</v>
      </c>
      <c r="H95" s="253">
        <f t="shared" si="16"/>
        <v>0</v>
      </c>
    </row>
    <row r="96" spans="1:8" x14ac:dyDescent="0.2">
      <c r="A96" s="29" t="s">
        <v>4529</v>
      </c>
      <c r="B96" s="54" t="s">
        <v>4265</v>
      </c>
      <c r="C96" s="253"/>
      <c r="D96" s="250"/>
      <c r="E96" s="250"/>
      <c r="F96" s="250"/>
      <c r="G96" s="250"/>
      <c r="H96" s="250"/>
    </row>
    <row r="97" spans="1:8" x14ac:dyDescent="0.2">
      <c r="A97" s="29" t="s">
        <v>4530</v>
      </c>
      <c r="B97" s="6" t="s">
        <v>6186</v>
      </c>
      <c r="C97" s="253">
        <v>30967.87</v>
      </c>
      <c r="D97" s="250">
        <v>42</v>
      </c>
      <c r="E97" s="250"/>
      <c r="F97" s="253">
        <v>0</v>
      </c>
      <c r="G97" s="253">
        <v>0</v>
      </c>
      <c r="H97" s="253">
        <f t="shared" ref="H97:H100" si="17">G97-F97</f>
        <v>0</v>
      </c>
    </row>
    <row r="98" spans="1:8" x14ac:dyDescent="0.2">
      <c r="A98" s="29" t="s">
        <v>4531</v>
      </c>
      <c r="B98" s="6" t="s">
        <v>6187</v>
      </c>
      <c r="C98" s="253">
        <v>30967.87</v>
      </c>
      <c r="D98" s="250">
        <v>43</v>
      </c>
      <c r="E98" s="250"/>
      <c r="F98" s="253">
        <v>0</v>
      </c>
      <c r="G98" s="253">
        <v>0</v>
      </c>
      <c r="H98" s="253">
        <f t="shared" si="17"/>
        <v>0</v>
      </c>
    </row>
    <row r="99" spans="1:8" x14ac:dyDescent="0.2">
      <c r="A99" s="29" t="s">
        <v>4532</v>
      </c>
      <c r="B99" s="6" t="s">
        <v>6188</v>
      </c>
      <c r="C99" s="253">
        <v>30967.87</v>
      </c>
      <c r="D99" s="250">
        <v>44</v>
      </c>
      <c r="E99" s="250"/>
      <c r="F99" s="253">
        <v>0</v>
      </c>
      <c r="G99" s="253">
        <v>0</v>
      </c>
      <c r="H99" s="253">
        <f t="shared" si="17"/>
        <v>0</v>
      </c>
    </row>
    <row r="100" spans="1:8" x14ac:dyDescent="0.2">
      <c r="A100" s="29" t="s">
        <v>4533</v>
      </c>
      <c r="B100" s="6" t="s">
        <v>6189</v>
      </c>
      <c r="C100" s="253">
        <v>30967.85</v>
      </c>
      <c r="D100" s="250">
        <v>45</v>
      </c>
      <c r="E100" s="250"/>
      <c r="F100" s="253">
        <v>0</v>
      </c>
      <c r="G100" s="253">
        <v>0</v>
      </c>
      <c r="H100" s="253">
        <f t="shared" si="17"/>
        <v>0</v>
      </c>
    </row>
    <row r="101" spans="1:8" x14ac:dyDescent="0.2">
      <c r="A101" s="29" t="s">
        <v>4534</v>
      </c>
      <c r="B101" s="54" t="s">
        <v>4271</v>
      </c>
      <c r="C101" s="253"/>
      <c r="D101" s="250"/>
      <c r="E101" s="250"/>
      <c r="F101" s="250"/>
      <c r="G101" s="250"/>
      <c r="H101" s="250"/>
    </row>
    <row r="102" spans="1:8" x14ac:dyDescent="0.2">
      <c r="A102" s="29" t="s">
        <v>4535</v>
      </c>
      <c r="B102" s="6" t="s">
        <v>6186</v>
      </c>
      <c r="C102" s="253">
        <v>30967.87</v>
      </c>
      <c r="D102" s="250">
        <v>38</v>
      </c>
      <c r="E102" s="250"/>
      <c r="F102" s="253">
        <v>0</v>
      </c>
      <c r="G102" s="253">
        <v>0</v>
      </c>
      <c r="H102" s="253">
        <f t="shared" ref="H102:H105" si="18">G102-F102</f>
        <v>0</v>
      </c>
    </row>
    <row r="103" spans="1:8" x14ac:dyDescent="0.2">
      <c r="A103" s="29" t="s">
        <v>4536</v>
      </c>
      <c r="B103" s="6" t="s">
        <v>6187</v>
      </c>
      <c r="C103" s="253">
        <v>30967.87</v>
      </c>
      <c r="D103" s="250">
        <v>39</v>
      </c>
      <c r="E103" s="250"/>
      <c r="F103" s="253">
        <v>0</v>
      </c>
      <c r="G103" s="253">
        <v>0</v>
      </c>
      <c r="H103" s="253">
        <f t="shared" si="18"/>
        <v>0</v>
      </c>
    </row>
    <row r="104" spans="1:8" x14ac:dyDescent="0.2">
      <c r="A104" s="29" t="s">
        <v>4537</v>
      </c>
      <c r="B104" s="6" t="s">
        <v>6188</v>
      </c>
      <c r="C104" s="253">
        <v>30967.87</v>
      </c>
      <c r="D104" s="250">
        <v>40</v>
      </c>
      <c r="E104" s="250"/>
      <c r="F104" s="253">
        <v>0</v>
      </c>
      <c r="G104" s="253">
        <v>0</v>
      </c>
      <c r="H104" s="253">
        <f t="shared" si="18"/>
        <v>0</v>
      </c>
    </row>
    <row r="105" spans="1:8" x14ac:dyDescent="0.2">
      <c r="A105" s="29" t="s">
        <v>4538</v>
      </c>
      <c r="B105" s="6" t="s">
        <v>6189</v>
      </c>
      <c r="C105" s="253">
        <v>30967.85</v>
      </c>
      <c r="D105" s="250">
        <v>41</v>
      </c>
      <c r="E105" s="250"/>
      <c r="F105" s="253">
        <v>0</v>
      </c>
      <c r="G105" s="253">
        <v>0</v>
      </c>
      <c r="H105" s="253">
        <f t="shared" si="18"/>
        <v>0</v>
      </c>
    </row>
    <row r="106" spans="1:8" x14ac:dyDescent="0.2">
      <c r="A106" s="29" t="s">
        <v>4539</v>
      </c>
      <c r="B106" s="54" t="s">
        <v>4277</v>
      </c>
      <c r="C106" s="253"/>
      <c r="D106" s="250"/>
      <c r="E106" s="250"/>
      <c r="F106" s="250"/>
      <c r="G106" s="250"/>
      <c r="H106" s="250"/>
    </row>
    <row r="107" spans="1:8" x14ac:dyDescent="0.2">
      <c r="A107" s="29" t="s">
        <v>4540</v>
      </c>
      <c r="B107" s="6" t="s">
        <v>6186</v>
      </c>
      <c r="C107" s="253">
        <v>30967.87</v>
      </c>
      <c r="D107" s="250">
        <v>40</v>
      </c>
      <c r="E107" s="250"/>
      <c r="F107" s="253">
        <v>0</v>
      </c>
      <c r="G107" s="253">
        <v>0</v>
      </c>
      <c r="H107" s="253">
        <f t="shared" ref="H107:H110" si="19">G107-F107</f>
        <v>0</v>
      </c>
    </row>
    <row r="108" spans="1:8" x14ac:dyDescent="0.2">
      <c r="A108" s="29" t="s">
        <v>4541</v>
      </c>
      <c r="B108" s="6" t="s">
        <v>6187</v>
      </c>
      <c r="C108" s="253">
        <v>30967.87</v>
      </c>
      <c r="D108" s="250">
        <v>41</v>
      </c>
      <c r="E108" s="250"/>
      <c r="F108" s="253">
        <v>0</v>
      </c>
      <c r="G108" s="253">
        <v>0</v>
      </c>
      <c r="H108" s="253">
        <f t="shared" si="19"/>
        <v>0</v>
      </c>
    </row>
    <row r="109" spans="1:8" x14ac:dyDescent="0.2">
      <c r="A109" s="29" t="s">
        <v>4542</v>
      </c>
      <c r="B109" s="6" t="s">
        <v>6188</v>
      </c>
      <c r="C109" s="253">
        <v>30967.87</v>
      </c>
      <c r="D109" s="250">
        <v>42</v>
      </c>
      <c r="E109" s="250"/>
      <c r="F109" s="253">
        <v>0</v>
      </c>
      <c r="G109" s="253">
        <v>0</v>
      </c>
      <c r="H109" s="253">
        <f t="shared" si="19"/>
        <v>0</v>
      </c>
    </row>
    <row r="110" spans="1:8" x14ac:dyDescent="0.2">
      <c r="A110" s="29" t="s">
        <v>4543</v>
      </c>
      <c r="B110" s="6" t="s">
        <v>6189</v>
      </c>
      <c r="C110" s="253">
        <v>30967.85</v>
      </c>
      <c r="D110" s="250">
        <v>43</v>
      </c>
      <c r="E110" s="250"/>
      <c r="F110" s="253">
        <v>0</v>
      </c>
      <c r="G110" s="253">
        <v>0</v>
      </c>
      <c r="H110" s="253">
        <f t="shared" si="19"/>
        <v>0</v>
      </c>
    </row>
    <row r="111" spans="1:8" x14ac:dyDescent="0.2">
      <c r="A111" s="29" t="s">
        <v>4544</v>
      </c>
      <c r="B111" s="54" t="s">
        <v>4283</v>
      </c>
      <c r="C111" s="253"/>
      <c r="D111" s="250"/>
      <c r="E111" s="250"/>
      <c r="F111" s="250"/>
      <c r="G111" s="250"/>
      <c r="H111" s="250"/>
    </row>
    <row r="112" spans="1:8" x14ac:dyDescent="0.2">
      <c r="A112" s="29" t="s">
        <v>4545</v>
      </c>
      <c r="B112" s="6" t="s">
        <v>6186</v>
      </c>
      <c r="C112" s="253">
        <v>30967.87</v>
      </c>
      <c r="D112" s="250">
        <v>42</v>
      </c>
      <c r="E112" s="250"/>
      <c r="F112" s="253">
        <v>0</v>
      </c>
      <c r="G112" s="253">
        <v>0</v>
      </c>
      <c r="H112" s="253">
        <f t="shared" ref="H112:H115" si="20">G112-F112</f>
        <v>0</v>
      </c>
    </row>
    <row r="113" spans="1:8" x14ac:dyDescent="0.2">
      <c r="A113" s="29" t="s">
        <v>4546</v>
      </c>
      <c r="B113" s="6" t="s">
        <v>6187</v>
      </c>
      <c r="C113" s="253">
        <v>30967.87</v>
      </c>
      <c r="D113" s="250">
        <v>43</v>
      </c>
      <c r="E113" s="250"/>
      <c r="F113" s="253">
        <v>0</v>
      </c>
      <c r="G113" s="253">
        <v>0</v>
      </c>
      <c r="H113" s="253">
        <f t="shared" si="20"/>
        <v>0</v>
      </c>
    </row>
    <row r="114" spans="1:8" x14ac:dyDescent="0.2">
      <c r="A114" s="29" t="s">
        <v>4547</v>
      </c>
      <c r="B114" s="6" t="s">
        <v>6188</v>
      </c>
      <c r="C114" s="253">
        <v>30967.87</v>
      </c>
      <c r="D114" s="250">
        <v>44</v>
      </c>
      <c r="E114" s="250"/>
      <c r="F114" s="253">
        <v>0</v>
      </c>
      <c r="G114" s="253">
        <v>0</v>
      </c>
      <c r="H114" s="253">
        <f t="shared" si="20"/>
        <v>0</v>
      </c>
    </row>
    <row r="115" spans="1:8" x14ac:dyDescent="0.2">
      <c r="A115" s="29" t="s">
        <v>4548</v>
      </c>
      <c r="B115" s="6" t="s">
        <v>6189</v>
      </c>
      <c r="C115" s="253">
        <v>30967.85</v>
      </c>
      <c r="D115" s="250">
        <v>45</v>
      </c>
      <c r="E115" s="250"/>
      <c r="F115" s="253">
        <v>0</v>
      </c>
      <c r="G115" s="253">
        <v>0</v>
      </c>
      <c r="H115" s="253">
        <f t="shared" si="20"/>
        <v>0</v>
      </c>
    </row>
    <row r="116" spans="1:8" x14ac:dyDescent="0.2">
      <c r="A116" s="29" t="s">
        <v>4549</v>
      </c>
      <c r="B116" s="54" t="s">
        <v>4289</v>
      </c>
      <c r="C116" s="253"/>
      <c r="D116" s="250"/>
      <c r="E116" s="250"/>
      <c r="F116" s="250"/>
      <c r="G116" s="250"/>
      <c r="H116" s="250"/>
    </row>
    <row r="117" spans="1:8" x14ac:dyDescent="0.2">
      <c r="A117" s="29" t="s">
        <v>4550</v>
      </c>
      <c r="B117" s="6" t="s">
        <v>6186</v>
      </c>
      <c r="C117" s="253">
        <v>30967.87</v>
      </c>
      <c r="D117" s="250">
        <v>38</v>
      </c>
      <c r="E117" s="250"/>
      <c r="F117" s="253">
        <v>0</v>
      </c>
      <c r="G117" s="253">
        <v>0</v>
      </c>
      <c r="H117" s="253">
        <f t="shared" ref="H117:H120" si="21">G117-F117</f>
        <v>0</v>
      </c>
    </row>
    <row r="118" spans="1:8" x14ac:dyDescent="0.2">
      <c r="A118" s="29" t="s">
        <v>4551</v>
      </c>
      <c r="B118" s="6" t="s">
        <v>6187</v>
      </c>
      <c r="C118" s="253">
        <v>30967.87</v>
      </c>
      <c r="D118" s="250">
        <v>39</v>
      </c>
      <c r="E118" s="250"/>
      <c r="F118" s="253">
        <v>0</v>
      </c>
      <c r="G118" s="253">
        <v>0</v>
      </c>
      <c r="H118" s="253">
        <f t="shared" si="21"/>
        <v>0</v>
      </c>
    </row>
    <row r="119" spans="1:8" x14ac:dyDescent="0.2">
      <c r="A119" s="29" t="s">
        <v>4552</v>
      </c>
      <c r="B119" s="6" t="s">
        <v>6188</v>
      </c>
      <c r="C119" s="253">
        <v>30967.87</v>
      </c>
      <c r="D119" s="250">
        <v>40</v>
      </c>
      <c r="E119" s="250"/>
      <c r="F119" s="253">
        <v>0</v>
      </c>
      <c r="G119" s="253">
        <v>0</v>
      </c>
      <c r="H119" s="253">
        <f t="shared" si="21"/>
        <v>0</v>
      </c>
    </row>
    <row r="120" spans="1:8" x14ac:dyDescent="0.2">
      <c r="A120" s="29" t="s">
        <v>4553</v>
      </c>
      <c r="B120" s="6" t="s">
        <v>6189</v>
      </c>
      <c r="C120" s="253">
        <v>30967.85</v>
      </c>
      <c r="D120" s="250">
        <v>41</v>
      </c>
      <c r="E120" s="250"/>
      <c r="F120" s="253">
        <v>0</v>
      </c>
      <c r="G120" s="253">
        <v>0</v>
      </c>
      <c r="H120" s="253">
        <f t="shared" si="21"/>
        <v>0</v>
      </c>
    </row>
    <row r="121" spans="1:8" x14ac:dyDescent="0.2">
      <c r="A121" s="29" t="s">
        <v>4554</v>
      </c>
      <c r="B121" s="54" t="s">
        <v>4295</v>
      </c>
      <c r="C121" s="253"/>
      <c r="D121" s="250"/>
      <c r="E121" s="250"/>
      <c r="F121" s="250"/>
      <c r="G121" s="250"/>
      <c r="H121" s="250"/>
    </row>
    <row r="122" spans="1:8" x14ac:dyDescent="0.2">
      <c r="A122" s="29" t="s">
        <v>4555</v>
      </c>
      <c r="B122" s="6" t="s">
        <v>6186</v>
      </c>
      <c r="C122" s="253">
        <v>30967.87</v>
      </c>
      <c r="D122" s="250">
        <v>40</v>
      </c>
      <c r="E122" s="250"/>
      <c r="F122" s="253">
        <v>0</v>
      </c>
      <c r="G122" s="253">
        <v>0</v>
      </c>
      <c r="H122" s="253">
        <f t="shared" ref="H122:H125" si="22">G122-F122</f>
        <v>0</v>
      </c>
    </row>
    <row r="123" spans="1:8" x14ac:dyDescent="0.2">
      <c r="A123" s="29" t="s">
        <v>4556</v>
      </c>
      <c r="B123" s="6" t="s">
        <v>6187</v>
      </c>
      <c r="C123" s="253">
        <v>30967.87</v>
      </c>
      <c r="D123" s="250">
        <v>41</v>
      </c>
      <c r="E123" s="250"/>
      <c r="F123" s="253">
        <v>0</v>
      </c>
      <c r="G123" s="253">
        <v>0</v>
      </c>
      <c r="H123" s="253">
        <f t="shared" si="22"/>
        <v>0</v>
      </c>
    </row>
    <row r="124" spans="1:8" x14ac:dyDescent="0.2">
      <c r="A124" s="29" t="s">
        <v>4557</v>
      </c>
      <c r="B124" s="6" t="s">
        <v>6188</v>
      </c>
      <c r="C124" s="253">
        <v>30967.87</v>
      </c>
      <c r="D124" s="250">
        <v>42</v>
      </c>
      <c r="E124" s="250"/>
      <c r="F124" s="253">
        <v>0</v>
      </c>
      <c r="G124" s="253">
        <v>0</v>
      </c>
      <c r="H124" s="253">
        <f t="shared" si="22"/>
        <v>0</v>
      </c>
    </row>
    <row r="125" spans="1:8" x14ac:dyDescent="0.2">
      <c r="A125" s="29" t="s">
        <v>4558</v>
      </c>
      <c r="B125" s="6" t="s">
        <v>6189</v>
      </c>
      <c r="C125" s="253">
        <v>30967.85</v>
      </c>
      <c r="D125" s="250">
        <v>43</v>
      </c>
      <c r="E125" s="250"/>
      <c r="F125" s="253">
        <v>0</v>
      </c>
      <c r="G125" s="253">
        <v>0</v>
      </c>
      <c r="H125" s="253">
        <f t="shared" si="22"/>
        <v>0</v>
      </c>
    </row>
    <row r="126" spans="1:8" x14ac:dyDescent="0.2">
      <c r="A126" s="29" t="s">
        <v>4559</v>
      </c>
      <c r="B126" s="54" t="s">
        <v>4301</v>
      </c>
      <c r="C126" s="253"/>
      <c r="D126" s="250"/>
      <c r="E126" s="250"/>
      <c r="F126" s="250"/>
      <c r="G126" s="250"/>
      <c r="H126" s="250"/>
    </row>
    <row r="127" spans="1:8" x14ac:dyDescent="0.2">
      <c r="A127" s="29" t="s">
        <v>4560</v>
      </c>
      <c r="B127" s="6" t="s">
        <v>6186</v>
      </c>
      <c r="C127" s="253">
        <v>30967.87</v>
      </c>
      <c r="D127" s="250">
        <v>42</v>
      </c>
      <c r="E127" s="250"/>
      <c r="F127" s="253">
        <v>0</v>
      </c>
      <c r="G127" s="253">
        <v>0</v>
      </c>
      <c r="H127" s="253">
        <f t="shared" ref="H127:H130" si="23">G127-F127</f>
        <v>0</v>
      </c>
    </row>
    <row r="128" spans="1:8" x14ac:dyDescent="0.2">
      <c r="A128" s="29" t="s">
        <v>4561</v>
      </c>
      <c r="B128" s="6" t="s">
        <v>6187</v>
      </c>
      <c r="C128" s="253">
        <v>30967.87</v>
      </c>
      <c r="D128" s="250">
        <v>43</v>
      </c>
      <c r="E128" s="250"/>
      <c r="F128" s="253">
        <v>0</v>
      </c>
      <c r="G128" s="253">
        <v>0</v>
      </c>
      <c r="H128" s="253">
        <f t="shared" si="23"/>
        <v>0</v>
      </c>
    </row>
    <row r="129" spans="1:8" x14ac:dyDescent="0.2">
      <c r="A129" s="29" t="s">
        <v>4562</v>
      </c>
      <c r="B129" s="6" t="s">
        <v>6188</v>
      </c>
      <c r="C129" s="253">
        <v>30967.87</v>
      </c>
      <c r="D129" s="250">
        <v>44</v>
      </c>
      <c r="E129" s="250"/>
      <c r="F129" s="253">
        <v>0</v>
      </c>
      <c r="G129" s="253">
        <v>0</v>
      </c>
      <c r="H129" s="253">
        <f t="shared" si="23"/>
        <v>0</v>
      </c>
    </row>
    <row r="130" spans="1:8" x14ac:dyDescent="0.2">
      <c r="A130" s="29" t="s">
        <v>4563</v>
      </c>
      <c r="B130" s="6" t="s">
        <v>6189</v>
      </c>
      <c r="C130" s="253">
        <v>30967.85</v>
      </c>
      <c r="D130" s="250">
        <v>45</v>
      </c>
      <c r="E130" s="250"/>
      <c r="F130" s="253">
        <v>0</v>
      </c>
      <c r="G130" s="253">
        <v>0</v>
      </c>
      <c r="H130" s="253">
        <f t="shared" si="23"/>
        <v>0</v>
      </c>
    </row>
    <row r="131" spans="1:8" x14ac:dyDescent="0.2">
      <c r="A131" s="29" t="s">
        <v>4564</v>
      </c>
      <c r="B131" s="54" t="s">
        <v>4307</v>
      </c>
      <c r="C131" s="253"/>
      <c r="D131" s="250"/>
      <c r="E131" s="250"/>
      <c r="F131" s="250"/>
      <c r="G131" s="250"/>
      <c r="H131" s="250"/>
    </row>
    <row r="132" spans="1:8" x14ac:dyDescent="0.2">
      <c r="A132" s="29" t="s">
        <v>4565</v>
      </c>
      <c r="B132" s="6" t="s">
        <v>6186</v>
      </c>
      <c r="C132" s="253">
        <v>30967.87</v>
      </c>
      <c r="D132" s="250">
        <v>38</v>
      </c>
      <c r="E132" s="250"/>
      <c r="F132" s="253">
        <v>0</v>
      </c>
      <c r="G132" s="253">
        <v>0</v>
      </c>
      <c r="H132" s="253">
        <f t="shared" ref="H132:H135" si="24">G132-F132</f>
        <v>0</v>
      </c>
    </row>
    <row r="133" spans="1:8" x14ac:dyDescent="0.2">
      <c r="A133" s="29" t="s">
        <v>4566</v>
      </c>
      <c r="B133" s="6" t="s">
        <v>6187</v>
      </c>
      <c r="C133" s="253">
        <v>30967.87</v>
      </c>
      <c r="D133" s="250">
        <v>39</v>
      </c>
      <c r="E133" s="250"/>
      <c r="F133" s="253">
        <v>0</v>
      </c>
      <c r="G133" s="253">
        <v>0</v>
      </c>
      <c r="H133" s="253">
        <f t="shared" si="24"/>
        <v>0</v>
      </c>
    </row>
    <row r="134" spans="1:8" x14ac:dyDescent="0.2">
      <c r="A134" s="29" t="s">
        <v>4567</v>
      </c>
      <c r="B134" s="6" t="s">
        <v>6188</v>
      </c>
      <c r="C134" s="253">
        <v>30967.87</v>
      </c>
      <c r="D134" s="250">
        <v>40</v>
      </c>
      <c r="E134" s="250"/>
      <c r="F134" s="253">
        <v>0</v>
      </c>
      <c r="G134" s="253">
        <v>0</v>
      </c>
      <c r="H134" s="253">
        <f t="shared" si="24"/>
        <v>0</v>
      </c>
    </row>
    <row r="135" spans="1:8" x14ac:dyDescent="0.2">
      <c r="A135" s="29" t="s">
        <v>4568</v>
      </c>
      <c r="B135" s="6" t="s">
        <v>6189</v>
      </c>
      <c r="C135" s="253">
        <v>30967.85</v>
      </c>
      <c r="D135" s="250">
        <v>41</v>
      </c>
      <c r="E135" s="250"/>
      <c r="F135" s="253">
        <v>0</v>
      </c>
      <c r="G135" s="253">
        <v>0</v>
      </c>
      <c r="H135" s="253">
        <f t="shared" si="24"/>
        <v>0</v>
      </c>
    </row>
    <row r="136" spans="1:8" x14ac:dyDescent="0.2">
      <c r="A136" s="29" t="s">
        <v>4569</v>
      </c>
      <c r="B136" s="54" t="s">
        <v>4313</v>
      </c>
      <c r="C136" s="253"/>
      <c r="D136" s="250"/>
      <c r="E136" s="250"/>
      <c r="F136" s="250"/>
      <c r="G136" s="250"/>
      <c r="H136" s="250"/>
    </row>
    <row r="137" spans="1:8" x14ac:dyDescent="0.2">
      <c r="A137" s="29" t="s">
        <v>4570</v>
      </c>
      <c r="B137" s="6" t="s">
        <v>6186</v>
      </c>
      <c r="C137" s="253">
        <v>30967.87</v>
      </c>
      <c r="D137" s="250">
        <v>40</v>
      </c>
      <c r="E137" s="250"/>
      <c r="F137" s="253">
        <v>0</v>
      </c>
      <c r="G137" s="253">
        <v>0</v>
      </c>
      <c r="H137" s="253">
        <f t="shared" ref="H137:H140" si="25">G137-F137</f>
        <v>0</v>
      </c>
    </row>
    <row r="138" spans="1:8" x14ac:dyDescent="0.2">
      <c r="A138" s="29" t="s">
        <v>4571</v>
      </c>
      <c r="B138" s="6" t="s">
        <v>6187</v>
      </c>
      <c r="C138" s="253">
        <v>30967.87</v>
      </c>
      <c r="D138" s="250">
        <v>41</v>
      </c>
      <c r="E138" s="250"/>
      <c r="F138" s="253">
        <v>0</v>
      </c>
      <c r="G138" s="253">
        <v>0</v>
      </c>
      <c r="H138" s="253">
        <f t="shared" si="25"/>
        <v>0</v>
      </c>
    </row>
    <row r="139" spans="1:8" x14ac:dyDescent="0.2">
      <c r="A139" s="29" t="s">
        <v>4572</v>
      </c>
      <c r="B139" s="6" t="s">
        <v>6188</v>
      </c>
      <c r="C139" s="253">
        <v>30967.87</v>
      </c>
      <c r="D139" s="250">
        <v>42</v>
      </c>
      <c r="E139" s="250"/>
      <c r="F139" s="253">
        <v>0</v>
      </c>
      <c r="G139" s="253">
        <v>0</v>
      </c>
      <c r="H139" s="253">
        <f t="shared" si="25"/>
        <v>0</v>
      </c>
    </row>
    <row r="140" spans="1:8" x14ac:dyDescent="0.2">
      <c r="A140" s="29" t="s">
        <v>4573</v>
      </c>
      <c r="B140" s="6" t="s">
        <v>6189</v>
      </c>
      <c r="C140" s="253">
        <v>30967.85</v>
      </c>
      <c r="D140" s="250">
        <v>43</v>
      </c>
      <c r="E140" s="250"/>
      <c r="F140" s="253">
        <v>0</v>
      </c>
      <c r="G140" s="253">
        <v>0</v>
      </c>
      <c r="H140" s="253">
        <f t="shared" si="25"/>
        <v>0</v>
      </c>
    </row>
    <row r="141" spans="1:8" x14ac:dyDescent="0.2">
      <c r="A141" s="29" t="s">
        <v>4574</v>
      </c>
      <c r="B141" s="54" t="s">
        <v>4315</v>
      </c>
      <c r="C141" s="253"/>
      <c r="D141" s="250"/>
      <c r="E141" s="250"/>
      <c r="F141" s="250"/>
      <c r="G141" s="250"/>
      <c r="H141" s="250"/>
    </row>
    <row r="142" spans="1:8" x14ac:dyDescent="0.2">
      <c r="A142" s="29" t="s">
        <v>4575</v>
      </c>
      <c r="B142" s="6" t="s">
        <v>6186</v>
      </c>
      <c r="C142" s="253">
        <v>30967.87</v>
      </c>
      <c r="D142" s="250">
        <v>42</v>
      </c>
      <c r="E142" s="250"/>
      <c r="F142" s="253">
        <v>0</v>
      </c>
      <c r="G142" s="253">
        <v>0</v>
      </c>
      <c r="H142" s="253">
        <f t="shared" ref="H142:H145" si="26">G142-F142</f>
        <v>0</v>
      </c>
    </row>
    <row r="143" spans="1:8" x14ac:dyDescent="0.2">
      <c r="A143" s="29" t="s">
        <v>4576</v>
      </c>
      <c r="B143" s="6" t="s">
        <v>6187</v>
      </c>
      <c r="C143" s="253">
        <v>30967.87</v>
      </c>
      <c r="D143" s="250">
        <v>43</v>
      </c>
      <c r="E143" s="250"/>
      <c r="F143" s="253">
        <v>0</v>
      </c>
      <c r="G143" s="253">
        <v>0</v>
      </c>
      <c r="H143" s="253">
        <f t="shared" si="26"/>
        <v>0</v>
      </c>
    </row>
    <row r="144" spans="1:8" x14ac:dyDescent="0.2">
      <c r="A144" s="29" t="s">
        <v>4577</v>
      </c>
      <c r="B144" s="6" t="s">
        <v>6188</v>
      </c>
      <c r="C144" s="253">
        <v>30967.87</v>
      </c>
      <c r="D144" s="250">
        <v>44</v>
      </c>
      <c r="E144" s="250"/>
      <c r="F144" s="253">
        <v>0</v>
      </c>
      <c r="G144" s="253">
        <v>0</v>
      </c>
      <c r="H144" s="253">
        <f t="shared" si="26"/>
        <v>0</v>
      </c>
    </row>
    <row r="145" spans="1:8" x14ac:dyDescent="0.2">
      <c r="A145" s="29" t="s">
        <v>4578</v>
      </c>
      <c r="B145" s="6" t="s">
        <v>6189</v>
      </c>
      <c r="C145" s="253">
        <v>30967.85</v>
      </c>
      <c r="D145" s="250">
        <v>45</v>
      </c>
      <c r="E145" s="250"/>
      <c r="F145" s="253">
        <v>0</v>
      </c>
      <c r="G145" s="253">
        <v>0</v>
      </c>
      <c r="H145" s="253">
        <f t="shared" si="26"/>
        <v>0</v>
      </c>
    </row>
    <row r="146" spans="1:8" x14ac:dyDescent="0.2">
      <c r="A146" s="29" t="s">
        <v>4579</v>
      </c>
      <c r="B146" s="54" t="s">
        <v>4325</v>
      </c>
      <c r="C146" s="253"/>
      <c r="D146" s="250"/>
      <c r="E146" s="250"/>
      <c r="F146" s="250"/>
      <c r="G146" s="250"/>
      <c r="H146" s="250"/>
    </row>
    <row r="147" spans="1:8" x14ac:dyDescent="0.2">
      <c r="A147" s="29" t="s">
        <v>4580</v>
      </c>
      <c r="B147" s="6" t="s">
        <v>6186</v>
      </c>
      <c r="C147" s="253">
        <v>30967.87</v>
      </c>
      <c r="D147" s="250">
        <v>38</v>
      </c>
      <c r="E147" s="250"/>
      <c r="F147" s="253">
        <v>0</v>
      </c>
      <c r="G147" s="253">
        <v>0</v>
      </c>
      <c r="H147" s="253">
        <f t="shared" ref="H147:H150" si="27">G147-F147</f>
        <v>0</v>
      </c>
    </row>
    <row r="148" spans="1:8" x14ac:dyDescent="0.2">
      <c r="A148" s="29" t="s">
        <v>4581</v>
      </c>
      <c r="B148" s="6" t="s">
        <v>6187</v>
      </c>
      <c r="C148" s="253">
        <v>30967.87</v>
      </c>
      <c r="D148" s="250">
        <v>39</v>
      </c>
      <c r="E148" s="250"/>
      <c r="F148" s="253">
        <v>0</v>
      </c>
      <c r="G148" s="253">
        <v>0</v>
      </c>
      <c r="H148" s="253">
        <f t="shared" si="27"/>
        <v>0</v>
      </c>
    </row>
    <row r="149" spans="1:8" x14ac:dyDescent="0.2">
      <c r="A149" s="29" t="s">
        <v>4582</v>
      </c>
      <c r="B149" s="6" t="s">
        <v>6188</v>
      </c>
      <c r="C149" s="253">
        <v>30967.87</v>
      </c>
      <c r="D149" s="250">
        <v>40</v>
      </c>
      <c r="E149" s="250"/>
      <c r="F149" s="253">
        <v>0</v>
      </c>
      <c r="G149" s="253">
        <v>0</v>
      </c>
      <c r="H149" s="253">
        <f t="shared" si="27"/>
        <v>0</v>
      </c>
    </row>
    <row r="150" spans="1:8" x14ac:dyDescent="0.2">
      <c r="A150" s="29" t="s">
        <v>4583</v>
      </c>
      <c r="B150" s="6" t="s">
        <v>6189</v>
      </c>
      <c r="C150" s="253">
        <v>30967.85</v>
      </c>
      <c r="D150" s="250">
        <v>41</v>
      </c>
      <c r="E150" s="250"/>
      <c r="F150" s="253">
        <v>0</v>
      </c>
      <c r="G150" s="253">
        <v>0</v>
      </c>
      <c r="H150" s="253">
        <f t="shared" si="27"/>
        <v>0</v>
      </c>
    </row>
    <row r="151" spans="1:8" x14ac:dyDescent="0.2">
      <c r="A151" s="29" t="s">
        <v>4584</v>
      </c>
      <c r="B151" s="54" t="s">
        <v>4331</v>
      </c>
      <c r="C151" s="253"/>
      <c r="D151" s="250"/>
      <c r="E151" s="250"/>
      <c r="F151" s="250"/>
      <c r="G151" s="250"/>
      <c r="H151" s="250"/>
    </row>
    <row r="152" spans="1:8" x14ac:dyDescent="0.2">
      <c r="A152" s="29" t="s">
        <v>4585</v>
      </c>
      <c r="B152" s="6" t="s">
        <v>6186</v>
      </c>
      <c r="C152" s="253">
        <v>30967.87</v>
      </c>
      <c r="D152" s="250">
        <v>40</v>
      </c>
      <c r="E152" s="250"/>
      <c r="F152" s="253">
        <v>0</v>
      </c>
      <c r="G152" s="253">
        <v>0</v>
      </c>
      <c r="H152" s="253">
        <f t="shared" ref="H152:H155" si="28">G152-F152</f>
        <v>0</v>
      </c>
    </row>
    <row r="153" spans="1:8" x14ac:dyDescent="0.2">
      <c r="A153" s="29" t="s">
        <v>4586</v>
      </c>
      <c r="B153" s="6" t="s">
        <v>6187</v>
      </c>
      <c r="C153" s="253">
        <v>30967.87</v>
      </c>
      <c r="D153" s="250">
        <v>41</v>
      </c>
      <c r="E153" s="250"/>
      <c r="F153" s="253">
        <v>0</v>
      </c>
      <c r="G153" s="253">
        <v>0</v>
      </c>
      <c r="H153" s="253">
        <f t="shared" si="28"/>
        <v>0</v>
      </c>
    </row>
    <row r="154" spans="1:8" x14ac:dyDescent="0.2">
      <c r="A154" s="29" t="s">
        <v>4587</v>
      </c>
      <c r="B154" s="6" t="s">
        <v>6188</v>
      </c>
      <c r="C154" s="253">
        <v>30967.87</v>
      </c>
      <c r="D154" s="250">
        <v>42</v>
      </c>
      <c r="E154" s="250"/>
      <c r="F154" s="253">
        <v>0</v>
      </c>
      <c r="G154" s="253">
        <v>0</v>
      </c>
      <c r="H154" s="253">
        <f t="shared" si="28"/>
        <v>0</v>
      </c>
    </row>
    <row r="155" spans="1:8" x14ac:dyDescent="0.2">
      <c r="A155" s="29" t="s">
        <v>4588</v>
      </c>
      <c r="B155" s="6" t="s">
        <v>6189</v>
      </c>
      <c r="C155" s="253">
        <v>30967.85</v>
      </c>
      <c r="D155" s="250">
        <v>43</v>
      </c>
      <c r="E155" s="250"/>
      <c r="F155" s="253">
        <v>0</v>
      </c>
      <c r="G155" s="253">
        <v>0</v>
      </c>
      <c r="H155" s="253">
        <f t="shared" si="28"/>
        <v>0</v>
      </c>
    </row>
    <row r="156" spans="1:8" x14ac:dyDescent="0.2">
      <c r="A156" s="29" t="s">
        <v>4589</v>
      </c>
      <c r="B156" s="54" t="s">
        <v>4333</v>
      </c>
      <c r="C156" s="253"/>
      <c r="D156" s="250"/>
      <c r="E156" s="250"/>
      <c r="F156" s="250"/>
      <c r="G156" s="250"/>
      <c r="H156" s="250"/>
    </row>
    <row r="157" spans="1:8" x14ac:dyDescent="0.2">
      <c r="A157" s="29" t="s">
        <v>4590</v>
      </c>
      <c r="B157" s="6" t="s">
        <v>6186</v>
      </c>
      <c r="C157" s="253">
        <v>30967.87</v>
      </c>
      <c r="D157" s="250">
        <v>42</v>
      </c>
      <c r="E157" s="250"/>
      <c r="F157" s="253">
        <v>0</v>
      </c>
      <c r="G157" s="253">
        <v>0</v>
      </c>
      <c r="H157" s="253">
        <f t="shared" ref="H157:H160" si="29">G157-F157</f>
        <v>0</v>
      </c>
    </row>
    <row r="158" spans="1:8" x14ac:dyDescent="0.2">
      <c r="A158" s="29" t="s">
        <v>4591</v>
      </c>
      <c r="B158" s="6" t="s">
        <v>6187</v>
      </c>
      <c r="C158" s="253">
        <v>30967.87</v>
      </c>
      <c r="D158" s="250">
        <v>43</v>
      </c>
      <c r="E158" s="250"/>
      <c r="F158" s="253">
        <v>0</v>
      </c>
      <c r="G158" s="253">
        <v>0</v>
      </c>
      <c r="H158" s="253">
        <f t="shared" si="29"/>
        <v>0</v>
      </c>
    </row>
    <row r="159" spans="1:8" x14ac:dyDescent="0.2">
      <c r="A159" s="29" t="s">
        <v>4592</v>
      </c>
      <c r="B159" s="6" t="s">
        <v>6188</v>
      </c>
      <c r="C159" s="253">
        <v>30967.87</v>
      </c>
      <c r="D159" s="250">
        <v>44</v>
      </c>
      <c r="E159" s="250"/>
      <c r="F159" s="253">
        <v>0</v>
      </c>
      <c r="G159" s="253">
        <v>0</v>
      </c>
      <c r="H159" s="253">
        <f t="shared" si="29"/>
        <v>0</v>
      </c>
    </row>
    <row r="160" spans="1:8" x14ac:dyDescent="0.2">
      <c r="A160" s="29" t="s">
        <v>4593</v>
      </c>
      <c r="B160" s="6" t="s">
        <v>6189</v>
      </c>
      <c r="C160" s="253">
        <v>30967.85</v>
      </c>
      <c r="D160" s="250">
        <v>45</v>
      </c>
      <c r="E160" s="250"/>
      <c r="F160" s="253">
        <v>0</v>
      </c>
      <c r="G160" s="253">
        <v>0</v>
      </c>
      <c r="H160" s="253">
        <f t="shared" si="29"/>
        <v>0</v>
      </c>
    </row>
    <row r="161" spans="1:8" x14ac:dyDescent="0.2">
      <c r="A161" s="29" t="s">
        <v>4594</v>
      </c>
      <c r="B161" s="54" t="s">
        <v>4343</v>
      </c>
      <c r="C161" s="253"/>
      <c r="D161" s="250"/>
      <c r="E161" s="250"/>
      <c r="F161" s="250"/>
      <c r="G161" s="250"/>
      <c r="H161" s="250"/>
    </row>
    <row r="162" spans="1:8" x14ac:dyDescent="0.2">
      <c r="A162" s="29" t="s">
        <v>4595</v>
      </c>
      <c r="B162" s="6" t="s">
        <v>6186</v>
      </c>
      <c r="C162" s="253">
        <v>30967.87</v>
      </c>
      <c r="D162" s="250">
        <v>38</v>
      </c>
      <c r="E162" s="250"/>
      <c r="F162" s="253">
        <v>0</v>
      </c>
      <c r="G162" s="253">
        <v>0</v>
      </c>
      <c r="H162" s="253">
        <f t="shared" ref="H162:H165" si="30">G162-F162</f>
        <v>0</v>
      </c>
    </row>
    <row r="163" spans="1:8" x14ac:dyDescent="0.2">
      <c r="A163" s="29" t="s">
        <v>4596</v>
      </c>
      <c r="B163" s="6" t="s">
        <v>6187</v>
      </c>
      <c r="C163" s="253">
        <v>30967.87</v>
      </c>
      <c r="D163" s="250">
        <v>39</v>
      </c>
      <c r="E163" s="250"/>
      <c r="F163" s="253">
        <v>0</v>
      </c>
      <c r="G163" s="253">
        <v>0</v>
      </c>
      <c r="H163" s="253">
        <f t="shared" si="30"/>
        <v>0</v>
      </c>
    </row>
    <row r="164" spans="1:8" x14ac:dyDescent="0.2">
      <c r="A164" s="29" t="s">
        <v>4597</v>
      </c>
      <c r="B164" s="6" t="s">
        <v>6188</v>
      </c>
      <c r="C164" s="253">
        <v>30967.87</v>
      </c>
      <c r="D164" s="250">
        <v>40</v>
      </c>
      <c r="E164" s="250"/>
      <c r="F164" s="253">
        <v>0</v>
      </c>
      <c r="G164" s="253">
        <v>0</v>
      </c>
      <c r="H164" s="253">
        <f t="shared" si="30"/>
        <v>0</v>
      </c>
    </row>
    <row r="165" spans="1:8" x14ac:dyDescent="0.2">
      <c r="A165" s="29" t="s">
        <v>4598</v>
      </c>
      <c r="B165" s="6" t="s">
        <v>6189</v>
      </c>
      <c r="C165" s="253">
        <v>30967.85</v>
      </c>
      <c r="D165" s="250">
        <v>41</v>
      </c>
      <c r="E165" s="250"/>
      <c r="F165" s="253">
        <v>0</v>
      </c>
      <c r="G165" s="253">
        <v>0</v>
      </c>
      <c r="H165" s="253">
        <f t="shared" si="30"/>
        <v>0</v>
      </c>
    </row>
    <row r="166" spans="1:8" x14ac:dyDescent="0.2">
      <c r="A166" s="29" t="s">
        <v>4599</v>
      </c>
      <c r="B166" s="54" t="s">
        <v>4345</v>
      </c>
      <c r="C166" s="253"/>
      <c r="D166" s="250"/>
      <c r="E166" s="250"/>
      <c r="F166" s="250"/>
      <c r="G166" s="250"/>
      <c r="H166" s="250"/>
    </row>
    <row r="167" spans="1:8" x14ac:dyDescent="0.2">
      <c r="A167" s="29" t="s">
        <v>4600</v>
      </c>
      <c r="B167" s="6" t="s">
        <v>6186</v>
      </c>
      <c r="C167" s="253">
        <v>17156.189999999999</v>
      </c>
      <c r="D167" s="250">
        <v>40</v>
      </c>
      <c r="E167" s="250"/>
      <c r="F167" s="253">
        <v>0</v>
      </c>
      <c r="G167" s="253">
        <v>0</v>
      </c>
      <c r="H167" s="253">
        <f t="shared" ref="H167:H170" si="31">G167-F167</f>
        <v>0</v>
      </c>
    </row>
    <row r="168" spans="1:8" x14ac:dyDescent="0.2">
      <c r="A168" s="29" t="s">
        <v>4601</v>
      </c>
      <c r="B168" s="6" t="s">
        <v>6187</v>
      </c>
      <c r="C168" s="253">
        <v>17156.189999999999</v>
      </c>
      <c r="D168" s="250">
        <v>41</v>
      </c>
      <c r="E168" s="250"/>
      <c r="F168" s="253">
        <v>0</v>
      </c>
      <c r="G168" s="253">
        <v>0</v>
      </c>
      <c r="H168" s="253">
        <f t="shared" si="31"/>
        <v>0</v>
      </c>
    </row>
    <row r="169" spans="1:8" x14ac:dyDescent="0.2">
      <c r="A169" s="29" t="s">
        <v>4602</v>
      </c>
      <c r="B169" s="6" t="s">
        <v>6188</v>
      </c>
      <c r="C169" s="253">
        <v>17156.189999999999</v>
      </c>
      <c r="D169" s="250">
        <v>42</v>
      </c>
      <c r="E169" s="250"/>
      <c r="F169" s="253">
        <v>0</v>
      </c>
      <c r="G169" s="253">
        <v>0</v>
      </c>
      <c r="H169" s="253">
        <f t="shared" si="31"/>
        <v>0</v>
      </c>
    </row>
    <row r="170" spans="1:8" x14ac:dyDescent="0.2">
      <c r="A170" s="29" t="s">
        <v>4603</v>
      </c>
      <c r="B170" s="6" t="s">
        <v>6189</v>
      </c>
      <c r="C170" s="253">
        <v>17156.169999999998</v>
      </c>
      <c r="D170" s="250">
        <v>43</v>
      </c>
      <c r="E170" s="250"/>
      <c r="F170" s="253">
        <v>0</v>
      </c>
      <c r="G170" s="253">
        <v>0</v>
      </c>
      <c r="H170" s="253">
        <f t="shared" si="31"/>
        <v>0</v>
      </c>
    </row>
    <row r="171" spans="1:8" x14ac:dyDescent="0.2">
      <c r="A171" s="29" t="s">
        <v>4604</v>
      </c>
      <c r="B171" s="54" t="s">
        <v>4351</v>
      </c>
      <c r="C171" s="253"/>
      <c r="D171" s="250"/>
      <c r="E171" s="250"/>
      <c r="F171" s="250"/>
      <c r="G171" s="250"/>
      <c r="H171" s="250"/>
    </row>
    <row r="172" spans="1:8" x14ac:dyDescent="0.2">
      <c r="A172" s="29" t="s">
        <v>4605</v>
      </c>
      <c r="B172" s="6" t="s">
        <v>6186</v>
      </c>
      <c r="C172" s="253">
        <v>8864.11</v>
      </c>
      <c r="D172" s="250">
        <v>42</v>
      </c>
      <c r="E172" s="250"/>
      <c r="F172" s="253">
        <v>0</v>
      </c>
      <c r="G172" s="253">
        <v>0</v>
      </c>
      <c r="H172" s="253">
        <f t="shared" ref="H172:H175" si="32">G172-F172</f>
        <v>0</v>
      </c>
    </row>
    <row r="173" spans="1:8" x14ac:dyDescent="0.2">
      <c r="A173" s="29" t="s">
        <v>4606</v>
      </c>
      <c r="B173" s="6" t="s">
        <v>6187</v>
      </c>
      <c r="C173" s="253">
        <v>8864.11</v>
      </c>
      <c r="D173" s="250">
        <v>43</v>
      </c>
      <c r="E173" s="250"/>
      <c r="F173" s="253">
        <v>0</v>
      </c>
      <c r="G173" s="253">
        <v>0</v>
      </c>
      <c r="H173" s="253">
        <f t="shared" si="32"/>
        <v>0</v>
      </c>
    </row>
    <row r="174" spans="1:8" x14ac:dyDescent="0.2">
      <c r="A174" s="29" t="s">
        <v>4607</v>
      </c>
      <c r="B174" s="6" t="s">
        <v>6188</v>
      </c>
      <c r="C174" s="253">
        <v>8864.11</v>
      </c>
      <c r="D174" s="250">
        <v>44</v>
      </c>
      <c r="E174" s="250"/>
      <c r="F174" s="253">
        <v>0</v>
      </c>
      <c r="G174" s="253">
        <v>0</v>
      </c>
      <c r="H174" s="253">
        <f t="shared" si="32"/>
        <v>0</v>
      </c>
    </row>
    <row r="175" spans="1:8" x14ac:dyDescent="0.2">
      <c r="A175" s="29" t="s">
        <v>4608</v>
      </c>
      <c r="B175" s="6" t="s">
        <v>6189</v>
      </c>
      <c r="C175" s="253">
        <v>8864.1200000000008</v>
      </c>
      <c r="D175" s="250">
        <v>45</v>
      </c>
      <c r="E175" s="250"/>
      <c r="F175" s="253">
        <v>0</v>
      </c>
      <c r="G175" s="253">
        <v>0</v>
      </c>
      <c r="H175" s="253">
        <f t="shared" si="32"/>
        <v>0</v>
      </c>
    </row>
    <row r="176" spans="1:8" x14ac:dyDescent="0.2">
      <c r="A176" s="29" t="s">
        <v>4609</v>
      </c>
      <c r="B176" s="54" t="s">
        <v>4361</v>
      </c>
      <c r="C176" s="253"/>
      <c r="D176" s="253"/>
      <c r="E176" s="253"/>
      <c r="F176" s="253"/>
      <c r="G176" s="253"/>
      <c r="H176" s="253"/>
    </row>
    <row r="177" spans="1:8" x14ac:dyDescent="0.2">
      <c r="A177" s="29" t="s">
        <v>4610</v>
      </c>
      <c r="B177" s="6" t="s">
        <v>6186</v>
      </c>
      <c r="C177" s="253">
        <v>19874.689999999999</v>
      </c>
      <c r="D177" s="250">
        <v>38</v>
      </c>
      <c r="E177" s="250"/>
      <c r="F177" s="253">
        <v>0</v>
      </c>
      <c r="G177" s="253">
        <v>0</v>
      </c>
      <c r="H177" s="253">
        <f t="shared" ref="H177:H180" si="33">G177-F177</f>
        <v>0</v>
      </c>
    </row>
    <row r="178" spans="1:8" x14ac:dyDescent="0.2">
      <c r="A178" s="29" t="s">
        <v>4611</v>
      </c>
      <c r="B178" s="6" t="s">
        <v>6187</v>
      </c>
      <c r="C178" s="253">
        <v>19874.689999999999</v>
      </c>
      <c r="D178" s="250">
        <v>39</v>
      </c>
      <c r="E178" s="250"/>
      <c r="F178" s="253">
        <v>0</v>
      </c>
      <c r="G178" s="253">
        <v>0</v>
      </c>
      <c r="H178" s="253">
        <f t="shared" si="33"/>
        <v>0</v>
      </c>
    </row>
    <row r="179" spans="1:8" x14ac:dyDescent="0.2">
      <c r="A179" s="29" t="s">
        <v>4612</v>
      </c>
      <c r="B179" s="6" t="s">
        <v>6188</v>
      </c>
      <c r="C179" s="253">
        <v>19874.689999999999</v>
      </c>
      <c r="D179" s="250">
        <v>40</v>
      </c>
      <c r="E179" s="250"/>
      <c r="F179" s="253">
        <v>0</v>
      </c>
      <c r="G179" s="253">
        <v>0</v>
      </c>
      <c r="H179" s="253">
        <f t="shared" si="33"/>
        <v>0</v>
      </c>
    </row>
    <row r="180" spans="1:8" x14ac:dyDescent="0.2">
      <c r="A180" s="29" t="s">
        <v>4613</v>
      </c>
      <c r="B180" s="6" t="s">
        <v>6189</v>
      </c>
      <c r="C180" s="253">
        <v>19874.699999999997</v>
      </c>
      <c r="D180" s="250">
        <v>41</v>
      </c>
      <c r="E180" s="250"/>
      <c r="F180" s="253">
        <v>0</v>
      </c>
      <c r="G180" s="253">
        <v>0</v>
      </c>
      <c r="H180" s="253">
        <f t="shared" si="33"/>
        <v>0</v>
      </c>
    </row>
    <row r="181" spans="1:8" x14ac:dyDescent="0.2">
      <c r="A181" s="29" t="s">
        <v>4614</v>
      </c>
      <c r="B181" s="54" t="s">
        <v>4367</v>
      </c>
      <c r="C181" s="253"/>
      <c r="D181" s="250"/>
      <c r="E181" s="250"/>
      <c r="F181" s="250"/>
      <c r="G181" s="250"/>
      <c r="H181" s="250"/>
    </row>
    <row r="182" spans="1:8" x14ac:dyDescent="0.2">
      <c r="A182" s="29" t="s">
        <v>4615</v>
      </c>
      <c r="B182" s="6" t="s">
        <v>6186</v>
      </c>
      <c r="C182" s="253">
        <v>19874.689999999999</v>
      </c>
      <c r="D182" s="250">
        <v>40</v>
      </c>
      <c r="E182" s="250"/>
      <c r="F182" s="253">
        <v>0</v>
      </c>
      <c r="G182" s="253">
        <v>0</v>
      </c>
      <c r="H182" s="253">
        <f t="shared" ref="H182:H185" si="34">G182-F182</f>
        <v>0</v>
      </c>
    </row>
    <row r="183" spans="1:8" x14ac:dyDescent="0.2">
      <c r="A183" s="29" t="s">
        <v>4616</v>
      </c>
      <c r="B183" s="6" t="s">
        <v>6187</v>
      </c>
      <c r="C183" s="253">
        <v>19874.689999999999</v>
      </c>
      <c r="D183" s="250">
        <v>41</v>
      </c>
      <c r="E183" s="250"/>
      <c r="F183" s="253">
        <v>0</v>
      </c>
      <c r="G183" s="253">
        <v>0</v>
      </c>
      <c r="H183" s="253">
        <f t="shared" si="34"/>
        <v>0</v>
      </c>
    </row>
    <row r="184" spans="1:8" x14ac:dyDescent="0.2">
      <c r="A184" s="29" t="s">
        <v>4617</v>
      </c>
      <c r="B184" s="6" t="s">
        <v>6188</v>
      </c>
      <c r="C184" s="253">
        <v>19874.689999999999</v>
      </c>
      <c r="D184" s="250">
        <v>42</v>
      </c>
      <c r="E184" s="250"/>
      <c r="F184" s="253">
        <v>0</v>
      </c>
      <c r="G184" s="253">
        <v>0</v>
      </c>
      <c r="H184" s="253">
        <f t="shared" si="34"/>
        <v>0</v>
      </c>
    </row>
    <row r="185" spans="1:8" x14ac:dyDescent="0.2">
      <c r="A185" s="29" t="s">
        <v>4618</v>
      </c>
      <c r="B185" s="6" t="s">
        <v>6189</v>
      </c>
      <c r="C185" s="253">
        <v>19874.699999999997</v>
      </c>
      <c r="D185" s="250">
        <v>43</v>
      </c>
      <c r="E185" s="250"/>
      <c r="F185" s="253">
        <v>0</v>
      </c>
      <c r="G185" s="253">
        <v>0</v>
      </c>
      <c r="H185" s="253">
        <f t="shared" si="34"/>
        <v>0</v>
      </c>
    </row>
    <row r="186" spans="1:8" x14ac:dyDescent="0.2">
      <c r="A186" s="29" t="s">
        <v>4619</v>
      </c>
      <c r="B186" s="54" t="s">
        <v>4373</v>
      </c>
      <c r="C186" s="253"/>
      <c r="D186" s="250"/>
      <c r="E186" s="250"/>
      <c r="F186" s="250"/>
      <c r="G186" s="250"/>
      <c r="H186" s="250"/>
    </row>
    <row r="187" spans="1:8" x14ac:dyDescent="0.2">
      <c r="A187" s="29" t="s">
        <v>4620</v>
      </c>
      <c r="B187" s="6" t="s">
        <v>6186</v>
      </c>
      <c r="C187" s="253">
        <v>19874.689999999999</v>
      </c>
      <c r="D187" s="250">
        <v>42</v>
      </c>
      <c r="E187" s="250"/>
      <c r="F187" s="253">
        <v>0</v>
      </c>
      <c r="G187" s="253">
        <v>0</v>
      </c>
      <c r="H187" s="253">
        <f t="shared" ref="H187:H190" si="35">G187-F187</f>
        <v>0</v>
      </c>
    </row>
    <row r="188" spans="1:8" x14ac:dyDescent="0.2">
      <c r="A188" s="29" t="s">
        <v>4621</v>
      </c>
      <c r="B188" s="6" t="s">
        <v>6187</v>
      </c>
      <c r="C188" s="253">
        <v>19874.689999999999</v>
      </c>
      <c r="D188" s="250">
        <v>43</v>
      </c>
      <c r="E188" s="250"/>
      <c r="F188" s="253">
        <v>0</v>
      </c>
      <c r="G188" s="253">
        <v>0</v>
      </c>
      <c r="H188" s="253">
        <f t="shared" si="35"/>
        <v>0</v>
      </c>
    </row>
    <row r="189" spans="1:8" x14ac:dyDescent="0.2">
      <c r="A189" s="29" t="s">
        <v>4622</v>
      </c>
      <c r="B189" s="6" t="s">
        <v>6188</v>
      </c>
      <c r="C189" s="253">
        <v>19874.689999999999</v>
      </c>
      <c r="D189" s="250">
        <v>44</v>
      </c>
      <c r="E189" s="250"/>
      <c r="F189" s="253">
        <v>0</v>
      </c>
      <c r="G189" s="253">
        <v>0</v>
      </c>
      <c r="H189" s="253">
        <f t="shared" si="35"/>
        <v>0</v>
      </c>
    </row>
    <row r="190" spans="1:8" x14ac:dyDescent="0.2">
      <c r="A190" s="29" t="s">
        <v>4623</v>
      </c>
      <c r="B190" s="6" t="s">
        <v>6189</v>
      </c>
      <c r="C190" s="253">
        <v>19874.699999999997</v>
      </c>
      <c r="D190" s="250">
        <v>45</v>
      </c>
      <c r="E190" s="250"/>
      <c r="F190" s="253">
        <v>0</v>
      </c>
      <c r="G190" s="253">
        <v>0</v>
      </c>
      <c r="H190" s="253">
        <f t="shared" si="35"/>
        <v>0</v>
      </c>
    </row>
    <row r="191" spans="1:8" x14ac:dyDescent="0.2">
      <c r="A191" s="29" t="s">
        <v>4624</v>
      </c>
      <c r="B191" s="54" t="s">
        <v>4379</v>
      </c>
      <c r="C191" s="253"/>
      <c r="D191" s="250"/>
      <c r="E191" s="250"/>
      <c r="F191" s="250"/>
      <c r="G191" s="250"/>
      <c r="H191" s="250"/>
    </row>
    <row r="192" spans="1:8" x14ac:dyDescent="0.2">
      <c r="A192" s="29" t="s">
        <v>4625</v>
      </c>
      <c r="B192" s="6" t="s">
        <v>6186</v>
      </c>
      <c r="C192" s="253">
        <v>19874.689999999999</v>
      </c>
      <c r="D192" s="250">
        <v>38</v>
      </c>
      <c r="E192" s="250"/>
      <c r="F192" s="253">
        <v>0</v>
      </c>
      <c r="G192" s="253">
        <v>0</v>
      </c>
      <c r="H192" s="253">
        <f t="shared" ref="H192:H195" si="36">G192-F192</f>
        <v>0</v>
      </c>
    </row>
    <row r="193" spans="1:8" x14ac:dyDescent="0.2">
      <c r="A193" s="29" t="s">
        <v>4626</v>
      </c>
      <c r="B193" s="6" t="s">
        <v>6187</v>
      </c>
      <c r="C193" s="253">
        <v>19874.689999999999</v>
      </c>
      <c r="D193" s="250">
        <v>39</v>
      </c>
      <c r="E193" s="250"/>
      <c r="F193" s="253">
        <v>0</v>
      </c>
      <c r="G193" s="253">
        <v>0</v>
      </c>
      <c r="H193" s="253">
        <f t="shared" si="36"/>
        <v>0</v>
      </c>
    </row>
    <row r="194" spans="1:8" x14ac:dyDescent="0.2">
      <c r="A194" s="29" t="s">
        <v>4627</v>
      </c>
      <c r="B194" s="6" t="s">
        <v>6188</v>
      </c>
      <c r="C194" s="253">
        <v>19874.689999999999</v>
      </c>
      <c r="D194" s="250">
        <v>40</v>
      </c>
      <c r="E194" s="250"/>
      <c r="F194" s="253">
        <v>0</v>
      </c>
      <c r="G194" s="253">
        <v>0</v>
      </c>
      <c r="H194" s="253">
        <f t="shared" si="36"/>
        <v>0</v>
      </c>
    </row>
    <row r="195" spans="1:8" x14ac:dyDescent="0.2">
      <c r="A195" s="29" t="s">
        <v>4628</v>
      </c>
      <c r="B195" s="6" t="s">
        <v>6189</v>
      </c>
      <c r="C195" s="253">
        <v>19874.699999999997</v>
      </c>
      <c r="D195" s="250">
        <v>41</v>
      </c>
      <c r="E195" s="250"/>
      <c r="F195" s="253">
        <v>0</v>
      </c>
      <c r="G195" s="253">
        <v>0</v>
      </c>
      <c r="H195" s="253">
        <f t="shared" si="36"/>
        <v>0</v>
      </c>
    </row>
    <row r="196" spans="1:8" x14ac:dyDescent="0.2">
      <c r="A196" s="29" t="s">
        <v>4629</v>
      </c>
      <c r="B196" s="54" t="s">
        <v>4385</v>
      </c>
      <c r="C196" s="253"/>
      <c r="D196" s="250"/>
      <c r="E196" s="250"/>
      <c r="F196" s="250"/>
      <c r="G196" s="250"/>
      <c r="H196" s="250"/>
    </row>
    <row r="197" spans="1:8" x14ac:dyDescent="0.2">
      <c r="A197" s="29" t="s">
        <v>4630</v>
      </c>
      <c r="B197" s="6" t="s">
        <v>6186</v>
      </c>
      <c r="C197" s="253">
        <v>19874.689999999999</v>
      </c>
      <c r="D197" s="250">
        <v>40</v>
      </c>
      <c r="E197" s="250"/>
      <c r="F197" s="253">
        <v>0</v>
      </c>
      <c r="G197" s="253">
        <v>0</v>
      </c>
      <c r="H197" s="253">
        <f t="shared" ref="H197:H200" si="37">G197-F197</f>
        <v>0</v>
      </c>
    </row>
    <row r="198" spans="1:8" x14ac:dyDescent="0.2">
      <c r="A198" s="29" t="s">
        <v>4631</v>
      </c>
      <c r="B198" s="6" t="s">
        <v>6187</v>
      </c>
      <c r="C198" s="253">
        <v>19874.689999999999</v>
      </c>
      <c r="D198" s="250">
        <v>41</v>
      </c>
      <c r="E198" s="250"/>
      <c r="F198" s="253">
        <v>0</v>
      </c>
      <c r="G198" s="253">
        <v>0</v>
      </c>
      <c r="H198" s="253">
        <f t="shared" si="37"/>
        <v>0</v>
      </c>
    </row>
    <row r="199" spans="1:8" x14ac:dyDescent="0.2">
      <c r="A199" s="29" t="s">
        <v>4632</v>
      </c>
      <c r="B199" s="6" t="s">
        <v>6188</v>
      </c>
      <c r="C199" s="253">
        <v>19874.689999999999</v>
      </c>
      <c r="D199" s="250">
        <v>42</v>
      </c>
      <c r="E199" s="250"/>
      <c r="F199" s="253">
        <v>0</v>
      </c>
      <c r="G199" s="253">
        <v>0</v>
      </c>
      <c r="H199" s="253">
        <f t="shared" si="37"/>
        <v>0</v>
      </c>
    </row>
    <row r="200" spans="1:8" x14ac:dyDescent="0.2">
      <c r="A200" s="29" t="s">
        <v>4633</v>
      </c>
      <c r="B200" s="6" t="s">
        <v>6189</v>
      </c>
      <c r="C200" s="253">
        <v>19874.699999999997</v>
      </c>
      <c r="D200" s="250">
        <v>43</v>
      </c>
      <c r="E200" s="250"/>
      <c r="F200" s="253">
        <v>0</v>
      </c>
      <c r="G200" s="253">
        <v>0</v>
      </c>
      <c r="H200" s="253">
        <f t="shared" si="37"/>
        <v>0</v>
      </c>
    </row>
    <row r="201" spans="1:8" x14ac:dyDescent="0.2">
      <c r="A201" s="29" t="s">
        <v>4634</v>
      </c>
      <c r="B201" s="54" t="s">
        <v>4387</v>
      </c>
      <c r="C201" s="253"/>
      <c r="D201" s="250"/>
      <c r="E201" s="250"/>
      <c r="F201" s="250"/>
      <c r="G201" s="250"/>
      <c r="H201" s="250"/>
    </row>
    <row r="202" spans="1:8" x14ac:dyDescent="0.2">
      <c r="A202" s="29" t="s">
        <v>4635</v>
      </c>
      <c r="B202" s="6" t="s">
        <v>6186</v>
      </c>
      <c r="C202" s="253">
        <v>19874.689999999999</v>
      </c>
      <c r="D202" s="250">
        <v>42</v>
      </c>
      <c r="E202" s="250"/>
      <c r="F202" s="253">
        <v>0</v>
      </c>
      <c r="G202" s="253">
        <v>0</v>
      </c>
      <c r="H202" s="253">
        <f t="shared" ref="H202:H205" si="38">G202-F202</f>
        <v>0</v>
      </c>
    </row>
    <row r="203" spans="1:8" x14ac:dyDescent="0.2">
      <c r="A203" s="29" t="s">
        <v>4636</v>
      </c>
      <c r="B203" s="6" t="s">
        <v>6187</v>
      </c>
      <c r="C203" s="253">
        <v>19874.689999999999</v>
      </c>
      <c r="D203" s="250">
        <v>43</v>
      </c>
      <c r="E203" s="250"/>
      <c r="F203" s="253">
        <v>0</v>
      </c>
      <c r="G203" s="253">
        <v>0</v>
      </c>
      <c r="H203" s="253">
        <f t="shared" si="38"/>
        <v>0</v>
      </c>
    </row>
    <row r="204" spans="1:8" x14ac:dyDescent="0.2">
      <c r="A204" s="29" t="s">
        <v>4637</v>
      </c>
      <c r="B204" s="6" t="s">
        <v>6188</v>
      </c>
      <c r="C204" s="253">
        <v>19874.689999999999</v>
      </c>
      <c r="D204" s="250">
        <v>44</v>
      </c>
      <c r="E204" s="250"/>
      <c r="F204" s="253">
        <v>0</v>
      </c>
      <c r="G204" s="253">
        <v>0</v>
      </c>
      <c r="H204" s="253">
        <f t="shared" si="38"/>
        <v>0</v>
      </c>
    </row>
    <row r="205" spans="1:8" x14ac:dyDescent="0.2">
      <c r="A205" s="29" t="s">
        <v>4638</v>
      </c>
      <c r="B205" s="6" t="s">
        <v>6189</v>
      </c>
      <c r="C205" s="253">
        <v>19874.699999999997</v>
      </c>
      <c r="D205" s="250">
        <v>45</v>
      </c>
      <c r="E205" s="250"/>
      <c r="F205" s="253">
        <v>0</v>
      </c>
      <c r="G205" s="253">
        <v>0</v>
      </c>
      <c r="H205" s="253">
        <f t="shared" si="38"/>
        <v>0</v>
      </c>
    </row>
    <row r="206" spans="1:8" x14ac:dyDescent="0.2">
      <c r="A206" s="29" t="s">
        <v>4639</v>
      </c>
      <c r="B206" s="54" t="s">
        <v>4397</v>
      </c>
      <c r="C206" s="253"/>
      <c r="D206" s="250"/>
      <c r="E206" s="250"/>
      <c r="F206" s="250"/>
      <c r="G206" s="250"/>
      <c r="H206" s="250"/>
    </row>
    <row r="207" spans="1:8" x14ac:dyDescent="0.2">
      <c r="A207" s="29" t="s">
        <v>4640</v>
      </c>
      <c r="B207" s="6" t="s">
        <v>6186</v>
      </c>
      <c r="C207" s="253">
        <v>19874.689999999999</v>
      </c>
      <c r="D207" s="250">
        <v>38</v>
      </c>
      <c r="E207" s="250"/>
      <c r="F207" s="253">
        <v>0</v>
      </c>
      <c r="G207" s="253">
        <v>0</v>
      </c>
      <c r="H207" s="253">
        <f t="shared" ref="H207:H210" si="39">G207-F207</f>
        <v>0</v>
      </c>
    </row>
    <row r="208" spans="1:8" x14ac:dyDescent="0.2">
      <c r="A208" s="29" t="s">
        <v>4641</v>
      </c>
      <c r="B208" s="6" t="s">
        <v>6187</v>
      </c>
      <c r="C208" s="253">
        <v>19874.689999999999</v>
      </c>
      <c r="D208" s="250">
        <v>39</v>
      </c>
      <c r="E208" s="250"/>
      <c r="F208" s="253">
        <v>0</v>
      </c>
      <c r="G208" s="253">
        <v>0</v>
      </c>
      <c r="H208" s="253">
        <f t="shared" si="39"/>
        <v>0</v>
      </c>
    </row>
    <row r="209" spans="1:8" x14ac:dyDescent="0.2">
      <c r="A209" s="29" t="s">
        <v>4642</v>
      </c>
      <c r="B209" s="6" t="s">
        <v>6188</v>
      </c>
      <c r="C209" s="253">
        <v>19874.689999999999</v>
      </c>
      <c r="D209" s="250">
        <v>40</v>
      </c>
      <c r="E209" s="250"/>
      <c r="F209" s="253">
        <v>0</v>
      </c>
      <c r="G209" s="253">
        <v>0</v>
      </c>
      <c r="H209" s="253">
        <f t="shared" si="39"/>
        <v>0</v>
      </c>
    </row>
    <row r="210" spans="1:8" x14ac:dyDescent="0.2">
      <c r="A210" s="29" t="s">
        <v>4643</v>
      </c>
      <c r="B210" s="6" t="s">
        <v>6189</v>
      </c>
      <c r="C210" s="253">
        <v>19874.699999999997</v>
      </c>
      <c r="D210" s="250">
        <v>41</v>
      </c>
      <c r="E210" s="250"/>
      <c r="F210" s="253">
        <v>0</v>
      </c>
      <c r="G210" s="253">
        <v>0</v>
      </c>
      <c r="H210" s="253">
        <f t="shared" si="39"/>
        <v>0</v>
      </c>
    </row>
    <row r="211" spans="1:8" x14ac:dyDescent="0.2">
      <c r="A211" s="29" t="s">
        <v>4644</v>
      </c>
      <c r="B211" s="54" t="s">
        <v>4403</v>
      </c>
      <c r="C211" s="253"/>
      <c r="D211" s="250"/>
      <c r="E211" s="250"/>
      <c r="F211" s="250"/>
      <c r="G211" s="250"/>
      <c r="H211" s="250"/>
    </row>
    <row r="212" spans="1:8" x14ac:dyDescent="0.2">
      <c r="A212" s="29" t="s">
        <v>4645</v>
      </c>
      <c r="B212" s="6" t="s">
        <v>6186</v>
      </c>
      <c r="C212" s="253">
        <v>19874.689999999999</v>
      </c>
      <c r="D212" s="250">
        <v>40</v>
      </c>
      <c r="E212" s="250"/>
      <c r="F212" s="253">
        <v>0</v>
      </c>
      <c r="G212" s="253">
        <v>0</v>
      </c>
      <c r="H212" s="253">
        <f t="shared" ref="H212:H215" si="40">G212-F212</f>
        <v>0</v>
      </c>
    </row>
    <row r="213" spans="1:8" x14ac:dyDescent="0.2">
      <c r="A213" s="29" t="s">
        <v>4646</v>
      </c>
      <c r="B213" s="6" t="s">
        <v>6187</v>
      </c>
      <c r="C213" s="253">
        <v>19874.689999999999</v>
      </c>
      <c r="D213" s="250">
        <v>41</v>
      </c>
      <c r="E213" s="250"/>
      <c r="F213" s="253">
        <v>0</v>
      </c>
      <c r="G213" s="253">
        <v>0</v>
      </c>
      <c r="H213" s="253">
        <f t="shared" si="40"/>
        <v>0</v>
      </c>
    </row>
    <row r="214" spans="1:8" x14ac:dyDescent="0.2">
      <c r="A214" s="29" t="s">
        <v>4647</v>
      </c>
      <c r="B214" s="6" t="s">
        <v>6188</v>
      </c>
      <c r="C214" s="253">
        <v>19874.689999999999</v>
      </c>
      <c r="D214" s="250">
        <v>42</v>
      </c>
      <c r="E214" s="250"/>
      <c r="F214" s="253">
        <v>0</v>
      </c>
      <c r="G214" s="253">
        <v>0</v>
      </c>
      <c r="H214" s="253">
        <f t="shared" si="40"/>
        <v>0</v>
      </c>
    </row>
    <row r="215" spans="1:8" x14ac:dyDescent="0.2">
      <c r="A215" s="29" t="s">
        <v>4648</v>
      </c>
      <c r="B215" s="6" t="s">
        <v>6189</v>
      </c>
      <c r="C215" s="253">
        <v>19874.699999999997</v>
      </c>
      <c r="D215" s="250">
        <v>43</v>
      </c>
      <c r="E215" s="250"/>
      <c r="F215" s="253">
        <v>0</v>
      </c>
      <c r="G215" s="253">
        <v>0</v>
      </c>
      <c r="H215" s="253">
        <f t="shared" si="40"/>
        <v>0</v>
      </c>
    </row>
    <row r="216" spans="1:8" x14ac:dyDescent="0.2">
      <c r="A216" s="29" t="s">
        <v>4649</v>
      </c>
      <c r="B216" s="54" t="s">
        <v>4409</v>
      </c>
      <c r="C216" s="253"/>
      <c r="D216" s="250"/>
      <c r="E216" s="250"/>
      <c r="F216" s="250"/>
      <c r="G216" s="250"/>
      <c r="H216" s="250"/>
    </row>
    <row r="217" spans="1:8" x14ac:dyDescent="0.2">
      <c r="A217" s="29" t="s">
        <v>4650</v>
      </c>
      <c r="B217" s="6" t="s">
        <v>6186</v>
      </c>
      <c r="C217" s="253">
        <v>17310.849999999999</v>
      </c>
      <c r="D217" s="250">
        <v>42</v>
      </c>
      <c r="E217" s="250"/>
      <c r="F217" s="253">
        <v>0</v>
      </c>
      <c r="G217" s="253">
        <v>0</v>
      </c>
      <c r="H217" s="253">
        <f t="shared" ref="H217:H220" si="41">G217-F217</f>
        <v>0</v>
      </c>
    </row>
    <row r="218" spans="1:8" x14ac:dyDescent="0.2">
      <c r="A218" s="29" t="s">
        <v>4651</v>
      </c>
      <c r="B218" s="6" t="s">
        <v>6187</v>
      </c>
      <c r="C218" s="253">
        <v>17310.849999999999</v>
      </c>
      <c r="D218" s="250">
        <v>43</v>
      </c>
      <c r="E218" s="250"/>
      <c r="F218" s="253">
        <v>0</v>
      </c>
      <c r="G218" s="253">
        <v>0</v>
      </c>
      <c r="H218" s="253">
        <f t="shared" si="41"/>
        <v>0</v>
      </c>
    </row>
    <row r="219" spans="1:8" x14ac:dyDescent="0.2">
      <c r="A219" s="29" t="s">
        <v>4652</v>
      </c>
      <c r="B219" s="6" t="s">
        <v>6188</v>
      </c>
      <c r="C219" s="253">
        <v>17310.849999999999</v>
      </c>
      <c r="D219" s="250">
        <v>44</v>
      </c>
      <c r="E219" s="250"/>
      <c r="F219" s="253">
        <v>0</v>
      </c>
      <c r="G219" s="253">
        <v>0</v>
      </c>
      <c r="H219" s="253">
        <f t="shared" si="41"/>
        <v>0</v>
      </c>
    </row>
    <row r="220" spans="1:8" ht="15" thickBot="1" x14ac:dyDescent="0.25">
      <c r="A220" s="29" t="s">
        <v>4653</v>
      </c>
      <c r="B220" s="6" t="s">
        <v>6189</v>
      </c>
      <c r="C220" s="253">
        <v>17310.84</v>
      </c>
      <c r="D220" s="250">
        <v>45</v>
      </c>
      <c r="E220" s="250"/>
      <c r="F220" s="253">
        <v>0</v>
      </c>
      <c r="G220" s="253">
        <v>0</v>
      </c>
      <c r="H220" s="253">
        <f t="shared" si="41"/>
        <v>0</v>
      </c>
    </row>
    <row r="221" spans="1:8" ht="15.75" thickBot="1" x14ac:dyDescent="0.3">
      <c r="A221" s="158"/>
      <c r="B221" s="159" t="s">
        <v>6190</v>
      </c>
      <c r="C221" s="280">
        <f>SUM(C12:C220)</f>
        <v>4649330.0000000149</v>
      </c>
      <c r="D221" s="273"/>
      <c r="E221" s="273"/>
      <c r="F221" s="262">
        <f t="shared" ref="F221:H221" si="42">SUM(F12:F220)</f>
        <v>0</v>
      </c>
      <c r="G221" s="262">
        <f t="shared" si="42"/>
        <v>0</v>
      </c>
      <c r="H221" s="262">
        <f t="shared" si="42"/>
        <v>0</v>
      </c>
    </row>
    <row r="222" spans="1:8" ht="30" x14ac:dyDescent="0.25">
      <c r="A222" s="170" t="s">
        <v>6191</v>
      </c>
      <c r="B222" s="166" t="s">
        <v>6192</v>
      </c>
      <c r="C222" s="286"/>
      <c r="D222" s="275"/>
      <c r="E222" s="275"/>
      <c r="F222" s="275"/>
      <c r="G222" s="275"/>
      <c r="H222" s="287"/>
    </row>
    <row r="223" spans="1:8" x14ac:dyDescent="0.2">
      <c r="A223" s="29" t="s">
        <v>1439</v>
      </c>
      <c r="B223" s="6" t="s">
        <v>6193</v>
      </c>
      <c r="C223" s="253">
        <v>273128.98</v>
      </c>
      <c r="D223" s="250">
        <v>35</v>
      </c>
      <c r="E223" s="250"/>
      <c r="F223" s="253">
        <v>0</v>
      </c>
      <c r="G223" s="253">
        <v>0</v>
      </c>
      <c r="H223" s="253">
        <f t="shared" ref="H223:H238" si="43">G223-F223</f>
        <v>0</v>
      </c>
    </row>
    <row r="224" spans="1:8" x14ac:dyDescent="0.2">
      <c r="A224" s="29" t="s">
        <v>1440</v>
      </c>
      <c r="B224" s="6" t="s">
        <v>6194</v>
      </c>
      <c r="C224" s="253">
        <v>273128.98</v>
      </c>
      <c r="D224" s="250">
        <v>36</v>
      </c>
      <c r="E224" s="250"/>
      <c r="F224" s="253">
        <v>0</v>
      </c>
      <c r="G224" s="253">
        <v>0</v>
      </c>
      <c r="H224" s="253">
        <f t="shared" si="43"/>
        <v>0</v>
      </c>
    </row>
    <row r="225" spans="1:8" x14ac:dyDescent="0.2">
      <c r="A225" s="29" t="s">
        <v>1441</v>
      </c>
      <c r="B225" s="6" t="s">
        <v>6195</v>
      </c>
      <c r="C225" s="253">
        <v>338679.93</v>
      </c>
      <c r="D225" s="250">
        <v>37</v>
      </c>
      <c r="E225" s="250"/>
      <c r="F225" s="253">
        <v>0</v>
      </c>
      <c r="G225" s="253">
        <v>0</v>
      </c>
      <c r="H225" s="253">
        <f t="shared" si="43"/>
        <v>0</v>
      </c>
    </row>
    <row r="226" spans="1:8" x14ac:dyDescent="0.2">
      <c r="A226" s="29" t="s">
        <v>1442</v>
      </c>
      <c r="B226" s="6" t="s">
        <v>6196</v>
      </c>
      <c r="C226" s="253">
        <v>338679.93</v>
      </c>
      <c r="D226" s="250">
        <v>38</v>
      </c>
      <c r="E226" s="250"/>
      <c r="F226" s="253">
        <v>0</v>
      </c>
      <c r="G226" s="253">
        <v>0</v>
      </c>
      <c r="H226" s="253">
        <f t="shared" si="43"/>
        <v>0</v>
      </c>
    </row>
    <row r="227" spans="1:8" x14ac:dyDescent="0.2">
      <c r="A227" s="29" t="s">
        <v>1443</v>
      </c>
      <c r="B227" s="6" t="s">
        <v>6197</v>
      </c>
      <c r="C227" s="253">
        <v>273128.98</v>
      </c>
      <c r="D227" s="250">
        <v>39</v>
      </c>
      <c r="E227" s="250"/>
      <c r="F227" s="253">
        <v>0</v>
      </c>
      <c r="G227" s="253">
        <v>0</v>
      </c>
      <c r="H227" s="253">
        <f t="shared" si="43"/>
        <v>0</v>
      </c>
    </row>
    <row r="228" spans="1:8" x14ac:dyDescent="0.2">
      <c r="A228" s="29" t="s">
        <v>1444</v>
      </c>
      <c r="B228" s="6" t="s">
        <v>6198</v>
      </c>
      <c r="C228" s="253">
        <v>273128.98</v>
      </c>
      <c r="D228" s="250">
        <v>40</v>
      </c>
      <c r="E228" s="250"/>
      <c r="F228" s="253">
        <v>0</v>
      </c>
      <c r="G228" s="253">
        <v>0</v>
      </c>
      <c r="H228" s="253">
        <f t="shared" si="43"/>
        <v>0</v>
      </c>
    </row>
    <row r="229" spans="1:8" x14ac:dyDescent="0.2">
      <c r="A229" s="29" t="s">
        <v>1445</v>
      </c>
      <c r="B229" s="6" t="s">
        <v>6199</v>
      </c>
      <c r="C229" s="253">
        <v>354630.67</v>
      </c>
      <c r="D229" s="250">
        <v>41</v>
      </c>
      <c r="E229" s="250"/>
      <c r="F229" s="253">
        <v>0</v>
      </c>
      <c r="G229" s="253">
        <v>0</v>
      </c>
      <c r="H229" s="253">
        <f t="shared" si="43"/>
        <v>0</v>
      </c>
    </row>
    <row r="230" spans="1:8" x14ac:dyDescent="0.2">
      <c r="A230" s="29" t="s">
        <v>1446</v>
      </c>
      <c r="B230" s="6" t="s">
        <v>6200</v>
      </c>
      <c r="C230" s="253">
        <v>354630.67</v>
      </c>
      <c r="D230" s="250">
        <v>42</v>
      </c>
      <c r="E230" s="250"/>
      <c r="F230" s="253">
        <v>0</v>
      </c>
      <c r="G230" s="253">
        <v>0</v>
      </c>
      <c r="H230" s="253">
        <f t="shared" si="43"/>
        <v>0</v>
      </c>
    </row>
    <row r="231" spans="1:8" x14ac:dyDescent="0.2">
      <c r="A231" s="29" t="s">
        <v>1447</v>
      </c>
      <c r="B231" s="6" t="s">
        <v>6201</v>
      </c>
      <c r="C231" s="253">
        <v>273128.98</v>
      </c>
      <c r="D231" s="250">
        <v>43</v>
      </c>
      <c r="E231" s="250"/>
      <c r="F231" s="253">
        <v>0</v>
      </c>
      <c r="G231" s="253">
        <v>0</v>
      </c>
      <c r="H231" s="253">
        <f t="shared" si="43"/>
        <v>0</v>
      </c>
    </row>
    <row r="232" spans="1:8" x14ac:dyDescent="0.2">
      <c r="A232" s="29" t="s">
        <v>1448</v>
      </c>
      <c r="B232" s="6" t="s">
        <v>6202</v>
      </c>
      <c r="C232" s="253">
        <v>273128.98</v>
      </c>
      <c r="D232" s="250">
        <v>44</v>
      </c>
      <c r="E232" s="250"/>
      <c r="F232" s="253">
        <v>0</v>
      </c>
      <c r="G232" s="253">
        <v>0</v>
      </c>
      <c r="H232" s="253">
        <f t="shared" si="43"/>
        <v>0</v>
      </c>
    </row>
    <row r="233" spans="1:8" x14ac:dyDescent="0.2">
      <c r="A233" s="29" t="s">
        <v>1449</v>
      </c>
      <c r="B233" s="6" t="s">
        <v>6203</v>
      </c>
      <c r="C233" s="253">
        <v>210746.32</v>
      </c>
      <c r="D233" s="250">
        <v>45</v>
      </c>
      <c r="E233" s="250"/>
      <c r="F233" s="253">
        <v>0</v>
      </c>
      <c r="G233" s="253">
        <v>0</v>
      </c>
      <c r="H233" s="253">
        <f t="shared" si="43"/>
        <v>0</v>
      </c>
    </row>
    <row r="234" spans="1:8" x14ac:dyDescent="0.2">
      <c r="A234" s="29" t="s">
        <v>1450</v>
      </c>
      <c r="B234" s="6" t="s">
        <v>6204</v>
      </c>
      <c r="C234" s="253">
        <v>210746.31</v>
      </c>
      <c r="D234" s="250">
        <v>45</v>
      </c>
      <c r="E234" s="250"/>
      <c r="F234" s="253">
        <v>0</v>
      </c>
      <c r="G234" s="253">
        <v>0</v>
      </c>
      <c r="H234" s="253">
        <f t="shared" si="43"/>
        <v>0</v>
      </c>
    </row>
    <row r="235" spans="1:8" x14ac:dyDescent="0.2">
      <c r="A235" s="29" t="s">
        <v>1479</v>
      </c>
      <c r="B235" s="6" t="s">
        <v>6205</v>
      </c>
      <c r="C235" s="253">
        <v>285303.90000000002</v>
      </c>
      <c r="D235" s="250">
        <v>46</v>
      </c>
      <c r="E235" s="250"/>
      <c r="F235" s="253">
        <v>0</v>
      </c>
      <c r="G235" s="253">
        <v>0</v>
      </c>
      <c r="H235" s="253">
        <f t="shared" si="43"/>
        <v>0</v>
      </c>
    </row>
    <row r="236" spans="1:8" x14ac:dyDescent="0.2">
      <c r="A236" s="29" t="s">
        <v>1480</v>
      </c>
      <c r="B236" s="6" t="s">
        <v>6206</v>
      </c>
      <c r="C236" s="253">
        <v>285303.90000000002</v>
      </c>
      <c r="D236" s="250">
        <v>46</v>
      </c>
      <c r="E236" s="250"/>
      <c r="F236" s="253">
        <v>0</v>
      </c>
      <c r="G236" s="253">
        <v>0</v>
      </c>
      <c r="H236" s="253">
        <f t="shared" si="43"/>
        <v>0</v>
      </c>
    </row>
    <row r="237" spans="1:8" x14ac:dyDescent="0.2">
      <c r="A237" s="29" t="s">
        <v>1481</v>
      </c>
      <c r="B237" s="6" t="s">
        <v>6207</v>
      </c>
      <c r="C237" s="253">
        <v>246559.63</v>
      </c>
      <c r="D237" s="250">
        <v>47</v>
      </c>
      <c r="E237" s="250"/>
      <c r="F237" s="253">
        <v>0</v>
      </c>
      <c r="G237" s="253">
        <v>0</v>
      </c>
      <c r="H237" s="253">
        <f t="shared" si="43"/>
        <v>0</v>
      </c>
    </row>
    <row r="238" spans="1:8" ht="15" thickBot="1" x14ac:dyDescent="0.25">
      <c r="A238" s="29" t="s">
        <v>1482</v>
      </c>
      <c r="B238" s="6" t="s">
        <v>6208</v>
      </c>
      <c r="C238" s="253">
        <v>246559.62</v>
      </c>
      <c r="D238" s="250">
        <v>47</v>
      </c>
      <c r="E238" s="250"/>
      <c r="F238" s="253">
        <v>0</v>
      </c>
      <c r="G238" s="253">
        <v>0</v>
      </c>
      <c r="H238" s="253">
        <f t="shared" si="43"/>
        <v>0</v>
      </c>
    </row>
    <row r="239" spans="1:8" ht="15.75" thickBot="1" x14ac:dyDescent="0.3">
      <c r="A239" s="158"/>
      <c r="B239" s="159" t="s">
        <v>6209</v>
      </c>
      <c r="C239" s="280">
        <f>SUM(C223:C238)</f>
        <v>4510614.76</v>
      </c>
      <c r="D239" s="273"/>
      <c r="E239" s="273"/>
      <c r="F239" s="262">
        <f t="shared" ref="F239:H239" si="44">SUM(F223:F238)</f>
        <v>0</v>
      </c>
      <c r="G239" s="262">
        <f t="shared" si="44"/>
        <v>0</v>
      </c>
      <c r="H239" s="262">
        <f t="shared" si="44"/>
        <v>0</v>
      </c>
    </row>
    <row r="240" spans="1:8" ht="30" x14ac:dyDescent="0.25">
      <c r="A240" s="170" t="s">
        <v>6210</v>
      </c>
      <c r="B240" s="166" t="s">
        <v>6211</v>
      </c>
      <c r="C240" s="286"/>
      <c r="D240" s="275"/>
      <c r="E240" s="275"/>
      <c r="F240" s="275"/>
      <c r="G240" s="275"/>
      <c r="H240" s="287"/>
    </row>
    <row r="241" spans="1:8" x14ac:dyDescent="0.2">
      <c r="A241" s="29" t="s">
        <v>1451</v>
      </c>
      <c r="B241" s="6" t="s">
        <v>4173</v>
      </c>
      <c r="C241" s="251"/>
      <c r="D241" s="250"/>
      <c r="E241" s="250"/>
      <c r="F241" s="250"/>
      <c r="G241" s="250"/>
      <c r="H241" s="250"/>
    </row>
    <row r="242" spans="1:8" x14ac:dyDescent="0.2">
      <c r="A242" s="29" t="s">
        <v>4175</v>
      </c>
      <c r="B242" s="54" t="s">
        <v>6212</v>
      </c>
      <c r="C242" s="253">
        <v>264309.51</v>
      </c>
      <c r="D242" s="250">
        <v>35</v>
      </c>
      <c r="E242" s="250"/>
      <c r="F242" s="253">
        <v>0</v>
      </c>
      <c r="G242" s="253">
        <v>0</v>
      </c>
      <c r="H242" s="253">
        <f t="shared" ref="H242:H245" si="45">G242-F242</f>
        <v>0</v>
      </c>
    </row>
    <row r="243" spans="1:8" x14ac:dyDescent="0.2">
      <c r="A243" s="29" t="s">
        <v>4176</v>
      </c>
      <c r="B243" s="54" t="s">
        <v>6213</v>
      </c>
      <c r="C243" s="253">
        <v>29367.72</v>
      </c>
      <c r="D243" s="250">
        <v>36</v>
      </c>
      <c r="E243" s="250"/>
      <c r="F243" s="253">
        <v>0</v>
      </c>
      <c r="G243" s="253">
        <v>0</v>
      </c>
      <c r="H243" s="253">
        <f t="shared" si="45"/>
        <v>0</v>
      </c>
    </row>
    <row r="244" spans="1:8" x14ac:dyDescent="0.2">
      <c r="A244" s="29" t="s">
        <v>4177</v>
      </c>
      <c r="B244" s="54" t="s">
        <v>6214</v>
      </c>
      <c r="C244" s="253">
        <v>264309.51</v>
      </c>
      <c r="D244" s="250">
        <v>37</v>
      </c>
      <c r="E244" s="250"/>
      <c r="F244" s="253">
        <v>0</v>
      </c>
      <c r="G244" s="253">
        <v>0</v>
      </c>
      <c r="H244" s="253">
        <f t="shared" si="45"/>
        <v>0</v>
      </c>
    </row>
    <row r="245" spans="1:8" x14ac:dyDescent="0.2">
      <c r="A245" s="29" t="s">
        <v>4178</v>
      </c>
      <c r="B245" s="54" t="s">
        <v>6215</v>
      </c>
      <c r="C245" s="253">
        <v>29367.72</v>
      </c>
      <c r="D245" s="250">
        <v>38</v>
      </c>
      <c r="E245" s="250"/>
      <c r="F245" s="253">
        <v>0</v>
      </c>
      <c r="G245" s="253">
        <v>0</v>
      </c>
      <c r="H245" s="253">
        <f t="shared" si="45"/>
        <v>0</v>
      </c>
    </row>
    <row r="246" spans="1:8" x14ac:dyDescent="0.2">
      <c r="A246" s="29" t="s">
        <v>1452</v>
      </c>
      <c r="B246" s="6" t="s">
        <v>4179</v>
      </c>
      <c r="C246" s="253"/>
      <c r="D246" s="250"/>
      <c r="E246" s="250"/>
      <c r="F246" s="250"/>
      <c r="G246" s="250"/>
      <c r="H246" s="250"/>
    </row>
    <row r="247" spans="1:8" x14ac:dyDescent="0.2">
      <c r="A247" s="29" t="s">
        <v>4181</v>
      </c>
      <c r="B247" s="54" t="s">
        <v>6212</v>
      </c>
      <c r="C247" s="253">
        <v>264309.51</v>
      </c>
      <c r="D247" s="250">
        <v>35</v>
      </c>
      <c r="E247" s="250"/>
      <c r="F247" s="253">
        <v>0</v>
      </c>
      <c r="G247" s="253">
        <v>0</v>
      </c>
      <c r="H247" s="253">
        <f t="shared" ref="H247:H250" si="46">G247-F247</f>
        <v>0</v>
      </c>
    </row>
    <row r="248" spans="1:8" x14ac:dyDescent="0.2">
      <c r="A248" s="29" t="s">
        <v>4182</v>
      </c>
      <c r="B248" s="54" t="s">
        <v>6213</v>
      </c>
      <c r="C248" s="253">
        <v>29367.72</v>
      </c>
      <c r="D248" s="250">
        <v>36</v>
      </c>
      <c r="E248" s="250"/>
      <c r="F248" s="253">
        <v>0</v>
      </c>
      <c r="G248" s="253">
        <v>0</v>
      </c>
      <c r="H248" s="253">
        <f t="shared" si="46"/>
        <v>0</v>
      </c>
    </row>
    <row r="249" spans="1:8" x14ac:dyDescent="0.2">
      <c r="A249" s="29" t="s">
        <v>4183</v>
      </c>
      <c r="B249" s="54" t="s">
        <v>6214</v>
      </c>
      <c r="C249" s="253">
        <v>264309.51</v>
      </c>
      <c r="D249" s="250">
        <v>37</v>
      </c>
      <c r="E249" s="250"/>
      <c r="F249" s="253">
        <v>0</v>
      </c>
      <c r="G249" s="253">
        <v>0</v>
      </c>
      <c r="H249" s="253">
        <f t="shared" si="46"/>
        <v>0</v>
      </c>
    </row>
    <row r="250" spans="1:8" x14ac:dyDescent="0.2">
      <c r="A250" s="29" t="s">
        <v>4184</v>
      </c>
      <c r="B250" s="54" t="s">
        <v>6215</v>
      </c>
      <c r="C250" s="253">
        <v>29367.72</v>
      </c>
      <c r="D250" s="250">
        <v>38</v>
      </c>
      <c r="E250" s="250"/>
      <c r="F250" s="253">
        <v>0</v>
      </c>
      <c r="G250" s="253">
        <v>0</v>
      </c>
      <c r="H250" s="253">
        <f t="shared" si="46"/>
        <v>0</v>
      </c>
    </row>
    <row r="251" spans="1:8" x14ac:dyDescent="0.2">
      <c r="A251" s="29" t="s">
        <v>1453</v>
      </c>
      <c r="B251" s="54" t="s">
        <v>4180</v>
      </c>
      <c r="C251" s="253"/>
      <c r="D251" s="250"/>
      <c r="E251" s="250"/>
      <c r="F251" s="250"/>
      <c r="G251" s="250"/>
      <c r="H251" s="250"/>
    </row>
    <row r="252" spans="1:8" x14ac:dyDescent="0.2">
      <c r="A252" s="29" t="s">
        <v>4185</v>
      </c>
      <c r="B252" s="54" t="s">
        <v>6212</v>
      </c>
      <c r="C252" s="253">
        <v>264309.51</v>
      </c>
      <c r="D252" s="250">
        <v>36</v>
      </c>
      <c r="E252" s="250"/>
      <c r="F252" s="253">
        <v>0</v>
      </c>
      <c r="G252" s="253">
        <v>0</v>
      </c>
      <c r="H252" s="253">
        <f t="shared" ref="H252:H255" si="47">G252-F252</f>
        <v>0</v>
      </c>
    </row>
    <row r="253" spans="1:8" x14ac:dyDescent="0.2">
      <c r="A253" s="29" t="s">
        <v>4186</v>
      </c>
      <c r="B253" s="54" t="s">
        <v>6213</v>
      </c>
      <c r="C253" s="253">
        <v>29367.72</v>
      </c>
      <c r="D253" s="250">
        <v>37</v>
      </c>
      <c r="E253" s="250"/>
      <c r="F253" s="253">
        <v>0</v>
      </c>
      <c r="G253" s="253">
        <v>0</v>
      </c>
      <c r="H253" s="253">
        <f t="shared" si="47"/>
        <v>0</v>
      </c>
    </row>
    <row r="254" spans="1:8" x14ac:dyDescent="0.2">
      <c r="A254" s="29" t="s">
        <v>4187</v>
      </c>
      <c r="B254" s="54" t="s">
        <v>6214</v>
      </c>
      <c r="C254" s="253">
        <v>264309.51</v>
      </c>
      <c r="D254" s="250">
        <v>38</v>
      </c>
      <c r="E254" s="250"/>
      <c r="F254" s="253">
        <v>0</v>
      </c>
      <c r="G254" s="253">
        <v>0</v>
      </c>
      <c r="H254" s="253">
        <f t="shared" si="47"/>
        <v>0</v>
      </c>
    </row>
    <row r="255" spans="1:8" x14ac:dyDescent="0.2">
      <c r="A255" s="29" t="s">
        <v>4188</v>
      </c>
      <c r="B255" s="54" t="s">
        <v>6215</v>
      </c>
      <c r="C255" s="253">
        <v>29367.72</v>
      </c>
      <c r="D255" s="250">
        <v>39</v>
      </c>
      <c r="E255" s="250"/>
      <c r="F255" s="253">
        <v>0</v>
      </c>
      <c r="G255" s="253">
        <v>0</v>
      </c>
      <c r="H255" s="253">
        <f t="shared" si="47"/>
        <v>0</v>
      </c>
    </row>
    <row r="256" spans="1:8" x14ac:dyDescent="0.2">
      <c r="A256" s="29" t="s">
        <v>1454</v>
      </c>
      <c r="B256" s="54" t="s">
        <v>4189</v>
      </c>
      <c r="C256" s="253"/>
      <c r="D256" s="250"/>
      <c r="E256" s="250"/>
      <c r="F256" s="250"/>
      <c r="G256" s="250"/>
      <c r="H256" s="250"/>
    </row>
    <row r="257" spans="1:8" x14ac:dyDescent="0.2">
      <c r="A257" s="29" t="s">
        <v>4190</v>
      </c>
      <c r="B257" s="54" t="s">
        <v>6212</v>
      </c>
      <c r="C257" s="253">
        <v>264309.51</v>
      </c>
      <c r="D257" s="250">
        <v>36</v>
      </c>
      <c r="E257" s="250"/>
      <c r="F257" s="253">
        <v>0</v>
      </c>
      <c r="G257" s="253">
        <v>0</v>
      </c>
      <c r="H257" s="253">
        <f t="shared" ref="H257:H260" si="48">G257-F257</f>
        <v>0</v>
      </c>
    </row>
    <row r="258" spans="1:8" x14ac:dyDescent="0.2">
      <c r="A258" s="29" t="s">
        <v>4191</v>
      </c>
      <c r="B258" s="54" t="s">
        <v>6213</v>
      </c>
      <c r="C258" s="253">
        <v>29367.72</v>
      </c>
      <c r="D258" s="250">
        <v>37</v>
      </c>
      <c r="E258" s="250"/>
      <c r="F258" s="253">
        <v>0</v>
      </c>
      <c r="G258" s="253">
        <v>0</v>
      </c>
      <c r="H258" s="253">
        <f t="shared" si="48"/>
        <v>0</v>
      </c>
    </row>
    <row r="259" spans="1:8" x14ac:dyDescent="0.2">
      <c r="A259" s="29" t="s">
        <v>4192</v>
      </c>
      <c r="B259" s="54" t="s">
        <v>6214</v>
      </c>
      <c r="C259" s="253">
        <v>264309.51</v>
      </c>
      <c r="D259" s="250">
        <v>38</v>
      </c>
      <c r="E259" s="250"/>
      <c r="F259" s="253">
        <v>0</v>
      </c>
      <c r="G259" s="253">
        <v>0</v>
      </c>
      <c r="H259" s="253">
        <f t="shared" si="48"/>
        <v>0</v>
      </c>
    </row>
    <row r="260" spans="1:8" x14ac:dyDescent="0.2">
      <c r="A260" s="29" t="s">
        <v>4193</v>
      </c>
      <c r="B260" s="54" t="s">
        <v>6215</v>
      </c>
      <c r="C260" s="253">
        <v>29367.72</v>
      </c>
      <c r="D260" s="250">
        <v>39</v>
      </c>
      <c r="E260" s="250"/>
      <c r="F260" s="253">
        <v>0</v>
      </c>
      <c r="G260" s="253">
        <v>0</v>
      </c>
      <c r="H260" s="253">
        <f t="shared" si="48"/>
        <v>0</v>
      </c>
    </row>
    <row r="261" spans="1:8" x14ac:dyDescent="0.2">
      <c r="A261" s="29" t="s">
        <v>1455</v>
      </c>
      <c r="B261" s="54" t="s">
        <v>4194</v>
      </c>
      <c r="C261" s="253"/>
      <c r="D261" s="250"/>
      <c r="E261" s="250"/>
      <c r="F261" s="250"/>
      <c r="G261" s="250"/>
      <c r="H261" s="250"/>
    </row>
    <row r="262" spans="1:8" x14ac:dyDescent="0.2">
      <c r="A262" s="29" t="s">
        <v>4195</v>
      </c>
      <c r="B262" s="54" t="s">
        <v>6212</v>
      </c>
      <c r="C262" s="253">
        <v>264309.51</v>
      </c>
      <c r="D262" s="250">
        <v>37</v>
      </c>
      <c r="E262" s="250"/>
      <c r="F262" s="253">
        <v>0</v>
      </c>
      <c r="G262" s="253">
        <v>0</v>
      </c>
      <c r="H262" s="253">
        <f t="shared" ref="H262:H265" si="49">G262-F262</f>
        <v>0</v>
      </c>
    </row>
    <row r="263" spans="1:8" x14ac:dyDescent="0.2">
      <c r="A263" s="29" t="s">
        <v>4196</v>
      </c>
      <c r="B263" s="54" t="s">
        <v>6213</v>
      </c>
      <c r="C263" s="253">
        <v>29367.72</v>
      </c>
      <c r="D263" s="250">
        <v>38</v>
      </c>
      <c r="E263" s="250"/>
      <c r="F263" s="253">
        <v>0</v>
      </c>
      <c r="G263" s="253">
        <v>0</v>
      </c>
      <c r="H263" s="253">
        <f t="shared" si="49"/>
        <v>0</v>
      </c>
    </row>
    <row r="264" spans="1:8" x14ac:dyDescent="0.2">
      <c r="A264" s="29" t="s">
        <v>4197</v>
      </c>
      <c r="B264" s="54" t="s">
        <v>6214</v>
      </c>
      <c r="C264" s="253">
        <v>264309.51</v>
      </c>
      <c r="D264" s="250">
        <v>39</v>
      </c>
      <c r="E264" s="250"/>
      <c r="F264" s="253">
        <v>0</v>
      </c>
      <c r="G264" s="253">
        <v>0</v>
      </c>
      <c r="H264" s="253">
        <f t="shared" si="49"/>
        <v>0</v>
      </c>
    </row>
    <row r="265" spans="1:8" x14ac:dyDescent="0.2">
      <c r="A265" s="29" t="s">
        <v>4198</v>
      </c>
      <c r="B265" s="54" t="s">
        <v>6215</v>
      </c>
      <c r="C265" s="253">
        <v>29367.72</v>
      </c>
      <c r="D265" s="250">
        <v>40</v>
      </c>
      <c r="E265" s="250"/>
      <c r="F265" s="253">
        <v>0</v>
      </c>
      <c r="G265" s="253">
        <v>0</v>
      </c>
      <c r="H265" s="253">
        <f t="shared" si="49"/>
        <v>0</v>
      </c>
    </row>
    <row r="266" spans="1:8" x14ac:dyDescent="0.2">
      <c r="A266" s="29" t="s">
        <v>1456</v>
      </c>
      <c r="B266" s="54" t="s">
        <v>4199</v>
      </c>
      <c r="C266" s="253"/>
      <c r="D266" s="250"/>
      <c r="E266" s="250"/>
      <c r="F266" s="250"/>
      <c r="G266" s="250"/>
      <c r="H266" s="250"/>
    </row>
    <row r="267" spans="1:8" x14ac:dyDescent="0.2">
      <c r="A267" s="29" t="s">
        <v>4200</v>
      </c>
      <c r="B267" s="54" t="s">
        <v>6212</v>
      </c>
      <c r="C267" s="253">
        <v>264309.51</v>
      </c>
      <c r="D267" s="250">
        <v>37</v>
      </c>
      <c r="E267" s="250"/>
      <c r="F267" s="253">
        <v>0</v>
      </c>
      <c r="G267" s="253">
        <v>0</v>
      </c>
      <c r="H267" s="253">
        <f t="shared" ref="H267:H270" si="50">G267-F267</f>
        <v>0</v>
      </c>
    </row>
    <row r="268" spans="1:8" x14ac:dyDescent="0.2">
      <c r="A268" s="29" t="s">
        <v>4201</v>
      </c>
      <c r="B268" s="54" t="s">
        <v>6213</v>
      </c>
      <c r="C268" s="253">
        <v>29367.72</v>
      </c>
      <c r="D268" s="250">
        <v>38</v>
      </c>
      <c r="E268" s="250"/>
      <c r="F268" s="253">
        <v>0</v>
      </c>
      <c r="G268" s="253">
        <v>0</v>
      </c>
      <c r="H268" s="253">
        <f t="shared" si="50"/>
        <v>0</v>
      </c>
    </row>
    <row r="269" spans="1:8" x14ac:dyDescent="0.2">
      <c r="A269" s="29" t="s">
        <v>4202</v>
      </c>
      <c r="B269" s="54" t="s">
        <v>6214</v>
      </c>
      <c r="C269" s="253">
        <v>264309.51</v>
      </c>
      <c r="D269" s="250">
        <v>39</v>
      </c>
      <c r="E269" s="250"/>
      <c r="F269" s="253">
        <v>0</v>
      </c>
      <c r="G269" s="253">
        <v>0</v>
      </c>
      <c r="H269" s="253">
        <f t="shared" si="50"/>
        <v>0</v>
      </c>
    </row>
    <row r="270" spans="1:8" x14ac:dyDescent="0.2">
      <c r="A270" s="29" t="s">
        <v>4203</v>
      </c>
      <c r="B270" s="54" t="s">
        <v>6215</v>
      </c>
      <c r="C270" s="253">
        <v>29367.72</v>
      </c>
      <c r="D270" s="250">
        <v>40</v>
      </c>
      <c r="E270" s="250"/>
      <c r="F270" s="253">
        <v>0</v>
      </c>
      <c r="G270" s="253">
        <v>0</v>
      </c>
      <c r="H270" s="253">
        <f t="shared" si="50"/>
        <v>0</v>
      </c>
    </row>
    <row r="271" spans="1:8" x14ac:dyDescent="0.2">
      <c r="A271" s="29" t="s">
        <v>1457</v>
      </c>
      <c r="B271" s="54" t="s">
        <v>4204</v>
      </c>
      <c r="C271" s="253"/>
      <c r="D271" s="250"/>
      <c r="E271" s="250"/>
      <c r="F271" s="250"/>
      <c r="G271" s="250"/>
      <c r="H271" s="250"/>
    </row>
    <row r="272" spans="1:8" x14ac:dyDescent="0.2">
      <c r="A272" s="29" t="s">
        <v>4205</v>
      </c>
      <c r="B272" s="54" t="s">
        <v>6212</v>
      </c>
      <c r="C272" s="253">
        <v>264309.51</v>
      </c>
      <c r="D272" s="250">
        <v>37</v>
      </c>
      <c r="E272" s="250"/>
      <c r="F272" s="253">
        <v>0</v>
      </c>
      <c r="G272" s="253">
        <v>0</v>
      </c>
      <c r="H272" s="253">
        <f t="shared" ref="H272:H275" si="51">G272-F272</f>
        <v>0</v>
      </c>
    </row>
    <row r="273" spans="1:8" x14ac:dyDescent="0.2">
      <c r="A273" s="29" t="s">
        <v>4206</v>
      </c>
      <c r="B273" s="54" t="s">
        <v>6213</v>
      </c>
      <c r="C273" s="253">
        <v>29367.72</v>
      </c>
      <c r="D273" s="250">
        <v>38</v>
      </c>
      <c r="E273" s="250"/>
      <c r="F273" s="253">
        <v>0</v>
      </c>
      <c r="G273" s="253">
        <v>0</v>
      </c>
      <c r="H273" s="253">
        <f t="shared" si="51"/>
        <v>0</v>
      </c>
    </row>
    <row r="274" spans="1:8" x14ac:dyDescent="0.2">
      <c r="A274" s="29" t="s">
        <v>4207</v>
      </c>
      <c r="B274" s="54" t="s">
        <v>6214</v>
      </c>
      <c r="C274" s="253">
        <v>264309.51</v>
      </c>
      <c r="D274" s="250">
        <v>39</v>
      </c>
      <c r="E274" s="250"/>
      <c r="F274" s="253">
        <v>0</v>
      </c>
      <c r="G274" s="253">
        <v>0</v>
      </c>
      <c r="H274" s="253">
        <f t="shared" si="51"/>
        <v>0</v>
      </c>
    </row>
    <row r="275" spans="1:8" x14ac:dyDescent="0.2">
      <c r="A275" s="29" t="s">
        <v>4208</v>
      </c>
      <c r="B275" s="54" t="s">
        <v>6215</v>
      </c>
      <c r="C275" s="253">
        <v>29367.72</v>
      </c>
      <c r="D275" s="250">
        <v>40</v>
      </c>
      <c r="E275" s="250"/>
      <c r="F275" s="253">
        <v>0</v>
      </c>
      <c r="G275" s="253">
        <v>0</v>
      </c>
      <c r="H275" s="253">
        <f t="shared" si="51"/>
        <v>0</v>
      </c>
    </row>
    <row r="276" spans="1:8" x14ac:dyDescent="0.2">
      <c r="A276" s="29" t="s">
        <v>1458</v>
      </c>
      <c r="B276" s="54" t="s">
        <v>4209</v>
      </c>
      <c r="C276" s="253"/>
      <c r="D276" s="250"/>
      <c r="E276" s="250"/>
      <c r="F276" s="250"/>
      <c r="G276" s="250"/>
      <c r="H276" s="250"/>
    </row>
    <row r="277" spans="1:8" x14ac:dyDescent="0.2">
      <c r="A277" s="29" t="s">
        <v>4210</v>
      </c>
      <c r="B277" s="54" t="s">
        <v>6212</v>
      </c>
      <c r="C277" s="253">
        <v>264309.51</v>
      </c>
      <c r="D277" s="250">
        <v>38</v>
      </c>
      <c r="E277" s="250"/>
      <c r="F277" s="253">
        <v>0</v>
      </c>
      <c r="G277" s="253">
        <v>0</v>
      </c>
      <c r="H277" s="253">
        <f t="shared" ref="H277:H280" si="52">G277-F277</f>
        <v>0</v>
      </c>
    </row>
    <row r="278" spans="1:8" x14ac:dyDescent="0.2">
      <c r="A278" s="29" t="s">
        <v>4211</v>
      </c>
      <c r="B278" s="54" t="s">
        <v>6213</v>
      </c>
      <c r="C278" s="253">
        <v>29367.72</v>
      </c>
      <c r="D278" s="250">
        <v>39</v>
      </c>
      <c r="E278" s="250"/>
      <c r="F278" s="253">
        <v>0</v>
      </c>
      <c r="G278" s="253">
        <v>0</v>
      </c>
      <c r="H278" s="253">
        <f t="shared" si="52"/>
        <v>0</v>
      </c>
    </row>
    <row r="279" spans="1:8" x14ac:dyDescent="0.2">
      <c r="A279" s="29" t="s">
        <v>4212</v>
      </c>
      <c r="B279" s="54" t="s">
        <v>6214</v>
      </c>
      <c r="C279" s="253">
        <v>264309.51</v>
      </c>
      <c r="D279" s="250">
        <v>40</v>
      </c>
      <c r="E279" s="250"/>
      <c r="F279" s="253">
        <v>0</v>
      </c>
      <c r="G279" s="253">
        <v>0</v>
      </c>
      <c r="H279" s="253">
        <f t="shared" si="52"/>
        <v>0</v>
      </c>
    </row>
    <row r="280" spans="1:8" x14ac:dyDescent="0.2">
      <c r="A280" s="29" t="s">
        <v>4213</v>
      </c>
      <c r="B280" s="54" t="s">
        <v>6215</v>
      </c>
      <c r="C280" s="253">
        <v>29367.72</v>
      </c>
      <c r="D280" s="250">
        <v>41</v>
      </c>
      <c r="E280" s="250"/>
      <c r="F280" s="253">
        <v>0</v>
      </c>
      <c r="G280" s="253">
        <v>0</v>
      </c>
      <c r="H280" s="253">
        <f t="shared" si="52"/>
        <v>0</v>
      </c>
    </row>
    <row r="281" spans="1:8" x14ac:dyDescent="0.2">
      <c r="A281" s="29" t="s">
        <v>1459</v>
      </c>
      <c r="B281" s="54" t="s">
        <v>4214</v>
      </c>
      <c r="C281" s="253"/>
      <c r="D281" s="250"/>
      <c r="E281" s="250"/>
      <c r="F281" s="250"/>
      <c r="G281" s="250"/>
      <c r="H281" s="250"/>
    </row>
    <row r="282" spans="1:8" x14ac:dyDescent="0.2">
      <c r="A282" s="29" t="s">
        <v>4215</v>
      </c>
      <c r="B282" s="54" t="s">
        <v>6212</v>
      </c>
      <c r="C282" s="253">
        <v>264309.51</v>
      </c>
      <c r="D282" s="250">
        <v>38</v>
      </c>
      <c r="E282" s="250"/>
      <c r="F282" s="253">
        <v>0</v>
      </c>
      <c r="G282" s="253">
        <v>0</v>
      </c>
      <c r="H282" s="253">
        <f t="shared" ref="H282:H285" si="53">G282-F282</f>
        <v>0</v>
      </c>
    </row>
    <row r="283" spans="1:8" x14ac:dyDescent="0.2">
      <c r="A283" s="29" t="s">
        <v>4216</v>
      </c>
      <c r="B283" s="54" t="s">
        <v>6213</v>
      </c>
      <c r="C283" s="253">
        <v>29367.72</v>
      </c>
      <c r="D283" s="250">
        <v>39</v>
      </c>
      <c r="E283" s="250"/>
      <c r="F283" s="253">
        <v>0</v>
      </c>
      <c r="G283" s="253">
        <v>0</v>
      </c>
      <c r="H283" s="253">
        <f t="shared" si="53"/>
        <v>0</v>
      </c>
    </row>
    <row r="284" spans="1:8" x14ac:dyDescent="0.2">
      <c r="A284" s="29" t="s">
        <v>4217</v>
      </c>
      <c r="B284" s="54" t="s">
        <v>6214</v>
      </c>
      <c r="C284" s="253">
        <v>264309.51</v>
      </c>
      <c r="D284" s="250">
        <v>40</v>
      </c>
      <c r="E284" s="250"/>
      <c r="F284" s="253">
        <v>0</v>
      </c>
      <c r="G284" s="253">
        <v>0</v>
      </c>
      <c r="H284" s="253">
        <f t="shared" si="53"/>
        <v>0</v>
      </c>
    </row>
    <row r="285" spans="1:8" x14ac:dyDescent="0.2">
      <c r="A285" s="29" t="s">
        <v>4218</v>
      </c>
      <c r="B285" s="54" t="s">
        <v>6215</v>
      </c>
      <c r="C285" s="253">
        <v>29367.72</v>
      </c>
      <c r="D285" s="250">
        <v>41</v>
      </c>
      <c r="E285" s="250"/>
      <c r="F285" s="253">
        <v>0</v>
      </c>
      <c r="G285" s="253">
        <v>0</v>
      </c>
      <c r="H285" s="253">
        <f t="shared" si="53"/>
        <v>0</v>
      </c>
    </row>
    <row r="286" spans="1:8" x14ac:dyDescent="0.2">
      <c r="A286" s="29" t="s">
        <v>1460</v>
      </c>
      <c r="B286" s="54" t="s">
        <v>4223</v>
      </c>
      <c r="C286" s="253"/>
      <c r="D286" s="250"/>
      <c r="E286" s="250"/>
      <c r="F286" s="250"/>
      <c r="G286" s="250"/>
      <c r="H286" s="250"/>
    </row>
    <row r="287" spans="1:8" x14ac:dyDescent="0.2">
      <c r="A287" s="29" t="s">
        <v>4219</v>
      </c>
      <c r="B287" s="54" t="s">
        <v>6212</v>
      </c>
      <c r="C287" s="253">
        <v>264309.51</v>
      </c>
      <c r="D287" s="250">
        <v>39</v>
      </c>
      <c r="E287" s="250"/>
      <c r="F287" s="253">
        <v>0</v>
      </c>
      <c r="G287" s="253">
        <v>0</v>
      </c>
      <c r="H287" s="253">
        <f t="shared" ref="H287:H290" si="54">G287-F287</f>
        <v>0</v>
      </c>
    </row>
    <row r="288" spans="1:8" x14ac:dyDescent="0.2">
      <c r="A288" s="29" t="s">
        <v>4220</v>
      </c>
      <c r="B288" s="54" t="s">
        <v>6213</v>
      </c>
      <c r="C288" s="253">
        <v>29367.72</v>
      </c>
      <c r="D288" s="250">
        <v>40</v>
      </c>
      <c r="E288" s="250"/>
      <c r="F288" s="253">
        <v>0</v>
      </c>
      <c r="G288" s="253">
        <v>0</v>
      </c>
      <c r="H288" s="253">
        <f t="shared" si="54"/>
        <v>0</v>
      </c>
    </row>
    <row r="289" spans="1:8" x14ac:dyDescent="0.2">
      <c r="A289" s="29" t="s">
        <v>4221</v>
      </c>
      <c r="B289" s="54" t="s">
        <v>6214</v>
      </c>
      <c r="C289" s="253">
        <v>264309.51</v>
      </c>
      <c r="D289" s="250">
        <v>41</v>
      </c>
      <c r="E289" s="250"/>
      <c r="F289" s="253">
        <v>0</v>
      </c>
      <c r="G289" s="253">
        <v>0</v>
      </c>
      <c r="H289" s="253">
        <f t="shared" si="54"/>
        <v>0</v>
      </c>
    </row>
    <row r="290" spans="1:8" x14ac:dyDescent="0.2">
      <c r="A290" s="29" t="s">
        <v>4222</v>
      </c>
      <c r="B290" s="54" t="s">
        <v>6215</v>
      </c>
      <c r="C290" s="253">
        <v>29367.72</v>
      </c>
      <c r="D290" s="250">
        <v>42</v>
      </c>
      <c r="E290" s="250"/>
      <c r="F290" s="253">
        <v>0</v>
      </c>
      <c r="G290" s="253">
        <v>0</v>
      </c>
      <c r="H290" s="253">
        <f t="shared" si="54"/>
        <v>0</v>
      </c>
    </row>
    <row r="291" spans="1:8" x14ac:dyDescent="0.2">
      <c r="A291" s="29" t="s">
        <v>1461</v>
      </c>
      <c r="B291" s="54" t="s">
        <v>4224</v>
      </c>
      <c r="C291" s="253"/>
      <c r="D291" s="250"/>
      <c r="E291" s="250"/>
      <c r="F291" s="250"/>
      <c r="G291" s="250"/>
      <c r="H291" s="250"/>
    </row>
    <row r="292" spans="1:8" x14ac:dyDescent="0.2">
      <c r="A292" s="29" t="s">
        <v>4225</v>
      </c>
      <c r="B292" s="54" t="s">
        <v>6212</v>
      </c>
      <c r="C292" s="253">
        <v>264309.51</v>
      </c>
      <c r="D292" s="250">
        <v>39</v>
      </c>
      <c r="E292" s="250"/>
      <c r="F292" s="253">
        <v>0</v>
      </c>
      <c r="G292" s="253">
        <v>0</v>
      </c>
      <c r="H292" s="253">
        <f t="shared" ref="H292:H295" si="55">G292-F292</f>
        <v>0</v>
      </c>
    </row>
    <row r="293" spans="1:8" x14ac:dyDescent="0.2">
      <c r="A293" s="29" t="s">
        <v>4226</v>
      </c>
      <c r="B293" s="54" t="s">
        <v>6213</v>
      </c>
      <c r="C293" s="253">
        <v>29367.72</v>
      </c>
      <c r="D293" s="250">
        <v>40</v>
      </c>
      <c r="E293" s="250"/>
      <c r="F293" s="253">
        <v>0</v>
      </c>
      <c r="G293" s="253">
        <v>0</v>
      </c>
      <c r="H293" s="253">
        <f t="shared" si="55"/>
        <v>0</v>
      </c>
    </row>
    <row r="294" spans="1:8" x14ac:dyDescent="0.2">
      <c r="A294" s="29" t="s">
        <v>4227</v>
      </c>
      <c r="B294" s="54" t="s">
        <v>6214</v>
      </c>
      <c r="C294" s="253">
        <v>264309.51</v>
      </c>
      <c r="D294" s="250">
        <v>41</v>
      </c>
      <c r="E294" s="250"/>
      <c r="F294" s="253">
        <v>0</v>
      </c>
      <c r="G294" s="253">
        <v>0</v>
      </c>
      <c r="H294" s="253">
        <f t="shared" si="55"/>
        <v>0</v>
      </c>
    </row>
    <row r="295" spans="1:8" x14ac:dyDescent="0.2">
      <c r="A295" s="29" t="s">
        <v>4228</v>
      </c>
      <c r="B295" s="54" t="s">
        <v>6215</v>
      </c>
      <c r="C295" s="253">
        <v>29367.72</v>
      </c>
      <c r="D295" s="250">
        <v>42</v>
      </c>
      <c r="E295" s="250"/>
      <c r="F295" s="253">
        <v>0</v>
      </c>
      <c r="G295" s="253">
        <v>0</v>
      </c>
      <c r="H295" s="253">
        <f t="shared" si="55"/>
        <v>0</v>
      </c>
    </row>
    <row r="296" spans="1:8" x14ac:dyDescent="0.2">
      <c r="A296" s="29" t="s">
        <v>1462</v>
      </c>
      <c r="B296" s="54" t="s">
        <v>4233</v>
      </c>
      <c r="C296" s="253"/>
      <c r="D296" s="250"/>
      <c r="E296" s="250"/>
      <c r="F296" s="250"/>
      <c r="G296" s="250"/>
      <c r="H296" s="250"/>
    </row>
    <row r="297" spans="1:8" x14ac:dyDescent="0.2">
      <c r="A297" s="29" t="s">
        <v>4229</v>
      </c>
      <c r="B297" s="54" t="s">
        <v>6212</v>
      </c>
      <c r="C297" s="253">
        <v>264309.51</v>
      </c>
      <c r="D297" s="250">
        <v>39</v>
      </c>
      <c r="E297" s="250"/>
      <c r="F297" s="253">
        <v>0</v>
      </c>
      <c r="G297" s="253">
        <v>0</v>
      </c>
      <c r="H297" s="253">
        <f t="shared" ref="H297:H300" si="56">G297-F297</f>
        <v>0</v>
      </c>
    </row>
    <row r="298" spans="1:8" x14ac:dyDescent="0.2">
      <c r="A298" s="29" t="s">
        <v>4230</v>
      </c>
      <c r="B298" s="54" t="s">
        <v>6213</v>
      </c>
      <c r="C298" s="253">
        <v>29367.72</v>
      </c>
      <c r="D298" s="250">
        <v>40</v>
      </c>
      <c r="E298" s="250"/>
      <c r="F298" s="253">
        <v>0</v>
      </c>
      <c r="G298" s="253">
        <v>0</v>
      </c>
      <c r="H298" s="253">
        <f t="shared" si="56"/>
        <v>0</v>
      </c>
    </row>
    <row r="299" spans="1:8" x14ac:dyDescent="0.2">
      <c r="A299" s="29" t="s">
        <v>4231</v>
      </c>
      <c r="B299" s="54" t="s">
        <v>6214</v>
      </c>
      <c r="C299" s="253">
        <v>264309.51</v>
      </c>
      <c r="D299" s="250">
        <v>41</v>
      </c>
      <c r="E299" s="250"/>
      <c r="F299" s="253">
        <v>0</v>
      </c>
      <c r="G299" s="253">
        <v>0</v>
      </c>
      <c r="H299" s="253">
        <f t="shared" si="56"/>
        <v>0</v>
      </c>
    </row>
    <row r="300" spans="1:8" x14ac:dyDescent="0.2">
      <c r="A300" s="29" t="s">
        <v>4232</v>
      </c>
      <c r="B300" s="54" t="s">
        <v>6215</v>
      </c>
      <c r="C300" s="253">
        <v>29367.72</v>
      </c>
      <c r="D300" s="250">
        <v>42</v>
      </c>
      <c r="E300" s="250"/>
      <c r="F300" s="253">
        <v>0</v>
      </c>
      <c r="G300" s="253">
        <v>0</v>
      </c>
      <c r="H300" s="253">
        <f t="shared" si="56"/>
        <v>0</v>
      </c>
    </row>
    <row r="301" spans="1:8" x14ac:dyDescent="0.2">
      <c r="A301" s="29" t="s">
        <v>1483</v>
      </c>
      <c r="B301" s="54" t="s">
        <v>4238</v>
      </c>
      <c r="C301" s="253"/>
      <c r="D301" s="250"/>
      <c r="E301" s="250"/>
      <c r="F301" s="250"/>
      <c r="G301" s="250"/>
      <c r="H301" s="250"/>
    </row>
    <row r="302" spans="1:8" x14ac:dyDescent="0.2">
      <c r="A302" s="29" t="s">
        <v>4234</v>
      </c>
      <c r="B302" s="54" t="s">
        <v>6212</v>
      </c>
      <c r="C302" s="253">
        <v>264309.51</v>
      </c>
      <c r="D302" s="250">
        <v>40</v>
      </c>
      <c r="E302" s="250"/>
      <c r="F302" s="253">
        <v>0</v>
      </c>
      <c r="G302" s="253">
        <v>0</v>
      </c>
      <c r="H302" s="253">
        <f t="shared" ref="H302:H305" si="57">G302-F302</f>
        <v>0</v>
      </c>
    </row>
    <row r="303" spans="1:8" x14ac:dyDescent="0.2">
      <c r="A303" s="29" t="s">
        <v>4235</v>
      </c>
      <c r="B303" s="54" t="s">
        <v>6213</v>
      </c>
      <c r="C303" s="253">
        <v>29367.72</v>
      </c>
      <c r="D303" s="250">
        <v>41</v>
      </c>
      <c r="E303" s="250"/>
      <c r="F303" s="253">
        <v>0</v>
      </c>
      <c r="G303" s="253">
        <v>0</v>
      </c>
      <c r="H303" s="253">
        <f t="shared" si="57"/>
        <v>0</v>
      </c>
    </row>
    <row r="304" spans="1:8" x14ac:dyDescent="0.2">
      <c r="A304" s="29" t="s">
        <v>4236</v>
      </c>
      <c r="B304" s="54" t="s">
        <v>6214</v>
      </c>
      <c r="C304" s="253">
        <v>264309.51</v>
      </c>
      <c r="D304" s="250">
        <v>42</v>
      </c>
      <c r="E304" s="250"/>
      <c r="F304" s="253">
        <v>0</v>
      </c>
      <c r="G304" s="253">
        <v>0</v>
      </c>
      <c r="H304" s="253">
        <f t="shared" si="57"/>
        <v>0</v>
      </c>
    </row>
    <row r="305" spans="1:8" x14ac:dyDescent="0.2">
      <c r="A305" s="29" t="s">
        <v>4237</v>
      </c>
      <c r="B305" s="54" t="s">
        <v>6215</v>
      </c>
      <c r="C305" s="253">
        <v>29367.72</v>
      </c>
      <c r="D305" s="250">
        <v>43</v>
      </c>
      <c r="E305" s="250"/>
      <c r="F305" s="253">
        <v>0</v>
      </c>
      <c r="G305" s="253">
        <v>0</v>
      </c>
      <c r="H305" s="253">
        <f t="shared" si="57"/>
        <v>0</v>
      </c>
    </row>
    <row r="306" spans="1:8" x14ac:dyDescent="0.2">
      <c r="A306" s="29" t="s">
        <v>1484</v>
      </c>
      <c r="B306" s="54" t="s">
        <v>4239</v>
      </c>
      <c r="C306" s="253"/>
      <c r="D306" s="250"/>
      <c r="E306" s="250"/>
      <c r="F306" s="250"/>
      <c r="G306" s="250"/>
      <c r="H306" s="250"/>
    </row>
    <row r="307" spans="1:8" x14ac:dyDescent="0.2">
      <c r="A307" s="29" t="s">
        <v>4240</v>
      </c>
      <c r="B307" s="54" t="s">
        <v>6212</v>
      </c>
      <c r="C307" s="253">
        <v>264309.51</v>
      </c>
      <c r="D307" s="250">
        <v>40</v>
      </c>
      <c r="E307" s="250"/>
      <c r="F307" s="253">
        <v>0</v>
      </c>
      <c r="G307" s="253">
        <v>0</v>
      </c>
      <c r="H307" s="253">
        <f t="shared" ref="H307:H310" si="58">G307-F307</f>
        <v>0</v>
      </c>
    </row>
    <row r="308" spans="1:8" x14ac:dyDescent="0.2">
      <c r="A308" s="29" t="s">
        <v>4241</v>
      </c>
      <c r="B308" s="54" t="s">
        <v>6213</v>
      </c>
      <c r="C308" s="253">
        <v>29367.72</v>
      </c>
      <c r="D308" s="250">
        <v>41</v>
      </c>
      <c r="E308" s="250"/>
      <c r="F308" s="253">
        <v>0</v>
      </c>
      <c r="G308" s="253">
        <v>0</v>
      </c>
      <c r="H308" s="253">
        <f t="shared" si="58"/>
        <v>0</v>
      </c>
    </row>
    <row r="309" spans="1:8" x14ac:dyDescent="0.2">
      <c r="A309" s="29" t="s">
        <v>4242</v>
      </c>
      <c r="B309" s="54" t="s">
        <v>6214</v>
      </c>
      <c r="C309" s="253">
        <v>264309.51</v>
      </c>
      <c r="D309" s="250">
        <v>42</v>
      </c>
      <c r="E309" s="250"/>
      <c r="F309" s="253">
        <v>0</v>
      </c>
      <c r="G309" s="253">
        <v>0</v>
      </c>
      <c r="H309" s="253">
        <f t="shared" si="58"/>
        <v>0</v>
      </c>
    </row>
    <row r="310" spans="1:8" x14ac:dyDescent="0.2">
      <c r="A310" s="29" t="s">
        <v>4243</v>
      </c>
      <c r="B310" s="54" t="s">
        <v>6215</v>
      </c>
      <c r="C310" s="253">
        <v>29367.72</v>
      </c>
      <c r="D310" s="250">
        <v>43</v>
      </c>
      <c r="E310" s="250"/>
      <c r="F310" s="253">
        <v>0</v>
      </c>
      <c r="G310" s="253">
        <v>0</v>
      </c>
      <c r="H310" s="253">
        <f t="shared" si="58"/>
        <v>0</v>
      </c>
    </row>
    <row r="311" spans="1:8" x14ac:dyDescent="0.2">
      <c r="A311" s="29" t="s">
        <v>1485</v>
      </c>
      <c r="B311" s="54" t="s">
        <v>4248</v>
      </c>
      <c r="C311" s="253"/>
      <c r="D311" s="250"/>
      <c r="E311" s="250"/>
      <c r="F311" s="250"/>
      <c r="G311" s="250"/>
      <c r="H311" s="250"/>
    </row>
    <row r="312" spans="1:8" x14ac:dyDescent="0.2">
      <c r="A312" s="29" t="s">
        <v>4244</v>
      </c>
      <c r="B312" s="54" t="s">
        <v>6212</v>
      </c>
      <c r="C312" s="253">
        <v>264309.51</v>
      </c>
      <c r="D312" s="250">
        <v>40</v>
      </c>
      <c r="E312" s="250"/>
      <c r="F312" s="253">
        <v>0</v>
      </c>
      <c r="G312" s="253">
        <v>0</v>
      </c>
      <c r="H312" s="253">
        <f t="shared" ref="H312:H315" si="59">G312-F312</f>
        <v>0</v>
      </c>
    </row>
    <row r="313" spans="1:8" x14ac:dyDescent="0.2">
      <c r="A313" s="29" t="s">
        <v>4245</v>
      </c>
      <c r="B313" s="54" t="s">
        <v>6213</v>
      </c>
      <c r="C313" s="253">
        <v>29367.72</v>
      </c>
      <c r="D313" s="250">
        <v>41</v>
      </c>
      <c r="E313" s="250"/>
      <c r="F313" s="253">
        <v>0</v>
      </c>
      <c r="G313" s="253">
        <v>0</v>
      </c>
      <c r="H313" s="253">
        <f t="shared" si="59"/>
        <v>0</v>
      </c>
    </row>
    <row r="314" spans="1:8" x14ac:dyDescent="0.2">
      <c r="A314" s="29" t="s">
        <v>4246</v>
      </c>
      <c r="B314" s="54" t="s">
        <v>6214</v>
      </c>
      <c r="C314" s="253">
        <v>264309.51</v>
      </c>
      <c r="D314" s="250">
        <v>42</v>
      </c>
      <c r="E314" s="250"/>
      <c r="F314" s="253">
        <v>0</v>
      </c>
      <c r="G314" s="253">
        <v>0</v>
      </c>
      <c r="H314" s="253">
        <f t="shared" si="59"/>
        <v>0</v>
      </c>
    </row>
    <row r="315" spans="1:8" x14ac:dyDescent="0.2">
      <c r="A315" s="29" t="s">
        <v>4247</v>
      </c>
      <c r="B315" s="54" t="s">
        <v>6215</v>
      </c>
      <c r="C315" s="253">
        <v>29367.72</v>
      </c>
      <c r="D315" s="250">
        <v>43</v>
      </c>
      <c r="E315" s="250"/>
      <c r="F315" s="253">
        <v>0</v>
      </c>
      <c r="G315" s="253">
        <v>0</v>
      </c>
      <c r="H315" s="253">
        <f t="shared" si="59"/>
        <v>0</v>
      </c>
    </row>
    <row r="316" spans="1:8" x14ac:dyDescent="0.2">
      <c r="A316" s="29" t="s">
        <v>1486</v>
      </c>
      <c r="B316" s="54" t="s">
        <v>4253</v>
      </c>
      <c r="C316" s="253"/>
      <c r="D316" s="250"/>
      <c r="E316" s="250"/>
      <c r="F316" s="250"/>
      <c r="G316" s="250"/>
      <c r="H316" s="250"/>
    </row>
    <row r="317" spans="1:8" x14ac:dyDescent="0.2">
      <c r="A317" s="29" t="s">
        <v>4249</v>
      </c>
      <c r="B317" s="54" t="s">
        <v>6212</v>
      </c>
      <c r="C317" s="253">
        <v>264309.51</v>
      </c>
      <c r="D317" s="250">
        <v>41</v>
      </c>
      <c r="E317" s="250"/>
      <c r="F317" s="253">
        <v>0</v>
      </c>
      <c r="G317" s="253">
        <v>0</v>
      </c>
      <c r="H317" s="253">
        <f t="shared" ref="H317:H320" si="60">G317-F317</f>
        <v>0</v>
      </c>
    </row>
    <row r="318" spans="1:8" x14ac:dyDescent="0.2">
      <c r="A318" s="29" t="s">
        <v>4250</v>
      </c>
      <c r="B318" s="54" t="s">
        <v>6213</v>
      </c>
      <c r="C318" s="253">
        <v>29367.72</v>
      </c>
      <c r="D318" s="250">
        <v>42</v>
      </c>
      <c r="E318" s="250"/>
      <c r="F318" s="253">
        <v>0</v>
      </c>
      <c r="G318" s="253">
        <v>0</v>
      </c>
      <c r="H318" s="253">
        <f t="shared" si="60"/>
        <v>0</v>
      </c>
    </row>
    <row r="319" spans="1:8" x14ac:dyDescent="0.2">
      <c r="A319" s="29" t="s">
        <v>4251</v>
      </c>
      <c r="B319" s="54" t="s">
        <v>6214</v>
      </c>
      <c r="C319" s="253">
        <v>264309.51</v>
      </c>
      <c r="D319" s="250">
        <v>43</v>
      </c>
      <c r="E319" s="250"/>
      <c r="F319" s="253">
        <v>0</v>
      </c>
      <c r="G319" s="253">
        <v>0</v>
      </c>
      <c r="H319" s="253">
        <f t="shared" si="60"/>
        <v>0</v>
      </c>
    </row>
    <row r="320" spans="1:8" x14ac:dyDescent="0.2">
      <c r="A320" s="29" t="s">
        <v>4252</v>
      </c>
      <c r="B320" s="54" t="s">
        <v>6215</v>
      </c>
      <c r="C320" s="253">
        <v>29367.72</v>
      </c>
      <c r="D320" s="250">
        <v>44</v>
      </c>
      <c r="E320" s="250"/>
      <c r="F320" s="253">
        <v>0</v>
      </c>
      <c r="G320" s="253">
        <v>0</v>
      </c>
      <c r="H320" s="253">
        <f t="shared" si="60"/>
        <v>0</v>
      </c>
    </row>
    <row r="321" spans="1:8" x14ac:dyDescent="0.2">
      <c r="A321" s="29" t="s">
        <v>4254</v>
      </c>
      <c r="B321" s="54" t="s">
        <v>4259</v>
      </c>
      <c r="C321" s="253"/>
      <c r="D321" s="250"/>
      <c r="E321" s="250"/>
      <c r="F321" s="250"/>
      <c r="G321" s="250"/>
      <c r="H321" s="250"/>
    </row>
    <row r="322" spans="1:8" x14ac:dyDescent="0.2">
      <c r="A322" s="29" t="s">
        <v>4255</v>
      </c>
      <c r="B322" s="54" t="s">
        <v>6212</v>
      </c>
      <c r="C322" s="253">
        <v>264309.51</v>
      </c>
      <c r="D322" s="250">
        <v>41</v>
      </c>
      <c r="E322" s="250"/>
      <c r="F322" s="253">
        <v>0</v>
      </c>
      <c r="G322" s="253">
        <v>0</v>
      </c>
      <c r="H322" s="253">
        <f t="shared" ref="H322:H325" si="61">G322-F322</f>
        <v>0</v>
      </c>
    </row>
    <row r="323" spans="1:8" x14ac:dyDescent="0.2">
      <c r="A323" s="29" t="s">
        <v>4256</v>
      </c>
      <c r="B323" s="54" t="s">
        <v>6213</v>
      </c>
      <c r="C323" s="253">
        <v>29367.72</v>
      </c>
      <c r="D323" s="250">
        <v>42</v>
      </c>
      <c r="E323" s="250"/>
      <c r="F323" s="253">
        <v>0</v>
      </c>
      <c r="G323" s="253">
        <v>0</v>
      </c>
      <c r="H323" s="253">
        <f t="shared" si="61"/>
        <v>0</v>
      </c>
    </row>
    <row r="324" spans="1:8" x14ac:dyDescent="0.2">
      <c r="A324" s="29" t="s">
        <v>4257</v>
      </c>
      <c r="B324" s="54" t="s">
        <v>6214</v>
      </c>
      <c r="C324" s="253">
        <v>264309.51</v>
      </c>
      <c r="D324" s="250">
        <v>43</v>
      </c>
      <c r="E324" s="250"/>
      <c r="F324" s="253">
        <v>0</v>
      </c>
      <c r="G324" s="253">
        <v>0</v>
      </c>
      <c r="H324" s="253">
        <f t="shared" si="61"/>
        <v>0</v>
      </c>
    </row>
    <row r="325" spans="1:8" x14ac:dyDescent="0.2">
      <c r="A325" s="29" t="s">
        <v>4258</v>
      </c>
      <c r="B325" s="54" t="s">
        <v>6215</v>
      </c>
      <c r="C325" s="253">
        <v>29367.72</v>
      </c>
      <c r="D325" s="250">
        <v>44</v>
      </c>
      <c r="E325" s="250"/>
      <c r="F325" s="253">
        <v>0</v>
      </c>
      <c r="G325" s="253">
        <v>0</v>
      </c>
      <c r="H325" s="253">
        <f t="shared" si="61"/>
        <v>0</v>
      </c>
    </row>
    <row r="326" spans="1:8" x14ac:dyDescent="0.2">
      <c r="A326" s="29" t="s">
        <v>4260</v>
      </c>
      <c r="B326" s="54" t="s">
        <v>4265</v>
      </c>
      <c r="C326" s="253"/>
      <c r="D326" s="250"/>
      <c r="E326" s="250"/>
      <c r="F326" s="250"/>
      <c r="G326" s="250"/>
      <c r="H326" s="250"/>
    </row>
    <row r="327" spans="1:8" x14ac:dyDescent="0.2">
      <c r="A327" s="29" t="s">
        <v>4261</v>
      </c>
      <c r="B327" s="54" t="s">
        <v>6212</v>
      </c>
      <c r="C327" s="253">
        <v>264309.51</v>
      </c>
      <c r="D327" s="250">
        <v>41</v>
      </c>
      <c r="E327" s="250"/>
      <c r="F327" s="253">
        <v>0</v>
      </c>
      <c r="G327" s="253">
        <v>0</v>
      </c>
      <c r="H327" s="253">
        <f t="shared" ref="H327:H330" si="62">G327-F327</f>
        <v>0</v>
      </c>
    </row>
    <row r="328" spans="1:8" x14ac:dyDescent="0.2">
      <c r="A328" s="29" t="s">
        <v>4262</v>
      </c>
      <c r="B328" s="54" t="s">
        <v>6213</v>
      </c>
      <c r="C328" s="253">
        <v>29367.72</v>
      </c>
      <c r="D328" s="250">
        <v>42</v>
      </c>
      <c r="E328" s="250"/>
      <c r="F328" s="253">
        <v>0</v>
      </c>
      <c r="G328" s="253">
        <v>0</v>
      </c>
      <c r="H328" s="253">
        <f t="shared" si="62"/>
        <v>0</v>
      </c>
    </row>
    <row r="329" spans="1:8" x14ac:dyDescent="0.2">
      <c r="A329" s="29" t="s">
        <v>4263</v>
      </c>
      <c r="B329" s="54" t="s">
        <v>6214</v>
      </c>
      <c r="C329" s="253">
        <v>264309.51</v>
      </c>
      <c r="D329" s="250">
        <v>43</v>
      </c>
      <c r="E329" s="250"/>
      <c r="F329" s="253">
        <v>0</v>
      </c>
      <c r="G329" s="253">
        <v>0</v>
      </c>
      <c r="H329" s="253">
        <f t="shared" si="62"/>
        <v>0</v>
      </c>
    </row>
    <row r="330" spans="1:8" x14ac:dyDescent="0.2">
      <c r="A330" s="29" t="s">
        <v>4264</v>
      </c>
      <c r="B330" s="54" t="s">
        <v>6215</v>
      </c>
      <c r="C330" s="253">
        <v>29367.72</v>
      </c>
      <c r="D330" s="250">
        <v>44</v>
      </c>
      <c r="E330" s="250"/>
      <c r="F330" s="253">
        <v>0</v>
      </c>
      <c r="G330" s="253">
        <v>0</v>
      </c>
      <c r="H330" s="253">
        <f t="shared" si="62"/>
        <v>0</v>
      </c>
    </row>
    <row r="331" spans="1:8" x14ac:dyDescent="0.2">
      <c r="A331" s="29" t="s">
        <v>4266</v>
      </c>
      <c r="B331" s="54" t="s">
        <v>4271</v>
      </c>
      <c r="C331" s="253"/>
      <c r="D331" s="250"/>
      <c r="E331" s="250"/>
      <c r="F331" s="250"/>
      <c r="G331" s="250"/>
      <c r="H331" s="250"/>
    </row>
    <row r="332" spans="1:8" x14ac:dyDescent="0.2">
      <c r="A332" s="29" t="s">
        <v>4267</v>
      </c>
      <c r="B332" s="54" t="s">
        <v>6212</v>
      </c>
      <c r="C332" s="253">
        <v>264309.51</v>
      </c>
      <c r="D332" s="250">
        <v>42</v>
      </c>
      <c r="E332" s="250"/>
      <c r="F332" s="253">
        <v>0</v>
      </c>
      <c r="G332" s="253">
        <v>0</v>
      </c>
      <c r="H332" s="253">
        <f t="shared" ref="H332:H335" si="63">G332-F332</f>
        <v>0</v>
      </c>
    </row>
    <row r="333" spans="1:8" x14ac:dyDescent="0.2">
      <c r="A333" s="29" t="s">
        <v>4268</v>
      </c>
      <c r="B333" s="54" t="s">
        <v>6213</v>
      </c>
      <c r="C333" s="253">
        <v>29367.72</v>
      </c>
      <c r="D333" s="250">
        <v>43</v>
      </c>
      <c r="E333" s="250"/>
      <c r="F333" s="253">
        <v>0</v>
      </c>
      <c r="G333" s="253">
        <v>0</v>
      </c>
      <c r="H333" s="253">
        <f t="shared" si="63"/>
        <v>0</v>
      </c>
    </row>
    <row r="334" spans="1:8" x14ac:dyDescent="0.2">
      <c r="A334" s="29" t="s">
        <v>4269</v>
      </c>
      <c r="B334" s="54" t="s">
        <v>6214</v>
      </c>
      <c r="C334" s="253">
        <v>264309.51</v>
      </c>
      <c r="D334" s="250">
        <v>44</v>
      </c>
      <c r="E334" s="250"/>
      <c r="F334" s="253">
        <v>0</v>
      </c>
      <c r="G334" s="253">
        <v>0</v>
      </c>
      <c r="H334" s="253">
        <f t="shared" si="63"/>
        <v>0</v>
      </c>
    </row>
    <row r="335" spans="1:8" x14ac:dyDescent="0.2">
      <c r="A335" s="29" t="s">
        <v>4270</v>
      </c>
      <c r="B335" s="54" t="s">
        <v>6215</v>
      </c>
      <c r="C335" s="253">
        <v>29367.72</v>
      </c>
      <c r="D335" s="250">
        <v>45</v>
      </c>
      <c r="E335" s="250"/>
      <c r="F335" s="253">
        <v>0</v>
      </c>
      <c r="G335" s="253">
        <v>0</v>
      </c>
      <c r="H335" s="253">
        <f t="shared" si="63"/>
        <v>0</v>
      </c>
    </row>
    <row r="336" spans="1:8" x14ac:dyDescent="0.2">
      <c r="A336" s="29" t="s">
        <v>4272</v>
      </c>
      <c r="B336" s="54" t="s">
        <v>4277</v>
      </c>
      <c r="C336" s="253"/>
      <c r="D336" s="250"/>
      <c r="E336" s="250"/>
      <c r="F336" s="250"/>
      <c r="G336" s="250"/>
      <c r="H336" s="250"/>
    </row>
    <row r="337" spans="1:8" x14ac:dyDescent="0.2">
      <c r="A337" s="29" t="s">
        <v>4273</v>
      </c>
      <c r="B337" s="54" t="s">
        <v>6212</v>
      </c>
      <c r="C337" s="253">
        <v>264309.51</v>
      </c>
      <c r="D337" s="250">
        <v>42</v>
      </c>
      <c r="E337" s="250"/>
      <c r="F337" s="253">
        <v>0</v>
      </c>
      <c r="G337" s="253">
        <v>0</v>
      </c>
      <c r="H337" s="253">
        <f t="shared" ref="H337:H340" si="64">G337-F337</f>
        <v>0</v>
      </c>
    </row>
    <row r="338" spans="1:8" x14ac:dyDescent="0.2">
      <c r="A338" s="29" t="s">
        <v>4274</v>
      </c>
      <c r="B338" s="54" t="s">
        <v>6213</v>
      </c>
      <c r="C338" s="253">
        <v>29367.72</v>
      </c>
      <c r="D338" s="250">
        <v>43</v>
      </c>
      <c r="E338" s="250"/>
      <c r="F338" s="253">
        <v>0</v>
      </c>
      <c r="G338" s="253">
        <v>0</v>
      </c>
      <c r="H338" s="253">
        <f t="shared" si="64"/>
        <v>0</v>
      </c>
    </row>
    <row r="339" spans="1:8" x14ac:dyDescent="0.2">
      <c r="A339" s="29" t="s">
        <v>4275</v>
      </c>
      <c r="B339" s="54" t="s">
        <v>6214</v>
      </c>
      <c r="C339" s="253">
        <v>264309.51</v>
      </c>
      <c r="D339" s="250">
        <v>44</v>
      </c>
      <c r="E339" s="250"/>
      <c r="F339" s="253">
        <v>0</v>
      </c>
      <c r="G339" s="253">
        <v>0</v>
      </c>
      <c r="H339" s="253">
        <f t="shared" si="64"/>
        <v>0</v>
      </c>
    </row>
    <row r="340" spans="1:8" x14ac:dyDescent="0.2">
      <c r="A340" s="29" t="s">
        <v>4276</v>
      </c>
      <c r="B340" s="54" t="s">
        <v>6215</v>
      </c>
      <c r="C340" s="253">
        <v>29367.72</v>
      </c>
      <c r="D340" s="250">
        <v>45</v>
      </c>
      <c r="E340" s="250"/>
      <c r="F340" s="253">
        <v>0</v>
      </c>
      <c r="G340" s="253">
        <v>0</v>
      </c>
      <c r="H340" s="253">
        <f t="shared" si="64"/>
        <v>0</v>
      </c>
    </row>
    <row r="341" spans="1:8" x14ac:dyDescent="0.2">
      <c r="A341" s="29" t="s">
        <v>4278</v>
      </c>
      <c r="B341" s="54" t="s">
        <v>4283</v>
      </c>
      <c r="C341" s="253"/>
      <c r="D341" s="250"/>
      <c r="E341" s="250"/>
      <c r="F341" s="250"/>
      <c r="G341" s="250"/>
      <c r="H341" s="250"/>
    </row>
    <row r="342" spans="1:8" x14ac:dyDescent="0.2">
      <c r="A342" s="29" t="s">
        <v>4279</v>
      </c>
      <c r="B342" s="54" t="s">
        <v>6212</v>
      </c>
      <c r="C342" s="253">
        <v>264309.51</v>
      </c>
      <c r="D342" s="250">
        <v>43</v>
      </c>
      <c r="E342" s="250"/>
      <c r="F342" s="253">
        <v>0</v>
      </c>
      <c r="G342" s="253">
        <v>0</v>
      </c>
      <c r="H342" s="253">
        <f t="shared" ref="H342:H345" si="65">G342-F342</f>
        <v>0</v>
      </c>
    </row>
    <row r="343" spans="1:8" x14ac:dyDescent="0.2">
      <c r="A343" s="29" t="s">
        <v>4280</v>
      </c>
      <c r="B343" s="54" t="s">
        <v>6213</v>
      </c>
      <c r="C343" s="253">
        <v>29367.72</v>
      </c>
      <c r="D343" s="250">
        <v>44</v>
      </c>
      <c r="E343" s="250"/>
      <c r="F343" s="253">
        <v>0</v>
      </c>
      <c r="G343" s="253">
        <v>0</v>
      </c>
      <c r="H343" s="253">
        <f t="shared" si="65"/>
        <v>0</v>
      </c>
    </row>
    <row r="344" spans="1:8" x14ac:dyDescent="0.2">
      <c r="A344" s="29" t="s">
        <v>4281</v>
      </c>
      <c r="B344" s="54" t="s">
        <v>6214</v>
      </c>
      <c r="C344" s="253">
        <v>264309.51</v>
      </c>
      <c r="D344" s="250">
        <v>45</v>
      </c>
      <c r="E344" s="250"/>
      <c r="F344" s="253">
        <v>0</v>
      </c>
      <c r="G344" s="253">
        <v>0</v>
      </c>
      <c r="H344" s="253">
        <f t="shared" si="65"/>
        <v>0</v>
      </c>
    </row>
    <row r="345" spans="1:8" x14ac:dyDescent="0.2">
      <c r="A345" s="29" t="s">
        <v>4282</v>
      </c>
      <c r="B345" s="54" t="s">
        <v>6215</v>
      </c>
      <c r="C345" s="253">
        <v>29367.72</v>
      </c>
      <c r="D345" s="250">
        <v>46</v>
      </c>
      <c r="E345" s="250"/>
      <c r="F345" s="253">
        <v>0</v>
      </c>
      <c r="G345" s="253">
        <v>0</v>
      </c>
      <c r="H345" s="253">
        <f t="shared" si="65"/>
        <v>0</v>
      </c>
    </row>
    <row r="346" spans="1:8" x14ac:dyDescent="0.2">
      <c r="A346" s="29" t="s">
        <v>4284</v>
      </c>
      <c r="B346" s="54" t="s">
        <v>4289</v>
      </c>
      <c r="C346" s="253"/>
      <c r="D346" s="250"/>
      <c r="E346" s="250"/>
      <c r="F346" s="250"/>
      <c r="G346" s="250"/>
      <c r="H346" s="250"/>
    </row>
    <row r="347" spans="1:8" x14ac:dyDescent="0.2">
      <c r="A347" s="29" t="s">
        <v>4285</v>
      </c>
      <c r="B347" s="54" t="s">
        <v>6212</v>
      </c>
      <c r="C347" s="253">
        <v>264309.51</v>
      </c>
      <c r="D347" s="250">
        <v>43</v>
      </c>
      <c r="E347" s="250"/>
      <c r="F347" s="253">
        <v>0</v>
      </c>
      <c r="G347" s="253">
        <v>0</v>
      </c>
      <c r="H347" s="253">
        <f t="shared" ref="H347:H350" si="66">G347-F347</f>
        <v>0</v>
      </c>
    </row>
    <row r="348" spans="1:8" x14ac:dyDescent="0.2">
      <c r="A348" s="29" t="s">
        <v>4286</v>
      </c>
      <c r="B348" s="54" t="s">
        <v>6213</v>
      </c>
      <c r="C348" s="253">
        <v>29367.72</v>
      </c>
      <c r="D348" s="250">
        <v>44</v>
      </c>
      <c r="E348" s="250"/>
      <c r="F348" s="253">
        <v>0</v>
      </c>
      <c r="G348" s="253">
        <v>0</v>
      </c>
      <c r="H348" s="253">
        <f t="shared" si="66"/>
        <v>0</v>
      </c>
    </row>
    <row r="349" spans="1:8" x14ac:dyDescent="0.2">
      <c r="A349" s="29" t="s">
        <v>4287</v>
      </c>
      <c r="B349" s="54" t="s">
        <v>6214</v>
      </c>
      <c r="C349" s="253">
        <v>264309.51</v>
      </c>
      <c r="D349" s="250">
        <v>45</v>
      </c>
      <c r="E349" s="250"/>
      <c r="F349" s="253">
        <v>0</v>
      </c>
      <c r="G349" s="253">
        <v>0</v>
      </c>
      <c r="H349" s="253">
        <f t="shared" si="66"/>
        <v>0</v>
      </c>
    </row>
    <row r="350" spans="1:8" x14ac:dyDescent="0.2">
      <c r="A350" s="29" t="s">
        <v>4288</v>
      </c>
      <c r="B350" s="54" t="s">
        <v>6215</v>
      </c>
      <c r="C350" s="253">
        <v>29367.72</v>
      </c>
      <c r="D350" s="250">
        <v>46</v>
      </c>
      <c r="E350" s="250"/>
      <c r="F350" s="253">
        <v>0</v>
      </c>
      <c r="G350" s="253">
        <v>0</v>
      </c>
      <c r="H350" s="253">
        <f t="shared" si="66"/>
        <v>0</v>
      </c>
    </row>
    <row r="351" spans="1:8" x14ac:dyDescent="0.2">
      <c r="A351" s="29" t="s">
        <v>4290</v>
      </c>
      <c r="B351" s="54" t="s">
        <v>4295</v>
      </c>
      <c r="C351" s="253"/>
      <c r="D351" s="250"/>
      <c r="E351" s="250"/>
      <c r="F351" s="250"/>
      <c r="G351" s="250"/>
      <c r="H351" s="250"/>
    </row>
    <row r="352" spans="1:8" x14ac:dyDescent="0.2">
      <c r="A352" s="29" t="s">
        <v>4291</v>
      </c>
      <c r="B352" s="54" t="s">
        <v>6212</v>
      </c>
      <c r="C352" s="253">
        <v>264309.51</v>
      </c>
      <c r="D352" s="250">
        <v>43</v>
      </c>
      <c r="E352" s="250"/>
      <c r="F352" s="253">
        <v>0</v>
      </c>
      <c r="G352" s="253">
        <v>0</v>
      </c>
      <c r="H352" s="253">
        <f t="shared" ref="H352:H355" si="67">G352-F352</f>
        <v>0</v>
      </c>
    </row>
    <row r="353" spans="1:8" x14ac:dyDescent="0.2">
      <c r="A353" s="29" t="s">
        <v>4292</v>
      </c>
      <c r="B353" s="54" t="s">
        <v>6213</v>
      </c>
      <c r="C353" s="253">
        <v>29367.72</v>
      </c>
      <c r="D353" s="250">
        <v>44</v>
      </c>
      <c r="E353" s="250"/>
      <c r="F353" s="253">
        <v>0</v>
      </c>
      <c r="G353" s="253">
        <v>0</v>
      </c>
      <c r="H353" s="253">
        <f t="shared" si="67"/>
        <v>0</v>
      </c>
    </row>
    <row r="354" spans="1:8" x14ac:dyDescent="0.2">
      <c r="A354" s="29" t="s">
        <v>4293</v>
      </c>
      <c r="B354" s="54" t="s">
        <v>6214</v>
      </c>
      <c r="C354" s="253">
        <v>264309.51</v>
      </c>
      <c r="D354" s="250">
        <v>45</v>
      </c>
      <c r="E354" s="250"/>
      <c r="F354" s="253">
        <v>0</v>
      </c>
      <c r="G354" s="253">
        <v>0</v>
      </c>
      <c r="H354" s="253">
        <f t="shared" si="67"/>
        <v>0</v>
      </c>
    </row>
    <row r="355" spans="1:8" x14ac:dyDescent="0.2">
      <c r="A355" s="29" t="s">
        <v>4294</v>
      </c>
      <c r="B355" s="54" t="s">
        <v>6215</v>
      </c>
      <c r="C355" s="253">
        <v>29367.72</v>
      </c>
      <c r="D355" s="250">
        <v>46</v>
      </c>
      <c r="E355" s="250"/>
      <c r="F355" s="253">
        <v>0</v>
      </c>
      <c r="G355" s="253">
        <v>0</v>
      </c>
      <c r="H355" s="253">
        <f t="shared" si="67"/>
        <v>0</v>
      </c>
    </row>
    <row r="356" spans="1:8" x14ac:dyDescent="0.2">
      <c r="A356" s="29" t="s">
        <v>4296</v>
      </c>
      <c r="B356" s="54" t="s">
        <v>4301</v>
      </c>
      <c r="C356" s="253"/>
      <c r="D356" s="250"/>
      <c r="E356" s="250"/>
      <c r="F356" s="250"/>
      <c r="G356" s="250"/>
      <c r="H356" s="250"/>
    </row>
    <row r="357" spans="1:8" x14ac:dyDescent="0.2">
      <c r="A357" s="29" t="s">
        <v>4297</v>
      </c>
      <c r="B357" s="54" t="s">
        <v>6212</v>
      </c>
      <c r="C357" s="253">
        <v>264309.51</v>
      </c>
      <c r="D357" s="250">
        <v>43</v>
      </c>
      <c r="E357" s="250"/>
      <c r="F357" s="253">
        <v>0</v>
      </c>
      <c r="G357" s="253">
        <v>0</v>
      </c>
      <c r="H357" s="253">
        <f t="shared" ref="H357:H360" si="68">G357-F357</f>
        <v>0</v>
      </c>
    </row>
    <row r="358" spans="1:8" x14ac:dyDescent="0.2">
      <c r="A358" s="29" t="s">
        <v>4298</v>
      </c>
      <c r="B358" s="54" t="s">
        <v>6213</v>
      </c>
      <c r="C358" s="253">
        <v>29367.72</v>
      </c>
      <c r="D358" s="250">
        <v>44</v>
      </c>
      <c r="E358" s="250"/>
      <c r="F358" s="253">
        <v>0</v>
      </c>
      <c r="G358" s="253">
        <v>0</v>
      </c>
      <c r="H358" s="253">
        <f t="shared" si="68"/>
        <v>0</v>
      </c>
    </row>
    <row r="359" spans="1:8" x14ac:dyDescent="0.2">
      <c r="A359" s="29" t="s">
        <v>4299</v>
      </c>
      <c r="B359" s="54" t="s">
        <v>6214</v>
      </c>
      <c r="C359" s="253">
        <v>264309.51</v>
      </c>
      <c r="D359" s="250">
        <v>45</v>
      </c>
      <c r="E359" s="250"/>
      <c r="F359" s="253">
        <v>0</v>
      </c>
      <c r="G359" s="253">
        <v>0</v>
      </c>
      <c r="H359" s="253">
        <f t="shared" si="68"/>
        <v>0</v>
      </c>
    </row>
    <row r="360" spans="1:8" x14ac:dyDescent="0.2">
      <c r="A360" s="29" t="s">
        <v>4300</v>
      </c>
      <c r="B360" s="54" t="s">
        <v>6215</v>
      </c>
      <c r="C360" s="253">
        <v>29367.72</v>
      </c>
      <c r="D360" s="250">
        <v>46</v>
      </c>
      <c r="E360" s="250"/>
      <c r="F360" s="253">
        <v>0</v>
      </c>
      <c r="G360" s="253">
        <v>0</v>
      </c>
      <c r="H360" s="253">
        <f t="shared" si="68"/>
        <v>0</v>
      </c>
    </row>
    <row r="361" spans="1:8" x14ac:dyDescent="0.2">
      <c r="A361" s="29" t="s">
        <v>4302</v>
      </c>
      <c r="B361" s="54" t="s">
        <v>4307</v>
      </c>
      <c r="C361" s="253"/>
      <c r="D361" s="250"/>
      <c r="E361" s="250"/>
      <c r="F361" s="250"/>
      <c r="G361" s="250"/>
      <c r="H361" s="250"/>
    </row>
    <row r="362" spans="1:8" x14ac:dyDescent="0.2">
      <c r="A362" s="29" t="s">
        <v>4303</v>
      </c>
      <c r="B362" s="54" t="s">
        <v>6212</v>
      </c>
      <c r="C362" s="253">
        <v>264309.51</v>
      </c>
      <c r="D362" s="250">
        <v>43</v>
      </c>
      <c r="E362" s="250"/>
      <c r="F362" s="253">
        <v>0</v>
      </c>
      <c r="G362" s="253">
        <v>0</v>
      </c>
      <c r="H362" s="253">
        <f t="shared" ref="H362:H365" si="69">G362-F362</f>
        <v>0</v>
      </c>
    </row>
    <row r="363" spans="1:8" x14ac:dyDescent="0.2">
      <c r="A363" s="29" t="s">
        <v>4304</v>
      </c>
      <c r="B363" s="54" t="s">
        <v>6213</v>
      </c>
      <c r="C363" s="253">
        <v>29367.72</v>
      </c>
      <c r="D363" s="250">
        <v>44</v>
      </c>
      <c r="E363" s="250"/>
      <c r="F363" s="253">
        <v>0</v>
      </c>
      <c r="G363" s="253">
        <v>0</v>
      </c>
      <c r="H363" s="253">
        <f t="shared" si="69"/>
        <v>0</v>
      </c>
    </row>
    <row r="364" spans="1:8" x14ac:dyDescent="0.2">
      <c r="A364" s="29" t="s">
        <v>4305</v>
      </c>
      <c r="B364" s="54" t="s">
        <v>6214</v>
      </c>
      <c r="C364" s="253">
        <v>264309.51</v>
      </c>
      <c r="D364" s="250">
        <v>45</v>
      </c>
      <c r="E364" s="250"/>
      <c r="F364" s="253">
        <v>0</v>
      </c>
      <c r="G364" s="253">
        <v>0</v>
      </c>
      <c r="H364" s="253">
        <f t="shared" si="69"/>
        <v>0</v>
      </c>
    </row>
    <row r="365" spans="1:8" x14ac:dyDescent="0.2">
      <c r="A365" s="29" t="s">
        <v>4306</v>
      </c>
      <c r="B365" s="54" t="s">
        <v>6215</v>
      </c>
      <c r="C365" s="253">
        <v>29367.72</v>
      </c>
      <c r="D365" s="250">
        <v>46</v>
      </c>
      <c r="E365" s="250"/>
      <c r="F365" s="253">
        <v>0</v>
      </c>
      <c r="G365" s="253">
        <v>0</v>
      </c>
      <c r="H365" s="253">
        <f t="shared" si="69"/>
        <v>0</v>
      </c>
    </row>
    <row r="366" spans="1:8" x14ac:dyDescent="0.2">
      <c r="A366" s="29" t="s">
        <v>4308</v>
      </c>
      <c r="B366" s="54" t="s">
        <v>4313</v>
      </c>
      <c r="C366" s="253"/>
      <c r="D366" s="250"/>
      <c r="E366" s="250"/>
      <c r="F366" s="250"/>
      <c r="G366" s="250"/>
      <c r="H366" s="250"/>
    </row>
    <row r="367" spans="1:8" x14ac:dyDescent="0.2">
      <c r="A367" s="29" t="s">
        <v>4309</v>
      </c>
      <c r="B367" s="54" t="s">
        <v>6212</v>
      </c>
      <c r="C367" s="253">
        <v>264309.51</v>
      </c>
      <c r="D367" s="250">
        <v>43</v>
      </c>
      <c r="E367" s="250"/>
      <c r="F367" s="253">
        <v>0</v>
      </c>
      <c r="G367" s="253">
        <v>0</v>
      </c>
      <c r="H367" s="253">
        <f t="shared" ref="H367:H370" si="70">G367-F367</f>
        <v>0</v>
      </c>
    </row>
    <row r="368" spans="1:8" x14ac:dyDescent="0.2">
      <c r="A368" s="29" t="s">
        <v>4310</v>
      </c>
      <c r="B368" s="54" t="s">
        <v>6213</v>
      </c>
      <c r="C368" s="253">
        <v>29367.72</v>
      </c>
      <c r="D368" s="250">
        <v>44</v>
      </c>
      <c r="E368" s="250"/>
      <c r="F368" s="253">
        <v>0</v>
      </c>
      <c r="G368" s="253">
        <v>0</v>
      </c>
      <c r="H368" s="253">
        <f t="shared" si="70"/>
        <v>0</v>
      </c>
    </row>
    <row r="369" spans="1:8" x14ac:dyDescent="0.2">
      <c r="A369" s="29" t="s">
        <v>4311</v>
      </c>
      <c r="B369" s="54" t="s">
        <v>6214</v>
      </c>
      <c r="C369" s="253">
        <v>264309.51</v>
      </c>
      <c r="D369" s="250">
        <v>45</v>
      </c>
      <c r="E369" s="250"/>
      <c r="F369" s="253">
        <v>0</v>
      </c>
      <c r="G369" s="253">
        <v>0</v>
      </c>
      <c r="H369" s="253">
        <f t="shared" si="70"/>
        <v>0</v>
      </c>
    </row>
    <row r="370" spans="1:8" x14ac:dyDescent="0.2">
      <c r="A370" s="29" t="s">
        <v>4312</v>
      </c>
      <c r="B370" s="54" t="s">
        <v>6215</v>
      </c>
      <c r="C370" s="253">
        <v>29367.72</v>
      </c>
      <c r="D370" s="250">
        <v>46</v>
      </c>
      <c r="E370" s="250"/>
      <c r="F370" s="253">
        <v>0</v>
      </c>
      <c r="G370" s="253">
        <v>0</v>
      </c>
      <c r="H370" s="253">
        <f t="shared" si="70"/>
        <v>0</v>
      </c>
    </row>
    <row r="371" spans="1:8" x14ac:dyDescent="0.2">
      <c r="A371" s="29" t="s">
        <v>4314</v>
      </c>
      <c r="B371" s="54" t="s">
        <v>4315</v>
      </c>
      <c r="C371" s="253"/>
      <c r="D371" s="250"/>
      <c r="E371" s="250"/>
      <c r="F371" s="250"/>
      <c r="G371" s="250"/>
      <c r="H371" s="250"/>
    </row>
    <row r="372" spans="1:8" x14ac:dyDescent="0.2">
      <c r="A372" s="29" t="s">
        <v>4316</v>
      </c>
      <c r="B372" s="54" t="s">
        <v>6212</v>
      </c>
      <c r="C372" s="253">
        <v>264309.51</v>
      </c>
      <c r="D372" s="250">
        <v>43</v>
      </c>
      <c r="E372" s="250"/>
      <c r="F372" s="253">
        <v>0</v>
      </c>
      <c r="G372" s="253">
        <v>0</v>
      </c>
      <c r="H372" s="253">
        <f t="shared" ref="H372:H375" si="71">G372-F372</f>
        <v>0</v>
      </c>
    </row>
    <row r="373" spans="1:8" x14ac:dyDescent="0.2">
      <c r="A373" s="29" t="s">
        <v>4317</v>
      </c>
      <c r="B373" s="54" t="s">
        <v>6213</v>
      </c>
      <c r="C373" s="253">
        <v>29367.72</v>
      </c>
      <c r="D373" s="250">
        <v>44</v>
      </c>
      <c r="E373" s="250"/>
      <c r="F373" s="253">
        <v>0</v>
      </c>
      <c r="G373" s="253">
        <v>0</v>
      </c>
      <c r="H373" s="253">
        <f t="shared" si="71"/>
        <v>0</v>
      </c>
    </row>
    <row r="374" spans="1:8" x14ac:dyDescent="0.2">
      <c r="A374" s="29" t="s">
        <v>4318</v>
      </c>
      <c r="B374" s="54" t="s">
        <v>6214</v>
      </c>
      <c r="C374" s="253">
        <v>264309.51</v>
      </c>
      <c r="D374" s="250">
        <v>45</v>
      </c>
      <c r="E374" s="250"/>
      <c r="F374" s="253">
        <v>0</v>
      </c>
      <c r="G374" s="253">
        <v>0</v>
      </c>
      <c r="H374" s="253">
        <f t="shared" si="71"/>
        <v>0</v>
      </c>
    </row>
    <row r="375" spans="1:8" x14ac:dyDescent="0.2">
      <c r="A375" s="29" t="s">
        <v>4319</v>
      </c>
      <c r="B375" s="54" t="s">
        <v>6215</v>
      </c>
      <c r="C375" s="253">
        <v>29367.72</v>
      </c>
      <c r="D375" s="250">
        <v>46</v>
      </c>
      <c r="E375" s="250"/>
      <c r="F375" s="253">
        <v>0</v>
      </c>
      <c r="G375" s="253">
        <v>0</v>
      </c>
      <c r="H375" s="253">
        <f t="shared" si="71"/>
        <v>0</v>
      </c>
    </row>
    <row r="376" spans="1:8" x14ac:dyDescent="0.2">
      <c r="A376" s="29" t="s">
        <v>4320</v>
      </c>
      <c r="B376" s="54" t="s">
        <v>4325</v>
      </c>
      <c r="C376" s="253"/>
      <c r="D376" s="250"/>
      <c r="E376" s="250"/>
      <c r="F376" s="250"/>
      <c r="G376" s="250"/>
      <c r="H376" s="250"/>
    </row>
    <row r="377" spans="1:8" x14ac:dyDescent="0.2">
      <c r="A377" s="29" t="s">
        <v>4321</v>
      </c>
      <c r="B377" s="54" t="s">
        <v>6212</v>
      </c>
      <c r="C377" s="253">
        <v>264309.51</v>
      </c>
      <c r="D377" s="250">
        <v>43</v>
      </c>
      <c r="E377" s="250"/>
      <c r="F377" s="253">
        <v>0</v>
      </c>
      <c r="G377" s="253">
        <v>0</v>
      </c>
      <c r="H377" s="253">
        <f t="shared" ref="H377:H380" si="72">G377-F377</f>
        <v>0</v>
      </c>
    </row>
    <row r="378" spans="1:8" x14ac:dyDescent="0.2">
      <c r="A378" s="29" t="s">
        <v>4322</v>
      </c>
      <c r="B378" s="54" t="s">
        <v>6213</v>
      </c>
      <c r="C378" s="253">
        <v>29367.72</v>
      </c>
      <c r="D378" s="250">
        <v>44</v>
      </c>
      <c r="E378" s="250"/>
      <c r="F378" s="253">
        <v>0</v>
      </c>
      <c r="G378" s="253">
        <v>0</v>
      </c>
      <c r="H378" s="253">
        <f t="shared" si="72"/>
        <v>0</v>
      </c>
    </row>
    <row r="379" spans="1:8" x14ac:dyDescent="0.2">
      <c r="A379" s="29" t="s">
        <v>4323</v>
      </c>
      <c r="B379" s="54" t="s">
        <v>6214</v>
      </c>
      <c r="C379" s="253">
        <v>264309.51</v>
      </c>
      <c r="D379" s="250">
        <v>45</v>
      </c>
      <c r="E379" s="250"/>
      <c r="F379" s="253">
        <v>0</v>
      </c>
      <c r="G379" s="253">
        <v>0</v>
      </c>
      <c r="H379" s="253">
        <f t="shared" si="72"/>
        <v>0</v>
      </c>
    </row>
    <row r="380" spans="1:8" x14ac:dyDescent="0.2">
      <c r="A380" s="29" t="s">
        <v>4324</v>
      </c>
      <c r="B380" s="54" t="s">
        <v>6215</v>
      </c>
      <c r="C380" s="253">
        <v>29367.72</v>
      </c>
      <c r="D380" s="250">
        <v>46</v>
      </c>
      <c r="E380" s="250"/>
      <c r="F380" s="253">
        <v>0</v>
      </c>
      <c r="G380" s="253">
        <v>0</v>
      </c>
      <c r="H380" s="253">
        <f t="shared" si="72"/>
        <v>0</v>
      </c>
    </row>
    <row r="381" spans="1:8" x14ac:dyDescent="0.2">
      <c r="A381" s="29" t="s">
        <v>4326</v>
      </c>
      <c r="B381" s="54" t="s">
        <v>4331</v>
      </c>
      <c r="C381" s="253"/>
      <c r="D381" s="250"/>
      <c r="E381" s="250"/>
      <c r="F381" s="250"/>
      <c r="G381" s="250"/>
      <c r="H381" s="250"/>
    </row>
    <row r="382" spans="1:8" x14ac:dyDescent="0.2">
      <c r="A382" s="29" t="s">
        <v>4327</v>
      </c>
      <c r="B382" s="54" t="s">
        <v>6212</v>
      </c>
      <c r="C382" s="253">
        <v>264309.51</v>
      </c>
      <c r="D382" s="250">
        <v>43</v>
      </c>
      <c r="E382" s="250"/>
      <c r="F382" s="253">
        <v>0</v>
      </c>
      <c r="G382" s="253">
        <v>0</v>
      </c>
      <c r="H382" s="253">
        <f t="shared" ref="H382:H385" si="73">G382-F382</f>
        <v>0</v>
      </c>
    </row>
    <row r="383" spans="1:8" x14ac:dyDescent="0.2">
      <c r="A383" s="29" t="s">
        <v>4328</v>
      </c>
      <c r="B383" s="54" t="s">
        <v>6213</v>
      </c>
      <c r="C383" s="253">
        <v>29367.72</v>
      </c>
      <c r="D383" s="250">
        <v>44</v>
      </c>
      <c r="E383" s="250"/>
      <c r="F383" s="253">
        <v>0</v>
      </c>
      <c r="G383" s="253">
        <v>0</v>
      </c>
      <c r="H383" s="253">
        <f t="shared" si="73"/>
        <v>0</v>
      </c>
    </row>
    <row r="384" spans="1:8" x14ac:dyDescent="0.2">
      <c r="A384" s="29" t="s">
        <v>4329</v>
      </c>
      <c r="B384" s="54" t="s">
        <v>6214</v>
      </c>
      <c r="C384" s="253">
        <v>264309.51</v>
      </c>
      <c r="D384" s="250">
        <v>45</v>
      </c>
      <c r="E384" s="250"/>
      <c r="F384" s="253">
        <v>0</v>
      </c>
      <c r="G384" s="253">
        <v>0</v>
      </c>
      <c r="H384" s="253">
        <f t="shared" si="73"/>
        <v>0</v>
      </c>
    </row>
    <row r="385" spans="1:8" x14ac:dyDescent="0.2">
      <c r="A385" s="29" t="s">
        <v>4330</v>
      </c>
      <c r="B385" s="54" t="s">
        <v>6215</v>
      </c>
      <c r="C385" s="253">
        <v>29367.72</v>
      </c>
      <c r="D385" s="250">
        <v>46</v>
      </c>
      <c r="E385" s="250"/>
      <c r="F385" s="253">
        <v>0</v>
      </c>
      <c r="G385" s="253">
        <v>0</v>
      </c>
      <c r="H385" s="253">
        <f t="shared" si="73"/>
        <v>0</v>
      </c>
    </row>
    <row r="386" spans="1:8" x14ac:dyDescent="0.2">
      <c r="A386" s="29" t="s">
        <v>4332</v>
      </c>
      <c r="B386" s="54" t="s">
        <v>4333</v>
      </c>
      <c r="C386" s="253"/>
      <c r="D386" s="250"/>
      <c r="E386" s="250"/>
      <c r="F386" s="250"/>
      <c r="G386" s="250"/>
      <c r="H386" s="250"/>
    </row>
    <row r="387" spans="1:8" x14ac:dyDescent="0.2">
      <c r="A387" s="29" t="s">
        <v>4334</v>
      </c>
      <c r="B387" s="54" t="s">
        <v>6212</v>
      </c>
      <c r="C387" s="253">
        <v>264309.51</v>
      </c>
      <c r="D387" s="250">
        <v>43</v>
      </c>
      <c r="E387" s="250"/>
      <c r="F387" s="253">
        <v>0</v>
      </c>
      <c r="G387" s="253">
        <v>0</v>
      </c>
      <c r="H387" s="253">
        <f t="shared" ref="H387:H390" si="74">G387-F387</f>
        <v>0</v>
      </c>
    </row>
    <row r="388" spans="1:8" x14ac:dyDescent="0.2">
      <c r="A388" s="29" t="s">
        <v>4335</v>
      </c>
      <c r="B388" s="54" t="s">
        <v>6213</v>
      </c>
      <c r="C388" s="253">
        <v>29367.72</v>
      </c>
      <c r="D388" s="250">
        <v>44</v>
      </c>
      <c r="E388" s="250"/>
      <c r="F388" s="253">
        <v>0</v>
      </c>
      <c r="G388" s="253">
        <v>0</v>
      </c>
      <c r="H388" s="253">
        <f t="shared" si="74"/>
        <v>0</v>
      </c>
    </row>
    <row r="389" spans="1:8" x14ac:dyDescent="0.2">
      <c r="A389" s="29" t="s">
        <v>4336</v>
      </c>
      <c r="B389" s="54" t="s">
        <v>6214</v>
      </c>
      <c r="C389" s="253">
        <v>264309.51</v>
      </c>
      <c r="D389" s="250">
        <v>45</v>
      </c>
      <c r="E389" s="250"/>
      <c r="F389" s="253">
        <v>0</v>
      </c>
      <c r="G389" s="253">
        <v>0</v>
      </c>
      <c r="H389" s="253">
        <f t="shared" si="74"/>
        <v>0</v>
      </c>
    </row>
    <row r="390" spans="1:8" x14ac:dyDescent="0.2">
      <c r="A390" s="29" t="s">
        <v>4337</v>
      </c>
      <c r="B390" s="54" t="s">
        <v>6215</v>
      </c>
      <c r="C390" s="253">
        <v>29367.72</v>
      </c>
      <c r="D390" s="250">
        <v>46</v>
      </c>
      <c r="E390" s="250"/>
      <c r="F390" s="253">
        <v>0</v>
      </c>
      <c r="G390" s="253">
        <v>0</v>
      </c>
      <c r="H390" s="253">
        <f t="shared" si="74"/>
        <v>0</v>
      </c>
    </row>
    <row r="391" spans="1:8" x14ac:dyDescent="0.2">
      <c r="A391" s="29" t="s">
        <v>4338</v>
      </c>
      <c r="B391" s="54" t="s">
        <v>4343</v>
      </c>
      <c r="C391" s="253"/>
      <c r="D391" s="250"/>
      <c r="E391" s="250"/>
      <c r="F391" s="250"/>
      <c r="G391" s="250"/>
      <c r="H391" s="250"/>
    </row>
    <row r="392" spans="1:8" x14ac:dyDescent="0.2">
      <c r="A392" s="29" t="s">
        <v>4339</v>
      </c>
      <c r="B392" s="54" t="s">
        <v>6212</v>
      </c>
      <c r="C392" s="253">
        <v>264309.51</v>
      </c>
      <c r="D392" s="250">
        <v>43</v>
      </c>
      <c r="E392" s="250"/>
      <c r="F392" s="253">
        <v>0</v>
      </c>
      <c r="G392" s="253">
        <v>0</v>
      </c>
      <c r="H392" s="253">
        <f t="shared" ref="H392:H395" si="75">G392-F392</f>
        <v>0</v>
      </c>
    </row>
    <row r="393" spans="1:8" x14ac:dyDescent="0.2">
      <c r="A393" s="29" t="s">
        <v>4340</v>
      </c>
      <c r="B393" s="54" t="s">
        <v>6213</v>
      </c>
      <c r="C393" s="253">
        <v>29367.72</v>
      </c>
      <c r="D393" s="250">
        <v>44</v>
      </c>
      <c r="E393" s="250"/>
      <c r="F393" s="253">
        <v>0</v>
      </c>
      <c r="G393" s="253">
        <v>0</v>
      </c>
      <c r="H393" s="253">
        <f t="shared" si="75"/>
        <v>0</v>
      </c>
    </row>
    <row r="394" spans="1:8" x14ac:dyDescent="0.2">
      <c r="A394" s="29" t="s">
        <v>4341</v>
      </c>
      <c r="B394" s="54" t="s">
        <v>6214</v>
      </c>
      <c r="C394" s="253">
        <v>264309.51</v>
      </c>
      <c r="D394" s="250">
        <v>45</v>
      </c>
      <c r="E394" s="250"/>
      <c r="F394" s="253">
        <v>0</v>
      </c>
      <c r="G394" s="253">
        <v>0</v>
      </c>
      <c r="H394" s="253">
        <f t="shared" si="75"/>
        <v>0</v>
      </c>
    </row>
    <row r="395" spans="1:8" x14ac:dyDescent="0.2">
      <c r="A395" s="29" t="s">
        <v>4342</v>
      </c>
      <c r="B395" s="54" t="s">
        <v>6215</v>
      </c>
      <c r="C395" s="253">
        <v>29367.72</v>
      </c>
      <c r="D395" s="250">
        <v>46</v>
      </c>
      <c r="E395" s="250"/>
      <c r="F395" s="253">
        <v>0</v>
      </c>
      <c r="G395" s="253">
        <v>0</v>
      </c>
      <c r="H395" s="253">
        <f t="shared" si="75"/>
        <v>0</v>
      </c>
    </row>
    <row r="396" spans="1:8" x14ac:dyDescent="0.2">
      <c r="A396" s="29" t="s">
        <v>4344</v>
      </c>
      <c r="B396" s="54" t="s">
        <v>4345</v>
      </c>
      <c r="C396" s="253"/>
      <c r="D396" s="250"/>
      <c r="E396" s="250"/>
      <c r="F396" s="250"/>
      <c r="G396" s="250"/>
      <c r="H396" s="250"/>
    </row>
    <row r="397" spans="1:8" x14ac:dyDescent="0.2">
      <c r="A397" s="29" t="s">
        <v>4346</v>
      </c>
      <c r="B397" s="54" t="s">
        <v>6212</v>
      </c>
      <c r="C397" s="253">
        <v>146427.46</v>
      </c>
      <c r="D397" s="250">
        <v>43</v>
      </c>
      <c r="E397" s="250"/>
      <c r="F397" s="253">
        <v>0</v>
      </c>
      <c r="G397" s="253">
        <v>0</v>
      </c>
      <c r="H397" s="253">
        <f t="shared" ref="H397:H400" si="76">G397-F397</f>
        <v>0</v>
      </c>
    </row>
    <row r="398" spans="1:8" x14ac:dyDescent="0.2">
      <c r="A398" s="29" t="s">
        <v>4347</v>
      </c>
      <c r="B398" s="54" t="s">
        <v>6213</v>
      </c>
      <c r="C398" s="253">
        <v>16269.72</v>
      </c>
      <c r="D398" s="250">
        <v>44</v>
      </c>
      <c r="E398" s="250"/>
      <c r="F398" s="253">
        <v>0</v>
      </c>
      <c r="G398" s="253">
        <v>0</v>
      </c>
      <c r="H398" s="253">
        <f t="shared" si="76"/>
        <v>0</v>
      </c>
    </row>
    <row r="399" spans="1:8" x14ac:dyDescent="0.2">
      <c r="A399" s="29" t="s">
        <v>4348</v>
      </c>
      <c r="B399" s="54" t="s">
        <v>6214</v>
      </c>
      <c r="C399" s="253">
        <v>146427.29</v>
      </c>
      <c r="D399" s="250">
        <v>45</v>
      </c>
      <c r="E399" s="250"/>
      <c r="F399" s="253">
        <v>0</v>
      </c>
      <c r="G399" s="253">
        <v>0</v>
      </c>
      <c r="H399" s="253">
        <f t="shared" si="76"/>
        <v>0</v>
      </c>
    </row>
    <row r="400" spans="1:8" x14ac:dyDescent="0.2">
      <c r="A400" s="29" t="s">
        <v>4349</v>
      </c>
      <c r="B400" s="54" t="s">
        <v>6215</v>
      </c>
      <c r="C400" s="253">
        <v>16269.7</v>
      </c>
      <c r="D400" s="250">
        <v>46</v>
      </c>
      <c r="E400" s="250"/>
      <c r="F400" s="253">
        <v>0</v>
      </c>
      <c r="G400" s="253">
        <v>0</v>
      </c>
      <c r="H400" s="253">
        <f t="shared" si="76"/>
        <v>0</v>
      </c>
    </row>
    <row r="401" spans="1:8" x14ac:dyDescent="0.2">
      <c r="A401" s="29" t="s">
        <v>4350</v>
      </c>
      <c r="B401" s="54" t="s">
        <v>4351</v>
      </c>
      <c r="C401" s="253"/>
      <c r="D401" s="250"/>
      <c r="E401" s="250"/>
      <c r="F401" s="250"/>
      <c r="G401" s="250"/>
      <c r="H401" s="250"/>
    </row>
    <row r="402" spans="1:8" x14ac:dyDescent="0.2">
      <c r="A402" s="29" t="s">
        <v>4352</v>
      </c>
      <c r="B402" s="54" t="s">
        <v>6212</v>
      </c>
      <c r="C402" s="253">
        <v>101270.57</v>
      </c>
      <c r="D402" s="250">
        <v>43</v>
      </c>
      <c r="E402" s="250"/>
      <c r="F402" s="253">
        <v>0</v>
      </c>
      <c r="G402" s="253">
        <v>0</v>
      </c>
      <c r="H402" s="253">
        <f t="shared" ref="H402:H405" si="77">G402-F402</f>
        <v>0</v>
      </c>
    </row>
    <row r="403" spans="1:8" x14ac:dyDescent="0.2">
      <c r="A403" s="29" t="s">
        <v>4353</v>
      </c>
      <c r="B403" s="54" t="s">
        <v>6213</v>
      </c>
      <c r="C403" s="253">
        <v>11252.29</v>
      </c>
      <c r="D403" s="250">
        <v>44</v>
      </c>
      <c r="E403" s="250"/>
      <c r="F403" s="253">
        <v>0</v>
      </c>
      <c r="G403" s="253">
        <v>0</v>
      </c>
      <c r="H403" s="253">
        <f t="shared" si="77"/>
        <v>0</v>
      </c>
    </row>
    <row r="404" spans="1:8" x14ac:dyDescent="0.2">
      <c r="A404" s="29" t="s">
        <v>4354</v>
      </c>
      <c r="B404" s="54" t="s">
        <v>6214</v>
      </c>
      <c r="C404" s="253">
        <v>101270.57</v>
      </c>
      <c r="D404" s="250">
        <v>45</v>
      </c>
      <c r="E404" s="250"/>
      <c r="F404" s="253">
        <v>0</v>
      </c>
      <c r="G404" s="253">
        <v>0</v>
      </c>
      <c r="H404" s="253">
        <f t="shared" si="77"/>
        <v>0</v>
      </c>
    </row>
    <row r="405" spans="1:8" x14ac:dyDescent="0.2">
      <c r="A405" s="29" t="s">
        <v>4355</v>
      </c>
      <c r="B405" s="54" t="s">
        <v>6215</v>
      </c>
      <c r="C405" s="253">
        <v>11252.29</v>
      </c>
      <c r="D405" s="250">
        <v>46</v>
      </c>
      <c r="E405" s="250"/>
      <c r="F405" s="253">
        <v>0</v>
      </c>
      <c r="G405" s="253">
        <v>0</v>
      </c>
      <c r="H405" s="253">
        <f t="shared" si="77"/>
        <v>0</v>
      </c>
    </row>
    <row r="406" spans="1:8" x14ac:dyDescent="0.2">
      <c r="A406" s="29" t="s">
        <v>4356</v>
      </c>
      <c r="B406" s="54" t="s">
        <v>4361</v>
      </c>
      <c r="C406" s="253"/>
      <c r="D406" s="250"/>
      <c r="E406" s="250"/>
      <c r="F406" s="250"/>
      <c r="G406" s="250"/>
      <c r="H406" s="250"/>
    </row>
    <row r="407" spans="1:8" x14ac:dyDescent="0.2">
      <c r="A407" s="29" t="s">
        <v>4357</v>
      </c>
      <c r="B407" s="54" t="s">
        <v>6212</v>
      </c>
      <c r="C407" s="253">
        <v>227064.08</v>
      </c>
      <c r="D407" s="250">
        <v>43</v>
      </c>
      <c r="E407" s="250"/>
      <c r="F407" s="253">
        <v>0</v>
      </c>
      <c r="G407" s="253">
        <v>0</v>
      </c>
      <c r="H407" s="253">
        <f t="shared" ref="H407:H410" si="78">G407-F407</f>
        <v>0</v>
      </c>
    </row>
    <row r="408" spans="1:8" x14ac:dyDescent="0.2">
      <c r="A408" s="29" t="s">
        <v>4358</v>
      </c>
      <c r="B408" s="54" t="s">
        <v>6213</v>
      </c>
      <c r="C408" s="253">
        <v>25229.34</v>
      </c>
      <c r="D408" s="250">
        <v>44</v>
      </c>
      <c r="E408" s="250"/>
      <c r="F408" s="253">
        <v>0</v>
      </c>
      <c r="G408" s="253">
        <v>0</v>
      </c>
      <c r="H408" s="253">
        <f t="shared" si="78"/>
        <v>0</v>
      </c>
    </row>
    <row r="409" spans="1:8" x14ac:dyDescent="0.2">
      <c r="A409" s="29" t="s">
        <v>4359</v>
      </c>
      <c r="B409" s="54" t="s">
        <v>6214</v>
      </c>
      <c r="C409" s="253">
        <v>227064.08</v>
      </c>
      <c r="D409" s="250">
        <v>45</v>
      </c>
      <c r="E409" s="250"/>
      <c r="F409" s="253">
        <v>0</v>
      </c>
      <c r="G409" s="253">
        <v>0</v>
      </c>
      <c r="H409" s="253">
        <f t="shared" si="78"/>
        <v>0</v>
      </c>
    </row>
    <row r="410" spans="1:8" x14ac:dyDescent="0.2">
      <c r="A410" s="29" t="s">
        <v>4360</v>
      </c>
      <c r="B410" s="54" t="s">
        <v>6215</v>
      </c>
      <c r="C410" s="253">
        <v>25229.34</v>
      </c>
      <c r="D410" s="250">
        <v>46</v>
      </c>
      <c r="E410" s="250"/>
      <c r="F410" s="253">
        <v>0</v>
      </c>
      <c r="G410" s="253">
        <v>0</v>
      </c>
      <c r="H410" s="253">
        <f t="shared" si="78"/>
        <v>0</v>
      </c>
    </row>
    <row r="411" spans="1:8" x14ac:dyDescent="0.2">
      <c r="A411" s="29" t="s">
        <v>4362</v>
      </c>
      <c r="B411" s="54" t="s">
        <v>4367</v>
      </c>
      <c r="C411" s="253"/>
      <c r="D411" s="250"/>
      <c r="E411" s="250"/>
      <c r="F411" s="250"/>
      <c r="G411" s="250"/>
      <c r="H411" s="250"/>
    </row>
    <row r="412" spans="1:8" x14ac:dyDescent="0.2">
      <c r="A412" s="29" t="s">
        <v>4363</v>
      </c>
      <c r="B412" s="54" t="s">
        <v>6212</v>
      </c>
      <c r="C412" s="253">
        <v>227064.08</v>
      </c>
      <c r="D412" s="250">
        <v>43</v>
      </c>
      <c r="E412" s="250"/>
      <c r="F412" s="253">
        <v>0</v>
      </c>
      <c r="G412" s="253">
        <v>0</v>
      </c>
      <c r="H412" s="253">
        <f t="shared" ref="H412:H415" si="79">G412-F412</f>
        <v>0</v>
      </c>
    </row>
    <row r="413" spans="1:8" x14ac:dyDescent="0.2">
      <c r="A413" s="29" t="s">
        <v>4364</v>
      </c>
      <c r="B413" s="54" t="s">
        <v>6213</v>
      </c>
      <c r="C413" s="253">
        <v>25229.34</v>
      </c>
      <c r="D413" s="250">
        <v>44</v>
      </c>
      <c r="E413" s="250"/>
      <c r="F413" s="253">
        <v>0</v>
      </c>
      <c r="G413" s="253">
        <v>0</v>
      </c>
      <c r="H413" s="253">
        <f t="shared" si="79"/>
        <v>0</v>
      </c>
    </row>
    <row r="414" spans="1:8" x14ac:dyDescent="0.2">
      <c r="A414" s="29" t="s">
        <v>4365</v>
      </c>
      <c r="B414" s="54" t="s">
        <v>6214</v>
      </c>
      <c r="C414" s="253">
        <v>227064.08</v>
      </c>
      <c r="D414" s="250">
        <v>45</v>
      </c>
      <c r="E414" s="250"/>
      <c r="F414" s="253">
        <v>0</v>
      </c>
      <c r="G414" s="253">
        <v>0</v>
      </c>
      <c r="H414" s="253">
        <f t="shared" si="79"/>
        <v>0</v>
      </c>
    </row>
    <row r="415" spans="1:8" x14ac:dyDescent="0.2">
      <c r="A415" s="29" t="s">
        <v>4366</v>
      </c>
      <c r="B415" s="54" t="s">
        <v>6215</v>
      </c>
      <c r="C415" s="253">
        <v>25229.34</v>
      </c>
      <c r="D415" s="250">
        <v>46</v>
      </c>
      <c r="E415" s="250"/>
      <c r="F415" s="253">
        <v>0</v>
      </c>
      <c r="G415" s="253">
        <v>0</v>
      </c>
      <c r="H415" s="253">
        <f t="shared" si="79"/>
        <v>0</v>
      </c>
    </row>
    <row r="416" spans="1:8" x14ac:dyDescent="0.2">
      <c r="A416" s="29" t="s">
        <v>4368</v>
      </c>
      <c r="B416" s="54" t="s">
        <v>4373</v>
      </c>
      <c r="C416" s="253"/>
      <c r="D416" s="250"/>
      <c r="E416" s="250"/>
      <c r="F416" s="250"/>
      <c r="G416" s="250"/>
      <c r="H416" s="250"/>
    </row>
    <row r="417" spans="1:8" x14ac:dyDescent="0.2">
      <c r="A417" s="29" t="s">
        <v>4369</v>
      </c>
      <c r="B417" s="54" t="s">
        <v>6212</v>
      </c>
      <c r="C417" s="253">
        <v>227064.08</v>
      </c>
      <c r="D417" s="250">
        <v>44</v>
      </c>
      <c r="E417" s="250"/>
      <c r="F417" s="253">
        <v>0</v>
      </c>
      <c r="G417" s="253">
        <v>0</v>
      </c>
      <c r="H417" s="253">
        <f t="shared" ref="H417:H420" si="80">G417-F417</f>
        <v>0</v>
      </c>
    </row>
    <row r="418" spans="1:8" x14ac:dyDescent="0.2">
      <c r="A418" s="29" t="s">
        <v>4370</v>
      </c>
      <c r="B418" s="54" t="s">
        <v>6213</v>
      </c>
      <c r="C418" s="253">
        <v>25229.34</v>
      </c>
      <c r="D418" s="250">
        <v>45</v>
      </c>
      <c r="E418" s="250"/>
      <c r="F418" s="253">
        <v>0</v>
      </c>
      <c r="G418" s="253">
        <v>0</v>
      </c>
      <c r="H418" s="253">
        <f t="shared" si="80"/>
        <v>0</v>
      </c>
    </row>
    <row r="419" spans="1:8" x14ac:dyDescent="0.2">
      <c r="A419" s="29" t="s">
        <v>4371</v>
      </c>
      <c r="B419" s="54" t="s">
        <v>6214</v>
      </c>
      <c r="C419" s="253">
        <v>227064.08</v>
      </c>
      <c r="D419" s="250">
        <v>46</v>
      </c>
      <c r="E419" s="250"/>
      <c r="F419" s="253">
        <v>0</v>
      </c>
      <c r="G419" s="253">
        <v>0</v>
      </c>
      <c r="H419" s="253">
        <f t="shared" si="80"/>
        <v>0</v>
      </c>
    </row>
    <row r="420" spans="1:8" x14ac:dyDescent="0.2">
      <c r="A420" s="29" t="s">
        <v>4372</v>
      </c>
      <c r="B420" s="54" t="s">
        <v>6215</v>
      </c>
      <c r="C420" s="253">
        <v>25229.34</v>
      </c>
      <c r="D420" s="250">
        <v>47</v>
      </c>
      <c r="E420" s="250"/>
      <c r="F420" s="253">
        <v>0</v>
      </c>
      <c r="G420" s="253">
        <v>0</v>
      </c>
      <c r="H420" s="253">
        <f t="shared" si="80"/>
        <v>0</v>
      </c>
    </row>
    <row r="421" spans="1:8" x14ac:dyDescent="0.2">
      <c r="A421" s="29" t="s">
        <v>4374</v>
      </c>
      <c r="B421" s="54" t="s">
        <v>4379</v>
      </c>
      <c r="C421" s="253"/>
      <c r="D421" s="250"/>
      <c r="E421" s="250"/>
      <c r="F421" s="250"/>
      <c r="G421" s="250"/>
      <c r="H421" s="250"/>
    </row>
    <row r="422" spans="1:8" x14ac:dyDescent="0.2">
      <c r="A422" s="29" t="s">
        <v>4375</v>
      </c>
      <c r="B422" s="54" t="s">
        <v>6212</v>
      </c>
      <c r="C422" s="253">
        <v>227064.08</v>
      </c>
      <c r="D422" s="250">
        <v>44</v>
      </c>
      <c r="E422" s="250"/>
      <c r="F422" s="253">
        <v>0</v>
      </c>
      <c r="G422" s="253">
        <v>0</v>
      </c>
      <c r="H422" s="253">
        <f t="shared" ref="H422:H425" si="81">G422-F422</f>
        <v>0</v>
      </c>
    </row>
    <row r="423" spans="1:8" x14ac:dyDescent="0.2">
      <c r="A423" s="29" t="s">
        <v>4376</v>
      </c>
      <c r="B423" s="54" t="s">
        <v>6213</v>
      </c>
      <c r="C423" s="253">
        <v>25229.34</v>
      </c>
      <c r="D423" s="250">
        <v>45</v>
      </c>
      <c r="E423" s="250"/>
      <c r="F423" s="253">
        <v>0</v>
      </c>
      <c r="G423" s="253">
        <v>0</v>
      </c>
      <c r="H423" s="253">
        <f t="shared" si="81"/>
        <v>0</v>
      </c>
    </row>
    <row r="424" spans="1:8" x14ac:dyDescent="0.2">
      <c r="A424" s="29" t="s">
        <v>4377</v>
      </c>
      <c r="B424" s="54" t="s">
        <v>6214</v>
      </c>
      <c r="C424" s="253">
        <v>227064.08</v>
      </c>
      <c r="D424" s="250">
        <v>46</v>
      </c>
      <c r="E424" s="250"/>
      <c r="F424" s="253">
        <v>0</v>
      </c>
      <c r="G424" s="253">
        <v>0</v>
      </c>
      <c r="H424" s="253">
        <f t="shared" si="81"/>
        <v>0</v>
      </c>
    </row>
    <row r="425" spans="1:8" x14ac:dyDescent="0.2">
      <c r="A425" s="29" t="s">
        <v>4378</v>
      </c>
      <c r="B425" s="54" t="s">
        <v>6215</v>
      </c>
      <c r="C425" s="253">
        <v>25229.34</v>
      </c>
      <c r="D425" s="250">
        <v>47</v>
      </c>
      <c r="E425" s="250"/>
      <c r="F425" s="253">
        <v>0</v>
      </c>
      <c r="G425" s="253">
        <v>0</v>
      </c>
      <c r="H425" s="253">
        <f t="shared" si="81"/>
        <v>0</v>
      </c>
    </row>
    <row r="426" spans="1:8" x14ac:dyDescent="0.2">
      <c r="A426" s="29" t="s">
        <v>4380</v>
      </c>
      <c r="B426" s="54" t="s">
        <v>4385</v>
      </c>
      <c r="C426" s="253"/>
      <c r="D426" s="250"/>
      <c r="E426" s="250"/>
      <c r="F426" s="250"/>
      <c r="G426" s="250"/>
      <c r="H426" s="250"/>
    </row>
    <row r="427" spans="1:8" x14ac:dyDescent="0.2">
      <c r="A427" s="29" t="s">
        <v>4381</v>
      </c>
      <c r="B427" s="54" t="s">
        <v>6212</v>
      </c>
      <c r="C427" s="253">
        <v>227064.08</v>
      </c>
      <c r="D427" s="250">
        <v>44</v>
      </c>
      <c r="E427" s="250"/>
      <c r="F427" s="253">
        <v>0</v>
      </c>
      <c r="G427" s="253">
        <v>0</v>
      </c>
      <c r="H427" s="253">
        <f t="shared" ref="H427:H430" si="82">G427-F427</f>
        <v>0</v>
      </c>
    </row>
    <row r="428" spans="1:8" x14ac:dyDescent="0.2">
      <c r="A428" s="29" t="s">
        <v>4382</v>
      </c>
      <c r="B428" s="54" t="s">
        <v>6213</v>
      </c>
      <c r="C428" s="253">
        <v>25229.34</v>
      </c>
      <c r="D428" s="250">
        <v>45</v>
      </c>
      <c r="E428" s="250"/>
      <c r="F428" s="253">
        <v>0</v>
      </c>
      <c r="G428" s="253">
        <v>0</v>
      </c>
      <c r="H428" s="253">
        <f t="shared" si="82"/>
        <v>0</v>
      </c>
    </row>
    <row r="429" spans="1:8" x14ac:dyDescent="0.2">
      <c r="A429" s="29" t="s">
        <v>4383</v>
      </c>
      <c r="B429" s="54" t="s">
        <v>6214</v>
      </c>
      <c r="C429" s="253">
        <v>227064.08</v>
      </c>
      <c r="D429" s="250">
        <v>46</v>
      </c>
      <c r="E429" s="250"/>
      <c r="F429" s="253">
        <v>0</v>
      </c>
      <c r="G429" s="253">
        <v>0</v>
      </c>
      <c r="H429" s="253">
        <f t="shared" si="82"/>
        <v>0</v>
      </c>
    </row>
    <row r="430" spans="1:8" x14ac:dyDescent="0.2">
      <c r="A430" s="29" t="s">
        <v>4384</v>
      </c>
      <c r="B430" s="54" t="s">
        <v>6215</v>
      </c>
      <c r="C430" s="253">
        <v>25229.34</v>
      </c>
      <c r="D430" s="250">
        <v>47</v>
      </c>
      <c r="E430" s="250"/>
      <c r="F430" s="253">
        <v>0</v>
      </c>
      <c r="G430" s="253">
        <v>0</v>
      </c>
      <c r="H430" s="253">
        <f t="shared" si="82"/>
        <v>0</v>
      </c>
    </row>
    <row r="431" spans="1:8" x14ac:dyDescent="0.2">
      <c r="A431" s="29" t="s">
        <v>4386</v>
      </c>
      <c r="B431" s="54" t="s">
        <v>4387</v>
      </c>
      <c r="C431" s="253"/>
      <c r="D431" s="250"/>
      <c r="E431" s="250"/>
      <c r="F431" s="250"/>
      <c r="G431" s="250"/>
      <c r="H431" s="250"/>
    </row>
    <row r="432" spans="1:8" x14ac:dyDescent="0.2">
      <c r="A432" s="29" t="s">
        <v>4388</v>
      </c>
      <c r="B432" s="54" t="s">
        <v>6212</v>
      </c>
      <c r="C432" s="253">
        <v>227064.08</v>
      </c>
      <c r="D432" s="250">
        <v>44</v>
      </c>
      <c r="E432" s="250"/>
      <c r="F432" s="253">
        <v>0</v>
      </c>
      <c r="G432" s="253">
        <v>0</v>
      </c>
      <c r="H432" s="253">
        <f t="shared" ref="H432:H435" si="83">G432-F432</f>
        <v>0</v>
      </c>
    </row>
    <row r="433" spans="1:8" x14ac:dyDescent="0.2">
      <c r="A433" s="29" t="s">
        <v>4389</v>
      </c>
      <c r="B433" s="54" t="s">
        <v>6213</v>
      </c>
      <c r="C433" s="253">
        <v>25229.34</v>
      </c>
      <c r="D433" s="250">
        <v>45</v>
      </c>
      <c r="E433" s="250"/>
      <c r="F433" s="253">
        <v>0</v>
      </c>
      <c r="G433" s="253">
        <v>0</v>
      </c>
      <c r="H433" s="253">
        <f t="shared" si="83"/>
        <v>0</v>
      </c>
    </row>
    <row r="434" spans="1:8" x14ac:dyDescent="0.2">
      <c r="A434" s="29" t="s">
        <v>4390</v>
      </c>
      <c r="B434" s="54" t="s">
        <v>6214</v>
      </c>
      <c r="C434" s="253">
        <v>227064.08</v>
      </c>
      <c r="D434" s="250">
        <v>46</v>
      </c>
      <c r="E434" s="250"/>
      <c r="F434" s="253">
        <v>0</v>
      </c>
      <c r="G434" s="253">
        <v>0</v>
      </c>
      <c r="H434" s="253">
        <f t="shared" si="83"/>
        <v>0</v>
      </c>
    </row>
    <row r="435" spans="1:8" x14ac:dyDescent="0.2">
      <c r="A435" s="29" t="s">
        <v>4391</v>
      </c>
      <c r="B435" s="54" t="s">
        <v>6215</v>
      </c>
      <c r="C435" s="253">
        <v>25229.34</v>
      </c>
      <c r="D435" s="250">
        <v>47</v>
      </c>
      <c r="E435" s="250"/>
      <c r="F435" s="253">
        <v>0</v>
      </c>
      <c r="G435" s="253">
        <v>0</v>
      </c>
      <c r="H435" s="253">
        <f t="shared" si="83"/>
        <v>0</v>
      </c>
    </row>
    <row r="436" spans="1:8" x14ac:dyDescent="0.2">
      <c r="A436" s="29" t="s">
        <v>4392</v>
      </c>
      <c r="B436" s="54" t="s">
        <v>4397</v>
      </c>
      <c r="C436" s="253"/>
      <c r="D436" s="250"/>
      <c r="E436" s="250"/>
      <c r="F436" s="250"/>
      <c r="G436" s="250"/>
      <c r="H436" s="250"/>
    </row>
    <row r="437" spans="1:8" x14ac:dyDescent="0.2">
      <c r="A437" s="29" t="s">
        <v>4393</v>
      </c>
      <c r="B437" s="54" t="s">
        <v>6212</v>
      </c>
      <c r="C437" s="253">
        <v>227064.08</v>
      </c>
      <c r="D437" s="250">
        <v>44</v>
      </c>
      <c r="E437" s="250"/>
      <c r="F437" s="253">
        <v>0</v>
      </c>
      <c r="G437" s="253">
        <v>0</v>
      </c>
      <c r="H437" s="253">
        <f t="shared" ref="H437:H440" si="84">G437-F437</f>
        <v>0</v>
      </c>
    </row>
    <row r="438" spans="1:8" x14ac:dyDescent="0.2">
      <c r="A438" s="29" t="s">
        <v>4394</v>
      </c>
      <c r="B438" s="54" t="s">
        <v>6213</v>
      </c>
      <c r="C438" s="253">
        <v>25229.34</v>
      </c>
      <c r="D438" s="250">
        <v>45</v>
      </c>
      <c r="E438" s="250"/>
      <c r="F438" s="253">
        <v>0</v>
      </c>
      <c r="G438" s="253">
        <v>0</v>
      </c>
      <c r="H438" s="253">
        <f t="shared" si="84"/>
        <v>0</v>
      </c>
    </row>
    <row r="439" spans="1:8" x14ac:dyDescent="0.2">
      <c r="A439" s="29" t="s">
        <v>4395</v>
      </c>
      <c r="B439" s="54" t="s">
        <v>6214</v>
      </c>
      <c r="C439" s="253">
        <v>227064.08</v>
      </c>
      <c r="D439" s="250">
        <v>46</v>
      </c>
      <c r="E439" s="250"/>
      <c r="F439" s="253">
        <v>0</v>
      </c>
      <c r="G439" s="253">
        <v>0</v>
      </c>
      <c r="H439" s="253">
        <f t="shared" si="84"/>
        <v>0</v>
      </c>
    </row>
    <row r="440" spans="1:8" x14ac:dyDescent="0.2">
      <c r="A440" s="29" t="s">
        <v>4396</v>
      </c>
      <c r="B440" s="54" t="s">
        <v>6215</v>
      </c>
      <c r="C440" s="253">
        <v>25229.34</v>
      </c>
      <c r="D440" s="250">
        <v>47</v>
      </c>
      <c r="E440" s="250"/>
      <c r="F440" s="253">
        <v>0</v>
      </c>
      <c r="G440" s="253">
        <v>0</v>
      </c>
      <c r="H440" s="253">
        <f t="shared" si="84"/>
        <v>0</v>
      </c>
    </row>
    <row r="441" spans="1:8" x14ac:dyDescent="0.2">
      <c r="A441" s="29" t="s">
        <v>4398</v>
      </c>
      <c r="B441" s="54" t="s">
        <v>4403</v>
      </c>
      <c r="C441" s="253"/>
      <c r="D441" s="250"/>
      <c r="E441" s="250"/>
      <c r="F441" s="250"/>
      <c r="G441" s="250"/>
      <c r="H441" s="250"/>
    </row>
    <row r="442" spans="1:8" x14ac:dyDescent="0.2">
      <c r="A442" s="29" t="s">
        <v>4399</v>
      </c>
      <c r="B442" s="54" t="s">
        <v>6212</v>
      </c>
      <c r="C442" s="253">
        <v>227064.08</v>
      </c>
      <c r="D442" s="250">
        <v>44</v>
      </c>
      <c r="E442" s="250"/>
      <c r="F442" s="253">
        <v>0</v>
      </c>
      <c r="G442" s="253">
        <v>0</v>
      </c>
      <c r="H442" s="253">
        <f t="shared" ref="H442:H445" si="85">G442-F442</f>
        <v>0</v>
      </c>
    </row>
    <row r="443" spans="1:8" x14ac:dyDescent="0.2">
      <c r="A443" s="29" t="s">
        <v>4400</v>
      </c>
      <c r="B443" s="54" t="s">
        <v>6213</v>
      </c>
      <c r="C443" s="253">
        <v>25229.34</v>
      </c>
      <c r="D443" s="250">
        <v>45</v>
      </c>
      <c r="E443" s="250"/>
      <c r="F443" s="253">
        <v>0</v>
      </c>
      <c r="G443" s="253">
        <v>0</v>
      </c>
      <c r="H443" s="253">
        <f t="shared" si="85"/>
        <v>0</v>
      </c>
    </row>
    <row r="444" spans="1:8" x14ac:dyDescent="0.2">
      <c r="A444" s="29" t="s">
        <v>4401</v>
      </c>
      <c r="B444" s="54" t="s">
        <v>6214</v>
      </c>
      <c r="C444" s="253">
        <v>227064.08</v>
      </c>
      <c r="D444" s="250">
        <v>46</v>
      </c>
      <c r="E444" s="250"/>
      <c r="F444" s="253">
        <v>0</v>
      </c>
      <c r="G444" s="253">
        <v>0</v>
      </c>
      <c r="H444" s="253">
        <f t="shared" si="85"/>
        <v>0</v>
      </c>
    </row>
    <row r="445" spans="1:8" x14ac:dyDescent="0.2">
      <c r="A445" s="29" t="s">
        <v>4402</v>
      </c>
      <c r="B445" s="54" t="s">
        <v>6215</v>
      </c>
      <c r="C445" s="253">
        <v>25229.34</v>
      </c>
      <c r="D445" s="250">
        <v>47</v>
      </c>
      <c r="E445" s="250"/>
      <c r="F445" s="253">
        <v>0</v>
      </c>
      <c r="G445" s="253">
        <v>0</v>
      </c>
      <c r="H445" s="253">
        <f t="shared" si="85"/>
        <v>0</v>
      </c>
    </row>
    <row r="446" spans="1:8" x14ac:dyDescent="0.2">
      <c r="A446" s="29" t="s">
        <v>4404</v>
      </c>
      <c r="B446" s="54" t="s">
        <v>4409</v>
      </c>
      <c r="C446" s="253"/>
      <c r="D446" s="250"/>
      <c r="E446" s="250"/>
      <c r="F446" s="250"/>
      <c r="G446" s="250"/>
      <c r="H446" s="250"/>
    </row>
    <row r="447" spans="1:8" x14ac:dyDescent="0.2">
      <c r="A447" s="29" t="s">
        <v>4405</v>
      </c>
      <c r="B447" s="54" t="s">
        <v>6212</v>
      </c>
      <c r="C447" s="253">
        <v>197772.79999999999</v>
      </c>
      <c r="D447" s="250">
        <v>44</v>
      </c>
      <c r="E447" s="250"/>
      <c r="F447" s="253">
        <v>0</v>
      </c>
      <c r="G447" s="253">
        <v>0</v>
      </c>
      <c r="H447" s="253">
        <f t="shared" ref="H447:H450" si="86">G447-F447</f>
        <v>0</v>
      </c>
    </row>
    <row r="448" spans="1:8" x14ac:dyDescent="0.2">
      <c r="A448" s="29" t="s">
        <v>4406</v>
      </c>
      <c r="B448" s="54" t="s">
        <v>6213</v>
      </c>
      <c r="C448" s="253">
        <v>21974.76</v>
      </c>
      <c r="D448" s="250">
        <v>45</v>
      </c>
      <c r="E448" s="250"/>
      <c r="F448" s="253">
        <v>0</v>
      </c>
      <c r="G448" s="253">
        <v>0</v>
      </c>
      <c r="H448" s="253">
        <f t="shared" si="86"/>
        <v>0</v>
      </c>
    </row>
    <row r="449" spans="1:8" x14ac:dyDescent="0.2">
      <c r="A449" s="29" t="s">
        <v>4407</v>
      </c>
      <c r="B449" s="54" t="s">
        <v>6214</v>
      </c>
      <c r="C449" s="253">
        <v>197772.75</v>
      </c>
      <c r="D449" s="250">
        <v>46</v>
      </c>
      <c r="E449" s="250"/>
      <c r="F449" s="253">
        <v>0</v>
      </c>
      <c r="G449" s="253">
        <v>0</v>
      </c>
      <c r="H449" s="253">
        <f t="shared" si="86"/>
        <v>0</v>
      </c>
    </row>
    <row r="450" spans="1:8" ht="15" thickBot="1" x14ac:dyDescent="0.25">
      <c r="A450" s="29" t="s">
        <v>4408</v>
      </c>
      <c r="B450" s="54" t="s">
        <v>6215</v>
      </c>
      <c r="C450" s="253">
        <v>21974.75</v>
      </c>
      <c r="D450" s="250">
        <v>47</v>
      </c>
      <c r="E450" s="250"/>
      <c r="F450" s="253">
        <v>0</v>
      </c>
      <c r="G450" s="253">
        <v>0</v>
      </c>
      <c r="H450" s="253">
        <f t="shared" si="86"/>
        <v>0</v>
      </c>
    </row>
    <row r="451" spans="1:8" ht="15.75" thickBot="1" x14ac:dyDescent="0.3">
      <c r="A451" s="158"/>
      <c r="B451" s="159" t="s">
        <v>6216</v>
      </c>
      <c r="C451" s="280">
        <f>SUM(C242:C450)</f>
        <v>23234617.929999981</v>
      </c>
      <c r="D451" s="273"/>
      <c r="E451" s="273"/>
      <c r="F451" s="262">
        <f t="shared" ref="F451:H451" si="87">SUM(F242:F450)</f>
        <v>0</v>
      </c>
      <c r="G451" s="262">
        <f t="shared" si="87"/>
        <v>0</v>
      </c>
      <c r="H451" s="262">
        <f t="shared" si="87"/>
        <v>0</v>
      </c>
    </row>
    <row r="452" spans="1:8" ht="30" x14ac:dyDescent="0.25">
      <c r="A452" s="170" t="s">
        <v>6217</v>
      </c>
      <c r="B452" s="166" t="s">
        <v>6218</v>
      </c>
      <c r="C452" s="286"/>
      <c r="D452" s="275"/>
      <c r="E452" s="275"/>
      <c r="F452" s="275"/>
      <c r="G452" s="275"/>
      <c r="H452" s="287"/>
    </row>
    <row r="453" spans="1:8" x14ac:dyDescent="0.2">
      <c r="A453" s="29" t="s">
        <v>4410</v>
      </c>
      <c r="B453" s="6" t="s">
        <v>6193</v>
      </c>
      <c r="C453" s="251"/>
      <c r="D453" s="250"/>
      <c r="E453" s="250"/>
      <c r="F453" s="250"/>
      <c r="G453" s="250"/>
      <c r="H453" s="250"/>
    </row>
    <row r="454" spans="1:8" x14ac:dyDescent="0.2">
      <c r="A454" s="29" t="s">
        <v>4418</v>
      </c>
      <c r="B454" s="54" t="s">
        <v>6212</v>
      </c>
      <c r="C454" s="253">
        <v>39965.96</v>
      </c>
      <c r="D454" s="250">
        <v>37</v>
      </c>
      <c r="E454" s="250"/>
      <c r="F454" s="253">
        <v>0</v>
      </c>
      <c r="G454" s="253">
        <v>0</v>
      </c>
      <c r="H454" s="253">
        <f t="shared" ref="H454:H457" si="88">G454-F454</f>
        <v>0</v>
      </c>
    </row>
    <row r="455" spans="1:8" x14ac:dyDescent="0.2">
      <c r="A455" s="29" t="s">
        <v>4419</v>
      </c>
      <c r="B455" s="54" t="s">
        <v>6213</v>
      </c>
      <c r="C455" s="253">
        <v>4440.66</v>
      </c>
      <c r="D455" s="250">
        <v>38</v>
      </c>
      <c r="E455" s="250"/>
      <c r="F455" s="253">
        <v>0</v>
      </c>
      <c r="G455" s="253">
        <v>0</v>
      </c>
      <c r="H455" s="253">
        <f t="shared" si="88"/>
        <v>0</v>
      </c>
    </row>
    <row r="456" spans="1:8" x14ac:dyDescent="0.2">
      <c r="A456" s="29" t="s">
        <v>4420</v>
      </c>
      <c r="B456" s="54" t="s">
        <v>6214</v>
      </c>
      <c r="C456" s="253">
        <v>39965.96</v>
      </c>
      <c r="D456" s="250">
        <v>39</v>
      </c>
      <c r="E456" s="250"/>
      <c r="F456" s="253">
        <v>0</v>
      </c>
      <c r="G456" s="253">
        <v>0</v>
      </c>
      <c r="H456" s="253">
        <f t="shared" si="88"/>
        <v>0</v>
      </c>
    </row>
    <row r="457" spans="1:8" x14ac:dyDescent="0.2">
      <c r="A457" s="29" t="s">
        <v>4421</v>
      </c>
      <c r="B457" s="54" t="s">
        <v>6215</v>
      </c>
      <c r="C457" s="253">
        <v>4440.66</v>
      </c>
      <c r="D457" s="250">
        <v>40</v>
      </c>
      <c r="E457" s="250"/>
      <c r="F457" s="253">
        <v>0</v>
      </c>
      <c r="G457" s="253">
        <v>0</v>
      </c>
      <c r="H457" s="253">
        <f t="shared" si="88"/>
        <v>0</v>
      </c>
    </row>
    <row r="458" spans="1:8" x14ac:dyDescent="0.2">
      <c r="A458" s="29" t="s">
        <v>4411</v>
      </c>
      <c r="B458" s="6" t="s">
        <v>4169</v>
      </c>
      <c r="C458" s="251"/>
      <c r="D458" s="250"/>
      <c r="E458" s="250"/>
      <c r="F458" s="250"/>
      <c r="G458" s="250"/>
      <c r="H458" s="250"/>
    </row>
    <row r="459" spans="1:8" x14ac:dyDescent="0.2">
      <c r="A459" s="29" t="s">
        <v>4422</v>
      </c>
      <c r="B459" s="54" t="s">
        <v>6212</v>
      </c>
      <c r="C459" s="253">
        <v>49557.78</v>
      </c>
      <c r="D459" s="250">
        <v>38</v>
      </c>
      <c r="E459" s="250"/>
      <c r="F459" s="253">
        <v>0</v>
      </c>
      <c r="G459" s="253">
        <v>0</v>
      </c>
      <c r="H459" s="253">
        <f t="shared" ref="H459:H462" si="89">G459-F459</f>
        <v>0</v>
      </c>
    </row>
    <row r="460" spans="1:8" x14ac:dyDescent="0.2">
      <c r="A460" s="29" t="s">
        <v>4423</v>
      </c>
      <c r="B460" s="54" t="s">
        <v>6213</v>
      </c>
      <c r="C460" s="253">
        <v>5506.42</v>
      </c>
      <c r="D460" s="250">
        <v>39</v>
      </c>
      <c r="E460" s="250"/>
      <c r="F460" s="253">
        <v>0</v>
      </c>
      <c r="G460" s="253">
        <v>0</v>
      </c>
      <c r="H460" s="253">
        <f t="shared" si="89"/>
        <v>0</v>
      </c>
    </row>
    <row r="461" spans="1:8" x14ac:dyDescent="0.2">
      <c r="A461" s="29" t="s">
        <v>4424</v>
      </c>
      <c r="B461" s="54" t="s">
        <v>6214</v>
      </c>
      <c r="C461" s="253">
        <v>49557.78</v>
      </c>
      <c r="D461" s="250">
        <v>40</v>
      </c>
      <c r="E461" s="250"/>
      <c r="F461" s="253">
        <v>0</v>
      </c>
      <c r="G461" s="253">
        <v>0</v>
      </c>
      <c r="H461" s="253">
        <f t="shared" si="89"/>
        <v>0</v>
      </c>
    </row>
    <row r="462" spans="1:8" x14ac:dyDescent="0.2">
      <c r="A462" s="29" t="s">
        <v>4425</v>
      </c>
      <c r="B462" s="54" t="s">
        <v>6215</v>
      </c>
      <c r="C462" s="253">
        <v>5506.42</v>
      </c>
      <c r="D462" s="250">
        <v>41</v>
      </c>
      <c r="E462" s="250"/>
      <c r="F462" s="253">
        <v>0</v>
      </c>
      <c r="G462" s="253">
        <v>0</v>
      </c>
      <c r="H462" s="253">
        <f t="shared" si="89"/>
        <v>0</v>
      </c>
    </row>
    <row r="463" spans="1:8" x14ac:dyDescent="0.2">
      <c r="A463" s="29" t="s">
        <v>4412</v>
      </c>
      <c r="B463" s="6" t="s">
        <v>4426</v>
      </c>
      <c r="C463" s="251"/>
      <c r="D463" s="250"/>
      <c r="E463" s="250"/>
      <c r="F463" s="250"/>
      <c r="G463" s="250"/>
      <c r="H463" s="250"/>
    </row>
    <row r="464" spans="1:8" x14ac:dyDescent="0.2">
      <c r="A464" s="29" t="s">
        <v>4427</v>
      </c>
      <c r="B464" s="54" t="s">
        <v>6212</v>
      </c>
      <c r="C464" s="253">
        <v>39965.96</v>
      </c>
      <c r="D464" s="250">
        <v>39</v>
      </c>
      <c r="E464" s="250"/>
      <c r="F464" s="253">
        <v>0</v>
      </c>
      <c r="G464" s="253">
        <v>0</v>
      </c>
      <c r="H464" s="253">
        <f t="shared" ref="H464:H467" si="90">G464-F464</f>
        <v>0</v>
      </c>
    </row>
    <row r="465" spans="1:8" x14ac:dyDescent="0.2">
      <c r="A465" s="29" t="s">
        <v>4428</v>
      </c>
      <c r="B465" s="54" t="s">
        <v>6213</v>
      </c>
      <c r="C465" s="253">
        <v>4440.66</v>
      </c>
      <c r="D465" s="250">
        <v>40</v>
      </c>
      <c r="E465" s="250"/>
      <c r="F465" s="253">
        <v>0</v>
      </c>
      <c r="G465" s="253">
        <v>0</v>
      </c>
      <c r="H465" s="253">
        <f t="shared" si="90"/>
        <v>0</v>
      </c>
    </row>
    <row r="466" spans="1:8" x14ac:dyDescent="0.2">
      <c r="A466" s="29" t="s">
        <v>4429</v>
      </c>
      <c r="B466" s="54" t="s">
        <v>6214</v>
      </c>
      <c r="C466" s="250">
        <v>39965.96</v>
      </c>
      <c r="D466" s="250">
        <v>41</v>
      </c>
      <c r="E466" s="250"/>
      <c r="F466" s="253">
        <v>0</v>
      </c>
      <c r="G466" s="253">
        <v>0</v>
      </c>
      <c r="H466" s="253">
        <f t="shared" si="90"/>
        <v>0</v>
      </c>
    </row>
    <row r="467" spans="1:8" x14ac:dyDescent="0.2">
      <c r="A467" s="29" t="s">
        <v>4430</v>
      </c>
      <c r="B467" s="54" t="s">
        <v>6215</v>
      </c>
      <c r="C467" s="250">
        <v>4440.66</v>
      </c>
      <c r="D467" s="250">
        <v>42</v>
      </c>
      <c r="E467" s="250"/>
      <c r="F467" s="253">
        <v>0</v>
      </c>
      <c r="G467" s="253">
        <v>0</v>
      </c>
      <c r="H467" s="253">
        <f t="shared" si="90"/>
        <v>0</v>
      </c>
    </row>
    <row r="468" spans="1:8" x14ac:dyDescent="0.2">
      <c r="A468" s="29" t="s">
        <v>4413</v>
      </c>
      <c r="B468" s="6" t="s">
        <v>4170</v>
      </c>
      <c r="C468" s="251"/>
      <c r="D468" s="250"/>
      <c r="E468" s="250"/>
      <c r="F468" s="250"/>
      <c r="G468" s="250"/>
      <c r="H468" s="250"/>
    </row>
    <row r="469" spans="1:8" x14ac:dyDescent="0.2">
      <c r="A469" s="29" t="s">
        <v>4431</v>
      </c>
      <c r="B469" s="54" t="s">
        <v>6212</v>
      </c>
      <c r="C469" s="253">
        <v>51891.8</v>
      </c>
      <c r="D469" s="250">
        <v>40</v>
      </c>
      <c r="E469" s="250"/>
      <c r="F469" s="253">
        <v>0</v>
      </c>
      <c r="G469" s="253">
        <v>0</v>
      </c>
      <c r="H469" s="253">
        <f t="shared" ref="H469:H472" si="91">G469-F469</f>
        <v>0</v>
      </c>
    </row>
    <row r="470" spans="1:8" x14ac:dyDescent="0.2">
      <c r="A470" s="29" t="s">
        <v>4432</v>
      </c>
      <c r="B470" s="54" t="s">
        <v>6213</v>
      </c>
      <c r="C470" s="253">
        <v>5765.76</v>
      </c>
      <c r="D470" s="250">
        <v>41</v>
      </c>
      <c r="E470" s="250"/>
      <c r="F470" s="253">
        <v>0</v>
      </c>
      <c r="G470" s="253">
        <v>0</v>
      </c>
      <c r="H470" s="253">
        <f t="shared" si="91"/>
        <v>0</v>
      </c>
    </row>
    <row r="471" spans="1:8" x14ac:dyDescent="0.2">
      <c r="A471" s="29" t="s">
        <v>4433</v>
      </c>
      <c r="B471" s="54" t="s">
        <v>6214</v>
      </c>
      <c r="C471" s="253">
        <v>51891.8</v>
      </c>
      <c r="D471" s="250">
        <v>42</v>
      </c>
      <c r="E471" s="250"/>
      <c r="F471" s="253">
        <v>0</v>
      </c>
      <c r="G471" s="253">
        <v>0</v>
      </c>
      <c r="H471" s="253">
        <f t="shared" si="91"/>
        <v>0</v>
      </c>
    </row>
    <row r="472" spans="1:8" x14ac:dyDescent="0.2">
      <c r="A472" s="29" t="s">
        <v>4434</v>
      </c>
      <c r="B472" s="54" t="s">
        <v>6215</v>
      </c>
      <c r="C472" s="253">
        <v>5765.76</v>
      </c>
      <c r="D472" s="250">
        <v>43</v>
      </c>
      <c r="E472" s="250"/>
      <c r="F472" s="253">
        <v>0</v>
      </c>
      <c r="G472" s="253">
        <v>0</v>
      </c>
      <c r="H472" s="253">
        <f t="shared" si="91"/>
        <v>0</v>
      </c>
    </row>
    <row r="473" spans="1:8" x14ac:dyDescent="0.2">
      <c r="A473" s="29" t="s">
        <v>4414</v>
      </c>
      <c r="B473" s="6" t="s">
        <v>4435</v>
      </c>
      <c r="C473" s="250"/>
      <c r="D473" s="250"/>
      <c r="E473" s="250"/>
      <c r="F473" s="250"/>
      <c r="G473" s="250"/>
      <c r="H473" s="250"/>
    </row>
    <row r="474" spans="1:8" x14ac:dyDescent="0.2">
      <c r="A474" s="29" t="s">
        <v>4436</v>
      </c>
      <c r="B474" s="54" t="s">
        <v>6212</v>
      </c>
      <c r="C474" s="253">
        <v>39965.96</v>
      </c>
      <c r="D474" s="250">
        <v>41</v>
      </c>
      <c r="E474" s="250"/>
      <c r="F474" s="253">
        <v>0</v>
      </c>
      <c r="G474" s="253">
        <v>0</v>
      </c>
      <c r="H474" s="253">
        <f t="shared" ref="H474:H477" si="92">G474-F474</f>
        <v>0</v>
      </c>
    </row>
    <row r="475" spans="1:8" x14ac:dyDescent="0.2">
      <c r="A475" s="29" t="s">
        <v>4437</v>
      </c>
      <c r="B475" s="54" t="s">
        <v>6213</v>
      </c>
      <c r="C475" s="253">
        <v>4440.66</v>
      </c>
      <c r="D475" s="250">
        <v>42</v>
      </c>
      <c r="E475" s="250"/>
      <c r="F475" s="253">
        <v>0</v>
      </c>
      <c r="G475" s="253">
        <v>0</v>
      </c>
      <c r="H475" s="253">
        <f t="shared" si="92"/>
        <v>0</v>
      </c>
    </row>
    <row r="476" spans="1:8" x14ac:dyDescent="0.2">
      <c r="A476" s="29" t="s">
        <v>4438</v>
      </c>
      <c r="B476" s="54" t="s">
        <v>6214</v>
      </c>
      <c r="C476" s="253">
        <v>39965.96</v>
      </c>
      <c r="D476" s="250">
        <v>43</v>
      </c>
      <c r="E476" s="250"/>
      <c r="F476" s="253">
        <v>0</v>
      </c>
      <c r="G476" s="253">
        <v>0</v>
      </c>
      <c r="H476" s="253">
        <f t="shared" si="92"/>
        <v>0</v>
      </c>
    </row>
    <row r="477" spans="1:8" x14ac:dyDescent="0.2">
      <c r="A477" s="29" t="s">
        <v>4439</v>
      </c>
      <c r="B477" s="54" t="s">
        <v>6215</v>
      </c>
      <c r="C477" s="253">
        <v>4440.66</v>
      </c>
      <c r="D477" s="250">
        <v>44</v>
      </c>
      <c r="E477" s="250"/>
      <c r="F477" s="253">
        <v>0</v>
      </c>
      <c r="G477" s="253">
        <v>0</v>
      </c>
      <c r="H477" s="253">
        <f t="shared" si="92"/>
        <v>0</v>
      </c>
    </row>
    <row r="478" spans="1:8" x14ac:dyDescent="0.2">
      <c r="A478" s="29" t="s">
        <v>4415</v>
      </c>
      <c r="B478" s="6" t="s">
        <v>4171</v>
      </c>
      <c r="C478" s="250"/>
      <c r="D478" s="250"/>
      <c r="E478" s="250"/>
      <c r="F478" s="250"/>
      <c r="G478" s="250"/>
      <c r="H478" s="250"/>
    </row>
    <row r="479" spans="1:8" x14ac:dyDescent="0.2">
      <c r="A479" s="29" t="s">
        <v>4440</v>
      </c>
      <c r="B479" s="54" t="s">
        <v>6212</v>
      </c>
      <c r="C479" s="253">
        <v>30837.74</v>
      </c>
      <c r="D479" s="250">
        <v>42</v>
      </c>
      <c r="E479" s="250"/>
      <c r="F479" s="253">
        <v>0</v>
      </c>
      <c r="G479" s="253">
        <v>0</v>
      </c>
      <c r="H479" s="253">
        <f t="shared" ref="H479:H482" si="93">G479-F479</f>
        <v>0</v>
      </c>
    </row>
    <row r="480" spans="1:8" x14ac:dyDescent="0.2">
      <c r="A480" s="29" t="s">
        <v>4441</v>
      </c>
      <c r="B480" s="54" t="s">
        <v>6213</v>
      </c>
      <c r="C480" s="253">
        <v>3426.41</v>
      </c>
      <c r="D480" s="250">
        <v>43</v>
      </c>
      <c r="E480" s="250"/>
      <c r="F480" s="253">
        <v>0</v>
      </c>
      <c r="G480" s="253">
        <v>0</v>
      </c>
      <c r="H480" s="253">
        <f t="shared" si="93"/>
        <v>0</v>
      </c>
    </row>
    <row r="481" spans="1:8" x14ac:dyDescent="0.2">
      <c r="A481" s="29" t="s">
        <v>4442</v>
      </c>
      <c r="B481" s="54" t="s">
        <v>6214</v>
      </c>
      <c r="C481" s="253">
        <v>30837.74</v>
      </c>
      <c r="D481" s="250">
        <v>44</v>
      </c>
      <c r="E481" s="250"/>
      <c r="F481" s="253">
        <v>0</v>
      </c>
      <c r="G481" s="253">
        <v>0</v>
      </c>
      <c r="H481" s="253">
        <f t="shared" si="93"/>
        <v>0</v>
      </c>
    </row>
    <row r="482" spans="1:8" x14ac:dyDescent="0.2">
      <c r="A482" s="29" t="s">
        <v>4443</v>
      </c>
      <c r="B482" s="54" t="s">
        <v>6215</v>
      </c>
      <c r="C482" s="253">
        <v>3426.41</v>
      </c>
      <c r="D482" s="250">
        <v>45</v>
      </c>
      <c r="E482" s="250"/>
      <c r="F482" s="253">
        <v>0</v>
      </c>
      <c r="G482" s="253">
        <v>0</v>
      </c>
      <c r="H482" s="253">
        <f t="shared" si="93"/>
        <v>0</v>
      </c>
    </row>
    <row r="483" spans="1:8" x14ac:dyDescent="0.2">
      <c r="A483" s="29" t="s">
        <v>4416</v>
      </c>
      <c r="B483" s="6" t="s">
        <v>4172</v>
      </c>
      <c r="C483" s="250"/>
      <c r="D483" s="250"/>
      <c r="E483" s="250"/>
      <c r="F483" s="250"/>
      <c r="G483" s="250"/>
      <c r="H483" s="250"/>
    </row>
    <row r="484" spans="1:8" x14ac:dyDescent="0.2">
      <c r="A484" s="29" t="s">
        <v>4444</v>
      </c>
      <c r="B484" s="54" t="s">
        <v>6212</v>
      </c>
      <c r="C484" s="253">
        <v>34392.47</v>
      </c>
      <c r="D484" s="250">
        <v>43</v>
      </c>
      <c r="E484" s="250"/>
      <c r="F484" s="253">
        <v>0</v>
      </c>
      <c r="G484" s="253">
        <v>0</v>
      </c>
      <c r="H484" s="253">
        <f t="shared" ref="H484:H487" si="94">G484-F484</f>
        <v>0</v>
      </c>
    </row>
    <row r="485" spans="1:8" x14ac:dyDescent="0.2">
      <c r="A485" s="29" t="s">
        <v>4445</v>
      </c>
      <c r="B485" s="54" t="s">
        <v>6213</v>
      </c>
      <c r="C485" s="253">
        <v>3821.39</v>
      </c>
      <c r="D485" s="250">
        <v>44</v>
      </c>
      <c r="E485" s="250"/>
      <c r="F485" s="253">
        <v>0</v>
      </c>
      <c r="G485" s="253">
        <v>0</v>
      </c>
      <c r="H485" s="253">
        <f t="shared" si="94"/>
        <v>0</v>
      </c>
    </row>
    <row r="486" spans="1:8" x14ac:dyDescent="0.2">
      <c r="A486" s="29" t="s">
        <v>4446</v>
      </c>
      <c r="B486" s="54" t="s">
        <v>6214</v>
      </c>
      <c r="C486" s="253">
        <v>34392.47</v>
      </c>
      <c r="D486" s="250">
        <v>45</v>
      </c>
      <c r="E486" s="250"/>
      <c r="F486" s="253">
        <v>0</v>
      </c>
      <c r="G486" s="253">
        <v>0</v>
      </c>
      <c r="H486" s="253">
        <f t="shared" si="94"/>
        <v>0</v>
      </c>
    </row>
    <row r="487" spans="1:8" x14ac:dyDescent="0.2">
      <c r="A487" s="29" t="s">
        <v>4447</v>
      </c>
      <c r="B487" s="54" t="s">
        <v>6215</v>
      </c>
      <c r="C487" s="253">
        <v>3821.39</v>
      </c>
      <c r="D487" s="250">
        <v>46</v>
      </c>
      <c r="E487" s="250"/>
      <c r="F487" s="253">
        <v>0</v>
      </c>
      <c r="G487" s="253">
        <v>0</v>
      </c>
      <c r="H487" s="253">
        <f t="shared" si="94"/>
        <v>0</v>
      </c>
    </row>
    <row r="488" spans="1:8" x14ac:dyDescent="0.2">
      <c r="A488" s="29" t="s">
        <v>4417</v>
      </c>
      <c r="B488" s="6" t="s">
        <v>4448</v>
      </c>
      <c r="C488" s="250"/>
      <c r="D488" s="250"/>
      <c r="E488" s="250"/>
      <c r="F488" s="250"/>
      <c r="G488" s="250"/>
      <c r="H488" s="250"/>
    </row>
    <row r="489" spans="1:8" ht="16.5" customHeight="1" x14ac:dyDescent="0.2">
      <c r="A489" s="29" t="s">
        <v>4449</v>
      </c>
      <c r="B489" s="54" t="s">
        <v>6212</v>
      </c>
      <c r="C489" s="253">
        <v>29721.96</v>
      </c>
      <c r="D489" s="250">
        <v>44</v>
      </c>
      <c r="E489" s="250"/>
      <c r="F489" s="253">
        <v>0</v>
      </c>
      <c r="G489" s="253">
        <v>0</v>
      </c>
      <c r="H489" s="253">
        <f t="shared" ref="H489:H492" si="95">G489-F489</f>
        <v>0</v>
      </c>
    </row>
    <row r="490" spans="1:8" x14ac:dyDescent="0.2">
      <c r="A490" s="29" t="s">
        <v>4450</v>
      </c>
      <c r="B490" s="54" t="s">
        <v>6213</v>
      </c>
      <c r="C490" s="253">
        <v>3302.38</v>
      </c>
      <c r="D490" s="250">
        <v>45</v>
      </c>
      <c r="E490" s="250"/>
      <c r="F490" s="253">
        <v>0</v>
      </c>
      <c r="G490" s="253">
        <v>0</v>
      </c>
      <c r="H490" s="253">
        <f t="shared" si="95"/>
        <v>0</v>
      </c>
    </row>
    <row r="491" spans="1:8" x14ac:dyDescent="0.2">
      <c r="A491" s="29" t="s">
        <v>4451</v>
      </c>
      <c r="B491" s="54" t="s">
        <v>6214</v>
      </c>
      <c r="C491" s="253">
        <v>29721.96</v>
      </c>
      <c r="D491" s="250">
        <v>46</v>
      </c>
      <c r="E491" s="250"/>
      <c r="F491" s="253">
        <v>0</v>
      </c>
      <c r="G491" s="253">
        <v>0</v>
      </c>
      <c r="H491" s="253">
        <f t="shared" si="95"/>
        <v>0</v>
      </c>
    </row>
    <row r="492" spans="1:8" ht="15" thickBot="1" x14ac:dyDescent="0.25">
      <c r="A492" s="29" t="s">
        <v>4452</v>
      </c>
      <c r="B492" s="54" t="s">
        <v>6215</v>
      </c>
      <c r="C492" s="253">
        <v>3302.44</v>
      </c>
      <c r="D492" s="250">
        <v>47</v>
      </c>
      <c r="E492" s="250"/>
      <c r="F492" s="253">
        <v>0</v>
      </c>
      <c r="G492" s="253">
        <v>0</v>
      </c>
      <c r="H492" s="253">
        <f t="shared" si="95"/>
        <v>0</v>
      </c>
    </row>
    <row r="493" spans="1:8" ht="15.75" thickBot="1" x14ac:dyDescent="0.3">
      <c r="A493" s="158"/>
      <c r="B493" s="159" t="s">
        <v>6219</v>
      </c>
      <c r="C493" s="280">
        <f>SUM(C454:C492)</f>
        <v>702887.99999999988</v>
      </c>
      <c r="D493" s="273"/>
      <c r="E493" s="273"/>
      <c r="F493" s="262">
        <f t="shared" ref="F493:H493" si="96">SUM(F454:F492)</f>
        <v>0</v>
      </c>
      <c r="G493" s="262">
        <f t="shared" si="96"/>
        <v>0</v>
      </c>
      <c r="H493" s="262">
        <f t="shared" si="96"/>
        <v>0</v>
      </c>
    </row>
    <row r="494" spans="1:8" ht="30" x14ac:dyDescent="0.25">
      <c r="A494" s="170" t="s">
        <v>6220</v>
      </c>
      <c r="B494" s="166" t="s">
        <v>6221</v>
      </c>
      <c r="C494" s="286"/>
      <c r="D494" s="275"/>
      <c r="E494" s="275"/>
      <c r="F494" s="275"/>
      <c r="G494" s="275"/>
      <c r="H494" s="287"/>
    </row>
    <row r="495" spans="1:8" ht="29.25" thickBot="1" x14ac:dyDescent="0.25">
      <c r="A495" s="29" t="s">
        <v>1463</v>
      </c>
      <c r="B495" s="31" t="s">
        <v>6222</v>
      </c>
      <c r="C495" s="253">
        <v>5203807.6399999997</v>
      </c>
      <c r="D495" s="250">
        <v>40</v>
      </c>
      <c r="E495" s="250"/>
      <c r="F495" s="253">
        <v>0</v>
      </c>
      <c r="G495" s="253">
        <v>0</v>
      </c>
      <c r="H495" s="253">
        <f t="shared" ref="H495" si="97">G495-F495</f>
        <v>0</v>
      </c>
    </row>
    <row r="496" spans="1:8" ht="15.75" thickBot="1" x14ac:dyDescent="0.3">
      <c r="A496" s="158"/>
      <c r="B496" s="159" t="s">
        <v>6223</v>
      </c>
      <c r="C496" s="280">
        <f>SUM(C495)</f>
        <v>5203807.6399999997</v>
      </c>
      <c r="D496" s="273"/>
      <c r="E496" s="273"/>
      <c r="F496" s="262">
        <f t="shared" ref="F496:H496" si="98">SUM(F495)</f>
        <v>0</v>
      </c>
      <c r="G496" s="262">
        <f t="shared" si="98"/>
        <v>0</v>
      </c>
      <c r="H496" s="262">
        <f t="shared" si="98"/>
        <v>0</v>
      </c>
    </row>
    <row r="497" spans="1:8" ht="30.75" thickBot="1" x14ac:dyDescent="0.3">
      <c r="A497" s="158"/>
      <c r="B497" s="189" t="s">
        <v>6183</v>
      </c>
      <c r="C497" s="262">
        <f>C496+C493+C451+C239+C221</f>
        <v>38301258.329999998</v>
      </c>
      <c r="D497" s="281"/>
      <c r="E497" s="282"/>
      <c r="F497" s="262">
        <f t="shared" ref="F497:H497" si="99">F496+F493+F451+F239+F221</f>
        <v>0</v>
      </c>
      <c r="G497" s="262">
        <f t="shared" si="99"/>
        <v>0</v>
      </c>
      <c r="H497" s="262">
        <f t="shared" si="99"/>
        <v>0</v>
      </c>
    </row>
    <row r="498" spans="1:8" x14ac:dyDescent="0.2">
      <c r="B498" s="216"/>
    </row>
  </sheetData>
  <mergeCells count="3">
    <mergeCell ref="A8:A9"/>
    <mergeCell ref="B8:B9"/>
    <mergeCell ref="C8:H8"/>
  </mergeCells>
  <phoneticPr fontId="40" type="noConversion"/>
  <pageMargins left="0.70866141732283472" right="0.70866141732283472" top="0.55118110236220474" bottom="0.55118110236220474" header="0.31496062992125984" footer="0.31496062992125984"/>
  <pageSetup paperSize="9" scale="53" fitToHeight="8" orientation="portrait" r:id="rId1"/>
  <headerFooter>
    <oddFooter>&amp;R&amp;P/&amp;N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2:I28"/>
  <sheetViews>
    <sheetView zoomScale="80" zoomScaleNormal="80" zoomScalePageLayoutView="80" workbookViewId="0">
      <selection activeCell="G11" sqref="G11"/>
    </sheetView>
  </sheetViews>
  <sheetFormatPr defaultColWidth="8.875" defaultRowHeight="13.5" x14ac:dyDescent="0.15"/>
  <cols>
    <col min="1" max="2" width="1.25" customWidth="1"/>
    <col min="3" max="3" width="16.25" customWidth="1"/>
    <col min="4" max="4" width="54.125" customWidth="1"/>
    <col min="5" max="6" width="20" customWidth="1"/>
    <col min="7" max="8" width="25.75" customWidth="1"/>
    <col min="9" max="9" width="30.125" customWidth="1"/>
  </cols>
  <sheetData>
    <row r="2" spans="3:9" ht="14.25" thickBot="1" x14ac:dyDescent="0.2"/>
    <row r="3" spans="3:9" ht="18" customHeight="1" x14ac:dyDescent="0.15">
      <c r="C3" s="738" t="s">
        <v>6284</v>
      </c>
      <c r="D3" s="739"/>
      <c r="E3" s="740"/>
      <c r="F3" s="740"/>
      <c r="G3" s="740"/>
      <c r="H3" s="740"/>
      <c r="I3" s="741"/>
    </row>
    <row r="4" spans="3:9" ht="19.5" customHeight="1" x14ac:dyDescent="0.15">
      <c r="C4" s="742" t="s">
        <v>6285</v>
      </c>
      <c r="D4" s="743"/>
      <c r="E4" s="744"/>
      <c r="F4" s="744"/>
      <c r="G4" s="744"/>
      <c r="H4" s="744"/>
      <c r="I4" s="745"/>
    </row>
    <row r="5" spans="3:9" ht="33" customHeight="1" x14ac:dyDescent="0.15">
      <c r="C5" s="742" t="s">
        <v>6286</v>
      </c>
      <c r="D5" s="743"/>
      <c r="E5" s="744"/>
      <c r="F5" s="746" t="s">
        <v>6287</v>
      </c>
      <c r="G5" s="747"/>
      <c r="H5" s="748"/>
      <c r="I5" s="749"/>
    </row>
    <row r="6" spans="3:9" ht="17.25" customHeight="1" x14ac:dyDescent="0.15">
      <c r="C6" s="742" t="s">
        <v>6288</v>
      </c>
      <c r="D6" s="743"/>
      <c r="E6" s="744"/>
      <c r="F6" s="750" t="s">
        <v>5464</v>
      </c>
      <c r="G6" s="751"/>
      <c r="H6" s="750"/>
      <c r="I6" s="751"/>
    </row>
    <row r="7" spans="3:9" ht="19.5" customHeight="1" x14ac:dyDescent="0.15">
      <c r="C7" s="742" t="s">
        <v>6289</v>
      </c>
      <c r="D7" s="743"/>
      <c r="E7" s="744"/>
      <c r="F7" s="734" t="s">
        <v>5465</v>
      </c>
      <c r="G7" s="735"/>
      <c r="H7" s="734"/>
      <c r="I7" s="735"/>
    </row>
    <row r="8" spans="3:9" ht="18.75" customHeight="1" thickBot="1" x14ac:dyDescent="0.2">
      <c r="C8" s="754" t="s">
        <v>6290</v>
      </c>
      <c r="D8" s="755"/>
      <c r="E8" s="756"/>
      <c r="F8" s="756"/>
      <c r="G8" s="756"/>
      <c r="H8" s="756"/>
      <c r="I8" s="757"/>
    </row>
    <row r="9" spans="3:9" ht="15" thickBot="1" x14ac:dyDescent="0.25">
      <c r="C9" s="1"/>
      <c r="D9" s="1"/>
      <c r="E9" s="1"/>
      <c r="F9" s="1"/>
      <c r="G9" s="1"/>
      <c r="H9" s="1"/>
      <c r="I9" s="1"/>
    </row>
    <row r="10" spans="3:9" ht="30.75" customHeight="1" thickBot="1" x14ac:dyDescent="0.2">
      <c r="C10" s="736" t="s">
        <v>6291</v>
      </c>
      <c r="D10" s="736" t="s">
        <v>6292</v>
      </c>
      <c r="E10" s="736" t="s">
        <v>6293</v>
      </c>
      <c r="F10" s="736" t="s">
        <v>6544</v>
      </c>
      <c r="G10" s="760" t="s">
        <v>14091</v>
      </c>
      <c r="H10" s="760"/>
      <c r="I10" s="760"/>
    </row>
    <row r="11" spans="3:9" ht="57.75" customHeight="1" thickBot="1" x14ac:dyDescent="0.2">
      <c r="C11" s="758"/>
      <c r="D11" s="737"/>
      <c r="E11" s="759"/>
      <c r="F11" s="737"/>
      <c r="G11" s="105" t="s">
        <v>6493</v>
      </c>
      <c r="H11" s="105" t="s">
        <v>6297</v>
      </c>
      <c r="I11" s="105" t="s">
        <v>6545</v>
      </c>
    </row>
    <row r="12" spans="3:9" ht="14.25" x14ac:dyDescent="0.2">
      <c r="C12" s="123"/>
      <c r="D12" s="106"/>
      <c r="E12" s="107"/>
      <c r="F12" s="107"/>
      <c r="G12" s="108"/>
      <c r="H12" s="108"/>
      <c r="I12" s="109"/>
    </row>
    <row r="13" spans="3:9" ht="14.25" x14ac:dyDescent="0.2">
      <c r="C13" s="124"/>
      <c r="D13" s="110"/>
      <c r="E13" s="111"/>
      <c r="F13" s="111"/>
      <c r="G13" s="6"/>
      <c r="H13" s="6"/>
      <c r="I13" s="60"/>
    </row>
    <row r="14" spans="3:9" ht="14.25" x14ac:dyDescent="0.2">
      <c r="C14" s="124"/>
      <c r="D14" s="110"/>
      <c r="E14" s="111"/>
      <c r="F14" s="111"/>
      <c r="G14" s="6"/>
      <c r="H14" s="6"/>
      <c r="I14" s="60"/>
    </row>
    <row r="15" spans="3:9" ht="14.25" x14ac:dyDescent="0.2">
      <c r="C15" s="124"/>
      <c r="D15" s="110"/>
      <c r="E15" s="111"/>
      <c r="F15" s="111"/>
      <c r="G15" s="6"/>
      <c r="H15" s="6"/>
      <c r="I15" s="60"/>
    </row>
    <row r="16" spans="3:9" ht="14.25" x14ac:dyDescent="0.2">
      <c r="C16" s="124"/>
      <c r="D16" s="110"/>
      <c r="E16" s="111"/>
      <c r="F16" s="111"/>
      <c r="G16" s="6"/>
      <c r="H16" s="6"/>
      <c r="I16" s="60"/>
    </row>
    <row r="17" spans="3:9" ht="14.25" x14ac:dyDescent="0.2">
      <c r="C17" s="124"/>
      <c r="D17" s="110"/>
      <c r="E17" s="111"/>
      <c r="F17" s="111"/>
      <c r="G17" s="6"/>
      <c r="H17" s="6"/>
      <c r="I17" s="60"/>
    </row>
    <row r="18" spans="3:9" ht="15" thickBot="1" x14ac:dyDescent="0.25">
      <c r="C18" s="125"/>
      <c r="D18" s="112"/>
      <c r="E18" s="113"/>
      <c r="F18" s="113"/>
      <c r="G18" s="67"/>
      <c r="H18" s="67"/>
      <c r="I18" s="114"/>
    </row>
    <row r="19" spans="3:9" ht="15.75" thickBot="1" x14ac:dyDescent="0.3">
      <c r="C19" s="115"/>
      <c r="D19" s="116" t="s">
        <v>6244</v>
      </c>
      <c r="E19" s="117">
        <f>SUM(E12:E18)</f>
        <v>0</v>
      </c>
      <c r="F19" s="118"/>
      <c r="G19" s="69"/>
      <c r="H19" s="69"/>
      <c r="I19" s="119"/>
    </row>
    <row r="20" spans="3:9" ht="14.25" x14ac:dyDescent="0.2">
      <c r="C20" s="1"/>
      <c r="D20" s="1"/>
      <c r="E20" s="120"/>
      <c r="F20" s="120"/>
      <c r="G20" s="1"/>
      <c r="H20" s="1"/>
      <c r="I20" s="1"/>
    </row>
    <row r="21" spans="3:9" ht="28.5" x14ac:dyDescent="0.2">
      <c r="C21" s="312" t="s">
        <v>6485</v>
      </c>
      <c r="D21" s="218" t="s">
        <v>6490</v>
      </c>
      <c r="E21" s="313">
        <f>SUMIF($C$11:$C$17,D21,$D$11:$D$17)</f>
        <v>0</v>
      </c>
      <c r="F21" s="121"/>
      <c r="G21" s="1"/>
      <c r="H21" s="1"/>
      <c r="I21" s="1"/>
    </row>
    <row r="22" spans="3:9" ht="28.5" x14ac:dyDescent="0.2">
      <c r="C22" s="312" t="s">
        <v>6486</v>
      </c>
      <c r="D22" s="218" t="s">
        <v>6294</v>
      </c>
      <c r="E22" s="313">
        <f t="shared" ref="E22:E25" si="0">SUMIF($C$11:$C$17,D22,$D$11:$D$17)</f>
        <v>0</v>
      </c>
      <c r="F22" s="121"/>
      <c r="G22" s="1"/>
      <c r="H22" s="1"/>
      <c r="I22" s="1"/>
    </row>
    <row r="23" spans="3:9" ht="28.5" x14ac:dyDescent="0.2">
      <c r="C23" s="312" t="s">
        <v>6487</v>
      </c>
      <c r="D23" s="218" t="s">
        <v>6491</v>
      </c>
      <c r="E23" s="313">
        <f t="shared" si="0"/>
        <v>0</v>
      </c>
      <c r="F23" s="121"/>
      <c r="G23" s="1"/>
      <c r="H23" s="1"/>
      <c r="I23" s="1"/>
    </row>
    <row r="24" spans="3:9" ht="28.5" x14ac:dyDescent="0.2">
      <c r="C24" s="312" t="s">
        <v>6488</v>
      </c>
      <c r="D24" s="218" t="s">
        <v>6295</v>
      </c>
      <c r="E24" s="313">
        <f t="shared" si="0"/>
        <v>0</v>
      </c>
      <c r="F24" s="121"/>
      <c r="G24" s="1"/>
      <c r="H24" s="1"/>
      <c r="I24" s="1"/>
    </row>
    <row r="25" spans="3:9" ht="28.5" x14ac:dyDescent="0.2">
      <c r="C25" s="312" t="s">
        <v>6489</v>
      </c>
      <c r="D25" s="218" t="s">
        <v>6296</v>
      </c>
      <c r="E25" s="313">
        <f t="shared" si="0"/>
        <v>0</v>
      </c>
      <c r="F25" s="121"/>
      <c r="G25" s="1"/>
      <c r="H25" s="1"/>
      <c r="I25" s="1"/>
    </row>
    <row r="26" spans="3:9" ht="15" x14ac:dyDescent="0.25">
      <c r="C26" s="57"/>
      <c r="D26" s="752">
        <f>E23+E24</f>
        <v>0</v>
      </c>
      <c r="E26" s="753"/>
      <c r="F26" s="122"/>
      <c r="G26" s="1"/>
      <c r="H26" s="1"/>
      <c r="I26" s="1"/>
    </row>
    <row r="27" spans="3:9" ht="14.25" x14ac:dyDescent="0.2">
      <c r="C27" s="1"/>
      <c r="D27" s="1"/>
      <c r="E27" s="1"/>
      <c r="F27" s="1"/>
      <c r="G27" s="1"/>
      <c r="H27" s="1"/>
      <c r="I27" s="1"/>
    </row>
    <row r="28" spans="3:9" ht="14.25" x14ac:dyDescent="0.2">
      <c r="C28" s="1"/>
      <c r="D28" s="1"/>
      <c r="E28" s="1"/>
      <c r="F28" s="1"/>
      <c r="G28" s="1"/>
      <c r="H28" s="1"/>
      <c r="I28" s="1"/>
    </row>
  </sheetData>
  <mergeCells count="17">
    <mergeCell ref="D26:E26"/>
    <mergeCell ref="C8:I8"/>
    <mergeCell ref="C10:C11"/>
    <mergeCell ref="D10:D11"/>
    <mergeCell ref="E10:E11"/>
    <mergeCell ref="G10:I10"/>
    <mergeCell ref="F7:G7"/>
    <mergeCell ref="H7:I7"/>
    <mergeCell ref="F10:F11"/>
    <mergeCell ref="C3:I3"/>
    <mergeCell ref="C4:I4"/>
    <mergeCell ref="C5:E5"/>
    <mergeCell ref="F5:I5"/>
    <mergeCell ref="C6:E6"/>
    <mergeCell ref="F6:G6"/>
    <mergeCell ref="H6:I6"/>
    <mergeCell ref="C7:E7"/>
  </mergeCells>
  <phoneticPr fontId="40" type="noConversion"/>
  <dataValidations count="1">
    <dataValidation type="list" allowBlank="1" showInputMessage="1" showErrorMessage="1" sqref="D12:D18">
      <formula1>ABC</formula1>
    </dataValidation>
  </dataValidations>
  <pageMargins left="0.70866141732283472" right="0.70866141732283472" top="0.74803149606299213" bottom="0.74803149606299213" header="0.31496062992125984" footer="0.31496062992125984"/>
  <pageSetup paperSize="9" scale="44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3:H18"/>
  <sheetViews>
    <sheetView topLeftCell="A7" zoomScale="90" zoomScaleNormal="90" zoomScalePageLayoutView="90" workbookViewId="0">
      <selection activeCell="F12" sqref="F12"/>
    </sheetView>
  </sheetViews>
  <sheetFormatPr defaultColWidth="9.125" defaultRowHeight="14.25" x14ac:dyDescent="0.2"/>
  <cols>
    <col min="1" max="2" width="3.875" style="1" customWidth="1"/>
    <col min="3" max="3" width="9.125" style="1"/>
    <col min="4" max="4" width="52.25" style="1" customWidth="1"/>
    <col min="5" max="5" width="17.875" style="1" customWidth="1"/>
    <col min="6" max="6" width="17.75" style="1" customWidth="1"/>
    <col min="7" max="7" width="22.75" style="1" customWidth="1"/>
    <col min="8" max="8" width="28.75" style="1" customWidth="1"/>
    <col min="9" max="16384" width="9.125" style="1"/>
  </cols>
  <sheetData>
    <row r="3" spans="3:8" ht="15" thickBot="1" x14ac:dyDescent="0.25"/>
    <row r="4" spans="3:8" ht="18" x14ac:dyDescent="0.2">
      <c r="C4" s="738" t="s">
        <v>6463</v>
      </c>
      <c r="D4" s="740"/>
      <c r="E4" s="740"/>
      <c r="F4" s="740"/>
      <c r="G4" s="740"/>
      <c r="H4" s="741"/>
    </row>
    <row r="5" spans="3:8" x14ac:dyDescent="0.2">
      <c r="C5" s="761" t="s">
        <v>6464</v>
      </c>
      <c r="D5" s="744"/>
      <c r="E5" s="744"/>
      <c r="F5" s="744"/>
      <c r="G5" s="744"/>
      <c r="H5" s="745"/>
    </row>
    <row r="6" spans="3:8" ht="28.5" customHeight="1" x14ac:dyDescent="0.2">
      <c r="C6" s="761" t="s">
        <v>6465</v>
      </c>
      <c r="D6" s="744"/>
      <c r="E6" s="245"/>
      <c r="F6" s="734" t="s">
        <v>6466</v>
      </c>
      <c r="G6" s="747"/>
      <c r="H6" s="735"/>
    </row>
    <row r="7" spans="3:8" ht="48" customHeight="1" x14ac:dyDescent="0.2">
      <c r="C7" s="761" t="s">
        <v>6467</v>
      </c>
      <c r="D7" s="744"/>
      <c r="E7" s="245"/>
      <c r="F7" s="734" t="s">
        <v>6468</v>
      </c>
      <c r="G7" s="747"/>
      <c r="H7" s="735"/>
    </row>
    <row r="8" spans="3:8" x14ac:dyDescent="0.2">
      <c r="C8" s="761" t="s">
        <v>6469</v>
      </c>
      <c r="D8" s="744"/>
      <c r="E8" s="245"/>
      <c r="F8" s="734" t="s">
        <v>5465</v>
      </c>
      <c r="G8" s="747"/>
      <c r="H8" s="735"/>
    </row>
    <row r="9" spans="3:8" ht="18.75" thickBot="1" x14ac:dyDescent="0.25">
      <c r="C9" s="754" t="s">
        <v>6470</v>
      </c>
      <c r="D9" s="756"/>
      <c r="E9" s="756"/>
      <c r="F9" s="756"/>
      <c r="G9" s="756"/>
      <c r="H9" s="757"/>
    </row>
    <row r="10" spans="3:8" ht="15" thickBot="1" x14ac:dyDescent="0.25"/>
    <row r="11" spans="3:8" ht="59.25" customHeight="1" thickBot="1" x14ac:dyDescent="0.25">
      <c r="C11" s="736" t="s">
        <v>6471</v>
      </c>
      <c r="D11" s="736" t="s">
        <v>6528</v>
      </c>
      <c r="E11" s="765" t="s">
        <v>6546</v>
      </c>
      <c r="F11" s="762" t="s">
        <v>14092</v>
      </c>
      <c r="G11" s="763"/>
      <c r="H11" s="764"/>
    </row>
    <row r="12" spans="3:8" ht="71.25" customHeight="1" thickBot="1" x14ac:dyDescent="0.25">
      <c r="C12" s="759"/>
      <c r="D12" s="758"/>
      <c r="E12" s="766"/>
      <c r="F12" s="226" t="s">
        <v>6497</v>
      </c>
      <c r="G12" s="226" t="s">
        <v>6498</v>
      </c>
      <c r="H12" s="226" t="s">
        <v>6499</v>
      </c>
    </row>
    <row r="13" spans="3:8" ht="14.25" customHeight="1" thickBot="1" x14ac:dyDescent="0.25">
      <c r="C13" s="314"/>
      <c r="D13" s="315"/>
      <c r="E13" s="315"/>
      <c r="F13" s="316">
        <v>1</v>
      </c>
      <c r="G13" s="316">
        <v>2</v>
      </c>
      <c r="H13" s="317" t="s">
        <v>6496</v>
      </c>
    </row>
    <row r="14" spans="3:8" x14ac:dyDescent="0.2">
      <c r="C14" s="307"/>
      <c r="D14" s="306"/>
      <c r="E14" s="308"/>
      <c r="F14" s="129"/>
      <c r="G14" s="130"/>
      <c r="H14" s="320"/>
    </row>
    <row r="15" spans="3:8" x14ac:dyDescent="0.2">
      <c r="C15" s="307"/>
      <c r="D15" s="306"/>
      <c r="E15" s="308"/>
      <c r="F15" s="129"/>
      <c r="G15" s="130"/>
      <c r="H15" s="320"/>
    </row>
    <row r="16" spans="3:8" x14ac:dyDescent="0.2">
      <c r="C16" s="307"/>
      <c r="D16" s="306"/>
      <c r="E16" s="308"/>
      <c r="F16" s="129"/>
      <c r="G16" s="130"/>
      <c r="H16" s="320"/>
    </row>
    <row r="17" spans="3:8" ht="15" thickBot="1" x14ac:dyDescent="0.25">
      <c r="C17" s="307"/>
      <c r="D17" s="306"/>
      <c r="E17" s="308"/>
      <c r="F17" s="129"/>
      <c r="G17" s="130"/>
      <c r="H17" s="320"/>
    </row>
    <row r="18" spans="3:8" ht="15.75" thickBot="1" x14ac:dyDescent="0.3">
      <c r="C18" s="115"/>
      <c r="D18" s="309" t="s">
        <v>6472</v>
      </c>
      <c r="E18" s="310"/>
      <c r="F18" s="323">
        <f>SUM(F14:F17)</f>
        <v>0</v>
      </c>
      <c r="G18" s="323">
        <f>SUM(G14:G17)</f>
        <v>0</v>
      </c>
      <c r="H18" s="323">
        <f>SUM(H14:H17)</f>
        <v>0</v>
      </c>
    </row>
  </sheetData>
  <mergeCells count="13">
    <mergeCell ref="C4:H4"/>
    <mergeCell ref="C5:H5"/>
    <mergeCell ref="C6:D6"/>
    <mergeCell ref="F6:H6"/>
    <mergeCell ref="C7:D7"/>
    <mergeCell ref="F7:H7"/>
    <mergeCell ref="C8:D8"/>
    <mergeCell ref="F8:H8"/>
    <mergeCell ref="C9:H9"/>
    <mergeCell ref="C11:C12"/>
    <mergeCell ref="D11:D12"/>
    <mergeCell ref="F11:H11"/>
    <mergeCell ref="E11:E12"/>
  </mergeCells>
  <phoneticPr fontId="40" type="noConversion"/>
  <pageMargins left="0.70866141732283472" right="0.70866141732283472" top="0.74803149606299213" bottom="0.74803149606299213" header="0.31496062992125984" footer="0.31496062992125984"/>
  <pageSetup paperSize="9" scale="55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28"/>
  <sheetViews>
    <sheetView topLeftCell="A7" zoomScale="80" zoomScaleNormal="80" zoomScalePageLayoutView="80" workbookViewId="0">
      <selection activeCell="F12" sqref="F12"/>
    </sheetView>
  </sheetViews>
  <sheetFormatPr defaultColWidth="9.125" defaultRowHeight="14.25" x14ac:dyDescent="0.2"/>
  <cols>
    <col min="1" max="1" width="3.375" style="1" customWidth="1"/>
    <col min="2" max="2" width="11.375" style="1" customWidth="1"/>
    <col min="3" max="3" width="50.75" style="1" customWidth="1"/>
    <col min="4" max="4" width="17.375" style="1" customWidth="1"/>
    <col min="5" max="5" width="17.875" style="1" customWidth="1"/>
    <col min="6" max="6" width="17.75" style="1" customWidth="1"/>
    <col min="7" max="7" width="22.75" style="1" customWidth="1"/>
    <col min="8" max="8" width="28.75" style="1" customWidth="1"/>
    <col min="9" max="16384" width="9.125" style="1"/>
  </cols>
  <sheetData>
    <row r="3" spans="2:8" ht="15" thickBot="1" x14ac:dyDescent="0.25"/>
    <row r="4" spans="2:8" ht="18" x14ac:dyDescent="0.2">
      <c r="B4" s="738" t="s">
        <v>6473</v>
      </c>
      <c r="C4" s="740"/>
      <c r="D4" s="740"/>
      <c r="E4" s="740"/>
      <c r="F4" s="740"/>
      <c r="G4" s="740"/>
      <c r="H4" s="741"/>
    </row>
    <row r="5" spans="2:8" ht="16.5" customHeight="1" x14ac:dyDescent="0.2">
      <c r="B5" s="767" t="s">
        <v>6474</v>
      </c>
      <c r="C5" s="768"/>
      <c r="D5" s="768"/>
      <c r="E5" s="768"/>
      <c r="F5" s="768"/>
      <c r="G5" s="768"/>
      <c r="H5" s="769"/>
    </row>
    <row r="6" spans="2:8" ht="33" customHeight="1" x14ac:dyDescent="0.2">
      <c r="B6" s="771" t="s">
        <v>6298</v>
      </c>
      <c r="C6" s="747"/>
      <c r="D6" s="747"/>
      <c r="E6" s="743"/>
      <c r="F6" s="770" t="s">
        <v>6475</v>
      </c>
      <c r="G6" s="768"/>
      <c r="H6" s="769"/>
    </row>
    <row r="7" spans="2:8" ht="49.5" customHeight="1" x14ac:dyDescent="0.2">
      <c r="B7" s="771" t="s">
        <v>6476</v>
      </c>
      <c r="C7" s="747"/>
      <c r="D7" s="747"/>
      <c r="E7" s="743"/>
      <c r="F7" s="770" t="s">
        <v>6477</v>
      </c>
      <c r="G7" s="768"/>
      <c r="H7" s="769"/>
    </row>
    <row r="8" spans="2:8" x14ac:dyDescent="0.2">
      <c r="B8" s="761" t="s">
        <v>6478</v>
      </c>
      <c r="C8" s="744"/>
      <c r="D8" s="330"/>
      <c r="E8" s="245"/>
      <c r="F8" s="734" t="s">
        <v>5465</v>
      </c>
      <c r="G8" s="747"/>
      <c r="H8" s="735"/>
    </row>
    <row r="9" spans="2:8" ht="36" customHeight="1" thickBot="1" x14ac:dyDescent="0.25">
      <c r="B9" s="754" t="s">
        <v>6479</v>
      </c>
      <c r="C9" s="756"/>
      <c r="D9" s="756"/>
      <c r="E9" s="756"/>
      <c r="F9" s="756"/>
      <c r="G9" s="756"/>
      <c r="H9" s="757"/>
    </row>
    <row r="10" spans="2:8" ht="15" thickBot="1" x14ac:dyDescent="0.25"/>
    <row r="11" spans="2:8" ht="62.25" customHeight="1" thickBot="1" x14ac:dyDescent="0.25">
      <c r="B11" s="765" t="s">
        <v>6480</v>
      </c>
      <c r="C11" s="765" t="s">
        <v>6529</v>
      </c>
      <c r="D11" s="765" t="s">
        <v>6506</v>
      </c>
      <c r="E11" s="765" t="s">
        <v>6547</v>
      </c>
      <c r="F11" s="760" t="s">
        <v>14093</v>
      </c>
      <c r="G11" s="760"/>
      <c r="H11" s="760"/>
    </row>
    <row r="12" spans="2:8" ht="67.5" customHeight="1" thickBot="1" x14ac:dyDescent="0.25">
      <c r="B12" s="766"/>
      <c r="C12" s="766"/>
      <c r="D12" s="766"/>
      <c r="E12" s="766"/>
      <c r="F12" s="226" t="s">
        <v>6481</v>
      </c>
      <c r="G12" s="311" t="s">
        <v>6482</v>
      </c>
      <c r="H12" s="311" t="s">
        <v>6483</v>
      </c>
    </row>
    <row r="13" spans="2:8" ht="15.75" thickBot="1" x14ac:dyDescent="0.25">
      <c r="B13" s="314"/>
      <c r="C13" s="315"/>
      <c r="D13" s="315"/>
      <c r="E13" s="315"/>
      <c r="F13" s="316">
        <v>1</v>
      </c>
      <c r="G13" s="316">
        <v>2</v>
      </c>
      <c r="H13" s="317" t="s">
        <v>6496</v>
      </c>
    </row>
    <row r="14" spans="2:8" x14ac:dyDescent="0.2">
      <c r="B14" s="305"/>
      <c r="C14" s="332"/>
      <c r="D14" s="334"/>
      <c r="E14" s="335"/>
      <c r="F14" s="321"/>
      <c r="G14" s="128"/>
      <c r="H14" s="322"/>
    </row>
    <row r="15" spans="2:8" x14ac:dyDescent="0.2">
      <c r="B15" s="307"/>
      <c r="C15" s="332"/>
      <c r="D15" s="336"/>
      <c r="E15" s="337"/>
      <c r="F15" s="321"/>
      <c r="G15" s="128"/>
      <c r="H15" s="322"/>
    </row>
    <row r="16" spans="2:8" x14ac:dyDescent="0.2">
      <c r="B16" s="307"/>
      <c r="C16" s="332"/>
      <c r="D16" s="336"/>
      <c r="E16" s="337"/>
      <c r="F16" s="321"/>
      <c r="G16" s="128"/>
      <c r="H16" s="322"/>
    </row>
    <row r="17" spans="2:8" x14ac:dyDescent="0.2">
      <c r="B17" s="307"/>
      <c r="C17" s="332"/>
      <c r="D17" s="336"/>
      <c r="E17" s="337"/>
      <c r="F17" s="321"/>
      <c r="G17" s="128"/>
      <c r="H17" s="322"/>
    </row>
    <row r="18" spans="2:8" x14ac:dyDescent="0.2">
      <c r="B18" s="307"/>
      <c r="C18" s="332"/>
      <c r="D18" s="336"/>
      <c r="E18" s="337"/>
      <c r="F18" s="321"/>
      <c r="G18" s="128"/>
      <c r="H18" s="322"/>
    </row>
    <row r="19" spans="2:8" x14ac:dyDescent="0.2">
      <c r="B19" s="305"/>
      <c r="C19" s="332"/>
      <c r="D19" s="336"/>
      <c r="E19" s="337"/>
      <c r="F19" s="321"/>
      <c r="G19" s="128"/>
      <c r="H19" s="322"/>
    </row>
    <row r="20" spans="2:8" x14ac:dyDescent="0.2">
      <c r="B20" s="307"/>
      <c r="C20" s="332"/>
      <c r="D20" s="336"/>
      <c r="E20" s="337"/>
      <c r="F20" s="321"/>
      <c r="G20" s="128"/>
      <c r="H20" s="322"/>
    </row>
    <row r="21" spans="2:8" x14ac:dyDescent="0.2">
      <c r="B21" s="307"/>
      <c r="C21" s="332"/>
      <c r="D21" s="336"/>
      <c r="E21" s="337"/>
      <c r="F21" s="321"/>
      <c r="G21" s="128"/>
      <c r="H21" s="322"/>
    </row>
    <row r="22" spans="2:8" x14ac:dyDescent="0.2">
      <c r="B22" s="307"/>
      <c r="C22" s="333"/>
      <c r="D22" s="338"/>
      <c r="E22" s="337"/>
      <c r="F22" s="321"/>
      <c r="G22" s="128"/>
      <c r="H22" s="322"/>
    </row>
    <row r="23" spans="2:8" x14ac:dyDescent="0.2">
      <c r="B23" s="307"/>
      <c r="C23" s="332"/>
      <c r="D23" s="339"/>
      <c r="E23" s="340"/>
      <c r="F23" s="321"/>
      <c r="G23" s="128"/>
      <c r="H23" s="322"/>
    </row>
    <row r="24" spans="2:8" x14ac:dyDescent="0.2">
      <c r="B24" s="331"/>
      <c r="C24" s="333"/>
      <c r="D24" s="341"/>
      <c r="E24" s="340"/>
      <c r="F24" s="321"/>
      <c r="G24" s="128"/>
      <c r="H24" s="322"/>
    </row>
    <row r="25" spans="2:8" x14ac:dyDescent="0.2">
      <c r="B25" s="331"/>
      <c r="C25" s="333"/>
      <c r="D25" s="341"/>
      <c r="E25" s="340"/>
      <c r="F25" s="321"/>
      <c r="G25" s="128"/>
      <c r="H25" s="322"/>
    </row>
    <row r="26" spans="2:8" x14ac:dyDescent="0.2">
      <c r="B26" s="331"/>
      <c r="C26" s="333"/>
      <c r="D26" s="341"/>
      <c r="E26" s="340"/>
      <c r="F26" s="321"/>
      <c r="G26" s="128"/>
      <c r="H26" s="322"/>
    </row>
    <row r="27" spans="2:8" ht="15" thickBot="1" x14ac:dyDescent="0.25">
      <c r="B27" s="331"/>
      <c r="C27" s="333"/>
      <c r="D27" s="341"/>
      <c r="E27" s="340"/>
      <c r="F27" s="321"/>
      <c r="G27" s="128"/>
      <c r="H27" s="322"/>
    </row>
    <row r="28" spans="2:8" ht="15.75" thickBot="1" x14ac:dyDescent="0.3">
      <c r="B28" s="115"/>
      <c r="C28" s="310" t="s">
        <v>6484</v>
      </c>
      <c r="D28" s="342"/>
      <c r="E28" s="343"/>
      <c r="F28" s="323">
        <f>SUM(F14:F23)</f>
        <v>0</v>
      </c>
      <c r="G28" s="323">
        <f t="shared" ref="G28:H28" si="0">SUM(G14:G23)</f>
        <v>0</v>
      </c>
      <c r="H28" s="323">
        <f t="shared" si="0"/>
        <v>0</v>
      </c>
    </row>
  </sheetData>
  <mergeCells count="14">
    <mergeCell ref="B8:C8"/>
    <mergeCell ref="F8:H8"/>
    <mergeCell ref="B9:H9"/>
    <mergeCell ref="F11:H11"/>
    <mergeCell ref="E11:E12"/>
    <mergeCell ref="B11:B12"/>
    <mergeCell ref="C11:C12"/>
    <mergeCell ref="D11:D12"/>
    <mergeCell ref="B4:H4"/>
    <mergeCell ref="B5:H5"/>
    <mergeCell ref="F6:H6"/>
    <mergeCell ref="F7:H7"/>
    <mergeCell ref="B6:E6"/>
    <mergeCell ref="B7:E7"/>
  </mergeCells>
  <phoneticPr fontId="40" type="noConversion"/>
  <pageMargins left="0.70866141732283472" right="0.70866141732283472" top="0.74803149606299213" bottom="0.74803149606299213" header="0.31496062992125984" footer="0.31496062992125984"/>
  <pageSetup paperSize="9" scale="51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110"/>
  <sheetViews>
    <sheetView topLeftCell="A104" workbookViewId="0">
      <selection activeCell="A107" sqref="A107"/>
    </sheetView>
  </sheetViews>
  <sheetFormatPr defaultColWidth="8.875" defaultRowHeight="13.5" x14ac:dyDescent="0.15"/>
  <cols>
    <col min="1" max="1" width="2.875" customWidth="1"/>
    <col min="3" max="3" width="76.125" customWidth="1"/>
    <col min="4" max="4" width="16.25" customWidth="1"/>
    <col min="5" max="5" width="15.875" customWidth="1"/>
    <col min="6" max="6" width="17.25" customWidth="1"/>
    <col min="7" max="7" width="18.75" customWidth="1"/>
    <col min="8" max="8" width="22.25" customWidth="1"/>
  </cols>
  <sheetData>
    <row r="1" spans="2:8" ht="14.25" x14ac:dyDescent="0.2">
      <c r="B1" s="1"/>
      <c r="C1" s="1"/>
      <c r="D1" s="1"/>
      <c r="E1" s="1"/>
      <c r="F1" s="1"/>
      <c r="G1" s="1"/>
      <c r="H1" s="1"/>
    </row>
    <row r="2" spans="2:8" ht="15" thickBot="1" x14ac:dyDescent="0.25">
      <c r="B2" s="1"/>
      <c r="C2" s="1"/>
      <c r="D2" s="1"/>
      <c r="E2" s="1"/>
      <c r="F2" s="1"/>
      <c r="G2" s="1"/>
      <c r="H2" s="1"/>
    </row>
    <row r="3" spans="2:8" ht="18" customHeight="1" x14ac:dyDescent="0.15">
      <c r="B3" s="772" t="s">
        <v>6284</v>
      </c>
      <c r="C3" s="773"/>
      <c r="D3" s="773"/>
      <c r="E3" s="773"/>
      <c r="F3" s="773"/>
      <c r="G3" s="773"/>
      <c r="H3" s="774"/>
    </row>
    <row r="4" spans="2:8" ht="19.5" customHeight="1" x14ac:dyDescent="0.15">
      <c r="B4" s="771" t="s">
        <v>6299</v>
      </c>
      <c r="C4" s="747"/>
      <c r="D4" s="747"/>
      <c r="E4" s="747"/>
      <c r="F4" s="747"/>
      <c r="G4" s="747"/>
      <c r="H4" s="735"/>
    </row>
    <row r="5" spans="2:8" ht="30.75" customHeight="1" x14ac:dyDescent="0.2">
      <c r="B5" s="775" t="s">
        <v>6300</v>
      </c>
      <c r="C5" s="747"/>
      <c r="D5" s="743"/>
      <c r="E5" s="776" t="s">
        <v>6287</v>
      </c>
      <c r="F5" s="777"/>
      <c r="G5" s="777"/>
      <c r="H5" s="778"/>
    </row>
    <row r="6" spans="2:8" ht="22.5" customHeight="1" x14ac:dyDescent="0.15">
      <c r="B6" s="775" t="s">
        <v>6288</v>
      </c>
      <c r="C6" s="747"/>
      <c r="D6" s="743"/>
      <c r="E6" s="385" t="s">
        <v>5464</v>
      </c>
      <c r="F6" s="386"/>
      <c r="G6" s="386"/>
      <c r="H6" s="387"/>
    </row>
    <row r="7" spans="2:8" ht="16.5" customHeight="1" x14ac:dyDescent="0.15">
      <c r="B7" s="775" t="s">
        <v>6289</v>
      </c>
      <c r="C7" s="747"/>
      <c r="D7" s="743"/>
      <c r="E7" s="734" t="s">
        <v>5465</v>
      </c>
      <c r="F7" s="735"/>
      <c r="G7" s="771"/>
      <c r="H7" s="735"/>
    </row>
    <row r="8" spans="2:8" ht="18.75" customHeight="1" thickBot="1" x14ac:dyDescent="0.2">
      <c r="B8" s="754" t="s">
        <v>6301</v>
      </c>
      <c r="C8" s="755"/>
      <c r="D8" s="756"/>
      <c r="E8" s="756"/>
      <c r="F8" s="756"/>
      <c r="G8" s="756"/>
      <c r="H8" s="757"/>
    </row>
    <row r="9" spans="2:8" ht="15" thickBot="1" x14ac:dyDescent="0.25">
      <c r="B9" s="1"/>
      <c r="C9" s="1"/>
      <c r="D9" s="1"/>
      <c r="E9" s="1"/>
      <c r="F9" s="1"/>
      <c r="G9" s="1"/>
      <c r="H9" s="1"/>
    </row>
    <row r="10" spans="2:8" ht="15.75" customHeight="1" thickBot="1" x14ac:dyDescent="0.2">
      <c r="B10" s="736" t="s">
        <v>6302</v>
      </c>
      <c r="C10" s="736" t="s">
        <v>6303</v>
      </c>
      <c r="D10" s="736" t="s">
        <v>6544</v>
      </c>
      <c r="E10" s="736" t="s">
        <v>6548</v>
      </c>
      <c r="F10" s="760" t="s">
        <v>14094</v>
      </c>
      <c r="G10" s="760"/>
      <c r="H10" s="760"/>
    </row>
    <row r="11" spans="2:8" ht="59.25" thickBot="1" x14ac:dyDescent="0.2">
      <c r="B11" s="758"/>
      <c r="C11" s="737"/>
      <c r="D11" s="758"/>
      <c r="E11" s="737"/>
      <c r="F11" s="105" t="s">
        <v>6304</v>
      </c>
      <c r="G11" s="126" t="s">
        <v>6305</v>
      </c>
      <c r="H11" s="127" t="s">
        <v>6306</v>
      </c>
    </row>
    <row r="12" spans="2:8" ht="14.25" x14ac:dyDescent="0.15">
      <c r="B12" s="348" t="s">
        <v>6508</v>
      </c>
      <c r="C12" s="346" t="s">
        <v>6509</v>
      </c>
      <c r="D12" s="370">
        <v>3</v>
      </c>
      <c r="E12" s="347" t="s">
        <v>6534</v>
      </c>
      <c r="F12" s="374">
        <v>-12000</v>
      </c>
      <c r="G12" s="377">
        <v>0</v>
      </c>
      <c r="H12" s="355">
        <f t="shared" ref="H12:H19" si="0">F12+G12</f>
        <v>-12000</v>
      </c>
    </row>
    <row r="13" spans="2:8" ht="28.5" x14ac:dyDescent="0.15">
      <c r="B13" s="348" t="s">
        <v>6510</v>
      </c>
      <c r="C13" s="346" t="s">
        <v>6511</v>
      </c>
      <c r="D13" s="370">
        <v>3</v>
      </c>
      <c r="E13" s="347" t="s">
        <v>6534</v>
      </c>
      <c r="F13" s="374">
        <v>-15000</v>
      </c>
      <c r="G13" s="377">
        <v>0</v>
      </c>
      <c r="H13" s="355">
        <f t="shared" si="0"/>
        <v>-15000</v>
      </c>
    </row>
    <row r="14" spans="2:8" ht="28.5" x14ac:dyDescent="0.15">
      <c r="B14" s="348" t="s">
        <v>6512</v>
      </c>
      <c r="C14" s="349" t="s">
        <v>6602</v>
      </c>
      <c r="D14" s="371">
        <v>3</v>
      </c>
      <c r="E14" s="347" t="s">
        <v>6534</v>
      </c>
      <c r="F14" s="375">
        <v>-7000</v>
      </c>
      <c r="G14" s="377">
        <v>0</v>
      </c>
      <c r="H14" s="355">
        <f t="shared" si="0"/>
        <v>-7000</v>
      </c>
    </row>
    <row r="15" spans="2:8" ht="42.75" x14ac:dyDescent="0.15">
      <c r="B15" s="348" t="s">
        <v>6513</v>
      </c>
      <c r="C15" s="349" t="s">
        <v>6565</v>
      </c>
      <c r="D15" s="371">
        <v>3</v>
      </c>
      <c r="E15" s="347" t="s">
        <v>6534</v>
      </c>
      <c r="F15" s="374">
        <v>-15000</v>
      </c>
      <c r="G15" s="377">
        <v>0</v>
      </c>
      <c r="H15" s="355">
        <f t="shared" si="0"/>
        <v>-15000</v>
      </c>
    </row>
    <row r="16" spans="2:8" ht="28.5" x14ac:dyDescent="0.15">
      <c r="B16" s="348" t="s">
        <v>6514</v>
      </c>
      <c r="C16" s="349" t="s">
        <v>6566</v>
      </c>
      <c r="D16" s="371">
        <v>3</v>
      </c>
      <c r="E16" s="347" t="s">
        <v>6534</v>
      </c>
      <c r="F16" s="375">
        <v>-6000</v>
      </c>
      <c r="G16" s="377">
        <v>0</v>
      </c>
      <c r="H16" s="355">
        <f t="shared" si="0"/>
        <v>-6000</v>
      </c>
    </row>
    <row r="17" spans="2:8" ht="14.25" x14ac:dyDescent="0.15">
      <c r="B17" s="350" t="s">
        <v>6515</v>
      </c>
      <c r="C17" s="351" t="s">
        <v>6516</v>
      </c>
      <c r="D17" s="371">
        <v>3</v>
      </c>
      <c r="E17" s="347" t="s">
        <v>6534</v>
      </c>
      <c r="F17" s="374">
        <v>-15000</v>
      </c>
      <c r="G17" s="354">
        <v>0</v>
      </c>
      <c r="H17" s="355">
        <f t="shared" si="0"/>
        <v>-15000</v>
      </c>
    </row>
    <row r="18" spans="2:8" ht="14.25" x14ac:dyDescent="0.2">
      <c r="B18" s="350" t="s">
        <v>6517</v>
      </c>
      <c r="C18" s="353" t="s">
        <v>6518</v>
      </c>
      <c r="D18" s="372">
        <v>3</v>
      </c>
      <c r="E18" s="347" t="s">
        <v>6534</v>
      </c>
      <c r="F18" s="376">
        <v>-12000</v>
      </c>
      <c r="G18" s="354">
        <v>0</v>
      </c>
      <c r="H18" s="355">
        <f t="shared" si="0"/>
        <v>-12000</v>
      </c>
    </row>
    <row r="19" spans="2:8" ht="45.75" customHeight="1" x14ac:dyDescent="0.2">
      <c r="B19" s="350" t="s">
        <v>6519</v>
      </c>
      <c r="C19" s="353" t="s">
        <v>6567</v>
      </c>
      <c r="D19" s="373">
        <v>3</v>
      </c>
      <c r="E19" s="347" t="s">
        <v>6534</v>
      </c>
      <c r="F19" s="377">
        <v>-5000</v>
      </c>
      <c r="G19" s="354">
        <v>0</v>
      </c>
      <c r="H19" s="355">
        <f t="shared" si="0"/>
        <v>-5000</v>
      </c>
    </row>
    <row r="20" spans="2:8" ht="37.5" customHeight="1" x14ac:dyDescent="0.15">
      <c r="B20" s="350" t="s">
        <v>6530</v>
      </c>
      <c r="C20" s="391" t="s">
        <v>6568</v>
      </c>
      <c r="D20" s="373">
        <v>4</v>
      </c>
      <c r="E20" s="347" t="s">
        <v>6534</v>
      </c>
      <c r="F20" s="377">
        <v>-15000</v>
      </c>
      <c r="G20" s="382">
        <v>0</v>
      </c>
      <c r="H20" s="383">
        <f t="shared" ref="H20" si="1">F20+G20</f>
        <v>-15000</v>
      </c>
    </row>
    <row r="21" spans="2:8" ht="43.5" customHeight="1" x14ac:dyDescent="0.2">
      <c r="B21" s="413" t="s">
        <v>6559</v>
      </c>
      <c r="C21" s="630" t="s">
        <v>6569</v>
      </c>
      <c r="D21" s="414">
        <v>5</v>
      </c>
      <c r="E21" s="410" t="s">
        <v>6592</v>
      </c>
      <c r="F21" s="411">
        <v>-15000</v>
      </c>
      <c r="G21" s="582">
        <v>15000</v>
      </c>
      <c r="H21" s="412">
        <f>F21+G21</f>
        <v>0</v>
      </c>
    </row>
    <row r="22" spans="2:8" ht="33" customHeight="1" x14ac:dyDescent="0.15">
      <c r="B22" s="350" t="s">
        <v>6560</v>
      </c>
      <c r="C22" s="391" t="s">
        <v>6570</v>
      </c>
      <c r="D22" s="373">
        <v>5</v>
      </c>
      <c r="E22" s="347" t="s">
        <v>6534</v>
      </c>
      <c r="F22" s="377">
        <v>-15000</v>
      </c>
      <c r="G22" s="382">
        <v>0</v>
      </c>
      <c r="H22" s="383">
        <f t="shared" ref="H22:H23" si="2">F22+G22</f>
        <v>-15000</v>
      </c>
    </row>
    <row r="23" spans="2:8" ht="43.5" customHeight="1" x14ac:dyDescent="0.2">
      <c r="B23" s="350" t="s">
        <v>6561</v>
      </c>
      <c r="C23" s="388" t="s">
        <v>6562</v>
      </c>
      <c r="D23" s="373">
        <v>5</v>
      </c>
      <c r="E23" s="347" t="s">
        <v>6534</v>
      </c>
      <c r="F23" s="377">
        <v>-15000</v>
      </c>
      <c r="G23" s="382">
        <v>0</v>
      </c>
      <c r="H23" s="383">
        <f t="shared" si="2"/>
        <v>-15000</v>
      </c>
    </row>
    <row r="24" spans="2:8" ht="35.25" customHeight="1" x14ac:dyDescent="0.15">
      <c r="B24" s="413" t="s">
        <v>6563</v>
      </c>
      <c r="C24" s="628" t="s">
        <v>6564</v>
      </c>
      <c r="D24" s="414">
        <v>6</v>
      </c>
      <c r="E24" s="410" t="s">
        <v>6592</v>
      </c>
      <c r="F24" s="411">
        <v>-15000</v>
      </c>
      <c r="G24" s="582">
        <v>15000</v>
      </c>
      <c r="H24" s="412">
        <f>F24+G24</f>
        <v>0</v>
      </c>
    </row>
    <row r="25" spans="2:8" ht="32.25" customHeight="1" x14ac:dyDescent="0.15">
      <c r="B25" s="629" t="s">
        <v>6579</v>
      </c>
      <c r="C25" s="628" t="s">
        <v>6585</v>
      </c>
      <c r="D25" s="414">
        <v>7</v>
      </c>
      <c r="E25" s="410" t="s">
        <v>6592</v>
      </c>
      <c r="F25" s="411">
        <v>-15000</v>
      </c>
      <c r="G25" s="582">
        <v>15000</v>
      </c>
      <c r="H25" s="412">
        <f>F25+G25</f>
        <v>0</v>
      </c>
    </row>
    <row r="26" spans="2:8" ht="45.75" customHeight="1" x14ac:dyDescent="0.15">
      <c r="B26" s="390" t="s">
        <v>6580</v>
      </c>
      <c r="C26" s="391" t="s">
        <v>6586</v>
      </c>
      <c r="D26" s="373">
        <v>7</v>
      </c>
      <c r="E26" s="347" t="s">
        <v>6534</v>
      </c>
      <c r="F26" s="377">
        <v>-15000</v>
      </c>
      <c r="G26" s="377">
        <v>0</v>
      </c>
      <c r="H26" s="383">
        <f t="shared" ref="H26:H29" si="3">F26+G26</f>
        <v>-15000</v>
      </c>
    </row>
    <row r="27" spans="2:8" ht="45.75" customHeight="1" x14ac:dyDescent="0.15">
      <c r="B27" s="390" t="s">
        <v>6581</v>
      </c>
      <c r="C27" s="391" t="s">
        <v>6587</v>
      </c>
      <c r="D27" s="373">
        <v>7</v>
      </c>
      <c r="E27" s="347" t="s">
        <v>6534</v>
      </c>
      <c r="F27" s="377">
        <v>-15000</v>
      </c>
      <c r="G27" s="377">
        <v>0</v>
      </c>
      <c r="H27" s="383">
        <f t="shared" si="3"/>
        <v>-15000</v>
      </c>
    </row>
    <row r="28" spans="2:8" ht="45.75" customHeight="1" x14ac:dyDescent="0.15">
      <c r="B28" s="390" t="s">
        <v>6582</v>
      </c>
      <c r="C28" s="391" t="s">
        <v>6588</v>
      </c>
      <c r="D28" s="373">
        <v>7</v>
      </c>
      <c r="E28" s="347" t="s">
        <v>6534</v>
      </c>
      <c r="F28" s="377">
        <v>-15000</v>
      </c>
      <c r="G28" s="377">
        <v>0</v>
      </c>
      <c r="H28" s="383">
        <f t="shared" si="3"/>
        <v>-15000</v>
      </c>
    </row>
    <row r="29" spans="2:8" ht="45.75" customHeight="1" x14ac:dyDescent="0.2">
      <c r="B29" s="390" t="s">
        <v>6583</v>
      </c>
      <c r="C29" s="388" t="s">
        <v>6584</v>
      </c>
      <c r="D29" s="373">
        <v>7</v>
      </c>
      <c r="E29" s="347" t="s">
        <v>6534</v>
      </c>
      <c r="F29" s="377">
        <v>-15000</v>
      </c>
      <c r="G29" s="377">
        <v>0</v>
      </c>
      <c r="H29" s="383">
        <f t="shared" si="3"/>
        <v>-15000</v>
      </c>
    </row>
    <row r="30" spans="2:8" ht="45.75" customHeight="1" x14ac:dyDescent="0.15">
      <c r="B30" s="390" t="s">
        <v>6593</v>
      </c>
      <c r="C30" s="391" t="s">
        <v>6603</v>
      </c>
      <c r="D30" s="415">
        <v>8</v>
      </c>
      <c r="E30" s="347" t="s">
        <v>6534</v>
      </c>
      <c r="F30" s="377">
        <v>-15000</v>
      </c>
      <c r="G30" s="377">
        <v>0</v>
      </c>
      <c r="H30" s="383">
        <f t="shared" ref="H30:H32" si="4">F30+G30</f>
        <v>-15000</v>
      </c>
    </row>
    <row r="31" spans="2:8" ht="45.75" customHeight="1" x14ac:dyDescent="0.15">
      <c r="B31" s="390" t="s">
        <v>6931</v>
      </c>
      <c r="C31" s="391" t="s">
        <v>6934</v>
      </c>
      <c r="D31" s="415">
        <v>9</v>
      </c>
      <c r="E31" s="347" t="s">
        <v>6534</v>
      </c>
      <c r="F31" s="377">
        <v>-15000</v>
      </c>
      <c r="G31" s="377">
        <v>0</v>
      </c>
      <c r="H31" s="383">
        <f t="shared" si="4"/>
        <v>-15000</v>
      </c>
    </row>
    <row r="32" spans="2:8" ht="45.75" customHeight="1" x14ac:dyDescent="0.15">
      <c r="B32" s="390" t="s">
        <v>6932</v>
      </c>
      <c r="C32" s="391" t="s">
        <v>6935</v>
      </c>
      <c r="D32" s="415">
        <v>9</v>
      </c>
      <c r="E32" s="347" t="s">
        <v>6534</v>
      </c>
      <c r="F32" s="377">
        <v>-15000</v>
      </c>
      <c r="G32" s="377">
        <v>0</v>
      </c>
      <c r="H32" s="383">
        <f t="shared" si="4"/>
        <v>-15000</v>
      </c>
    </row>
    <row r="33" spans="2:8" ht="45.75" customHeight="1" x14ac:dyDescent="0.15">
      <c r="B33" s="413" t="s">
        <v>6933</v>
      </c>
      <c r="C33" s="628" t="s">
        <v>6936</v>
      </c>
      <c r="D33" s="414">
        <v>9</v>
      </c>
      <c r="E33" s="410" t="s">
        <v>6592</v>
      </c>
      <c r="F33" s="411">
        <v>-15000</v>
      </c>
      <c r="G33" s="582">
        <v>15000</v>
      </c>
      <c r="H33" s="412">
        <f>F33+G33</f>
        <v>0</v>
      </c>
    </row>
    <row r="34" spans="2:8" ht="45.75" customHeight="1" x14ac:dyDescent="0.15">
      <c r="B34" s="350" t="s">
        <v>9603</v>
      </c>
      <c r="C34" s="391" t="s">
        <v>9604</v>
      </c>
      <c r="D34" s="373">
        <v>11</v>
      </c>
      <c r="E34" s="346" t="s">
        <v>6534</v>
      </c>
      <c r="F34" s="377">
        <v>-15000</v>
      </c>
      <c r="G34" s="377">
        <v>0</v>
      </c>
      <c r="H34" s="383">
        <f t="shared" ref="H34" si="5">F34+G34</f>
        <v>-15000</v>
      </c>
    </row>
    <row r="35" spans="2:8" ht="34.5" customHeight="1" x14ac:dyDescent="0.15">
      <c r="B35" s="350" t="s">
        <v>6594</v>
      </c>
      <c r="C35" s="391" t="s">
        <v>6604</v>
      </c>
      <c r="D35" s="373">
        <v>8</v>
      </c>
      <c r="E35" s="346" t="s">
        <v>6534</v>
      </c>
      <c r="F35" s="377">
        <v>-15000</v>
      </c>
      <c r="G35" s="377">
        <v>0</v>
      </c>
      <c r="H35" s="383">
        <f t="shared" ref="H35:H41" si="6">F35+G35</f>
        <v>-15000</v>
      </c>
    </row>
    <row r="36" spans="2:8" ht="45.75" customHeight="1" x14ac:dyDescent="0.2">
      <c r="B36" s="390" t="s">
        <v>6928</v>
      </c>
      <c r="C36" s="444" t="s">
        <v>6929</v>
      </c>
      <c r="D36" s="373">
        <v>9</v>
      </c>
      <c r="E36" s="346" t="s">
        <v>6534</v>
      </c>
      <c r="F36" s="377">
        <v>-15000</v>
      </c>
      <c r="G36" s="382">
        <v>0</v>
      </c>
      <c r="H36" s="383">
        <f t="shared" ref="H36" si="7">F36+G36</f>
        <v>-15000</v>
      </c>
    </row>
    <row r="37" spans="2:8" ht="27.75" customHeight="1" x14ac:dyDescent="0.15">
      <c r="B37" s="390" t="s">
        <v>6927</v>
      </c>
      <c r="C37" s="445" t="s">
        <v>6930</v>
      </c>
      <c r="D37" s="373">
        <v>9</v>
      </c>
      <c r="E37" s="346" t="s">
        <v>6534</v>
      </c>
      <c r="F37" s="377">
        <v>-15000</v>
      </c>
      <c r="G37" s="498">
        <v>0</v>
      </c>
      <c r="H37" s="383">
        <f t="shared" si="6"/>
        <v>-15000</v>
      </c>
    </row>
    <row r="38" spans="2:8" ht="27.75" customHeight="1" x14ac:dyDescent="0.15">
      <c r="B38" s="390" t="s">
        <v>7737</v>
      </c>
      <c r="C38" s="445" t="s">
        <v>7739</v>
      </c>
      <c r="D38" s="373">
        <v>10</v>
      </c>
      <c r="E38" s="346" t="s">
        <v>6534</v>
      </c>
      <c r="F38" s="377">
        <v>-15000</v>
      </c>
      <c r="G38" s="377">
        <v>0</v>
      </c>
      <c r="H38" s="383">
        <f t="shared" si="6"/>
        <v>-15000</v>
      </c>
    </row>
    <row r="39" spans="2:8" ht="53.25" customHeight="1" x14ac:dyDescent="0.15">
      <c r="B39" s="629" t="s">
        <v>7736</v>
      </c>
      <c r="C39" s="508" t="s">
        <v>7740</v>
      </c>
      <c r="D39" s="414">
        <v>10</v>
      </c>
      <c r="E39" s="410" t="s">
        <v>6592</v>
      </c>
      <c r="F39" s="411">
        <v>-15000</v>
      </c>
      <c r="G39" s="582">
        <v>15000</v>
      </c>
      <c r="H39" s="412">
        <f>F39+G39</f>
        <v>0</v>
      </c>
    </row>
    <row r="40" spans="2:8" ht="39.75" customHeight="1" x14ac:dyDescent="0.15">
      <c r="B40" s="390" t="s">
        <v>7738</v>
      </c>
      <c r="C40" s="445" t="s">
        <v>7741</v>
      </c>
      <c r="D40" s="373">
        <v>10</v>
      </c>
      <c r="E40" s="346" t="s">
        <v>6534</v>
      </c>
      <c r="F40" s="377">
        <v>-15000</v>
      </c>
      <c r="G40" s="377">
        <v>0</v>
      </c>
      <c r="H40" s="383">
        <f t="shared" si="6"/>
        <v>-15000</v>
      </c>
    </row>
    <row r="41" spans="2:8" ht="62.25" customHeight="1" x14ac:dyDescent="0.15">
      <c r="B41" s="390" t="s">
        <v>7829</v>
      </c>
      <c r="C41" s="445" t="s">
        <v>7831</v>
      </c>
      <c r="D41" s="373">
        <v>11</v>
      </c>
      <c r="E41" s="346" t="s">
        <v>6534</v>
      </c>
      <c r="F41" s="377">
        <v>-15000</v>
      </c>
      <c r="G41" s="377">
        <v>0</v>
      </c>
      <c r="H41" s="383">
        <f t="shared" si="6"/>
        <v>-15000</v>
      </c>
    </row>
    <row r="42" spans="2:8" ht="62.25" customHeight="1" x14ac:dyDescent="0.15">
      <c r="B42" s="629" t="s">
        <v>9605</v>
      </c>
      <c r="C42" s="508" t="s">
        <v>9604</v>
      </c>
      <c r="D42" s="414">
        <v>11</v>
      </c>
      <c r="E42" s="410" t="s">
        <v>6592</v>
      </c>
      <c r="F42" s="411">
        <v>-15000</v>
      </c>
      <c r="G42" s="582">
        <v>15000</v>
      </c>
      <c r="H42" s="412">
        <f>F42+G42</f>
        <v>0</v>
      </c>
    </row>
    <row r="43" spans="2:8" ht="45.75" customHeight="1" x14ac:dyDescent="0.15">
      <c r="B43" s="390" t="s">
        <v>14085</v>
      </c>
      <c r="C43" s="445" t="s">
        <v>14086</v>
      </c>
      <c r="D43" s="373">
        <v>13</v>
      </c>
      <c r="E43" s="346" t="s">
        <v>6534</v>
      </c>
      <c r="F43" s="377">
        <v>-15000</v>
      </c>
      <c r="G43" s="382">
        <v>0</v>
      </c>
      <c r="H43" s="383">
        <f t="shared" ref="H43" si="8">F43+G43</f>
        <v>-15000</v>
      </c>
    </row>
    <row r="44" spans="2:8" ht="39" customHeight="1" x14ac:dyDescent="0.15">
      <c r="B44" s="629" t="s">
        <v>9602</v>
      </c>
      <c r="C44" s="508" t="s">
        <v>9701</v>
      </c>
      <c r="D44" s="414">
        <v>11</v>
      </c>
      <c r="E44" s="410" t="s">
        <v>6592</v>
      </c>
      <c r="F44" s="411">
        <v>-15000</v>
      </c>
      <c r="G44" s="582">
        <v>15000</v>
      </c>
      <c r="H44" s="412">
        <f>F44+G44</f>
        <v>0</v>
      </c>
    </row>
    <row r="45" spans="2:8" ht="29.25" customHeight="1" x14ac:dyDescent="0.15">
      <c r="B45" s="390" t="s">
        <v>7825</v>
      </c>
      <c r="C45" s="445" t="s">
        <v>9700</v>
      </c>
      <c r="D45" s="373">
        <v>11</v>
      </c>
      <c r="E45" s="346" t="s">
        <v>6534</v>
      </c>
      <c r="F45" s="377">
        <v>-15000</v>
      </c>
      <c r="G45" s="377">
        <v>0</v>
      </c>
      <c r="H45" s="383">
        <f t="shared" ref="H45:H48" si="9">F45+G45</f>
        <v>-15000</v>
      </c>
    </row>
    <row r="46" spans="2:8" ht="33.75" customHeight="1" x14ac:dyDescent="0.15">
      <c r="B46" s="390" t="s">
        <v>7826</v>
      </c>
      <c r="C46" s="445" t="s">
        <v>9698</v>
      </c>
      <c r="D46" s="373">
        <v>11</v>
      </c>
      <c r="E46" s="346" t="s">
        <v>6534</v>
      </c>
      <c r="F46" s="377">
        <v>-15000</v>
      </c>
      <c r="G46" s="377">
        <v>0</v>
      </c>
      <c r="H46" s="383">
        <f t="shared" si="9"/>
        <v>-15000</v>
      </c>
    </row>
    <row r="47" spans="2:8" ht="33.75" customHeight="1" x14ac:dyDescent="0.15">
      <c r="B47" s="390" t="s">
        <v>7827</v>
      </c>
      <c r="C47" s="445" t="s">
        <v>9699</v>
      </c>
      <c r="D47" s="373">
        <v>11</v>
      </c>
      <c r="E47" s="346" t="s">
        <v>6534</v>
      </c>
      <c r="F47" s="377">
        <v>-15000</v>
      </c>
      <c r="G47" s="377">
        <v>0</v>
      </c>
      <c r="H47" s="383">
        <f t="shared" si="9"/>
        <v>-15000</v>
      </c>
    </row>
    <row r="48" spans="2:8" ht="33.75" customHeight="1" x14ac:dyDescent="0.15">
      <c r="B48" s="390" t="s">
        <v>14087</v>
      </c>
      <c r="C48" s="445" t="s">
        <v>14088</v>
      </c>
      <c r="D48" s="373">
        <v>13</v>
      </c>
      <c r="E48" s="346" t="s">
        <v>6534</v>
      </c>
      <c r="F48" s="377">
        <v>-15000</v>
      </c>
      <c r="G48" s="382">
        <v>0</v>
      </c>
      <c r="H48" s="383">
        <f t="shared" si="9"/>
        <v>-15000</v>
      </c>
    </row>
    <row r="49" spans="2:8" ht="79.5" customHeight="1" x14ac:dyDescent="0.15">
      <c r="B49" s="390" t="s">
        <v>7830</v>
      </c>
      <c r="C49" s="445" t="s">
        <v>7832</v>
      </c>
      <c r="D49" s="373">
        <v>11</v>
      </c>
      <c r="E49" s="346" t="s">
        <v>6534</v>
      </c>
      <c r="F49" s="377">
        <v>-15000</v>
      </c>
      <c r="G49" s="377">
        <v>0</v>
      </c>
      <c r="H49" s="383">
        <f t="shared" ref="H49" si="10">F49+G49</f>
        <v>-15000</v>
      </c>
    </row>
    <row r="50" spans="2:8" ht="33.75" customHeight="1" x14ac:dyDescent="0.15">
      <c r="B50" s="390" t="s">
        <v>7828</v>
      </c>
      <c r="C50" s="445" t="s">
        <v>7833</v>
      </c>
      <c r="D50" s="373">
        <v>11</v>
      </c>
      <c r="E50" s="346" t="s">
        <v>6534</v>
      </c>
      <c r="F50" s="377">
        <v>-15000</v>
      </c>
      <c r="G50" s="377">
        <v>0</v>
      </c>
      <c r="H50" s="383">
        <f t="shared" ref="H50" si="11">F50+G50</f>
        <v>-15000</v>
      </c>
    </row>
    <row r="51" spans="2:8" ht="59.25" customHeight="1" x14ac:dyDescent="0.15">
      <c r="B51" s="390" t="s">
        <v>9609</v>
      </c>
      <c r="C51" s="445" t="s">
        <v>9630</v>
      </c>
      <c r="D51" s="373">
        <v>12</v>
      </c>
      <c r="E51" s="346" t="s">
        <v>6534</v>
      </c>
      <c r="F51" s="377">
        <v>-15000</v>
      </c>
      <c r="G51" s="377">
        <v>0</v>
      </c>
      <c r="H51" s="383">
        <f t="shared" ref="H51:H76" si="12">F51+G51</f>
        <v>-15000</v>
      </c>
    </row>
    <row r="52" spans="2:8" ht="57.75" customHeight="1" x14ac:dyDescent="0.15">
      <c r="B52" s="390" t="s">
        <v>9610</v>
      </c>
      <c r="C52" s="445" t="s">
        <v>9631</v>
      </c>
      <c r="D52" s="373">
        <v>12</v>
      </c>
      <c r="E52" s="346" t="s">
        <v>6534</v>
      </c>
      <c r="F52" s="377">
        <v>-15000</v>
      </c>
      <c r="G52" s="377">
        <v>0</v>
      </c>
      <c r="H52" s="383">
        <f t="shared" si="12"/>
        <v>-15000</v>
      </c>
    </row>
    <row r="53" spans="2:8" ht="58.5" customHeight="1" x14ac:dyDescent="0.15">
      <c r="B53" s="390" t="s">
        <v>9611</v>
      </c>
      <c r="C53" s="445" t="s">
        <v>9632</v>
      </c>
      <c r="D53" s="373">
        <v>12</v>
      </c>
      <c r="E53" s="346" t="s">
        <v>6534</v>
      </c>
      <c r="F53" s="377">
        <v>-15000</v>
      </c>
      <c r="G53" s="377">
        <v>0</v>
      </c>
      <c r="H53" s="383">
        <f t="shared" si="12"/>
        <v>-15000</v>
      </c>
    </row>
    <row r="54" spans="2:8" ht="60.75" customHeight="1" x14ac:dyDescent="0.15">
      <c r="B54" s="390" t="s">
        <v>9612</v>
      </c>
      <c r="C54" s="445" t="s">
        <v>9633</v>
      </c>
      <c r="D54" s="373">
        <v>12</v>
      </c>
      <c r="E54" s="346" t="s">
        <v>6534</v>
      </c>
      <c r="F54" s="377">
        <v>-15000</v>
      </c>
      <c r="G54" s="377">
        <v>0</v>
      </c>
      <c r="H54" s="383">
        <f t="shared" si="12"/>
        <v>-15000</v>
      </c>
    </row>
    <row r="55" spans="2:8" ht="63" customHeight="1" x14ac:dyDescent="0.15">
      <c r="B55" s="390" t="s">
        <v>9613</v>
      </c>
      <c r="C55" s="445" t="s">
        <v>9634</v>
      </c>
      <c r="D55" s="373">
        <v>12</v>
      </c>
      <c r="E55" s="346" t="s">
        <v>6534</v>
      </c>
      <c r="F55" s="377">
        <v>-15000</v>
      </c>
      <c r="G55" s="377">
        <v>0</v>
      </c>
      <c r="H55" s="383">
        <f t="shared" si="12"/>
        <v>-15000</v>
      </c>
    </row>
    <row r="56" spans="2:8" ht="60" customHeight="1" x14ac:dyDescent="0.15">
      <c r="B56" s="390" t="s">
        <v>9614</v>
      </c>
      <c r="C56" s="445" t="s">
        <v>9635</v>
      </c>
      <c r="D56" s="373">
        <v>12</v>
      </c>
      <c r="E56" s="346" t="s">
        <v>6534</v>
      </c>
      <c r="F56" s="377">
        <v>-15000</v>
      </c>
      <c r="G56" s="377">
        <v>0</v>
      </c>
      <c r="H56" s="383">
        <f t="shared" si="12"/>
        <v>-15000</v>
      </c>
    </row>
    <row r="57" spans="2:8" ht="59.25" customHeight="1" x14ac:dyDescent="0.15">
      <c r="B57" s="390" t="s">
        <v>9637</v>
      </c>
      <c r="C57" s="445" t="s">
        <v>9636</v>
      </c>
      <c r="D57" s="373">
        <v>12</v>
      </c>
      <c r="E57" s="346" t="s">
        <v>6534</v>
      </c>
      <c r="F57" s="377">
        <v>-15000</v>
      </c>
      <c r="G57" s="377">
        <v>0</v>
      </c>
      <c r="H57" s="383">
        <f t="shared" si="12"/>
        <v>-15000</v>
      </c>
    </row>
    <row r="58" spans="2:8" ht="59.25" customHeight="1" x14ac:dyDescent="0.15">
      <c r="B58" s="390" t="s">
        <v>9615</v>
      </c>
      <c r="C58" s="445" t="s">
        <v>9638</v>
      </c>
      <c r="D58" s="373">
        <v>12</v>
      </c>
      <c r="E58" s="346" t="s">
        <v>6534</v>
      </c>
      <c r="F58" s="377">
        <v>-15000</v>
      </c>
      <c r="G58" s="377">
        <v>0</v>
      </c>
      <c r="H58" s="383">
        <f t="shared" si="12"/>
        <v>-15000</v>
      </c>
    </row>
    <row r="59" spans="2:8" ht="57" customHeight="1" x14ac:dyDescent="0.15">
      <c r="B59" s="390" t="s">
        <v>9616</v>
      </c>
      <c r="C59" s="445" t="s">
        <v>9639</v>
      </c>
      <c r="D59" s="373">
        <v>12</v>
      </c>
      <c r="E59" s="346" t="s">
        <v>6534</v>
      </c>
      <c r="F59" s="377">
        <v>-15000</v>
      </c>
      <c r="G59" s="377">
        <v>0</v>
      </c>
      <c r="H59" s="383">
        <f t="shared" si="12"/>
        <v>-15000</v>
      </c>
    </row>
    <row r="60" spans="2:8" ht="59.25" customHeight="1" x14ac:dyDescent="0.15">
      <c r="B60" s="390" t="s">
        <v>9617</v>
      </c>
      <c r="C60" s="445" t="s">
        <v>9640</v>
      </c>
      <c r="D60" s="373">
        <v>12</v>
      </c>
      <c r="E60" s="346" t="s">
        <v>6534</v>
      </c>
      <c r="F60" s="377">
        <v>-15000</v>
      </c>
      <c r="G60" s="377">
        <v>0</v>
      </c>
      <c r="H60" s="383">
        <f t="shared" si="12"/>
        <v>-15000</v>
      </c>
    </row>
    <row r="61" spans="2:8" ht="45.75" customHeight="1" x14ac:dyDescent="0.15">
      <c r="B61" s="390" t="s">
        <v>9642</v>
      </c>
      <c r="C61" s="445" t="s">
        <v>9641</v>
      </c>
      <c r="D61" s="373">
        <v>12</v>
      </c>
      <c r="E61" s="346" t="s">
        <v>6534</v>
      </c>
      <c r="F61" s="377">
        <v>-15000</v>
      </c>
      <c r="G61" s="377">
        <v>0</v>
      </c>
      <c r="H61" s="383">
        <f t="shared" si="12"/>
        <v>-15000</v>
      </c>
    </row>
    <row r="62" spans="2:8" ht="60.75" customHeight="1" x14ac:dyDescent="0.15">
      <c r="B62" s="390" t="s">
        <v>9618</v>
      </c>
      <c r="C62" s="445" t="s">
        <v>9643</v>
      </c>
      <c r="D62" s="373">
        <v>12</v>
      </c>
      <c r="E62" s="346" t="s">
        <v>6534</v>
      </c>
      <c r="F62" s="377">
        <v>-15000</v>
      </c>
      <c r="G62" s="377">
        <v>0</v>
      </c>
      <c r="H62" s="383">
        <f t="shared" si="12"/>
        <v>-15000</v>
      </c>
    </row>
    <row r="63" spans="2:8" ht="61.5" customHeight="1" x14ac:dyDescent="0.15">
      <c r="B63" s="390" t="s">
        <v>9619</v>
      </c>
      <c r="C63" s="445" t="s">
        <v>9644</v>
      </c>
      <c r="D63" s="373">
        <v>12</v>
      </c>
      <c r="E63" s="346" t="s">
        <v>6534</v>
      </c>
      <c r="F63" s="377">
        <v>-15000</v>
      </c>
      <c r="G63" s="377">
        <v>0</v>
      </c>
      <c r="H63" s="383">
        <f t="shared" si="12"/>
        <v>-15000</v>
      </c>
    </row>
    <row r="64" spans="2:8" ht="59.25" customHeight="1" x14ac:dyDescent="0.15">
      <c r="B64" s="390" t="s">
        <v>9620</v>
      </c>
      <c r="C64" s="445" t="s">
        <v>9645</v>
      </c>
      <c r="D64" s="373">
        <v>12</v>
      </c>
      <c r="E64" s="346" t="s">
        <v>6534</v>
      </c>
      <c r="F64" s="377">
        <v>-15000</v>
      </c>
      <c r="G64" s="377">
        <v>0</v>
      </c>
      <c r="H64" s="383">
        <f t="shared" si="12"/>
        <v>-15000</v>
      </c>
    </row>
    <row r="65" spans="2:8" ht="60" customHeight="1" x14ac:dyDescent="0.15">
      <c r="B65" s="390" t="s">
        <v>9621</v>
      </c>
      <c r="C65" s="445" t="s">
        <v>9646</v>
      </c>
      <c r="D65" s="373">
        <v>12</v>
      </c>
      <c r="E65" s="346" t="s">
        <v>6534</v>
      </c>
      <c r="F65" s="377">
        <v>-15000</v>
      </c>
      <c r="G65" s="377">
        <v>0</v>
      </c>
      <c r="H65" s="383">
        <f t="shared" si="12"/>
        <v>-15000</v>
      </c>
    </row>
    <row r="66" spans="2:8" ht="57" customHeight="1" x14ac:dyDescent="0.15">
      <c r="B66" s="390" t="s">
        <v>9622</v>
      </c>
      <c r="C66" s="445" t="s">
        <v>9647</v>
      </c>
      <c r="D66" s="373">
        <v>12</v>
      </c>
      <c r="E66" s="346" t="s">
        <v>6534</v>
      </c>
      <c r="F66" s="377">
        <v>-15000</v>
      </c>
      <c r="G66" s="377">
        <v>0</v>
      </c>
      <c r="H66" s="383">
        <f t="shared" si="12"/>
        <v>-15000</v>
      </c>
    </row>
    <row r="67" spans="2:8" ht="59.25" customHeight="1" x14ac:dyDescent="0.15">
      <c r="B67" s="390" t="s">
        <v>9623</v>
      </c>
      <c r="C67" s="445" t="s">
        <v>9648</v>
      </c>
      <c r="D67" s="373">
        <v>12</v>
      </c>
      <c r="E67" s="346" t="s">
        <v>6534</v>
      </c>
      <c r="F67" s="377">
        <v>-15000</v>
      </c>
      <c r="G67" s="377">
        <v>0</v>
      </c>
      <c r="H67" s="383">
        <f t="shared" si="12"/>
        <v>-15000</v>
      </c>
    </row>
    <row r="68" spans="2:8" ht="67.5" customHeight="1" x14ac:dyDescent="0.15">
      <c r="B68" s="390" t="s">
        <v>9624</v>
      </c>
      <c r="C68" s="445" t="s">
        <v>9649</v>
      </c>
      <c r="D68" s="373">
        <v>12</v>
      </c>
      <c r="E68" s="346" t="s">
        <v>6534</v>
      </c>
      <c r="F68" s="377">
        <v>-15000</v>
      </c>
      <c r="G68" s="377">
        <v>0</v>
      </c>
      <c r="H68" s="383">
        <f t="shared" si="12"/>
        <v>-15000</v>
      </c>
    </row>
    <row r="69" spans="2:8" ht="57.75" customHeight="1" x14ac:dyDescent="0.15">
      <c r="B69" s="390" t="s">
        <v>9625</v>
      </c>
      <c r="C69" s="445" t="s">
        <v>9650</v>
      </c>
      <c r="D69" s="373">
        <v>12</v>
      </c>
      <c r="E69" s="346" t="s">
        <v>6534</v>
      </c>
      <c r="F69" s="377">
        <v>-15000</v>
      </c>
      <c r="G69" s="377">
        <v>0</v>
      </c>
      <c r="H69" s="383">
        <f t="shared" si="12"/>
        <v>-15000</v>
      </c>
    </row>
    <row r="70" spans="2:8" ht="62.25" customHeight="1" x14ac:dyDescent="0.15">
      <c r="B70" s="390" t="s">
        <v>9626</v>
      </c>
      <c r="C70" s="445" t="s">
        <v>9651</v>
      </c>
      <c r="D70" s="373">
        <v>12</v>
      </c>
      <c r="E70" s="346" t="s">
        <v>6534</v>
      </c>
      <c r="F70" s="377">
        <v>-15000</v>
      </c>
      <c r="G70" s="377">
        <v>0</v>
      </c>
      <c r="H70" s="383">
        <f t="shared" si="12"/>
        <v>-15000</v>
      </c>
    </row>
    <row r="71" spans="2:8" ht="54" customHeight="1" x14ac:dyDescent="0.15">
      <c r="B71" s="390" t="s">
        <v>9629</v>
      </c>
      <c r="C71" s="445" t="s">
        <v>9652</v>
      </c>
      <c r="D71" s="373">
        <v>12</v>
      </c>
      <c r="E71" s="346" t="s">
        <v>6534</v>
      </c>
      <c r="F71" s="377">
        <v>-15000</v>
      </c>
      <c r="G71" s="377">
        <v>0</v>
      </c>
      <c r="H71" s="383">
        <f t="shared" si="12"/>
        <v>-15000</v>
      </c>
    </row>
    <row r="72" spans="2:8" ht="33.75" customHeight="1" x14ac:dyDescent="0.15">
      <c r="B72" s="390" t="s">
        <v>9628</v>
      </c>
      <c r="C72" s="445" t="s">
        <v>9653</v>
      </c>
      <c r="D72" s="373">
        <v>12</v>
      </c>
      <c r="E72" s="346" t="s">
        <v>6534</v>
      </c>
      <c r="F72" s="377">
        <v>-15000</v>
      </c>
      <c r="G72" s="377">
        <v>0</v>
      </c>
      <c r="H72" s="383">
        <f t="shared" si="12"/>
        <v>-15000</v>
      </c>
    </row>
    <row r="73" spans="2:8" ht="33.75" customHeight="1" x14ac:dyDescent="0.15">
      <c r="B73" s="629" t="s">
        <v>9654</v>
      </c>
      <c r="C73" s="508" t="s">
        <v>9655</v>
      </c>
      <c r="D73" s="414">
        <v>12</v>
      </c>
      <c r="E73" s="410" t="s">
        <v>6592</v>
      </c>
      <c r="F73" s="411">
        <v>-15000</v>
      </c>
      <c r="G73" s="582">
        <v>15000</v>
      </c>
      <c r="H73" s="412">
        <f>F73+G73</f>
        <v>0</v>
      </c>
    </row>
    <row r="74" spans="2:8" ht="33.75" customHeight="1" x14ac:dyDescent="0.15">
      <c r="B74" s="390" t="s">
        <v>9607</v>
      </c>
      <c r="C74" s="445" t="s">
        <v>9656</v>
      </c>
      <c r="D74" s="373">
        <v>12</v>
      </c>
      <c r="E74" s="346" t="s">
        <v>6534</v>
      </c>
      <c r="F74" s="377">
        <v>-15000</v>
      </c>
      <c r="G74" s="377">
        <v>0</v>
      </c>
      <c r="H74" s="383">
        <f t="shared" si="12"/>
        <v>-15000</v>
      </c>
    </row>
    <row r="75" spans="2:8" ht="31.5" customHeight="1" x14ac:dyDescent="0.15">
      <c r="B75" s="390" t="s">
        <v>9608</v>
      </c>
      <c r="C75" s="445" t="s">
        <v>9697</v>
      </c>
      <c r="D75" s="373">
        <v>12</v>
      </c>
      <c r="E75" s="346" t="s">
        <v>6534</v>
      </c>
      <c r="F75" s="377">
        <v>-15000</v>
      </c>
      <c r="G75" s="377">
        <v>0</v>
      </c>
      <c r="H75" s="383">
        <f t="shared" si="12"/>
        <v>-15000</v>
      </c>
    </row>
    <row r="76" spans="2:8" ht="37.5" customHeight="1" x14ac:dyDescent="0.15">
      <c r="B76" s="390" t="s">
        <v>9627</v>
      </c>
      <c r="C76" s="445" t="s">
        <v>9696</v>
      </c>
      <c r="D76" s="373">
        <v>12</v>
      </c>
      <c r="E76" s="346" t="s">
        <v>6534</v>
      </c>
      <c r="F76" s="377">
        <v>-15000</v>
      </c>
      <c r="G76" s="377">
        <v>0</v>
      </c>
      <c r="H76" s="383">
        <f t="shared" si="12"/>
        <v>-15000</v>
      </c>
    </row>
    <row r="77" spans="2:8" ht="39" customHeight="1" x14ac:dyDescent="0.15">
      <c r="B77" s="629" t="s">
        <v>11926</v>
      </c>
      <c r="C77" s="508" t="s">
        <v>11940</v>
      </c>
      <c r="D77" s="414">
        <v>13</v>
      </c>
      <c r="E77" s="410" t="s">
        <v>6592</v>
      </c>
      <c r="F77" s="411">
        <v>-15000</v>
      </c>
      <c r="G77" s="582">
        <v>15000</v>
      </c>
      <c r="H77" s="412">
        <f>F77+G77</f>
        <v>0</v>
      </c>
    </row>
    <row r="78" spans="2:8" ht="49.5" customHeight="1" x14ac:dyDescent="0.15">
      <c r="B78" s="390" t="s">
        <v>11941</v>
      </c>
      <c r="C78" s="445" t="s">
        <v>11942</v>
      </c>
      <c r="D78" s="373">
        <v>13</v>
      </c>
      <c r="E78" s="346" t="s">
        <v>6534</v>
      </c>
      <c r="F78" s="377">
        <v>-15000</v>
      </c>
      <c r="G78" s="382">
        <v>0</v>
      </c>
      <c r="H78" s="383">
        <f t="shared" ref="H78:H80" si="13">F78+G78</f>
        <v>-15000</v>
      </c>
    </row>
    <row r="79" spans="2:8" ht="71.25" customHeight="1" x14ac:dyDescent="0.15">
      <c r="B79" s="390" t="s">
        <v>11943</v>
      </c>
      <c r="C79" s="445" t="s">
        <v>11944</v>
      </c>
      <c r="D79" s="373">
        <v>13</v>
      </c>
      <c r="E79" s="346" t="s">
        <v>6534</v>
      </c>
      <c r="F79" s="377">
        <v>-15000</v>
      </c>
      <c r="G79" s="382">
        <v>0</v>
      </c>
      <c r="H79" s="383">
        <f t="shared" si="13"/>
        <v>-15000</v>
      </c>
    </row>
    <row r="80" spans="2:8" ht="51.75" customHeight="1" x14ac:dyDescent="0.15">
      <c r="B80" s="390" t="s">
        <v>11945</v>
      </c>
      <c r="C80" s="445" t="s">
        <v>11946</v>
      </c>
      <c r="D80" s="373">
        <v>13</v>
      </c>
      <c r="E80" s="346" t="s">
        <v>6534</v>
      </c>
      <c r="F80" s="377">
        <v>-15000</v>
      </c>
      <c r="G80" s="382">
        <v>0</v>
      </c>
      <c r="H80" s="383">
        <f t="shared" si="13"/>
        <v>-15000</v>
      </c>
    </row>
    <row r="81" spans="2:8" ht="48" customHeight="1" x14ac:dyDescent="0.15">
      <c r="B81" s="390" t="s">
        <v>11927</v>
      </c>
      <c r="C81" s="445" t="s">
        <v>11947</v>
      </c>
      <c r="D81" s="373">
        <v>13</v>
      </c>
      <c r="E81" s="346" t="s">
        <v>6534</v>
      </c>
      <c r="F81" s="377">
        <v>-15000</v>
      </c>
      <c r="G81" s="382">
        <v>0</v>
      </c>
      <c r="H81" s="383">
        <f t="shared" ref="H81:H89" si="14">F81+G81</f>
        <v>-15000</v>
      </c>
    </row>
    <row r="82" spans="2:8" ht="48" customHeight="1" x14ac:dyDescent="0.15">
      <c r="B82" s="390" t="s">
        <v>11928</v>
      </c>
      <c r="C82" s="445" t="s">
        <v>11948</v>
      </c>
      <c r="D82" s="373">
        <v>13</v>
      </c>
      <c r="E82" s="346" t="s">
        <v>6534</v>
      </c>
      <c r="F82" s="377">
        <v>-15000</v>
      </c>
      <c r="G82" s="382">
        <v>0</v>
      </c>
      <c r="H82" s="383">
        <f t="shared" si="14"/>
        <v>-15000</v>
      </c>
    </row>
    <row r="83" spans="2:8" ht="48" customHeight="1" x14ac:dyDescent="0.15">
      <c r="B83" s="629" t="s">
        <v>11929</v>
      </c>
      <c r="C83" s="508" t="s">
        <v>11949</v>
      </c>
      <c r="D83" s="414">
        <v>13</v>
      </c>
      <c r="E83" s="410" t="s">
        <v>6592</v>
      </c>
      <c r="F83" s="411">
        <v>-15000</v>
      </c>
      <c r="G83" s="582">
        <v>15000</v>
      </c>
      <c r="H83" s="412">
        <f>F83+G83</f>
        <v>0</v>
      </c>
    </row>
    <row r="84" spans="2:8" ht="48" customHeight="1" x14ac:dyDescent="0.15">
      <c r="B84" s="390" t="s">
        <v>11930</v>
      </c>
      <c r="C84" s="445" t="s">
        <v>11958</v>
      </c>
      <c r="D84" s="373">
        <v>13</v>
      </c>
      <c r="E84" s="346" t="s">
        <v>6534</v>
      </c>
      <c r="F84" s="377">
        <v>-15000</v>
      </c>
      <c r="G84" s="382">
        <v>0</v>
      </c>
      <c r="H84" s="383">
        <f t="shared" si="14"/>
        <v>-15000</v>
      </c>
    </row>
    <row r="85" spans="2:8" ht="48" customHeight="1" x14ac:dyDescent="0.15">
      <c r="B85" s="390" t="s">
        <v>11931</v>
      </c>
      <c r="C85" s="445" t="s">
        <v>11950</v>
      </c>
      <c r="D85" s="373">
        <v>13</v>
      </c>
      <c r="E85" s="346" t="s">
        <v>6534</v>
      </c>
      <c r="F85" s="377">
        <v>-15000</v>
      </c>
      <c r="G85" s="382">
        <v>0</v>
      </c>
      <c r="H85" s="383">
        <f t="shared" si="14"/>
        <v>-15000</v>
      </c>
    </row>
    <row r="86" spans="2:8" ht="48" customHeight="1" x14ac:dyDescent="0.15">
      <c r="B86" s="629" t="s">
        <v>11932</v>
      </c>
      <c r="C86" s="508" t="s">
        <v>11951</v>
      </c>
      <c r="D86" s="414">
        <v>13</v>
      </c>
      <c r="E86" s="410" t="s">
        <v>6592</v>
      </c>
      <c r="F86" s="411">
        <v>-15000</v>
      </c>
      <c r="G86" s="582">
        <v>15000</v>
      </c>
      <c r="H86" s="412">
        <f>F86+G86</f>
        <v>0</v>
      </c>
    </row>
    <row r="87" spans="2:8" ht="48" customHeight="1" x14ac:dyDescent="0.15">
      <c r="B87" s="390" t="s">
        <v>11933</v>
      </c>
      <c r="C87" s="445" t="s">
        <v>11952</v>
      </c>
      <c r="D87" s="373">
        <v>13</v>
      </c>
      <c r="E87" s="346" t="s">
        <v>6534</v>
      </c>
      <c r="F87" s="377">
        <v>-15000</v>
      </c>
      <c r="G87" s="382">
        <v>0</v>
      </c>
      <c r="H87" s="383">
        <f t="shared" si="14"/>
        <v>-15000</v>
      </c>
    </row>
    <row r="88" spans="2:8" ht="48" customHeight="1" x14ac:dyDescent="0.15">
      <c r="B88" s="390" t="s">
        <v>11934</v>
      </c>
      <c r="C88" s="445" t="s">
        <v>11953</v>
      </c>
      <c r="D88" s="373">
        <v>13</v>
      </c>
      <c r="E88" s="346" t="s">
        <v>6534</v>
      </c>
      <c r="F88" s="377">
        <v>-15000</v>
      </c>
      <c r="G88" s="382">
        <v>0</v>
      </c>
      <c r="H88" s="383">
        <f t="shared" si="14"/>
        <v>-15000</v>
      </c>
    </row>
    <row r="89" spans="2:8" ht="48" customHeight="1" x14ac:dyDescent="0.15">
      <c r="B89" s="390" t="s">
        <v>11935</v>
      </c>
      <c r="C89" s="445" t="s">
        <v>11954</v>
      </c>
      <c r="D89" s="373">
        <v>13</v>
      </c>
      <c r="E89" s="346" t="s">
        <v>6534</v>
      </c>
      <c r="F89" s="377">
        <v>-15000</v>
      </c>
      <c r="G89" s="382">
        <v>0</v>
      </c>
      <c r="H89" s="383">
        <f t="shared" si="14"/>
        <v>-15000</v>
      </c>
    </row>
    <row r="90" spans="2:8" ht="48" customHeight="1" x14ac:dyDescent="0.15">
      <c r="B90" s="629" t="s">
        <v>11936</v>
      </c>
      <c r="C90" s="508" t="s">
        <v>11955</v>
      </c>
      <c r="D90" s="414">
        <v>13</v>
      </c>
      <c r="E90" s="410" t="s">
        <v>6592</v>
      </c>
      <c r="F90" s="411">
        <v>-15000</v>
      </c>
      <c r="G90" s="582">
        <v>15000</v>
      </c>
      <c r="H90" s="412">
        <f>F90+G90</f>
        <v>0</v>
      </c>
    </row>
    <row r="91" spans="2:8" ht="48" customHeight="1" x14ac:dyDescent="0.15">
      <c r="B91" s="390" t="s">
        <v>11937</v>
      </c>
      <c r="C91" s="445" t="s">
        <v>11956</v>
      </c>
      <c r="D91" s="373">
        <v>13</v>
      </c>
      <c r="E91" s="346" t="s">
        <v>6534</v>
      </c>
      <c r="F91" s="377">
        <v>-15000</v>
      </c>
      <c r="G91" s="382">
        <v>0</v>
      </c>
      <c r="H91" s="383">
        <f t="shared" ref="H91" si="15">F91+G91</f>
        <v>-15000</v>
      </c>
    </row>
    <row r="92" spans="2:8" ht="48" customHeight="1" x14ac:dyDescent="0.15">
      <c r="B92" s="390" t="s">
        <v>11938</v>
      </c>
      <c r="C92" s="445" t="s">
        <v>11957</v>
      </c>
      <c r="D92" s="373">
        <v>13</v>
      </c>
      <c r="E92" s="346" t="s">
        <v>6534</v>
      </c>
      <c r="F92" s="377">
        <v>-15000</v>
      </c>
      <c r="G92" s="382">
        <v>0</v>
      </c>
      <c r="H92" s="383">
        <f t="shared" ref="H92:H94" si="16">F92+G92</f>
        <v>-15000</v>
      </c>
    </row>
    <row r="93" spans="2:8" ht="63.75" customHeight="1" x14ac:dyDescent="0.15">
      <c r="B93" s="350" t="s">
        <v>11939</v>
      </c>
      <c r="C93" s="391" t="s">
        <v>11959</v>
      </c>
      <c r="D93" s="373">
        <v>13</v>
      </c>
      <c r="E93" s="346" t="s">
        <v>6534</v>
      </c>
      <c r="F93" s="377">
        <v>-15000</v>
      </c>
      <c r="G93" s="382">
        <v>0</v>
      </c>
      <c r="H93" s="383">
        <f t="shared" si="16"/>
        <v>-15000</v>
      </c>
    </row>
    <row r="94" spans="2:8" ht="46.5" customHeight="1" x14ac:dyDescent="0.15">
      <c r="B94" s="350" t="s">
        <v>14095</v>
      </c>
      <c r="C94" s="391" t="s">
        <v>14096</v>
      </c>
      <c r="D94" s="373">
        <v>14</v>
      </c>
      <c r="E94" s="346" t="s">
        <v>6534</v>
      </c>
      <c r="F94" s="377"/>
      <c r="G94" s="382">
        <v>-15000</v>
      </c>
      <c r="H94" s="383">
        <f t="shared" si="16"/>
        <v>-15000</v>
      </c>
    </row>
    <row r="95" spans="2:8" ht="48.75" customHeight="1" x14ac:dyDescent="0.15">
      <c r="B95" s="350" t="s">
        <v>14097</v>
      </c>
      <c r="C95" s="391" t="s">
        <v>14100</v>
      </c>
      <c r="D95" s="373">
        <v>14</v>
      </c>
      <c r="E95" s="346" t="s">
        <v>6534</v>
      </c>
      <c r="F95" s="377"/>
      <c r="G95" s="382">
        <v>-15000</v>
      </c>
      <c r="H95" s="383">
        <f t="shared" ref="H95:H107" si="17">F95+G95</f>
        <v>-15000</v>
      </c>
    </row>
    <row r="96" spans="2:8" ht="47.25" customHeight="1" x14ac:dyDescent="0.15">
      <c r="B96" s="350" t="s">
        <v>14098</v>
      </c>
      <c r="C96" s="391" t="s">
        <v>14101</v>
      </c>
      <c r="D96" s="373">
        <v>14</v>
      </c>
      <c r="E96" s="346" t="s">
        <v>6534</v>
      </c>
      <c r="F96" s="377"/>
      <c r="G96" s="382">
        <v>-15000</v>
      </c>
      <c r="H96" s="383">
        <f t="shared" si="17"/>
        <v>-15000</v>
      </c>
    </row>
    <row r="97" spans="2:8" ht="50.25" customHeight="1" x14ac:dyDescent="0.15">
      <c r="B97" s="350" t="s">
        <v>14099</v>
      </c>
      <c r="C97" s="391" t="s">
        <v>14102</v>
      </c>
      <c r="D97" s="373">
        <v>14</v>
      </c>
      <c r="E97" s="346" t="s">
        <v>6534</v>
      </c>
      <c r="F97" s="377"/>
      <c r="G97" s="382">
        <v>-15000</v>
      </c>
      <c r="H97" s="383">
        <f t="shared" si="17"/>
        <v>-15000</v>
      </c>
    </row>
    <row r="98" spans="2:8" ht="37.5" customHeight="1" x14ac:dyDescent="0.15">
      <c r="B98" s="350" t="s">
        <v>14103</v>
      </c>
      <c r="C98" s="391" t="s">
        <v>14104</v>
      </c>
      <c r="D98" s="373">
        <v>14</v>
      </c>
      <c r="E98" s="346" t="s">
        <v>6534</v>
      </c>
      <c r="F98" s="377"/>
      <c r="G98" s="382">
        <v>-15000</v>
      </c>
      <c r="H98" s="383">
        <f t="shared" si="17"/>
        <v>-15000</v>
      </c>
    </row>
    <row r="99" spans="2:8" ht="63.75" customHeight="1" x14ac:dyDescent="0.15">
      <c r="B99" s="350" t="s">
        <v>14105</v>
      </c>
      <c r="C99" s="391" t="s">
        <v>14107</v>
      </c>
      <c r="D99" s="373">
        <v>14</v>
      </c>
      <c r="E99" s="346" t="s">
        <v>6534</v>
      </c>
      <c r="F99" s="377"/>
      <c r="G99" s="382">
        <v>-15000</v>
      </c>
      <c r="H99" s="383">
        <f t="shared" si="17"/>
        <v>-15000</v>
      </c>
    </row>
    <row r="100" spans="2:8" ht="75" customHeight="1" x14ac:dyDescent="0.15">
      <c r="B100" s="350" t="s">
        <v>14106</v>
      </c>
      <c r="C100" s="391" t="s">
        <v>14108</v>
      </c>
      <c r="D100" s="373">
        <v>14</v>
      </c>
      <c r="E100" s="346" t="s">
        <v>6534</v>
      </c>
      <c r="F100" s="377"/>
      <c r="G100" s="382">
        <v>-15000</v>
      </c>
      <c r="H100" s="383">
        <f t="shared" si="17"/>
        <v>-15000</v>
      </c>
    </row>
    <row r="101" spans="2:8" ht="42.75" customHeight="1" x14ac:dyDescent="0.15">
      <c r="B101" s="350" t="s">
        <v>14109</v>
      </c>
      <c r="C101" s="391" t="s">
        <v>14110</v>
      </c>
      <c r="D101" s="373">
        <v>14</v>
      </c>
      <c r="E101" s="346" t="s">
        <v>6534</v>
      </c>
      <c r="F101" s="377"/>
      <c r="G101" s="382">
        <v>-15000</v>
      </c>
      <c r="H101" s="383">
        <f t="shared" si="17"/>
        <v>-15000</v>
      </c>
    </row>
    <row r="102" spans="2:8" ht="83.25" customHeight="1" x14ac:dyDescent="0.15">
      <c r="B102" s="350" t="s">
        <v>14111</v>
      </c>
      <c r="C102" s="391" t="s">
        <v>14117</v>
      </c>
      <c r="D102" s="373">
        <v>14</v>
      </c>
      <c r="E102" s="346" t="s">
        <v>6534</v>
      </c>
      <c r="F102" s="377"/>
      <c r="G102" s="382">
        <v>-15000</v>
      </c>
      <c r="H102" s="383">
        <f t="shared" si="17"/>
        <v>-15000</v>
      </c>
    </row>
    <row r="103" spans="2:8" ht="93.75" customHeight="1" x14ac:dyDescent="0.15">
      <c r="B103" s="350" t="s">
        <v>14112</v>
      </c>
      <c r="C103" s="391" t="s">
        <v>14118</v>
      </c>
      <c r="D103" s="373">
        <v>14</v>
      </c>
      <c r="E103" s="346" t="s">
        <v>6534</v>
      </c>
      <c r="F103" s="377"/>
      <c r="G103" s="382">
        <v>-15000</v>
      </c>
      <c r="H103" s="383">
        <f t="shared" si="17"/>
        <v>-15000</v>
      </c>
    </row>
    <row r="104" spans="2:8" ht="43.5" customHeight="1" x14ac:dyDescent="0.15">
      <c r="B104" s="350" t="s">
        <v>14113</v>
      </c>
      <c r="C104" s="391" t="s">
        <v>14119</v>
      </c>
      <c r="D104" s="373">
        <v>14</v>
      </c>
      <c r="E104" s="346" t="s">
        <v>6534</v>
      </c>
      <c r="F104" s="377"/>
      <c r="G104" s="382">
        <v>-15000</v>
      </c>
      <c r="H104" s="383">
        <f t="shared" si="17"/>
        <v>-15000</v>
      </c>
    </row>
    <row r="105" spans="2:8" ht="51" customHeight="1" x14ac:dyDescent="0.15">
      <c r="B105" s="350" t="s">
        <v>14114</v>
      </c>
      <c r="C105" s="391" t="s">
        <v>14120</v>
      </c>
      <c r="D105" s="373">
        <v>14</v>
      </c>
      <c r="E105" s="346" t="s">
        <v>6534</v>
      </c>
      <c r="F105" s="377"/>
      <c r="G105" s="382">
        <v>-15000</v>
      </c>
      <c r="H105" s="383">
        <f t="shared" si="17"/>
        <v>-15000</v>
      </c>
    </row>
    <row r="106" spans="2:8" ht="63.75" customHeight="1" x14ac:dyDescent="0.15">
      <c r="B106" s="350" t="s">
        <v>14115</v>
      </c>
      <c r="C106" s="391" t="s">
        <v>14121</v>
      </c>
      <c r="D106" s="373">
        <v>14</v>
      </c>
      <c r="E106" s="346" t="s">
        <v>6534</v>
      </c>
      <c r="F106" s="377"/>
      <c r="G106" s="382">
        <v>-15000</v>
      </c>
      <c r="H106" s="383">
        <f t="shared" si="17"/>
        <v>-15000</v>
      </c>
    </row>
    <row r="107" spans="2:8" ht="49.5" customHeight="1" x14ac:dyDescent="0.15">
      <c r="B107" s="350" t="s">
        <v>14116</v>
      </c>
      <c r="C107" s="391" t="s">
        <v>14122</v>
      </c>
      <c r="D107" s="373">
        <v>14</v>
      </c>
      <c r="E107" s="346" t="s">
        <v>6534</v>
      </c>
      <c r="F107" s="377"/>
      <c r="G107" s="382">
        <v>-15000</v>
      </c>
      <c r="H107" s="383">
        <f t="shared" si="17"/>
        <v>-15000</v>
      </c>
    </row>
    <row r="108" spans="2:8" ht="15" thickBot="1" x14ac:dyDescent="0.25">
      <c r="B108" s="390"/>
      <c r="C108" s="656"/>
      <c r="D108" s="356"/>
      <c r="E108" s="357"/>
      <c r="F108" s="352"/>
      <c r="G108" s="380"/>
      <c r="H108" s="381"/>
    </row>
    <row r="109" spans="2:8" ht="15.75" thickBot="1" x14ac:dyDescent="0.3">
      <c r="B109" s="358"/>
      <c r="C109" s="359"/>
      <c r="D109" s="360"/>
      <c r="E109" s="361" t="s">
        <v>6472</v>
      </c>
      <c r="F109" s="362">
        <f>SUM(F12:F108)</f>
        <v>-1197000</v>
      </c>
      <c r="G109" s="362">
        <f>SUM(G12:G108)</f>
        <v>-30000</v>
      </c>
      <c r="H109" s="363">
        <f>SUM(H12:H108)</f>
        <v>-1227000</v>
      </c>
    </row>
    <row r="110" spans="2:8" ht="14.25" x14ac:dyDescent="0.2">
      <c r="B110" s="1"/>
      <c r="C110" s="1"/>
      <c r="D110" s="120"/>
      <c r="E110" s="120"/>
      <c r="F110" s="1"/>
      <c r="G110" s="1"/>
      <c r="H110" s="1"/>
    </row>
  </sheetData>
  <mergeCells count="14">
    <mergeCell ref="B3:H3"/>
    <mergeCell ref="B4:H4"/>
    <mergeCell ref="B8:H8"/>
    <mergeCell ref="B10:B11"/>
    <mergeCell ref="C10:C11"/>
    <mergeCell ref="D10:D11"/>
    <mergeCell ref="F10:H10"/>
    <mergeCell ref="B5:D5"/>
    <mergeCell ref="E5:H5"/>
    <mergeCell ref="B6:D6"/>
    <mergeCell ref="B7:D7"/>
    <mergeCell ref="E7:F7"/>
    <mergeCell ref="G7:H7"/>
    <mergeCell ref="E10:E11"/>
  </mergeCells>
  <phoneticPr fontId="40" type="noConversion"/>
  <dataValidations count="1">
    <dataValidation type="list" allowBlank="1" showInputMessage="1" showErrorMessage="1" sqref="C12:C108">
      <formula1>ABC</formula1>
    </dataValidation>
  </dataValidations>
  <pageMargins left="0.70866141732283472" right="0.70866141732283472" top="0.74803149606299213" bottom="0.74803149606299213" header="0.31496062992125984" footer="0.31496062992125984"/>
  <pageSetup paperSize="9" scale="46" fitToHeight="3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149"/>
  <sheetViews>
    <sheetView view="pageBreakPreview" topLeftCell="C141" zoomScale="85" zoomScaleNormal="85" zoomScaleSheetLayoutView="85" zoomScalePageLayoutView="85" workbookViewId="0">
      <selection activeCell="G143" sqref="G143"/>
    </sheetView>
  </sheetViews>
  <sheetFormatPr defaultColWidth="9.125" defaultRowHeight="14.25" x14ac:dyDescent="0.2"/>
  <cols>
    <col min="1" max="1" width="1" style="1" hidden="1" customWidth="1"/>
    <col min="2" max="2" width="39.75" style="1" customWidth="1"/>
    <col min="3" max="3" width="69.75" style="227" customWidth="1"/>
    <col min="4" max="4" width="18.75" style="1" customWidth="1"/>
    <col min="5" max="8" width="15.75" style="1" customWidth="1"/>
    <col min="9" max="16384" width="9.125" style="1"/>
  </cols>
  <sheetData>
    <row r="2" spans="2:8" ht="15" x14ac:dyDescent="0.25">
      <c r="B2" s="5" t="s">
        <v>6451</v>
      </c>
      <c r="C2" s="238"/>
      <c r="E2" s="55"/>
      <c r="F2" s="22"/>
    </row>
    <row r="3" spans="2:8" ht="15" x14ac:dyDescent="0.25">
      <c r="B3" s="5"/>
      <c r="C3" s="238"/>
    </row>
    <row r="4" spans="2:8" ht="15" x14ac:dyDescent="0.25">
      <c r="B4" s="59" t="s">
        <v>6549</v>
      </c>
      <c r="C4" s="379">
        <v>14</v>
      </c>
    </row>
    <row r="5" spans="2:8" x14ac:dyDescent="0.2">
      <c r="D5" s="22"/>
    </row>
    <row r="6" spans="2:8" ht="31.5" customHeight="1" x14ac:dyDescent="0.2">
      <c r="B6" s="779" t="s">
        <v>6450</v>
      </c>
      <c r="C6" s="780"/>
      <c r="D6" s="30"/>
    </row>
    <row r="7" spans="2:8" x14ac:dyDescent="0.2">
      <c r="D7" s="22"/>
    </row>
    <row r="8" spans="2:8" ht="58.5" x14ac:dyDescent="0.2">
      <c r="B8" s="237" t="s">
        <v>6449</v>
      </c>
      <c r="C8" s="236" t="s">
        <v>6448</v>
      </c>
      <c r="D8" s="235" t="s">
        <v>6447</v>
      </c>
      <c r="E8" s="235" t="s">
        <v>6446</v>
      </c>
      <c r="F8" s="235" t="s">
        <v>6445</v>
      </c>
      <c r="G8" s="235" t="s">
        <v>6444</v>
      </c>
      <c r="H8" s="235" t="s">
        <v>6443</v>
      </c>
    </row>
    <row r="9" spans="2:8" x14ac:dyDescent="0.2">
      <c r="B9" s="6"/>
      <c r="C9" s="31"/>
      <c r="D9" s="234">
        <v>1</v>
      </c>
      <c r="E9" s="233">
        <v>2</v>
      </c>
      <c r="F9" s="97">
        <v>3</v>
      </c>
      <c r="G9" s="233" t="s">
        <v>6442</v>
      </c>
      <c r="H9" s="98" t="s">
        <v>6441</v>
      </c>
    </row>
    <row r="10" spans="2:8" ht="15" x14ac:dyDescent="0.25">
      <c r="B10" s="232" t="s">
        <v>6440</v>
      </c>
      <c r="C10" s="166" t="s">
        <v>6439</v>
      </c>
      <c r="D10" s="9"/>
      <c r="E10" s="9"/>
      <c r="F10" s="9"/>
      <c r="G10" s="9"/>
      <c r="H10" s="9"/>
    </row>
    <row r="11" spans="2:8" x14ac:dyDescent="0.2">
      <c r="B11" s="61"/>
      <c r="C11" s="168" t="s">
        <v>6438</v>
      </c>
      <c r="D11" s="654">
        <f>SUM('[2]COST CENTER 0A'!D12:D27)</f>
        <v>9724671.9199999999</v>
      </c>
      <c r="E11" s="653">
        <f>'COST CENTER 0A'!G32</f>
        <v>8625783.2100000009</v>
      </c>
      <c r="F11" s="653">
        <f>'COST CENTER 0A'!H32</f>
        <v>0</v>
      </c>
      <c r="G11" s="653">
        <f>'COST CENTER 0A'!I32</f>
        <v>8625783.2100000009</v>
      </c>
      <c r="H11" s="62">
        <f>D11-G11</f>
        <v>1098888.709999999</v>
      </c>
    </row>
    <row r="12" spans="2:8" ht="15" x14ac:dyDescent="0.25">
      <c r="B12" s="6"/>
      <c r="C12" s="73" t="s">
        <v>6437</v>
      </c>
      <c r="D12" s="248">
        <f>SUM(D11)</f>
        <v>9724671.9199999999</v>
      </c>
      <c r="E12" s="248">
        <f>SUM(E11)</f>
        <v>8625783.2100000009</v>
      </c>
      <c r="F12" s="248">
        <f>SUM(F11)</f>
        <v>0</v>
      </c>
      <c r="G12" s="248">
        <f>SUM(G11)</f>
        <v>8625783.2100000009</v>
      </c>
      <c r="H12" s="254">
        <f>D12-G12</f>
        <v>1098888.709999999</v>
      </c>
    </row>
    <row r="13" spans="2:8" ht="15" x14ac:dyDescent="0.25">
      <c r="B13" s="230" t="s">
        <v>6436</v>
      </c>
      <c r="C13" s="166" t="s">
        <v>6435</v>
      </c>
      <c r="D13" s="249"/>
      <c r="E13" s="249"/>
      <c r="F13" s="249"/>
      <c r="G13" s="249"/>
      <c r="H13" s="249"/>
    </row>
    <row r="14" spans="2:8" x14ac:dyDescent="0.2">
      <c r="B14" s="6"/>
      <c r="C14" s="31" t="s">
        <v>5489</v>
      </c>
      <c r="D14" s="250"/>
      <c r="E14" s="271"/>
      <c r="F14" s="252"/>
      <c r="G14" s="271"/>
      <c r="H14" s="252"/>
    </row>
    <row r="15" spans="2:8" ht="15" x14ac:dyDescent="0.25">
      <c r="B15" s="230" t="s">
        <v>6434</v>
      </c>
      <c r="C15" s="166" t="str">
        <f>'COST CENTER 01'!C8:H8</f>
        <v>Subsection/Podsekcija 1.1 (LK0- LK4+760.00, RK0-RK4+751.60)</v>
      </c>
      <c r="D15" s="249"/>
      <c r="E15" s="249"/>
      <c r="F15" s="249"/>
      <c r="G15" s="249"/>
      <c r="H15" s="249"/>
    </row>
    <row r="16" spans="2:8" x14ac:dyDescent="0.2">
      <c r="B16" s="502" t="s">
        <v>6433</v>
      </c>
      <c r="C16" s="31" t="str">
        <f>'COST CENTER 01'!B10</f>
        <v>Road Works/ Radovi na putevima (LK0—LK0+405.00, RK0—RK0+481.00)</v>
      </c>
      <c r="D16" s="246">
        <f>'COST CENTER 01'!C99</f>
        <v>3162301.0695589045</v>
      </c>
      <c r="E16" s="253">
        <f>'COST CENTER 01'!F99</f>
        <v>0</v>
      </c>
      <c r="F16" s="253">
        <f>'COST CENTER 01'!G99</f>
        <v>0</v>
      </c>
      <c r="G16" s="253">
        <f>'COST CENTER 01'!H99</f>
        <v>0</v>
      </c>
      <c r="H16" s="253">
        <f>D16-G16</f>
        <v>3162301.0695589045</v>
      </c>
    </row>
    <row r="17" spans="2:8" ht="42.75" customHeight="1" x14ac:dyDescent="0.2">
      <c r="B17" s="502" t="s">
        <v>6432</v>
      </c>
      <c r="C17" s="31" t="str">
        <f>'COST CENTER 01'!B100</f>
        <v>Construction of tunnel Suka/Izgradnja tunela Suka (LK0+405.000—LK1+125.000 , length 720m           RK0+481.000—RK1+085.000, length 604m)</v>
      </c>
      <c r="D17" s="253">
        <f>'COST CENTER 01'!C279</f>
        <v>13486263.28999999</v>
      </c>
      <c r="E17" s="253">
        <f>'COST CENTER 01'!F279</f>
        <v>0</v>
      </c>
      <c r="F17" s="253">
        <f>'COST CENTER 01'!G279</f>
        <v>0</v>
      </c>
      <c r="G17" s="253">
        <f>'COST CENTER 01'!H279</f>
        <v>0</v>
      </c>
      <c r="H17" s="253">
        <f t="shared" ref="H17:H22" si="0">D17-G17</f>
        <v>13486263.28999999</v>
      </c>
    </row>
    <row r="18" spans="2:8" ht="28.5" x14ac:dyDescent="0.2">
      <c r="B18" s="502" t="s">
        <v>6431</v>
      </c>
      <c r="C18" s="31" t="str">
        <f>'COST CENTER 01'!B280</f>
        <v>Road Works/Radovi na putevima (LK1+125.000—LK1+208.014            RK1+085.000—RK1+340.000</v>
      </c>
      <c r="D18" s="253">
        <f>'COST CENTER 01'!C317</f>
        <v>1215873.2806075655</v>
      </c>
      <c r="E18" s="253">
        <f>'COST CENTER 01'!F317</f>
        <v>0</v>
      </c>
      <c r="F18" s="253">
        <f>'COST CENTER 01'!G317</f>
        <v>0</v>
      </c>
      <c r="G18" s="253">
        <f>'COST CENTER 01'!H317</f>
        <v>0</v>
      </c>
      <c r="H18" s="253">
        <f t="shared" si="0"/>
        <v>1215873.2806075655</v>
      </c>
    </row>
    <row r="19" spans="2:8" ht="28.5" x14ac:dyDescent="0.2">
      <c r="B19" s="502" t="s">
        <v>6430</v>
      </c>
      <c r="C19" s="31" t="str">
        <f>'COST CENTER 01'!B318</f>
        <v>Road Works/ Radovi na putevima (LK1+208.014—LK1+248.000
RK1+340.000—RK1+348.000)</v>
      </c>
      <c r="D19" s="253">
        <f>'COST CENTER 01'!C344</f>
        <v>122509.58952132093</v>
      </c>
      <c r="E19" s="253">
        <f>'COST CENTER 01'!F344</f>
        <v>0</v>
      </c>
      <c r="F19" s="253">
        <f>'COST CENTER 01'!F344</f>
        <v>0</v>
      </c>
      <c r="G19" s="253">
        <f>'COST CENTER 01'!G344</f>
        <v>0</v>
      </c>
      <c r="H19" s="253">
        <f t="shared" si="0"/>
        <v>122509.58952132093</v>
      </c>
    </row>
    <row r="20" spans="2:8" ht="45.75" customHeight="1" x14ac:dyDescent="0.2">
      <c r="B20" s="502" t="s">
        <v>6429</v>
      </c>
      <c r="C20" s="31" t="str">
        <f>'COST CENTER 01'!B345</f>
        <v>Construction of tunnel/Izgradnja tunela Vezesnik                                    (LK1+248.000—LK3+722.000
RK1+348.000—RK3+762.000)</v>
      </c>
      <c r="D20" s="253">
        <f>'COST CENTER 01'!C910</f>
        <v>44741364.890000336</v>
      </c>
      <c r="E20" s="253">
        <f>'COST CENTER 01'!F910</f>
        <v>4639691.276382328</v>
      </c>
      <c r="F20" s="253">
        <f>'COST CENTER 01'!G910</f>
        <v>1235841.9025193409</v>
      </c>
      <c r="G20" s="253">
        <f>'COST CENTER 01'!H910</f>
        <v>5875533.1789016621</v>
      </c>
      <c r="H20" s="253">
        <f t="shared" si="0"/>
        <v>38865831.711098671</v>
      </c>
    </row>
    <row r="21" spans="2:8" ht="28.5" x14ac:dyDescent="0.2">
      <c r="B21" s="502" t="s">
        <v>6428</v>
      </c>
      <c r="C21" s="31" t="str">
        <f>'COST CENTER 01'!B911</f>
        <v>Road Works/Radovi na putevima (LK3+722.000—LK3+847.873
RK3+762.000—RK3+840.000)</v>
      </c>
      <c r="D21" s="253">
        <f>'COST CENTER 01'!C938</f>
        <v>520493.38292742852</v>
      </c>
      <c r="E21" s="253">
        <f>'COST CENTER 01'!F938</f>
        <v>0</v>
      </c>
      <c r="F21" s="253">
        <f>'COST CENTER 01'!G938</f>
        <v>0</v>
      </c>
      <c r="G21" s="253">
        <f>'COST CENTER 01'!H938</f>
        <v>0</v>
      </c>
      <c r="H21" s="253">
        <f t="shared" si="0"/>
        <v>520493.38292742852</v>
      </c>
    </row>
    <row r="22" spans="2:8" ht="28.5" x14ac:dyDescent="0.2">
      <c r="B22" s="502" t="s">
        <v>6427</v>
      </c>
      <c r="C22" s="31" t="str">
        <f>'COST CENTER 01'!B939</f>
        <v>Road Works/Radovi na putevima (LK3+847.873—LK4+760.000
RK3+840.000—RK4+751.597)</v>
      </c>
      <c r="D22" s="253">
        <f>'COST CENTER 01'!C1003</f>
        <v>4645299.4919354757</v>
      </c>
      <c r="E22" s="253">
        <f>'COST CENTER 01'!F1003</f>
        <v>0</v>
      </c>
      <c r="F22" s="253">
        <f>'COST CENTER 01'!G938</f>
        <v>0</v>
      </c>
      <c r="G22" s="253">
        <f>'COST CENTER 01'!H1003</f>
        <v>0</v>
      </c>
      <c r="H22" s="253">
        <f t="shared" si="0"/>
        <v>4645299.4919354757</v>
      </c>
    </row>
    <row r="23" spans="2:8" ht="15" x14ac:dyDescent="0.25">
      <c r="B23" s="504"/>
      <c r="C23" s="73" t="s">
        <v>6426</v>
      </c>
      <c r="D23" s="254">
        <f>SUM(D16:D22)</f>
        <v>67894104.994551018</v>
      </c>
      <c r="E23" s="254">
        <f>SUM(E16:E22)</f>
        <v>4639691.276382328</v>
      </c>
      <c r="F23" s="254">
        <f>SUM(F16:F22)</f>
        <v>1235841.9025193409</v>
      </c>
      <c r="G23" s="254">
        <f>SUM(G16:G22)</f>
        <v>5875533.1789016621</v>
      </c>
      <c r="H23" s="254">
        <f>67894104.99-G23</f>
        <v>62018571.81109833</v>
      </c>
    </row>
    <row r="24" spans="2:8" ht="15" x14ac:dyDescent="0.25">
      <c r="B24" s="505" t="s">
        <v>6425</v>
      </c>
      <c r="C24" s="166" t="str">
        <f>'COST CENTER 02'!C8:H8</f>
        <v>Subsection/Podsekcija 1.2 (LK4+760.00 - LK6+440, RK4+751.60 - RK6+435)</v>
      </c>
      <c r="D24" s="249"/>
      <c r="E24" s="249"/>
      <c r="F24" s="249"/>
      <c r="G24" s="249"/>
      <c r="H24" s="249" t="s">
        <v>7779</v>
      </c>
    </row>
    <row r="25" spans="2:8" ht="28.5" x14ac:dyDescent="0.2">
      <c r="B25" s="502" t="s">
        <v>6424</v>
      </c>
      <c r="C25" s="31" t="str">
        <f>'COST CENTER 02'!B10</f>
        <v>Road Works/Radovi na putevima (LK4+760—LK4+843.115, RK4+751.60—RK4+830.54)</v>
      </c>
      <c r="D25" s="253">
        <f>'COST CENTER 02'!C34</f>
        <v>390638.73999999993</v>
      </c>
      <c r="E25" s="247">
        <f>'COST CENTER 02'!F34</f>
        <v>0</v>
      </c>
      <c r="F25" s="247">
        <f>'COST CENTER 02'!G34</f>
        <v>0</v>
      </c>
      <c r="G25" s="247">
        <f>'COST CENTER 02'!H34</f>
        <v>0</v>
      </c>
      <c r="H25" s="253">
        <f t="shared" ref="H25:H29" si="1">D25-G25</f>
        <v>390638.73999999993</v>
      </c>
    </row>
    <row r="26" spans="2:8" ht="33" customHeight="1" x14ac:dyDescent="0.2">
      <c r="B26" s="502" t="s">
        <v>6423</v>
      </c>
      <c r="C26" s="31" t="str">
        <f>'COST CENTER 02'!B35</f>
        <v xml:space="preserve"> Construction of bridge Gornje Mrke/ Izgradnja mosta Gornje Mrke  Lk 4+843.115-LK 5+139.155, RK 4+834.540-RK 5+126.54</v>
      </c>
      <c r="D26" s="253">
        <f>'COST CENTER 02'!C270</f>
        <v>4834301.0799999936</v>
      </c>
      <c r="E26" s="247">
        <f>'COST CENTER 02'!F270</f>
        <v>343217.46999999991</v>
      </c>
      <c r="F26" s="247">
        <f>'COST CENTER 02'!G270</f>
        <v>77513.870430633891</v>
      </c>
      <c r="G26" s="247">
        <f>'COST CENTER 02'!H270</f>
        <v>420731.34043063375</v>
      </c>
      <c r="H26" s="253">
        <f t="shared" si="1"/>
        <v>4413569.7395693595</v>
      </c>
    </row>
    <row r="27" spans="2:8" ht="28.5" x14ac:dyDescent="0.2">
      <c r="B27" s="502" t="s">
        <v>6422</v>
      </c>
      <c r="C27" s="31" t="str">
        <f>'COST CENTER 02'!B271</f>
        <v>Road Works/ Radovi na putevima (LK5+139.115—LK5+152.612, RK5+126.540—RK5+143.377)</v>
      </c>
      <c r="D27" s="253">
        <f>'COST CENTER 02'!C295</f>
        <v>136204.01999999999</v>
      </c>
      <c r="E27" s="247">
        <f>'COST CENTER 02'!F295</f>
        <v>0</v>
      </c>
      <c r="F27" s="247">
        <f>'COST CENTER 02'!G295</f>
        <v>0</v>
      </c>
      <c r="G27" s="247">
        <f>'COST CENTER 02'!H295</f>
        <v>0</v>
      </c>
      <c r="H27" s="253">
        <f t="shared" si="1"/>
        <v>136204.01999999999</v>
      </c>
    </row>
    <row r="28" spans="2:8" ht="30" customHeight="1" x14ac:dyDescent="0.2">
      <c r="B28" s="502" t="s">
        <v>6421</v>
      </c>
      <c r="C28" s="31" t="str">
        <f>'COST CENTER 02'!B296</f>
        <v>Construction of tunnel Mrke/ Izgradnja tunela Mrke LK 5+152.612- LK 5+991.612, RK 5+143.377- RK 5+947.377</v>
      </c>
      <c r="D28" s="253">
        <f>'COST CENTER 02'!C482</f>
        <v>16770010.759999966</v>
      </c>
      <c r="E28" s="247">
        <f>'COST CENTER 02'!F482</f>
        <v>3630489.2420704877</v>
      </c>
      <c r="F28" s="247">
        <f>'COST CENTER 02'!G482</f>
        <v>708224.47533039632</v>
      </c>
      <c r="G28" s="247">
        <f>'COST CENTER 02'!H482</f>
        <v>4338713.7174008861</v>
      </c>
      <c r="H28" s="253">
        <f t="shared" si="1"/>
        <v>12431297.04259908</v>
      </c>
    </row>
    <row r="29" spans="2:8" ht="28.5" x14ac:dyDescent="0.2">
      <c r="B29" s="502" t="s">
        <v>6420</v>
      </c>
      <c r="C29" s="31" t="str">
        <f>'COST CENTER 02'!B483</f>
        <v>Road Works/ Radovi na putevima (LK5+991.612—LK6+440.00, RK5+949.377—RK6+435.000)</v>
      </c>
      <c r="D29" s="253">
        <f>'COST CENTER 02'!C539</f>
        <v>4494623.879999999</v>
      </c>
      <c r="E29" s="247">
        <f>'COST CENTER 02'!F539</f>
        <v>0</v>
      </c>
      <c r="F29" s="247">
        <f>'COST CENTER 02'!G539</f>
        <v>0</v>
      </c>
      <c r="G29" s="247">
        <f>'COST CENTER 02'!H539</f>
        <v>0</v>
      </c>
      <c r="H29" s="253">
        <f t="shared" si="1"/>
        <v>4494623.879999999</v>
      </c>
    </row>
    <row r="30" spans="2:8" ht="15" x14ac:dyDescent="0.25">
      <c r="B30" s="506"/>
      <c r="C30" s="73" t="s">
        <v>6419</v>
      </c>
      <c r="D30" s="254">
        <f>SUM(D25:D29)</f>
        <v>26625778.479999959</v>
      </c>
      <c r="E30" s="254">
        <f>SUM(E25:E29)</f>
        <v>3973706.7120704874</v>
      </c>
      <c r="F30" s="254">
        <f>SUM(F25:F29)</f>
        <v>785738.34576103021</v>
      </c>
      <c r="G30" s="254">
        <f>SUM(G25:G29)</f>
        <v>4759445.0578315202</v>
      </c>
      <c r="H30" s="303">
        <f>D30-G30</f>
        <v>21866333.422168441</v>
      </c>
    </row>
    <row r="31" spans="2:8" ht="30" x14ac:dyDescent="0.25">
      <c r="B31" s="505" t="s">
        <v>6418</v>
      </c>
      <c r="C31" s="166" t="str">
        <f>'COST CENTER 03'!C8:H8</f>
        <v>Subsection/Podsekcija 1.3 (LK6+440.000-LK7+445.350, RK6+435.000 - RK7+440.63)</v>
      </c>
      <c r="D31" s="249"/>
      <c r="E31" s="249"/>
      <c r="F31" s="249"/>
      <c r="G31" s="249"/>
      <c r="H31" s="249"/>
    </row>
    <row r="32" spans="2:8" ht="28.5" x14ac:dyDescent="0.2">
      <c r="B32" s="502" t="s">
        <v>6417</v>
      </c>
      <c r="C32" s="31" t="str">
        <f>'COST CENTER 03'!B10</f>
        <v>Road Works/Radovi na putevima (LK6+440.000 - LK6+482.138, RK6+435.000 - RK6+476.572)</v>
      </c>
      <c r="D32" s="253">
        <f>'COST CENTER 03'!C35</f>
        <v>120175.8996229945</v>
      </c>
      <c r="E32" s="247">
        <f>'COST CENTER 03'!F35</f>
        <v>0</v>
      </c>
      <c r="F32" s="247">
        <f>'COST CENTER 03'!G35</f>
        <v>0</v>
      </c>
      <c r="G32" s="247">
        <f>'COST CENTER 03'!H35</f>
        <v>0</v>
      </c>
      <c r="H32" s="253">
        <f t="shared" ref="H32:H34" si="2">D32-G32</f>
        <v>120175.8996229945</v>
      </c>
    </row>
    <row r="33" spans="2:8" ht="29.25" customHeight="1" x14ac:dyDescent="0.2">
      <c r="B33" s="502" t="s">
        <v>6416</v>
      </c>
      <c r="C33" s="31" t="str">
        <f>'COST CENTER 03'!B36</f>
        <v xml:space="preserve"> Construction of bridge Moracica/ Izgradnja mosta Moračica  LK6+482.138- LK 7+442.333, RK 6+476.572- RK 7+436.377</v>
      </c>
      <c r="D33" s="253">
        <f>'COST CENTER 03'!C410</f>
        <v>74518071.949999914</v>
      </c>
      <c r="E33" s="247">
        <f>'COST CENTER 03'!F410</f>
        <v>40187442.123242922</v>
      </c>
      <c r="F33" s="247">
        <f>'COST CENTER 03'!G437</f>
        <v>3099091.919888644</v>
      </c>
      <c r="G33" s="247">
        <f>'COST CENTER 03'!H437</f>
        <v>43286534.043131568</v>
      </c>
      <c r="H33" s="253">
        <f t="shared" si="2"/>
        <v>31231537.906868346</v>
      </c>
    </row>
    <row r="34" spans="2:8" ht="28.5" x14ac:dyDescent="0.2">
      <c r="B34" s="502" t="s">
        <v>6926</v>
      </c>
      <c r="C34" s="31" t="str">
        <f>'COST CENTER 03'!B411</f>
        <v>Road Works/Radovi na putevima (LK7+442.333—LK7+445.350        RK7+436.377—RK7+440.630)</v>
      </c>
      <c r="D34" s="253">
        <f>'COST CENTER 03'!C436</f>
        <v>10435.971975158969</v>
      </c>
      <c r="E34" s="247">
        <f>'COST CENTER 03'!F436</f>
        <v>0</v>
      </c>
      <c r="F34" s="247">
        <f>'COST CENTER 03'!G436</f>
        <v>0</v>
      </c>
      <c r="G34" s="247">
        <f>'COST CENTER 03'!H436</f>
        <v>0</v>
      </c>
      <c r="H34" s="253">
        <f t="shared" si="2"/>
        <v>10435.971975158969</v>
      </c>
    </row>
    <row r="35" spans="2:8" ht="15" x14ac:dyDescent="0.25">
      <c r="B35" s="504"/>
      <c r="C35" s="73" t="s">
        <v>6415</v>
      </c>
      <c r="D35" s="254">
        <f>SUM(D32:D34)</f>
        <v>74648683.821598068</v>
      </c>
      <c r="E35" s="254">
        <f>SUM(E32:E33)</f>
        <v>40187442.123242922</v>
      </c>
      <c r="F35" s="254">
        <f>SUM(F32:F33)</f>
        <v>3099091.919888644</v>
      </c>
      <c r="G35" s="254">
        <f>SUM(G32:G34)</f>
        <v>43286534.043131568</v>
      </c>
      <c r="H35" s="303">
        <f>D35-G35</f>
        <v>31362149.7784665</v>
      </c>
    </row>
    <row r="36" spans="2:8" ht="30" customHeight="1" x14ac:dyDescent="0.25">
      <c r="B36" s="505" t="s">
        <v>6414</v>
      </c>
      <c r="C36" s="166" t="str">
        <f>'COST CENTER 04'!C8:H8</f>
        <v>Subsection/Podsekcija 1.4 (LK7+445.35—LK11+200.00, RK7+440.63—RK11+194.958)</v>
      </c>
      <c r="D36" s="249"/>
      <c r="E36" s="249"/>
      <c r="F36" s="249"/>
      <c r="G36" s="249"/>
      <c r="H36" s="249"/>
    </row>
    <row r="37" spans="2:8" ht="28.5" x14ac:dyDescent="0.2">
      <c r="B37" s="502" t="s">
        <v>6413</v>
      </c>
      <c r="C37" s="31" t="str">
        <f>'COST CENTER 04'!B10</f>
        <v>Road Works/ Radovi na putevima (LK7+445.35—LK11+200.00, RK7+440.63—RK11+194.958)</v>
      </c>
      <c r="D37" s="253">
        <f>'COST CENTER 04'!C303</f>
        <v>22060276.936502036</v>
      </c>
      <c r="E37" s="247">
        <f>'COST CENTER 04'!F303</f>
        <v>872369.53276585578</v>
      </c>
      <c r="F37" s="247">
        <f>'COST CENTER 04'!G303</f>
        <v>1180569.4146302016</v>
      </c>
      <c r="G37" s="247">
        <f>'COST CENTER 04'!H303</f>
        <v>2052938.9473960577</v>
      </c>
      <c r="H37" s="253">
        <f t="shared" ref="H37" si="3">D37-G37</f>
        <v>20007337.989105977</v>
      </c>
    </row>
    <row r="38" spans="2:8" ht="15" x14ac:dyDescent="0.25">
      <c r="B38" s="504"/>
      <c r="C38" s="73" t="s">
        <v>6412</v>
      </c>
      <c r="D38" s="254">
        <f>SUM(D37)</f>
        <v>22060276.936502036</v>
      </c>
      <c r="E38" s="254">
        <f>SUM(E37)</f>
        <v>872369.53276585578</v>
      </c>
      <c r="F38" s="254">
        <f>SUM(F37)</f>
        <v>1180569.4146302016</v>
      </c>
      <c r="G38" s="254">
        <f>SUM(G37)</f>
        <v>2052938.9473960577</v>
      </c>
      <c r="H38" s="303">
        <f>D38-G38</f>
        <v>20007337.989105977</v>
      </c>
    </row>
    <row r="39" spans="2:8" ht="34.5" customHeight="1" x14ac:dyDescent="0.25">
      <c r="B39" s="505" t="s">
        <v>6411</v>
      </c>
      <c r="C39" s="166" t="str">
        <f>'COST CENTER 05'!C8:H8</f>
        <v>Subsection/Podsekcija 2.1 (LK11+200.00-LK14+700.000, RK11+194.958 - RK14+740.000)</v>
      </c>
      <c r="D39" s="249"/>
      <c r="E39" s="249"/>
      <c r="F39" s="249"/>
      <c r="G39" s="249"/>
      <c r="H39" s="249"/>
    </row>
    <row r="40" spans="2:8" ht="28.5" x14ac:dyDescent="0.2">
      <c r="B40" s="502" t="s">
        <v>6410</v>
      </c>
      <c r="C40" s="31" t="str">
        <f>'COST CENTER 05'!B10</f>
        <v>Road Works/Radovi na putevima (LK11+200.00 -LK11+495.000, RK11+194.958 - RK11+595.000)</v>
      </c>
      <c r="D40" s="253">
        <f>'COST CENTER 05'!C62</f>
        <v>1999483.17</v>
      </c>
      <c r="E40" s="247">
        <f>'COST CENTER 05'!F62</f>
        <v>0</v>
      </c>
      <c r="F40" s="247">
        <f>'COST CENTER 05'!G62</f>
        <v>0</v>
      </c>
      <c r="G40" s="247">
        <f>'COST CENTER 05'!H62</f>
        <v>0</v>
      </c>
      <c r="H40" s="253">
        <f t="shared" ref="H40:H43" si="4">D40-G40</f>
        <v>1999483.17</v>
      </c>
    </row>
    <row r="41" spans="2:8" ht="33" customHeight="1" x14ac:dyDescent="0.2">
      <c r="B41" s="502" t="s">
        <v>6409</v>
      </c>
      <c r="C41" s="31" t="str">
        <f>'COST CENTER 05'!B63</f>
        <v xml:space="preserve"> Construction of tunnel Klopot/ Izgradnja tunela Klopot LK 11+495.00- LK 12+480.000, RK 11+595.000, RK 11+595.000- 12+410.000</v>
      </c>
      <c r="D41" s="253">
        <f>'COST CENTER 05'!C250</f>
        <v>26346166.790000003</v>
      </c>
      <c r="E41" s="247">
        <f>'COST CENTER 05'!F250</f>
        <v>7989758.9792344533</v>
      </c>
      <c r="F41" s="247">
        <f>'COST CENTER 05'!G250</f>
        <v>320584.53588516766</v>
      </c>
      <c r="G41" s="247">
        <f>'COST CENTER 05'!H250</f>
        <v>8310343.5151196215</v>
      </c>
      <c r="H41" s="253">
        <f t="shared" si="4"/>
        <v>18035823.274880379</v>
      </c>
    </row>
    <row r="42" spans="2:8" ht="28.5" x14ac:dyDescent="0.2">
      <c r="B42" s="502" t="s">
        <v>6408</v>
      </c>
      <c r="C42" s="31" t="str">
        <f>'COST CENTER 05'!B251</f>
        <v>Road Works/ Radovi na putevima (LK12+480.000—LK13+885.000, RK12+410.000—RK13+790.000)</v>
      </c>
      <c r="D42" s="253">
        <f>'COST CENTER 05'!C388</f>
        <v>7247436.3241843283</v>
      </c>
      <c r="E42" s="247">
        <f>'COST CENTER 05'!F388</f>
        <v>877290.3379766146</v>
      </c>
      <c r="F42" s="247">
        <f>'COST CENTER 05'!G388</f>
        <v>94852.754686248241</v>
      </c>
      <c r="G42" s="247">
        <f>'COST CENTER 05'!H388</f>
        <v>972143.09266286285</v>
      </c>
      <c r="H42" s="253">
        <f t="shared" si="4"/>
        <v>6275293.2315214658</v>
      </c>
    </row>
    <row r="43" spans="2:8" ht="30" customHeight="1" x14ac:dyDescent="0.2">
      <c r="B43" s="502" t="s">
        <v>6407</v>
      </c>
      <c r="C43" s="31" t="str">
        <f>'COST CENTER 05'!B389</f>
        <v xml:space="preserve"> Construction of tunnel/ Izgradnja tunela Vilac LK 13+885.000 - LK 14+700.000, RK 13+790.000- RK 14+740.000</v>
      </c>
      <c r="D43" s="253">
        <f>'COST CENTER 05'!C580</f>
        <v>21341905.880000003</v>
      </c>
      <c r="E43" s="247">
        <f>'COST CENTER 05'!F580</f>
        <v>5489224.897625464</v>
      </c>
      <c r="F43" s="247">
        <f>'COST CENTER 05'!G580</f>
        <v>2093720.8176254581</v>
      </c>
      <c r="G43" s="247">
        <f>'COST CENTER 05'!H580</f>
        <v>7582945.715250928</v>
      </c>
      <c r="H43" s="253">
        <f t="shared" si="4"/>
        <v>13758960.164749075</v>
      </c>
    </row>
    <row r="44" spans="2:8" ht="15" x14ac:dyDescent="0.25">
      <c r="B44" s="506"/>
      <c r="C44" s="73" t="s">
        <v>6406</v>
      </c>
      <c r="D44" s="254">
        <f>SUM(D40:D43)</f>
        <v>56934992.164184332</v>
      </c>
      <c r="E44" s="254">
        <f>SUM(E40:E43)</f>
        <v>14356274.21483653</v>
      </c>
      <c r="F44" s="254">
        <f>SUM(F40:F43)</f>
        <v>2509158.1081968741</v>
      </c>
      <c r="G44" s="254">
        <f>SUM(G40:G43)</f>
        <v>16865432.323033415</v>
      </c>
      <c r="H44" s="303">
        <f>D44-G44</f>
        <v>40069559.841150917</v>
      </c>
    </row>
    <row r="45" spans="2:8" ht="33" customHeight="1" x14ac:dyDescent="0.25">
      <c r="B45" s="505" t="s">
        <v>6405</v>
      </c>
      <c r="C45" s="166" t="str">
        <f>'COST CENTER 06'!C8:H8</f>
        <v>Subsection/Podsekcija 2.2 (LK14+700.00-LK19+305, RK14+740-RK19+349.00)</v>
      </c>
      <c r="D45" s="249"/>
      <c r="E45" s="249"/>
      <c r="F45" s="249"/>
      <c r="G45" s="249"/>
      <c r="H45" s="249"/>
    </row>
    <row r="46" spans="2:8" ht="28.5" x14ac:dyDescent="0.2">
      <c r="B46" s="502" t="s">
        <v>6404</v>
      </c>
      <c r="C46" s="31" t="str">
        <f>'COST CENTER 06'!B10</f>
        <v>Road Works/ Radovi na putevima (LK14+700.00—LK16+241, RK14+740.00—RK15+993.453)</v>
      </c>
      <c r="D46" s="253">
        <f>'COST CENTER 06'!C115</f>
        <v>7557533.901802442</v>
      </c>
      <c r="E46" s="247">
        <f>'COST CENTER 06'!F115</f>
        <v>241228.12</v>
      </c>
      <c r="F46" s="247">
        <f>'COST CENTER 06'!G115</f>
        <v>0</v>
      </c>
      <c r="G46" s="247">
        <f>'COST CENTER 06'!H115</f>
        <v>241228.12</v>
      </c>
      <c r="H46" s="253">
        <f t="shared" ref="H46:H54" si="5">D46-G46</f>
        <v>7316305.7818024419</v>
      </c>
    </row>
    <row r="47" spans="2:8" ht="33.75" customHeight="1" x14ac:dyDescent="0.2">
      <c r="B47" s="502" t="s">
        <v>6403</v>
      </c>
      <c r="C47" s="31" t="str">
        <f>'COST CENTER 06'!B116</f>
        <v>Construction of interchange/Izgradnja petlje (LK16+241.111—LK16+937.953 RK15+993.453—RK16+787.903)</v>
      </c>
      <c r="D47" s="253">
        <f>'COST CENTER 06'!C280</f>
        <v>5712241.3800000073</v>
      </c>
      <c r="E47" s="247">
        <f>'COST CENTER 06'!F280</f>
        <v>0</v>
      </c>
      <c r="F47" s="247">
        <f>'COST CENTER 06'!G280</f>
        <v>0</v>
      </c>
      <c r="G47" s="247">
        <f>'COST CENTER 06'!H280</f>
        <v>0</v>
      </c>
      <c r="H47" s="253">
        <f t="shared" si="5"/>
        <v>5712241.3800000073</v>
      </c>
    </row>
    <row r="48" spans="2:8" ht="35.25" customHeight="1" x14ac:dyDescent="0.2">
      <c r="B48" s="502" t="s">
        <v>6402</v>
      </c>
      <c r="C48" s="31" t="str">
        <f>'COST CENTER 06'!B281</f>
        <v>Road Works/Radovi na putevima (LK16+937.953—LK16+974.980                   RK16+787.903—RK17+022.056)</v>
      </c>
      <c r="D48" s="253">
        <f>'COST CENTER 06'!C329</f>
        <v>733818.53586296621</v>
      </c>
      <c r="E48" s="247">
        <f>'COST CENTER 06'!F329</f>
        <v>0</v>
      </c>
      <c r="F48" s="247">
        <f>'COST CENTER 06'!G329</f>
        <v>0</v>
      </c>
      <c r="G48" s="247">
        <f>'COST CENTER 06'!H280</f>
        <v>0</v>
      </c>
      <c r="H48" s="253">
        <f t="shared" si="5"/>
        <v>733818.53586296621</v>
      </c>
    </row>
    <row r="49" spans="2:8" ht="33" customHeight="1" x14ac:dyDescent="0.2">
      <c r="B49" s="502" t="s">
        <v>6401</v>
      </c>
      <c r="C49" s="574" t="str">
        <f>'COST CENTER 06'!B330</f>
        <v>Construction of bridge/Izgradnja mosta Djuricev Laz                                  (LK16+974.980—LK17+325.673   RK17+022.056—RK17+347.268)</v>
      </c>
      <c r="D49" s="253">
        <f>'COST CENTER 06'!C581</f>
        <v>7131612.390000008</v>
      </c>
      <c r="E49" s="247">
        <f>'COST CENTER 06'!F581</f>
        <v>0</v>
      </c>
      <c r="F49" s="247">
        <f>'COST CENTER 06'!G581</f>
        <v>24602.54</v>
      </c>
      <c r="G49" s="247">
        <f>'COST CENTER 06'!H581</f>
        <v>24602.54</v>
      </c>
      <c r="H49" s="253">
        <f t="shared" si="5"/>
        <v>7107009.850000008</v>
      </c>
    </row>
    <row r="50" spans="2:8" ht="30.75" customHeight="1" x14ac:dyDescent="0.2">
      <c r="B50" s="502" t="s">
        <v>6400</v>
      </c>
      <c r="C50" s="31" t="str">
        <f>'COST CENTER 06'!B582</f>
        <v>Road Works/ Radovi na putevima (LK17+325.673 —LK17+895.654
RK17+347.268—RK17+946.301)</v>
      </c>
      <c r="D50" s="253">
        <f>'COST CENTER 06'!C684</f>
        <v>3875535.8208521209</v>
      </c>
      <c r="E50" s="247">
        <f>'COST CENTER 06'!F684</f>
        <v>93025.536637623401</v>
      </c>
      <c r="F50" s="247">
        <f>'COST CENTER 06'!G684</f>
        <v>0</v>
      </c>
      <c r="G50" s="247">
        <f>'COST CENTER 06'!H684</f>
        <v>93025.536637623401</v>
      </c>
      <c r="H50" s="253">
        <f t="shared" si="5"/>
        <v>3782510.2842144975</v>
      </c>
    </row>
    <row r="51" spans="2:8" ht="30.75" customHeight="1" x14ac:dyDescent="0.2">
      <c r="B51" s="502" t="s">
        <v>6399</v>
      </c>
      <c r="C51" s="31" t="str">
        <f>'COST CENTER 06'!B685</f>
        <v>Construction of bridge/ Izgradnja mosta Ratkov Laz                                   (LK17+895.654—LK18+245.699      RK17+946.301—RK18+272.128)</v>
      </c>
      <c r="D51" s="253">
        <f>'COST CENTER 06'!C949</f>
        <v>7085868.0999999987</v>
      </c>
      <c r="E51" s="247">
        <f>'COST CENTER 06'!F949</f>
        <v>45097.22</v>
      </c>
      <c r="F51" s="247">
        <f>'COST CENTER 06'!G949</f>
        <v>140051.63999999998</v>
      </c>
      <c r="G51" s="247">
        <f>'COST CENTER 06'!H949</f>
        <v>185148.86000000002</v>
      </c>
      <c r="H51" s="253">
        <f t="shared" si="5"/>
        <v>6900719.2399999984</v>
      </c>
    </row>
    <row r="52" spans="2:8" ht="28.5" x14ac:dyDescent="0.2">
      <c r="B52" s="502" t="s">
        <v>6398</v>
      </c>
      <c r="C52" s="31" t="str">
        <f>'COST CENTER 06'!B950</f>
        <v>Road Works/ Radovi na putevima (LK18+245.699—LK18+551.474     RK18+272.128—RK18+642.024)</v>
      </c>
      <c r="D52" s="253">
        <f>'COST CENTER 06'!C1005</f>
        <v>1682302.810466252</v>
      </c>
      <c r="E52" s="247">
        <f>'COST CENTER 06'!F1005</f>
        <v>0</v>
      </c>
      <c r="F52" s="247">
        <f>'COST CENTER 06'!G1005</f>
        <v>0</v>
      </c>
      <c r="G52" s="247">
        <f>'COST CENTER 06'!H1005</f>
        <v>0</v>
      </c>
      <c r="H52" s="253">
        <f t="shared" si="5"/>
        <v>1682302.810466252</v>
      </c>
    </row>
    <row r="53" spans="2:8" ht="36.75" customHeight="1" x14ac:dyDescent="0.2">
      <c r="B53" s="502" t="s">
        <v>6397</v>
      </c>
      <c r="C53" s="31" t="str">
        <f>'COST CENTER 06'!B1006</f>
        <v>Construction of bridge/ Izgradnja mosta Lutovo                                                             (LK18+551.474 —LK18+763.474      RK18+642.024—RK18+770.024)</v>
      </c>
      <c r="D53" s="253">
        <f>'COST CENTER 06'!C1157</f>
        <v>3696130.1099999985</v>
      </c>
      <c r="E53" s="247">
        <f>'COST CENTER 06'!F1157</f>
        <v>0</v>
      </c>
      <c r="F53" s="247">
        <f>'COST CENTER 06'!G1157</f>
        <v>0</v>
      </c>
      <c r="G53" s="247">
        <f>'COST CENTER 06'!H1157</f>
        <v>0</v>
      </c>
      <c r="H53" s="253">
        <f t="shared" si="5"/>
        <v>3696130.1099999985</v>
      </c>
    </row>
    <row r="54" spans="2:8" ht="28.5" x14ac:dyDescent="0.2">
      <c r="B54" s="502" t="s">
        <v>6396</v>
      </c>
      <c r="C54" s="31" t="str">
        <f>'COST CENTER 06'!B1158</f>
        <v>Road Works/ Radovi na putevima (LK18+763.474—LK19+305.000         RK18+770.024—RK19+349.000)</v>
      </c>
      <c r="D54" s="253">
        <f>'COST CENTER 06'!C1258</f>
        <v>3429156.5180494664</v>
      </c>
      <c r="E54" s="247">
        <f>'COST CENTER 06'!F1258</f>
        <v>100183.72328275413</v>
      </c>
      <c r="F54" s="247">
        <f>'COST CENTER 06'!G1258</f>
        <v>290013.20152921363</v>
      </c>
      <c r="G54" s="247">
        <f>'COST CENTER 06'!H1258</f>
        <v>390196.92481196776</v>
      </c>
      <c r="H54" s="253">
        <f t="shared" si="5"/>
        <v>3038959.5932374988</v>
      </c>
    </row>
    <row r="55" spans="2:8" ht="15" x14ac:dyDescent="0.25">
      <c r="B55" s="506"/>
      <c r="C55" s="73" t="s">
        <v>6395</v>
      </c>
      <c r="D55" s="254">
        <f>SUM(D46:D54)</f>
        <v>40904199.567033254</v>
      </c>
      <c r="E55" s="254">
        <f>SUM(E46:E54)</f>
        <v>479534.59992037754</v>
      </c>
      <c r="F55" s="254">
        <f>SUM(F46:F54)</f>
        <v>454667.38152921363</v>
      </c>
      <c r="G55" s="254">
        <f>SUM(G46:G54)</f>
        <v>934201.98144959111</v>
      </c>
      <c r="H55" s="303">
        <f>D55-G55</f>
        <v>39969997.585583664</v>
      </c>
    </row>
    <row r="56" spans="2:8" ht="30.75" customHeight="1" x14ac:dyDescent="0.25">
      <c r="B56" s="505" t="s">
        <v>6394</v>
      </c>
      <c r="C56" s="166" t="str">
        <f>'COST CENTER 07'!C8:H8</f>
        <v>Subsection/Podsekcija 2.3 (LK19+305.00-LK22+730.00, RK19+349.00-RK22+735.00)</v>
      </c>
      <c r="D56" s="249"/>
      <c r="E56" s="249"/>
      <c r="F56" s="249"/>
      <c r="G56" s="249"/>
      <c r="H56" s="249"/>
    </row>
    <row r="57" spans="2:8" ht="28.5" x14ac:dyDescent="0.2">
      <c r="B57" s="502" t="s">
        <v>6393</v>
      </c>
      <c r="C57" s="31" t="str">
        <f>'COST CENTER 07'!B10</f>
        <v>Road Works/ Radovi na putevima (LK19+305.000—LK19+655.919, RK19+349.000—RK19+719.643)</v>
      </c>
      <c r="D57" s="253">
        <f>'COST CENTER 07'!C61</f>
        <v>1852888.5217350796</v>
      </c>
      <c r="E57" s="247">
        <f>'COST CENTER 07'!F61</f>
        <v>101091.9</v>
      </c>
      <c r="F57" s="247">
        <f>'COST CENTER 07'!G61</f>
        <v>50545.95</v>
      </c>
      <c r="G57" s="247">
        <f>'COST CENTER 07'!H61</f>
        <v>151637.84999999998</v>
      </c>
      <c r="H57" s="253">
        <f t="shared" ref="H57:H59" si="6">D57-G57</f>
        <v>1701250.6717350795</v>
      </c>
    </row>
    <row r="58" spans="2:8" ht="32.25" customHeight="1" x14ac:dyDescent="0.2">
      <c r="B58" s="502" t="s">
        <v>6392</v>
      </c>
      <c r="C58" s="31" t="str">
        <f>'COST CENTER 07'!B62</f>
        <v>Construction of tunnel/ Izgradnja tunela Vjeternik                                                                  (LK 19+655.919- LK 22+649.920, RK 19+719.643- RK 22+571.640)</v>
      </c>
      <c r="D58" s="253">
        <f>'COST CENTER 07'!C703</f>
        <v>66869012.380000502</v>
      </c>
      <c r="E58" s="247">
        <f>'COST CENTER 07'!F703</f>
        <v>13353944.504872445</v>
      </c>
      <c r="F58" s="247">
        <f>'COST CENTER 07'!G703</f>
        <v>3998723.3595582442</v>
      </c>
      <c r="G58" s="247">
        <f>'COST CENTER 07'!H703</f>
        <v>17352667.864430681</v>
      </c>
      <c r="H58" s="253">
        <f t="shared" si="6"/>
        <v>49516344.515569821</v>
      </c>
    </row>
    <row r="59" spans="2:8" ht="28.5" x14ac:dyDescent="0.2">
      <c r="B59" s="502" t="s">
        <v>7248</v>
      </c>
      <c r="C59" s="31" t="str">
        <f>'COST CENTER 07'!B704</f>
        <v>Road Works/ Radovi na putevima (LK22+694.920—LK22+730.000, RK22+571.640—RK22+735.000)</v>
      </c>
      <c r="D59" s="253">
        <f>'COST CENTER 07'!C743</f>
        <v>735921.19231476041</v>
      </c>
      <c r="E59" s="247">
        <f>'COST CENTER 07'!F743</f>
        <v>0</v>
      </c>
      <c r="F59" s="247">
        <f>'COST CENTER 07'!G743</f>
        <v>0</v>
      </c>
      <c r="G59" s="247">
        <f>'COST CENTER 07'!H743</f>
        <v>0</v>
      </c>
      <c r="H59" s="253">
        <f t="shared" si="6"/>
        <v>735921.19231476041</v>
      </c>
    </row>
    <row r="60" spans="2:8" ht="15" x14ac:dyDescent="0.25">
      <c r="B60" s="504"/>
      <c r="C60" s="73" t="s">
        <v>6391</v>
      </c>
      <c r="D60" s="254">
        <f>SUM(D57:D59)</f>
        <v>69457822.094050333</v>
      </c>
      <c r="E60" s="254">
        <f>SUM(E57:E59)</f>
        <v>13455036.404872445</v>
      </c>
      <c r="F60" s="254">
        <f>SUM(F57:F59)</f>
        <v>4049269.3095582444</v>
      </c>
      <c r="G60" s="254">
        <f>SUM(G57:G59)</f>
        <v>17504305.714430682</v>
      </c>
      <c r="H60" s="303">
        <f>D60-G60</f>
        <v>51953516.379619651</v>
      </c>
    </row>
    <row r="61" spans="2:8" ht="33.75" customHeight="1" x14ac:dyDescent="0.25">
      <c r="B61" s="505" t="s">
        <v>6390</v>
      </c>
      <c r="C61" s="166" t="str">
        <f>'COST CENTER 08'!C8:H8</f>
        <v>Subsection/ Podsekcija 3.1 (LK22+730.000-LK24+778.000, RK22+735.000-RK24+915.000)</v>
      </c>
      <c r="D61" s="249"/>
      <c r="E61" s="249"/>
      <c r="F61" s="249"/>
      <c r="G61" s="249"/>
      <c r="H61" s="249"/>
    </row>
    <row r="62" spans="2:8" ht="28.5" x14ac:dyDescent="0.2">
      <c r="B62" s="502" t="s">
        <v>6389</v>
      </c>
      <c r="C62" s="31" t="str">
        <f>'COST CENTER 08'!B10</f>
        <v>Road Works/Radovi na putevima (LK22+730.000—LK22+747.790, RK22+735.000—RK22+751.640)</v>
      </c>
      <c r="D62" s="253">
        <f>'COST CENTER 08'!C30</f>
        <v>480020.24000000011</v>
      </c>
      <c r="E62" s="247">
        <f>'COST CENTER 08'!F30</f>
        <v>0</v>
      </c>
      <c r="F62" s="247">
        <f>'COST CENTER 08'!G30</f>
        <v>0</v>
      </c>
      <c r="G62" s="247">
        <f>'COST CENTER 08'!H30</f>
        <v>0</v>
      </c>
      <c r="H62" s="253">
        <f t="shared" ref="H62:H68" si="7">D62-G62</f>
        <v>480020.24000000011</v>
      </c>
    </row>
    <row r="63" spans="2:8" ht="29.25" customHeight="1" x14ac:dyDescent="0.2">
      <c r="B63" s="502" t="s">
        <v>6388</v>
      </c>
      <c r="C63" s="31" t="str">
        <f>'COST CENTER 08'!B31</f>
        <v>Construction of bridge/ Izgradnja mosta Suvovara        (LK 22+747.790 - LK 22+931.790, RK 22+751.640- RK 22+991.640)</v>
      </c>
      <c r="D63" s="253">
        <f>'COST CENTER 08'!C183</f>
        <v>4602196.4900000021</v>
      </c>
      <c r="E63" s="247">
        <f>'COST CENTER 08'!F183</f>
        <v>0</v>
      </c>
      <c r="F63" s="247">
        <f>'COST CENTER 08'!G183</f>
        <v>0</v>
      </c>
      <c r="G63" s="247">
        <f>'COST CENTER 08'!H183</f>
        <v>0</v>
      </c>
      <c r="H63" s="253">
        <f t="shared" si="7"/>
        <v>4602196.4900000021</v>
      </c>
    </row>
    <row r="64" spans="2:8" ht="28.5" x14ac:dyDescent="0.2">
      <c r="B64" s="502" t="s">
        <v>6387</v>
      </c>
      <c r="C64" s="31" t="str">
        <f>'COST CENTER 08'!B184</f>
        <v>Road Works/ Radovi na putevima (LK22+931.790—LK23+412.120, RK22+991.640—RK23+441.042)</v>
      </c>
      <c r="D64" s="253">
        <f>'COST CENTER 08'!C228</f>
        <v>3885705.1299999994</v>
      </c>
      <c r="E64" s="247">
        <f>'COST CENTER 08'!F228</f>
        <v>0</v>
      </c>
      <c r="F64" s="247">
        <f>'COST CENTER 08'!G228</f>
        <v>0</v>
      </c>
      <c r="G64" s="247">
        <f>'COST CENTER 08'!H228</f>
        <v>0</v>
      </c>
      <c r="H64" s="253">
        <f t="shared" si="7"/>
        <v>3885705.1299999994</v>
      </c>
    </row>
    <row r="65" spans="2:8" ht="30.75" customHeight="1" x14ac:dyDescent="0.2">
      <c r="B65" s="502" t="s">
        <v>6386</v>
      </c>
      <c r="C65" s="31" t="str">
        <f>'COST CENTER 08'!B229</f>
        <v>Construction of bridge/ Izgradnja mosta Krkor ( LK 23+412.12- LK 23+746.12, RK 23+441.042 - RK 23+731.042)</v>
      </c>
      <c r="D65" s="253">
        <f>'COST CENTER 08'!C415</f>
        <v>6748832.0600000024</v>
      </c>
      <c r="E65" s="247">
        <f>'COST CENTER 08'!F415</f>
        <v>0</v>
      </c>
      <c r="F65" s="247">
        <f>'COST CENTER 08'!G415</f>
        <v>0</v>
      </c>
      <c r="G65" s="247">
        <f>'COST CENTER 08'!H415</f>
        <v>0</v>
      </c>
      <c r="H65" s="253">
        <f t="shared" si="7"/>
        <v>6748832.0600000024</v>
      </c>
    </row>
    <row r="66" spans="2:8" ht="28.5" x14ac:dyDescent="0.2">
      <c r="B66" s="502" t="s">
        <v>6385</v>
      </c>
      <c r="C66" s="31" t="str">
        <f>'COST CENTER 08'!B416</f>
        <v>Road Works/ Radovi na putevima (LK23+746.12—LK23+752.474, RK23+731.042—RK23+806.016)</v>
      </c>
      <c r="D66" s="253">
        <f>'COST CENTER 08'!C441</f>
        <v>930956.53000000014</v>
      </c>
      <c r="E66" s="247">
        <f>'COST CENTER 08'!F441</f>
        <v>0</v>
      </c>
      <c r="F66" s="247">
        <f>'COST CENTER 08'!G441</f>
        <v>0</v>
      </c>
      <c r="G66" s="247">
        <f>'COST CENTER 08'!H441</f>
        <v>0</v>
      </c>
      <c r="H66" s="253">
        <f t="shared" si="7"/>
        <v>930956.53000000014</v>
      </c>
    </row>
    <row r="67" spans="2:8" ht="28.5" customHeight="1" x14ac:dyDescent="0.2">
      <c r="B67" s="502" t="s">
        <v>6384</v>
      </c>
      <c r="C67" s="31" t="str">
        <f>'COST CENTER 08'!B442</f>
        <v>Construction of Verusa interchange/ Izgradnja petlje Veruša (LK 23+752.474- LK 24+762.820, RK 23+806.016- RK 24+892.257)</v>
      </c>
      <c r="D67" s="253">
        <f>'COST CENTER 08'!C823</f>
        <v>14291712.829999994</v>
      </c>
      <c r="E67" s="247">
        <f>'COST CENTER 08'!F823</f>
        <v>0</v>
      </c>
      <c r="F67" s="247">
        <f>'COST CENTER 08'!G823</f>
        <v>0</v>
      </c>
      <c r="G67" s="247">
        <f>'COST CENTER 08'!H823</f>
        <v>0</v>
      </c>
      <c r="H67" s="253">
        <f t="shared" si="7"/>
        <v>14291712.829999994</v>
      </c>
    </row>
    <row r="68" spans="2:8" ht="33" customHeight="1" x14ac:dyDescent="0.2">
      <c r="B68" s="502" t="s">
        <v>6383</v>
      </c>
      <c r="C68" s="31" t="str">
        <f>'COST CENTER 08'!B824</f>
        <v>Construction of bridge/ Izgradnja mosta Mistica (LK 24+173.92-LK24+345.92, RK 24+204.14-RK24+428.14)</v>
      </c>
      <c r="D68" s="253">
        <f>'COST CENTER 08'!C977</f>
        <v>3846801.0000000023</v>
      </c>
      <c r="E68" s="247">
        <f>'COST CENTER 08'!F977</f>
        <v>0</v>
      </c>
      <c r="F68" s="247">
        <f>'COST CENTER 08'!G977</f>
        <v>0</v>
      </c>
      <c r="G68" s="247">
        <f>'COST CENTER 08'!H977</f>
        <v>0</v>
      </c>
      <c r="H68" s="253">
        <f t="shared" si="7"/>
        <v>3846801.0000000023</v>
      </c>
    </row>
    <row r="69" spans="2:8" ht="15" x14ac:dyDescent="0.25">
      <c r="B69" s="506"/>
      <c r="C69" s="73" t="s">
        <v>6382</v>
      </c>
      <c r="D69" s="254">
        <f>SUM(D62:D68)</f>
        <v>34786224.280000001</v>
      </c>
      <c r="E69" s="254">
        <f>SUM(E62:E68)</f>
        <v>0</v>
      </c>
      <c r="F69" s="254">
        <f>SUM(F62:F68)</f>
        <v>0</v>
      </c>
      <c r="G69" s="254">
        <f>SUM(G62:G68)</f>
        <v>0</v>
      </c>
      <c r="H69" s="303">
        <f>D69-G69</f>
        <v>34786224.280000001</v>
      </c>
    </row>
    <row r="70" spans="2:8" ht="31.5" customHeight="1" x14ac:dyDescent="0.25">
      <c r="B70" s="505" t="s">
        <v>6381</v>
      </c>
      <c r="C70" s="166" t="str">
        <f>'COST CENTER 09'!C8:H8</f>
        <v>Subsection/ Podsekcija 3.2 (LK24+778.00-LK26+502.72,RK24+915.00-RK26+557.71)</v>
      </c>
      <c r="D70" s="249"/>
      <c r="E70" s="249"/>
      <c r="F70" s="249"/>
      <c r="G70" s="249"/>
      <c r="H70" s="249"/>
    </row>
    <row r="71" spans="2:8" ht="29.25" customHeight="1" x14ac:dyDescent="0.2">
      <c r="B71" s="543" t="s">
        <v>6380</v>
      </c>
      <c r="C71" s="31" t="str">
        <f>'COST CENTER 09'!B10</f>
        <v>Construction of tunnel/ Izgradnja tunela Mrki Krs (LK 42+778000- LK 25+495.00, RK 24+915.000-RK 25+507.000)</v>
      </c>
      <c r="D71" s="253">
        <f>'COST CENTER 09'!C177</f>
        <v>20387428.962012228</v>
      </c>
      <c r="E71" s="247">
        <f>'COST CENTER 09'!F177</f>
        <v>3212113.5107624331</v>
      </c>
      <c r="F71" s="247">
        <f>'COST CENTER 09'!G177</f>
        <v>663504.94430497359</v>
      </c>
      <c r="G71" s="247">
        <f>'COST CENTER 09'!H177</f>
        <v>3875618.4550674059</v>
      </c>
      <c r="H71" s="253">
        <f t="shared" ref="H71:H76" si="8">D71-G71</f>
        <v>16511810.506944822</v>
      </c>
    </row>
    <row r="72" spans="2:8" ht="28.5" x14ac:dyDescent="0.2">
      <c r="B72" s="543" t="s">
        <v>6379</v>
      </c>
      <c r="C72" s="31" t="str">
        <f>'COST CENTER 09'!B178</f>
        <v>Road Works/Radovi na putevima (LK25+495.00—LK25+828.000, RK25+507.000—RK25+955.000)</v>
      </c>
      <c r="D72" s="253">
        <f>'COST CENTER 09'!C288</f>
        <v>3714421.3599999989</v>
      </c>
      <c r="E72" s="247">
        <f>'COST CENTER 09'!F288</f>
        <v>0</v>
      </c>
      <c r="F72" s="247">
        <f>'COST CENTER 09'!G288</f>
        <v>0</v>
      </c>
      <c r="G72" s="247">
        <f>'COST CENTER 09'!H288</f>
        <v>0</v>
      </c>
      <c r="H72" s="253">
        <f t="shared" si="8"/>
        <v>3714421.3599999989</v>
      </c>
    </row>
    <row r="73" spans="2:8" ht="29.25" customHeight="1" x14ac:dyDescent="0.2">
      <c r="B73" s="543" t="s">
        <v>6378</v>
      </c>
      <c r="C73" s="31" t="str">
        <f>'COST CENTER 09'!B289</f>
        <v>Construction of tunnel/Izgradnja tunela Durilovac (LK25+828.000- LK 26+237.000, RK 25+955.000-RK 26+345.000)</v>
      </c>
      <c r="D73" s="253">
        <f>'COST CENTER 09'!C417</f>
        <v>12304869.219999999</v>
      </c>
      <c r="E73" s="247">
        <f>'COST CENTER 09'!F417</f>
        <v>0</v>
      </c>
      <c r="F73" s="247">
        <f>'COST CENTER 09'!G417</f>
        <v>0</v>
      </c>
      <c r="G73" s="247">
        <f>'COST CENTER 09'!H417</f>
        <v>0</v>
      </c>
      <c r="H73" s="253">
        <f t="shared" si="8"/>
        <v>12304869.219999999</v>
      </c>
    </row>
    <row r="74" spans="2:8" ht="28.5" x14ac:dyDescent="0.2">
      <c r="B74" s="543" t="s">
        <v>6377</v>
      </c>
      <c r="C74" s="31" t="str">
        <f>'COST CENTER 09'!B418</f>
        <v>Road Works/Radovi na putevima (LK26+327.40—LK26+387.920, RK26+345.000—RK26+393.143)</v>
      </c>
      <c r="D74" s="253">
        <f>'COST CENTER 09'!C455</f>
        <v>246246.3600000001</v>
      </c>
      <c r="E74" s="247">
        <f>'COST CENTER 09'!F455</f>
        <v>0</v>
      </c>
      <c r="F74" s="247">
        <f>'COST CENTER 09'!G455</f>
        <v>0</v>
      </c>
      <c r="G74" s="247">
        <f>'COST CENTER 09'!H455</f>
        <v>0</v>
      </c>
      <c r="H74" s="253">
        <f t="shared" si="8"/>
        <v>246246.3600000001</v>
      </c>
    </row>
    <row r="75" spans="2:8" ht="30" customHeight="1" x14ac:dyDescent="0.2">
      <c r="B75" s="543" t="s">
        <v>6376</v>
      </c>
      <c r="C75" s="31" t="str">
        <f>'COST CENTER 09'!B456</f>
        <v>Construction of bridge/Izgradnja mosta Zagrade (LK 26.387.920- LK 26+487.920, RK 26+393.143- RK 26+539.143)</v>
      </c>
      <c r="D75" s="253">
        <f>'COST CENTER 09'!C565</f>
        <v>1908719.5745999995</v>
      </c>
      <c r="E75" s="247">
        <f>'COST CENTER 09'!F565</f>
        <v>0</v>
      </c>
      <c r="F75" s="247">
        <f>'COST CENTER 09'!G565</f>
        <v>0</v>
      </c>
      <c r="G75" s="247">
        <f>'COST CENTER 09'!H565</f>
        <v>0</v>
      </c>
      <c r="H75" s="253">
        <f t="shared" si="8"/>
        <v>1908719.5745999995</v>
      </c>
    </row>
    <row r="76" spans="2:8" ht="28.5" x14ac:dyDescent="0.2">
      <c r="B76" s="543" t="s">
        <v>6375</v>
      </c>
      <c r="C76" s="31" t="str">
        <f>'COST CENTER 09'!B566</f>
        <v>Road Works/Radovi na putevima (LK26+487.920—LK26+502.720, RK26+539.143—RK26+557.71)</v>
      </c>
      <c r="D76" s="253">
        <f>'COST CENTER 09'!C605</f>
        <v>100691.40000000001</v>
      </c>
      <c r="E76" s="247">
        <f>'COST CENTER 09'!F605</f>
        <v>0</v>
      </c>
      <c r="F76" s="247">
        <f>'COST CENTER 09'!G605</f>
        <v>0</v>
      </c>
      <c r="G76" s="247">
        <f>'COST CENTER 09'!H605</f>
        <v>0</v>
      </c>
      <c r="H76" s="253">
        <f t="shared" si="8"/>
        <v>100691.40000000001</v>
      </c>
    </row>
    <row r="77" spans="2:8" ht="15" x14ac:dyDescent="0.25">
      <c r="B77" s="506"/>
      <c r="C77" s="73" t="s">
        <v>6374</v>
      </c>
      <c r="D77" s="254">
        <f>SUM(D71:D76)</f>
        <v>38662376.876612224</v>
      </c>
      <c r="E77" s="254">
        <f>SUM(E71:E76)</f>
        <v>3212113.5107624331</v>
      </c>
      <c r="F77" s="254">
        <f>SUM(F71:F76)</f>
        <v>663504.94430497359</v>
      </c>
      <c r="G77" s="254">
        <f>SUM(G71:G76)</f>
        <v>3875618.4550674059</v>
      </c>
      <c r="H77" s="303">
        <f>D77-G77</f>
        <v>34786758.42154482</v>
      </c>
    </row>
    <row r="78" spans="2:8" ht="30" customHeight="1" x14ac:dyDescent="0.25">
      <c r="B78" s="505" t="s">
        <v>6373</v>
      </c>
      <c r="C78" s="166" t="str">
        <f>'COST CENTER 10'!C8:H8</f>
        <v>Subsection/Podsekcija 3.3 (LK26+502.72-LK29+317.00, RK26+557.71-RK29+350.00)</v>
      </c>
      <c r="D78" s="249"/>
      <c r="E78" s="249"/>
      <c r="F78" s="249"/>
      <c r="G78" s="249"/>
      <c r="H78" s="249"/>
    </row>
    <row r="79" spans="2:8" ht="30.75" customHeight="1" x14ac:dyDescent="0.2">
      <c r="B79" s="502" t="s">
        <v>6372</v>
      </c>
      <c r="C79" s="31" t="str">
        <f>'COST CENTER 10'!B10</f>
        <v>Road Works/Radovi na putevima (LK 26+502.72- LK 26+512.921, RK26+557.71—RK26+724.643)</v>
      </c>
      <c r="D79" s="253">
        <f>'COST CENTER 10'!C55</f>
        <v>1854135.8499999996</v>
      </c>
      <c r="E79" s="247">
        <f>'COST CENTER 10'!F55</f>
        <v>0</v>
      </c>
      <c r="F79" s="247">
        <f>'COST CENTER 10'!G55</f>
        <v>0</v>
      </c>
      <c r="G79" s="247">
        <f>'COST CENTER 10'!H55</f>
        <v>0</v>
      </c>
      <c r="H79" s="253">
        <f t="shared" ref="H79:H81" si="9">D79-G79</f>
        <v>1854135.8499999996</v>
      </c>
    </row>
    <row r="80" spans="2:8" ht="30.75" customHeight="1" x14ac:dyDescent="0.2">
      <c r="B80" s="502" t="s">
        <v>6371</v>
      </c>
      <c r="C80" s="31" t="str">
        <f>'COST CENTER 10'!B56</f>
        <v>Construction of tunnel/Izgradnja tunela Kosman (LK 26+512.921 - LK 29+174.921 , RK 26+724.643- RK 29+231.643)</v>
      </c>
      <c r="D80" s="253">
        <f>'COST CENTER 10'!C630</f>
        <v>58179591.009999484</v>
      </c>
      <c r="E80" s="247">
        <f>'COST CENTER 10'!F630</f>
        <v>12716946.366693838</v>
      </c>
      <c r="F80" s="247">
        <f>'COST CENTER 10'!G630</f>
        <v>2869345.08638957</v>
      </c>
      <c r="G80" s="247">
        <f>'COST CENTER 10'!H630</f>
        <v>15586291.453083411</v>
      </c>
      <c r="H80" s="253">
        <f t="shared" si="9"/>
        <v>42593299.556916073</v>
      </c>
    </row>
    <row r="81" spans="2:8" ht="30" customHeight="1" x14ac:dyDescent="0.2">
      <c r="B81" s="651" t="s">
        <v>6370</v>
      </c>
      <c r="C81" s="168" t="str">
        <f>'COST CENTER 10'!B631</f>
        <v>Road Works/Radovi na putevima (LK29+174.921—LK29+317.20 , RK29+231.643—RK29+350.00)</v>
      </c>
      <c r="D81" s="62">
        <f>'COST CENTER 10'!C669</f>
        <v>960130.45999999985</v>
      </c>
      <c r="E81" s="653">
        <f>'COST CENTER 10'!F669</f>
        <v>0</v>
      </c>
      <c r="F81" s="653">
        <f>'COST CENTER 10'!G669</f>
        <v>0</v>
      </c>
      <c r="G81" s="653">
        <f>'COST CENTER 10'!H669</f>
        <v>0</v>
      </c>
      <c r="H81" s="62">
        <f t="shared" si="9"/>
        <v>960130.45999999985</v>
      </c>
    </row>
    <row r="82" spans="2:8" ht="15" x14ac:dyDescent="0.25">
      <c r="B82" s="506"/>
      <c r="C82" s="73" t="s">
        <v>6369</v>
      </c>
      <c r="D82" s="254">
        <f>SUM(D79:D81)</f>
        <v>60993857.319999486</v>
      </c>
      <c r="E82" s="254">
        <f>SUM(E79:E81)</f>
        <v>12716946.366693838</v>
      </c>
      <c r="F82" s="254">
        <f>SUM(F79:F81)</f>
        <v>2869345.08638957</v>
      </c>
      <c r="G82" s="254">
        <f>SUM(G79:G81)</f>
        <v>15586291.453083411</v>
      </c>
      <c r="H82" s="254">
        <f>D82-G82</f>
        <v>45407565.866916075</v>
      </c>
    </row>
    <row r="83" spans="2:8" ht="31.5" customHeight="1" x14ac:dyDescent="0.25">
      <c r="B83" s="505" t="s">
        <v>6368</v>
      </c>
      <c r="C83" s="166" t="str">
        <f>'COST CENTER 11'!C8:H8</f>
        <v>Subsection/Podsekcija 3.4 (LK29+317.20-LK31+556.000, RK29+350.00- RK31+624.00)</v>
      </c>
      <c r="D83" s="249"/>
      <c r="E83" s="249"/>
      <c r="F83" s="249"/>
      <c r="G83" s="249"/>
      <c r="H83" s="249"/>
    </row>
    <row r="84" spans="2:8" ht="31.5" customHeight="1" x14ac:dyDescent="0.2">
      <c r="B84" s="502" t="s">
        <v>6367</v>
      </c>
      <c r="C84" s="31" t="str">
        <f>'COST CENTER 11'!B10</f>
        <v>Road Works/Radovi na putevima LK29+317.200—LK29+489.000
RK29+350.000—RK29+710.000</v>
      </c>
      <c r="D84" s="253">
        <f>'COST CENTER 11'!C76</f>
        <v>1100737.6343232438</v>
      </c>
      <c r="E84" s="247">
        <f>'COST CENTER 11'!F76</f>
        <v>0</v>
      </c>
      <c r="F84" s="247">
        <f>'COST CENTER 11'!G76</f>
        <v>0</v>
      </c>
      <c r="G84" s="247">
        <f>'COST CENTER 11'!H76</f>
        <v>0</v>
      </c>
      <c r="H84" s="253">
        <f t="shared" ref="H84:H88" si="10">D84-G84</f>
        <v>1100737.6343232438</v>
      </c>
    </row>
    <row r="85" spans="2:8" ht="24" customHeight="1" x14ac:dyDescent="0.2">
      <c r="B85" s="543" t="s">
        <v>13657</v>
      </c>
      <c r="C85" s="31" t="str">
        <f>'COST CENTER 11'!B77</f>
        <v>Bridge/Most Podovi LK29+489.000—LK29+661.000</v>
      </c>
      <c r="D85" s="253">
        <f>'COST CENTER 11'!C128</f>
        <v>2428583.88</v>
      </c>
      <c r="E85" s="247">
        <f>'COST CENTER 11'!F77</f>
        <v>0</v>
      </c>
      <c r="F85" s="247">
        <f>'COST CENTER 11'!G77</f>
        <v>0</v>
      </c>
      <c r="G85" s="247">
        <f>'COST CENTER 11'!H77</f>
        <v>0</v>
      </c>
      <c r="H85" s="253">
        <f t="shared" ref="H85" si="11">D85-G85</f>
        <v>2428583.88</v>
      </c>
    </row>
    <row r="86" spans="2:8" ht="21" customHeight="1" x14ac:dyDescent="0.2">
      <c r="B86" s="543" t="s">
        <v>13658</v>
      </c>
      <c r="C86" s="31" t="str">
        <f>'COST CENTER 11'!B129</f>
        <v>Road Works/Radovi na putevima LK29+661.000—LK29+670.000</v>
      </c>
      <c r="D86" s="253">
        <f>'COST CENTER 11'!C145</f>
        <v>1195.1797300246017</v>
      </c>
      <c r="E86" s="247">
        <f>'COST CENTER 11'!F78</f>
        <v>0</v>
      </c>
      <c r="F86" s="247">
        <f>'COST CENTER 11'!G78</f>
        <v>0</v>
      </c>
      <c r="G86" s="247">
        <f>'COST CENTER 11'!H78</f>
        <v>0</v>
      </c>
      <c r="H86" s="253">
        <f t="shared" ref="H86" si="12">D86-G86</f>
        <v>1195.1797300246017</v>
      </c>
    </row>
    <row r="87" spans="2:8" ht="34.5" customHeight="1" x14ac:dyDescent="0.2">
      <c r="B87" s="543" t="s">
        <v>13659</v>
      </c>
      <c r="C87" s="31" t="str">
        <f>'COST CENTER 11'!B146</f>
        <v>Road Works/Radovi na putevima LK29+670.000—LK29+683.000  RK29+710.000—RK29+722.000</v>
      </c>
      <c r="D87" s="253">
        <f>'COST CENTER 11'!C163</f>
        <v>3187.1459467322729</v>
      </c>
      <c r="E87" s="247">
        <f>'COST CENTER 11'!F79</f>
        <v>0</v>
      </c>
      <c r="F87" s="247">
        <f>'COST CENTER 11'!G79</f>
        <v>0</v>
      </c>
      <c r="G87" s="247">
        <f>'COST CENTER 11'!H79</f>
        <v>0</v>
      </c>
      <c r="H87" s="253">
        <f t="shared" ref="H87" si="13">D87-G87</f>
        <v>3187.1459467322729</v>
      </c>
    </row>
    <row r="88" spans="2:8" ht="29.25" customHeight="1" x14ac:dyDescent="0.2">
      <c r="B88" s="651" t="s">
        <v>6366</v>
      </c>
      <c r="C88" s="168" t="str">
        <f>'COST CENTER 11'!B164</f>
        <v>Construction of tunnel/Izgradnja tunela Mala Trava                                                               LK29+683.000—LK31+556.000                  RK29+722.000—RK31+624.000</v>
      </c>
      <c r="D88" s="62">
        <f>'COST CENTER 11'!C580</f>
        <v>44539413.670000121</v>
      </c>
      <c r="E88" s="652">
        <f>'COST CENTER 11'!F580</f>
        <v>12514520.388386508</v>
      </c>
      <c r="F88" s="652">
        <f>'COST CENTER 11'!G580</f>
        <v>2333102.7242675996</v>
      </c>
      <c r="G88" s="652">
        <f>'COST CENTER 11'!H580</f>
        <v>14847623.112654092</v>
      </c>
      <c r="H88" s="62">
        <f t="shared" si="10"/>
        <v>29691790.557346031</v>
      </c>
    </row>
    <row r="89" spans="2:8" ht="29.25" customHeight="1" x14ac:dyDescent="0.25">
      <c r="B89" s="504"/>
      <c r="C89" s="73" t="s">
        <v>6365</v>
      </c>
      <c r="D89" s="254">
        <f>SUM(D84:D88)</f>
        <v>48073117.510000125</v>
      </c>
      <c r="E89" s="254">
        <f>SUM(E84:E88)</f>
        <v>12514520.388386508</v>
      </c>
      <c r="F89" s="254">
        <f>SUM(F84:F88)</f>
        <v>2333102.7242675996</v>
      </c>
      <c r="G89" s="254">
        <f>SUM(G84:G88)</f>
        <v>14847623.112654092</v>
      </c>
      <c r="H89" s="254">
        <f>D89-G89</f>
        <v>33225494.397346035</v>
      </c>
    </row>
    <row r="90" spans="2:8" ht="32.25" customHeight="1" x14ac:dyDescent="0.25">
      <c r="B90" s="505" t="s">
        <v>6364</v>
      </c>
      <c r="C90" s="166" t="str">
        <f>'COST CENTER 12'!C8:H8</f>
        <v>Subsection/Podsekcija 4.1 (LK31+556.000-LK35+425.00, RK31+624.000-RK35+480.00)</v>
      </c>
      <c r="D90" s="249"/>
      <c r="E90" s="249"/>
      <c r="F90" s="249"/>
      <c r="G90" s="249"/>
      <c r="H90" s="249"/>
    </row>
    <row r="91" spans="2:8" ht="28.5" x14ac:dyDescent="0.2">
      <c r="B91" s="502" t="s">
        <v>6363</v>
      </c>
      <c r="C91" s="31" t="str">
        <f>'COST CENTER 12'!B10</f>
        <v>Open Route/Otvorena trasa                             LK31+556.000 —LK31+587.000                        RK31+624.000—RK31+658.000</v>
      </c>
      <c r="D91" s="253">
        <f>'COST CENTER 12'!C19</f>
        <v>87843.62000000001</v>
      </c>
      <c r="E91" s="247">
        <f>'COST CENTER 12'!F19</f>
        <v>0</v>
      </c>
      <c r="F91" s="247">
        <f>'COST CENTER 12'!G19</f>
        <v>0</v>
      </c>
      <c r="G91" s="247">
        <f>'COST CENTER 12'!H19</f>
        <v>0</v>
      </c>
      <c r="H91" s="253">
        <f t="shared" ref="H91:H110" si="14">D91-G91</f>
        <v>87843.62000000001</v>
      </c>
    </row>
    <row r="92" spans="2:8" ht="42" customHeight="1" x14ac:dyDescent="0.2">
      <c r="B92" s="502" t="s">
        <v>6362</v>
      </c>
      <c r="C92" s="31" t="str">
        <f>'COST CENTER 12'!B20</f>
        <v>BRIDGE/MOST ČESTOGAZ                              LK31+587.000—LK31+681.000                      RK31+658.000—RK31+752.000</v>
      </c>
      <c r="D92" s="253">
        <f>'COST CENTER 12'!C34</f>
        <v>2898324.1100000003</v>
      </c>
      <c r="E92" s="247">
        <f>'COST CENTER 12'!F34</f>
        <v>0</v>
      </c>
      <c r="F92" s="247">
        <f>'COST CENTER 12'!G34</f>
        <v>0</v>
      </c>
      <c r="G92" s="247">
        <f>'COST CENTER 12'!H34</f>
        <v>0</v>
      </c>
      <c r="H92" s="253">
        <f t="shared" si="14"/>
        <v>2898324.1100000003</v>
      </c>
    </row>
    <row r="93" spans="2:8" ht="36.75" customHeight="1" x14ac:dyDescent="0.2">
      <c r="B93" s="502" t="s">
        <v>6361</v>
      </c>
      <c r="C93" s="574" t="str">
        <f>'COST CENTER 12'!B35</f>
        <v>Road Works/ Radovi na putevima (LK31+681.000—LK32.201.200, RK31+752.000—RK32+231.500)</v>
      </c>
      <c r="D93" s="253">
        <f>'COST CENTER 12'!C49</f>
        <v>4583095.5</v>
      </c>
      <c r="E93" s="247">
        <f>'COST CENTER 12'!F49</f>
        <v>0</v>
      </c>
      <c r="F93" s="247">
        <f>'COST CENTER 12'!G49</f>
        <v>0</v>
      </c>
      <c r="G93" s="247">
        <f>'COST CENTER 12'!H49</f>
        <v>0</v>
      </c>
      <c r="H93" s="253">
        <f t="shared" si="14"/>
        <v>4583095.5</v>
      </c>
    </row>
    <row r="94" spans="2:8" ht="33" customHeight="1" x14ac:dyDescent="0.2">
      <c r="B94" s="502" t="s">
        <v>6360</v>
      </c>
      <c r="C94" s="574" t="str">
        <f>'COST CENTER 12'!B50</f>
        <v>Construction of bridge/Izgradnja mosta Uvac 1 (LK 32.201.200- LK 32+489.20, RK 32+231.500- RK 32+579.500)</v>
      </c>
      <c r="D94" s="253">
        <f>'COST CENTER 12'!C261</f>
        <v>4766405.8099999987</v>
      </c>
      <c r="E94" s="247">
        <f>'COST CENTER 12'!F261</f>
        <v>307809.0687235588</v>
      </c>
      <c r="F94" s="247">
        <f>'COST CENTER 12'!G261</f>
        <v>0</v>
      </c>
      <c r="G94" s="247">
        <f>'COST CENTER 12'!H261</f>
        <v>307809.0687235588</v>
      </c>
      <c r="H94" s="253">
        <f t="shared" si="14"/>
        <v>4458596.7412764402</v>
      </c>
    </row>
    <row r="95" spans="2:8" ht="33.75" customHeight="1" x14ac:dyDescent="0.2">
      <c r="B95" s="502" t="s">
        <v>6359</v>
      </c>
      <c r="C95" s="574" t="str">
        <f>'COST CENTER 12'!B262</f>
        <v>Road Works/Radovi na putevima (LK32+489.200—LK32+633.000, RK32+579.500—RK32+702.500)</v>
      </c>
      <c r="D95" s="253">
        <f>'COST CENTER 12'!C273</f>
        <v>1416070.65</v>
      </c>
      <c r="E95" s="247">
        <f>'COST CENTER 12'!F273</f>
        <v>0</v>
      </c>
      <c r="F95" s="247">
        <f>'COST CENTER 12'!G273</f>
        <v>0</v>
      </c>
      <c r="G95" s="247">
        <f>'COST CENTER 12'!H273</f>
        <v>0</v>
      </c>
      <c r="H95" s="253">
        <f t="shared" si="14"/>
        <v>1416070.65</v>
      </c>
    </row>
    <row r="96" spans="2:8" ht="28.5" x14ac:dyDescent="0.2">
      <c r="B96" s="502" t="s">
        <v>6358</v>
      </c>
      <c r="C96" s="574" t="str">
        <f>'COST CENTER 12'!B274</f>
        <v>Construction of bridge/Izgradnja mosta Uvac 2 (LK 32+633.000- LK 32.793.00, RK 32.702.500-RK 32.862.500)</v>
      </c>
      <c r="D96" s="253">
        <f>'COST CENTER 12'!C292</f>
        <v>3058932.1399999997</v>
      </c>
      <c r="E96" s="247">
        <f>'COST CENTER 12'!F292</f>
        <v>0</v>
      </c>
      <c r="F96" s="247">
        <f>'COST CENTER 12'!G292</f>
        <v>0</v>
      </c>
      <c r="G96" s="247">
        <f>'COST CENTER 12'!H292</f>
        <v>0</v>
      </c>
      <c r="H96" s="253">
        <f t="shared" si="14"/>
        <v>3058932.1399999997</v>
      </c>
    </row>
    <row r="97" spans="2:8" ht="32.25" customHeight="1" x14ac:dyDescent="0.2">
      <c r="B97" s="502" t="s">
        <v>6357</v>
      </c>
      <c r="C97" s="574" t="str">
        <f>'COST CENTER 12'!B293</f>
        <v>Road Works/Radovi na putevima (LK32+793.000—LK32+820.000, RK32+862.500—RK32+885.000)</v>
      </c>
      <c r="D97" s="253">
        <f>'COST CENTER 12'!C304</f>
        <v>227150.06000000003</v>
      </c>
      <c r="E97" s="247">
        <f>'COST CENTER 12'!F304</f>
        <v>0</v>
      </c>
      <c r="F97" s="247">
        <f>'COST CENTER 12'!G304</f>
        <v>0</v>
      </c>
      <c r="G97" s="247">
        <f>'COST CENTER 12'!H304</f>
        <v>0</v>
      </c>
      <c r="H97" s="253">
        <f t="shared" si="14"/>
        <v>227150.06000000003</v>
      </c>
    </row>
    <row r="98" spans="2:8" ht="36.75" customHeight="1" x14ac:dyDescent="0.2">
      <c r="B98" s="502" t="s">
        <v>6356</v>
      </c>
      <c r="C98" s="574" t="str">
        <f>'COST CENTER 12'!B305</f>
        <v>Construction of tunnel/Izgradnja tunela Vitanovice (LK 32+820.000- LK 32+950.000, RK 32+885.000- RK 33+035.000)</v>
      </c>
      <c r="D98" s="253">
        <f>'COST CENTER 12'!C320</f>
        <v>7639500.7000000002</v>
      </c>
      <c r="E98" s="247">
        <f>'COST CENTER 12'!F320</f>
        <v>0</v>
      </c>
      <c r="F98" s="247">
        <f>'COST CENTER 12'!G320</f>
        <v>0</v>
      </c>
      <c r="G98" s="247">
        <f>'COST CENTER 12'!H320</f>
        <v>0</v>
      </c>
      <c r="H98" s="253">
        <f t="shared" si="14"/>
        <v>7639500.7000000002</v>
      </c>
    </row>
    <row r="99" spans="2:8" ht="35.25" customHeight="1" x14ac:dyDescent="0.2">
      <c r="B99" s="502" t="s">
        <v>6355</v>
      </c>
      <c r="C99" s="574" t="str">
        <f>'COST CENTER 12'!B321</f>
        <v>Open Route/Otvorena trasa                             LK32+950.000—LK32+962.500               RK33+035.000—RK33+059.000</v>
      </c>
      <c r="D99" s="253">
        <f>'COST CENTER 12'!C332</f>
        <v>144065.03</v>
      </c>
      <c r="E99" s="247">
        <f>'COST CENTER 12'!F332</f>
        <v>0</v>
      </c>
      <c r="F99" s="247">
        <f>'COST CENTER 12'!G332</f>
        <v>0</v>
      </c>
      <c r="G99" s="247">
        <f>'COST CENTER 12'!H332</f>
        <v>0</v>
      </c>
      <c r="H99" s="253">
        <f t="shared" si="14"/>
        <v>144065.03</v>
      </c>
    </row>
    <row r="100" spans="2:8" ht="33.75" customHeight="1" x14ac:dyDescent="0.2">
      <c r="B100" s="502" t="s">
        <v>6354</v>
      </c>
      <c r="C100" s="574" t="str">
        <f>'COST CENTER 12'!B333</f>
        <v>Construction of bridge/Izgradnja mosta Uvac 3 (LK 32+962.500-LK 33+108.500, RK 33+059.000-RK 33+153.00)</v>
      </c>
      <c r="D100" s="253">
        <f>'COST CENTER 12'!C349</f>
        <v>2765521.3700000006</v>
      </c>
      <c r="E100" s="247">
        <f>'COST CENTER 12'!F349</f>
        <v>0</v>
      </c>
      <c r="F100" s="247">
        <f>'COST CENTER 12'!G349</f>
        <v>0</v>
      </c>
      <c r="G100" s="247">
        <f>'COST CENTER 12'!H349</f>
        <v>0</v>
      </c>
      <c r="H100" s="253">
        <f t="shared" si="14"/>
        <v>2765521.3700000006</v>
      </c>
    </row>
    <row r="101" spans="2:8" ht="33.75" customHeight="1" x14ac:dyDescent="0.2">
      <c r="B101" s="502" t="s">
        <v>6353</v>
      </c>
      <c r="C101" s="574" t="str">
        <f>'COST CENTER 12'!B350</f>
        <v>Open Route/Otvorena trasa                             LK33+108.500—LK33+189.000
RK33+153.000—RK33+248.300</v>
      </c>
      <c r="D101" s="253">
        <f>'COST CENTER 12'!C361</f>
        <v>878949.52999999991</v>
      </c>
      <c r="E101" s="247">
        <f>'COST CENTER 12'!F361</f>
        <v>0</v>
      </c>
      <c r="F101" s="247">
        <f>'COST CENTER 12'!G361</f>
        <v>0</v>
      </c>
      <c r="G101" s="247">
        <f>'COST CENTER 12'!H361</f>
        <v>0</v>
      </c>
      <c r="H101" s="253">
        <f t="shared" si="14"/>
        <v>878949.52999999991</v>
      </c>
    </row>
    <row r="102" spans="2:8" ht="42.75" customHeight="1" x14ac:dyDescent="0.2">
      <c r="B102" s="502" t="s">
        <v>6352</v>
      </c>
      <c r="C102" s="574" t="str">
        <f>'COST CENTER 12'!B362</f>
        <v>Construction of bridge/Izgradnja mosta Uvac 4 (LK 33+189.000- LK33+283.00, LK 33+352.500-LK 34+062.500, RK 33+248.300-RK 34+138.300)</v>
      </c>
      <c r="D102" s="253">
        <f>'COST CENTER 12'!C830</f>
        <v>18005855.849999927</v>
      </c>
      <c r="E102" s="247">
        <f>'COST CENTER 12'!F830</f>
        <v>816872.63444263104</v>
      </c>
      <c r="F102" s="247">
        <f>'COST CENTER 12'!G830</f>
        <v>2125520.3965672925</v>
      </c>
      <c r="G102" s="247">
        <f>'COST CENTER 12'!H830</f>
        <v>2942393.0310099241</v>
      </c>
      <c r="H102" s="253">
        <f t="shared" si="14"/>
        <v>15063462.818990003</v>
      </c>
    </row>
    <row r="103" spans="2:8" ht="33.75" customHeight="1" x14ac:dyDescent="0.2">
      <c r="B103" s="502" t="s">
        <v>6351</v>
      </c>
      <c r="C103" s="574" t="str">
        <f>'COST CENTER 12'!B831</f>
        <v>Open Route/Otvorena trasa                             LK33+283.000—LK33+352.500</v>
      </c>
      <c r="D103" s="253">
        <f>'COST CENTER 12'!C842</f>
        <v>326647.7</v>
      </c>
      <c r="E103" s="247">
        <f>'COST CENTER 12'!F842</f>
        <v>0</v>
      </c>
      <c r="F103" s="247">
        <f>'COST CENTER 12'!G842</f>
        <v>0</v>
      </c>
      <c r="G103" s="247">
        <f>'COST CENTER 12'!H842</f>
        <v>0</v>
      </c>
      <c r="H103" s="253">
        <f t="shared" si="14"/>
        <v>326647.7</v>
      </c>
    </row>
    <row r="104" spans="2:8" ht="33.75" customHeight="1" x14ac:dyDescent="0.2">
      <c r="B104" s="502" t="s">
        <v>6350</v>
      </c>
      <c r="C104" s="574" t="str">
        <f>'COST CENTER 12'!B843</f>
        <v>Open Route/Otvorena trasa                             LK34+062.500—LK34+078.000
RK34+138.300—RK34+148.000</v>
      </c>
      <c r="D104" s="253">
        <f>'COST CENTER 12'!C854</f>
        <v>113378.73</v>
      </c>
      <c r="E104" s="247">
        <f>'COST CENTER 12'!F854</f>
        <v>0</v>
      </c>
      <c r="F104" s="247">
        <f>'COST CENTER 12'!G854</f>
        <v>0</v>
      </c>
      <c r="G104" s="247">
        <f>'COST CENTER 12'!H854</f>
        <v>0</v>
      </c>
      <c r="H104" s="253">
        <f t="shared" si="14"/>
        <v>113378.73</v>
      </c>
    </row>
    <row r="105" spans="2:8" ht="36.75" customHeight="1" x14ac:dyDescent="0.2">
      <c r="B105" s="502" t="s">
        <v>6349</v>
      </c>
      <c r="C105" s="574" t="str">
        <f>'COST CENTER 12'!B855</f>
        <v>Construction of tunnel/Izgradnja tunela Zecka (LK 34+078.000-LK 34+768.000, RK 34+148.000- RK 34+815.000)</v>
      </c>
      <c r="D105" s="253">
        <f>'COST CENTER 12'!C870</f>
        <v>22367156.540000003</v>
      </c>
      <c r="E105" s="247">
        <f>'COST CENTER 12'!F870</f>
        <v>0</v>
      </c>
      <c r="F105" s="247">
        <f>'COST CENTER 12'!G870</f>
        <v>0</v>
      </c>
      <c r="G105" s="247">
        <f>'COST CENTER 12'!H870</f>
        <v>0</v>
      </c>
      <c r="H105" s="253">
        <f t="shared" si="14"/>
        <v>22367156.540000003</v>
      </c>
    </row>
    <row r="106" spans="2:8" ht="36.75" customHeight="1" x14ac:dyDescent="0.2">
      <c r="B106" s="504" t="s">
        <v>6348</v>
      </c>
      <c r="C106" s="574" t="str">
        <f>'COST CENTER 12'!B871</f>
        <v>Road Works/Radovi na putevima (LK34+768.000—LK34+810.500, RK34+815.000—RK34+841.500)</v>
      </c>
      <c r="D106" s="253">
        <f>'COST CENTER 12'!C882</f>
        <v>141860.49</v>
      </c>
      <c r="E106" s="247">
        <f>'COST CENTER 12'!F882</f>
        <v>0</v>
      </c>
      <c r="F106" s="247">
        <f>'COST CENTER 12'!G882</f>
        <v>0</v>
      </c>
      <c r="G106" s="247">
        <f>'COST CENTER 12'!H882</f>
        <v>0</v>
      </c>
      <c r="H106" s="253">
        <f t="shared" si="14"/>
        <v>141860.49</v>
      </c>
    </row>
    <row r="107" spans="2:8" ht="39" customHeight="1" x14ac:dyDescent="0.2">
      <c r="B107" s="502" t="s">
        <v>6347</v>
      </c>
      <c r="C107" s="574" t="str">
        <f>'COST CENTER 12'!B883</f>
        <v>Construction of bridge/Izgradnja mosta Pajkov Vir (LK 34+810.500- LK 34+904.500, RK 34+841.500-RK 34+961.500)</v>
      </c>
      <c r="D107" s="253">
        <f>'COST CENTER 12'!C899</f>
        <v>3053462.36</v>
      </c>
      <c r="E107" s="247">
        <f>'COST CENTER 12'!F899</f>
        <v>0</v>
      </c>
      <c r="F107" s="247">
        <f>'COST CENTER 12'!G899</f>
        <v>0</v>
      </c>
      <c r="G107" s="247">
        <f>'COST CENTER 12'!H899</f>
        <v>0</v>
      </c>
      <c r="H107" s="253">
        <f t="shared" si="14"/>
        <v>3053462.36</v>
      </c>
    </row>
    <row r="108" spans="2:8" ht="36" customHeight="1" x14ac:dyDescent="0.2">
      <c r="B108" s="504" t="s">
        <v>6346</v>
      </c>
      <c r="C108" s="574" t="str">
        <f>'COST CENTER 12'!B900</f>
        <v>Road Works/ Radovi na putevima(LK34+904.500- LK 34+920.000, RK 34+961.500- RK 35+085.000)</v>
      </c>
      <c r="D108" s="253">
        <f>'COST CENTER 12'!C911</f>
        <v>761234.41999999993</v>
      </c>
      <c r="E108" s="247">
        <f>'COST CENTER 12'!F911</f>
        <v>0</v>
      </c>
      <c r="F108" s="247">
        <f>'COST CENTER 12'!G911</f>
        <v>0</v>
      </c>
      <c r="G108" s="247">
        <f>'COST CENTER 12'!H911</f>
        <v>0</v>
      </c>
      <c r="H108" s="253">
        <f t="shared" si="14"/>
        <v>761234.41999999993</v>
      </c>
    </row>
    <row r="109" spans="2:8" ht="37.5" customHeight="1" x14ac:dyDescent="0.2">
      <c r="B109" s="502" t="s">
        <v>6345</v>
      </c>
      <c r="C109" s="574" t="str">
        <f>'COST CENTER 12'!B912</f>
        <v>Construction of tunnel/Izgradnja tunela Pajkov Vir (LK 34+920.000-LK 35+285.000, RK 35+085.000-RK 35+290.000)</v>
      </c>
      <c r="D109" s="253">
        <f>'COST CENTER 12'!C929</f>
        <v>10719840.5</v>
      </c>
      <c r="E109" s="247">
        <f>'COST CENTER 12'!F929</f>
        <v>0</v>
      </c>
      <c r="F109" s="247">
        <f>'COST CENTER 12'!G929</f>
        <v>0</v>
      </c>
      <c r="G109" s="247">
        <f>'COST CENTER 12'!H929</f>
        <v>0</v>
      </c>
      <c r="H109" s="253">
        <f t="shared" si="14"/>
        <v>10719840.5</v>
      </c>
    </row>
    <row r="110" spans="2:8" ht="30.75" customHeight="1" x14ac:dyDescent="0.2">
      <c r="B110" s="502" t="s">
        <v>6344</v>
      </c>
      <c r="C110" s="574" t="str">
        <f>'COST CENTER 12'!B930</f>
        <v>Road Works/ Radovi na putevima (LK35+285.000—LK35+425.000, RK35+290.000—RK35+480.000</v>
      </c>
      <c r="D110" s="253">
        <f>'COST CENTER 12'!C942</f>
        <v>1321720.2099999997</v>
      </c>
      <c r="E110" s="247">
        <f>'COST CENTER 12'!F942</f>
        <v>0</v>
      </c>
      <c r="F110" s="247">
        <f>'COST CENTER 12'!G942</f>
        <v>0</v>
      </c>
      <c r="G110" s="247">
        <f>'COST CENTER 12'!H942</f>
        <v>0</v>
      </c>
      <c r="H110" s="253">
        <f t="shared" si="14"/>
        <v>1321720.2099999997</v>
      </c>
    </row>
    <row r="111" spans="2:8" ht="15" x14ac:dyDescent="0.25">
      <c r="B111" s="507"/>
      <c r="C111" s="73" t="s">
        <v>6343</v>
      </c>
      <c r="D111" s="258">
        <f>SUM(D91:D110)</f>
        <v>85277015.319999918</v>
      </c>
      <c r="E111" s="258">
        <f t="shared" ref="E111:G111" si="15">SUM(E91:E110)</f>
        <v>1124681.7031661898</v>
      </c>
      <c r="F111" s="258">
        <f t="shared" si="15"/>
        <v>2125520.3965672925</v>
      </c>
      <c r="G111" s="258">
        <f t="shared" si="15"/>
        <v>3250202.099733483</v>
      </c>
      <c r="H111" s="303">
        <f>D111-G111</f>
        <v>82026813.220266432</v>
      </c>
    </row>
    <row r="112" spans="2:8" ht="31.5" customHeight="1" x14ac:dyDescent="0.25">
      <c r="B112" s="505" t="s">
        <v>6342</v>
      </c>
      <c r="C112" s="166" t="str">
        <f>'COST CENTER 13'!C8:H8</f>
        <v>Subsection/ Podsekcija 4.2 (LK35+425.00-LK36+894.00, RK35+480.00-RK36+924.439)</v>
      </c>
      <c r="D112" s="249"/>
      <c r="E112" s="249"/>
      <c r="F112" s="249"/>
      <c r="G112" s="249"/>
      <c r="H112" s="249"/>
    </row>
    <row r="113" spans="2:8" ht="28.5" x14ac:dyDescent="0.2">
      <c r="B113" s="502" t="s">
        <v>6341</v>
      </c>
      <c r="C113" s="231" t="str">
        <f>'COST CENTER 13'!B10</f>
        <v>Road Works/ Radovi na putevima (LK35+425.00-LK36+439.00,RK35+480.00-RK36+564.439.00)</v>
      </c>
      <c r="D113" s="257">
        <f>'COST CENTER 13'!C36</f>
        <v>8067973.2399999984</v>
      </c>
      <c r="E113" s="247">
        <f>'COST CENTER 13'!F36</f>
        <v>0</v>
      </c>
      <c r="F113" s="247">
        <f>'COST CENTER 13'!G36</f>
        <v>0</v>
      </c>
      <c r="G113" s="247">
        <f>'COST CENTER 13'!H36</f>
        <v>0</v>
      </c>
      <c r="H113" s="253">
        <f t="shared" ref="H113:H114" si="16">D113-G113</f>
        <v>8067973.2399999984</v>
      </c>
    </row>
    <row r="114" spans="2:8" ht="28.5" x14ac:dyDescent="0.2">
      <c r="B114" s="502" t="s">
        <v>6340</v>
      </c>
      <c r="C114" s="31" t="str">
        <f>'COST CENTER 13'!B37</f>
        <v>Construction of tunnel/ Izgradnja tunela Jabucki Krs (LK 35+439.000- LK 36+894.00, RK 35+564.439- RK 36+924.439)</v>
      </c>
      <c r="D114" s="253">
        <f>'COST CENTER 13'!C328</f>
        <v>31554472.95999974</v>
      </c>
      <c r="E114" s="247">
        <f>'COST CENTER 13'!F328</f>
        <v>16608977.044351827</v>
      </c>
      <c r="F114" s="247">
        <f>'COST CENTER 13'!G328</f>
        <v>0</v>
      </c>
      <c r="G114" s="247">
        <f>'COST CENTER 13'!H328</f>
        <v>16608977.044351827</v>
      </c>
      <c r="H114" s="253">
        <f t="shared" si="16"/>
        <v>14945495.915647913</v>
      </c>
    </row>
    <row r="115" spans="2:8" ht="15" x14ac:dyDescent="0.25">
      <c r="B115" s="506"/>
      <c r="C115" s="73" t="s">
        <v>6339</v>
      </c>
      <c r="D115" s="254">
        <f>SUM(D113:D114)</f>
        <v>39622446.199999735</v>
      </c>
      <c r="E115" s="254">
        <f>SUM(E113:E114)</f>
        <v>16608977.044351827</v>
      </c>
      <c r="F115" s="254">
        <f>SUM(F113:F114)</f>
        <v>0</v>
      </c>
      <c r="G115" s="254">
        <f>SUM(G113:G114)</f>
        <v>16608977.044351827</v>
      </c>
      <c r="H115" s="303">
        <f>D115-G115</f>
        <v>23013469.155647907</v>
      </c>
    </row>
    <row r="116" spans="2:8" ht="34.5" customHeight="1" x14ac:dyDescent="0.25">
      <c r="B116" s="505" t="s">
        <v>6338</v>
      </c>
      <c r="C116" s="166" t="str">
        <f>'COST CENTER 14'!C8:H8</f>
        <v>Subsection/Podsekcija 4.3 (LK36+894.000-LK37+733.287, RK36+924.439 - RK38+366.284)</v>
      </c>
      <c r="D116" s="249"/>
      <c r="E116" s="249"/>
      <c r="F116" s="249"/>
      <c r="G116" s="249"/>
      <c r="H116" s="249"/>
    </row>
    <row r="117" spans="2:8" ht="28.5" x14ac:dyDescent="0.2">
      <c r="B117" s="503" t="s">
        <v>6337</v>
      </c>
      <c r="C117" s="31" t="str">
        <f>'COST CENTER 14'!B10</f>
        <v>Road Works/Radovi na putevima LK36+894.000—LK36+989.000
RK36+924.439—RK36+949.884</v>
      </c>
      <c r="D117" s="253">
        <f>'COST CENTER 14'!C50</f>
        <v>1048627.48</v>
      </c>
      <c r="E117" s="247">
        <f>'COST CENTER 14'!F50</f>
        <v>0</v>
      </c>
      <c r="F117" s="247">
        <f>'COST CENTER 14'!G50</f>
        <v>0</v>
      </c>
      <c r="G117" s="247">
        <f>'COST CENTER 14'!H50</f>
        <v>0</v>
      </c>
      <c r="H117" s="253">
        <f t="shared" ref="H117:H123" si="17">D117-G117</f>
        <v>1048627.48</v>
      </c>
    </row>
    <row r="118" spans="2:8" ht="26.25" customHeight="1" x14ac:dyDescent="0.2">
      <c r="B118" s="502" t="s">
        <v>6336</v>
      </c>
      <c r="C118" s="31" t="str">
        <f>'COST CENTER 14'!B51</f>
        <v>Construction of bridge/Izgradnja mosta Preslo (RK 36+949.884- RK 37+017.884)</v>
      </c>
      <c r="D118" s="253">
        <f>'COST CENTER 14'!C94</f>
        <v>1322976.5599999996</v>
      </c>
      <c r="E118" s="247">
        <f>'COST CENTER 14'!F94</f>
        <v>94681.77</v>
      </c>
      <c r="F118" s="247">
        <f>'COST CENTER 14'!G94</f>
        <v>34225.634740882917</v>
      </c>
      <c r="G118" s="247">
        <f>'COST CENTER 14'!H94</f>
        <v>128907.40474088295</v>
      </c>
      <c r="H118" s="253">
        <f t="shared" si="17"/>
        <v>1194069.1552591166</v>
      </c>
    </row>
    <row r="119" spans="2:8" x14ac:dyDescent="0.2">
      <c r="B119" s="502" t="s">
        <v>6335</v>
      </c>
      <c r="C119" s="31" t="str">
        <f>'COST CENTER 14'!B95</f>
        <v>Road Works/ Radovi na putevima (RK37+017.884—RK37+033.000)</v>
      </c>
      <c r="D119" s="253">
        <f>'COST CENTER 14'!C119</f>
        <v>59931.03</v>
      </c>
      <c r="E119" s="247">
        <f>'COST CENTER 14'!F119</f>
        <v>0</v>
      </c>
      <c r="F119" s="247">
        <f>'COST CENTER 14'!G119</f>
        <v>0</v>
      </c>
      <c r="G119" s="247">
        <f>'COST CENTER 14'!H119</f>
        <v>0</v>
      </c>
      <c r="H119" s="253">
        <f t="shared" si="17"/>
        <v>59931.03</v>
      </c>
    </row>
    <row r="120" spans="2:8" ht="29.25" customHeight="1" x14ac:dyDescent="0.2">
      <c r="B120" s="502" t="s">
        <v>6334</v>
      </c>
      <c r="C120" s="31" t="str">
        <f>'COST CENTER 14'!B120</f>
        <v>Construction of tunnel/Izgradnja tunela Preslo (LK 36+989.000- LK 37+484.00, RK 37+433.00- RK 37+433.000)</v>
      </c>
      <c r="D120" s="253">
        <f>'COST CENTER 14'!C243</f>
        <v>10892775.470000004</v>
      </c>
      <c r="E120" s="247">
        <f>'COST CENTER 14'!F243</f>
        <v>0</v>
      </c>
      <c r="F120" s="247">
        <f>'COST CENTER 14'!G243</f>
        <v>0</v>
      </c>
      <c r="G120" s="247">
        <f>'COST CENTER 14'!H243</f>
        <v>0</v>
      </c>
      <c r="H120" s="253">
        <f t="shared" si="17"/>
        <v>10892775.470000004</v>
      </c>
    </row>
    <row r="121" spans="2:8" ht="28.5" x14ac:dyDescent="0.2">
      <c r="B121" s="502" t="s">
        <v>6333</v>
      </c>
      <c r="C121" s="31" t="str">
        <f>'COST CENTER 14'!B244</f>
        <v>Road Works/Radovi na putevima (LK37+484.000—LK37+545.087, RK37+433.00—RK37+581.884)</v>
      </c>
      <c r="D121" s="253">
        <f>'COST CENTER 14'!C296</f>
        <v>650033.20000000042</v>
      </c>
      <c r="E121" s="247">
        <f>'COST CENTER 14'!F296</f>
        <v>0</v>
      </c>
      <c r="F121" s="247">
        <f>'COST CENTER 14'!G296</f>
        <v>0</v>
      </c>
      <c r="G121" s="247">
        <f>'COST CENTER 14'!H296</f>
        <v>0</v>
      </c>
      <c r="H121" s="253">
        <f t="shared" si="17"/>
        <v>650033.20000000042</v>
      </c>
    </row>
    <row r="122" spans="2:8" ht="42.75" customHeight="1" x14ac:dyDescent="0.2">
      <c r="B122" s="502" t="s">
        <v>6332</v>
      </c>
      <c r="C122" s="31" t="str">
        <f>'COST CENTER 14'!B297</f>
        <v>Construction of bridge/Izgradnja mosta Jabuka (LK 37+545.087 - LK 37+617.087, LK 37.733.287- LK 38+309.087, RK 37+581.884- 38+366.284)</v>
      </c>
      <c r="D122" s="253">
        <f>'COST CENTER 14'!C830</f>
        <v>29314076.390000135</v>
      </c>
      <c r="E122" s="247">
        <f>'COST CENTER 14'!F830</f>
        <v>12834732.926403813</v>
      </c>
      <c r="F122" s="247">
        <f>'COST CENTER 14'!G830</f>
        <v>1990649.4717427876</v>
      </c>
      <c r="G122" s="247">
        <f>'COST CENTER 14'!H830</f>
        <v>14825382.398146598</v>
      </c>
      <c r="H122" s="253">
        <f t="shared" si="17"/>
        <v>14488693.991853537</v>
      </c>
    </row>
    <row r="123" spans="2:8" x14ac:dyDescent="0.2">
      <c r="B123" s="502" t="s">
        <v>6331</v>
      </c>
      <c r="C123" s="31" t="str">
        <f>'COST CENTER 14'!B831</f>
        <v>Road Works/ Radovi na putevima (LK37+617.087 —LK37+733.287)</v>
      </c>
      <c r="D123" s="253">
        <f>'COST CENTER 14'!C864</f>
        <v>497543.61999999994</v>
      </c>
      <c r="E123" s="247">
        <f>'COST CENTER 14'!F864</f>
        <v>0</v>
      </c>
      <c r="F123" s="247">
        <f>'COST CENTER 14'!G864</f>
        <v>0</v>
      </c>
      <c r="G123" s="247">
        <f>'COST CENTER 14'!H864</f>
        <v>0</v>
      </c>
      <c r="H123" s="253">
        <f t="shared" si="17"/>
        <v>497543.61999999994</v>
      </c>
    </row>
    <row r="124" spans="2:8" ht="15" x14ac:dyDescent="0.25">
      <c r="B124" s="506"/>
      <c r="C124" s="73" t="s">
        <v>6330</v>
      </c>
      <c r="D124" s="254">
        <f>SUM(D117:D123)</f>
        <v>43785963.750000134</v>
      </c>
      <c r="E124" s="254">
        <f>SUM(E117:E123)</f>
        <v>12929414.696403813</v>
      </c>
      <c r="F124" s="254">
        <f>SUM(F117:F123)</f>
        <v>2024875.1064836707</v>
      </c>
      <c r="G124" s="254">
        <f>SUM(G117:G123)</f>
        <v>14954289.802887481</v>
      </c>
      <c r="H124" s="303">
        <f>D124-G124</f>
        <v>28831673.947112653</v>
      </c>
    </row>
    <row r="125" spans="2:8" ht="31.5" customHeight="1" x14ac:dyDescent="0.25">
      <c r="B125" s="505" t="s">
        <v>6329</v>
      </c>
      <c r="C125" s="170" t="str">
        <f>'COST CENTER 15'!C8:H8</f>
        <v>Subsection/ Podsekcija 4.4  (LK38+309.087-LK40+798.773
RK38+366.284-RK40+817.854)</v>
      </c>
      <c r="D125" s="259"/>
      <c r="E125" s="249"/>
      <c r="F125" s="249"/>
      <c r="G125" s="249"/>
      <c r="H125" s="249"/>
    </row>
    <row r="126" spans="2:8" ht="28.5" x14ac:dyDescent="0.2">
      <c r="B126" s="502" t="s">
        <v>6328</v>
      </c>
      <c r="C126" s="31" t="str">
        <f>'COST CENTER 15'!B10</f>
        <v>Road Works/Radovi na putevima (LK38+309.087—LK38+381.440, RK38+366.284—RK38+675.997)</v>
      </c>
      <c r="D126" s="253">
        <f>'COST CENTER 15'!C43</f>
        <v>1566672.7799999998</v>
      </c>
      <c r="E126" s="247">
        <f>'COST CENTER 15'!F43</f>
        <v>0</v>
      </c>
      <c r="F126" s="247">
        <f>'COST CENTER 15'!G43</f>
        <v>0</v>
      </c>
      <c r="G126" s="247">
        <f>'COST CENTER 15'!H43</f>
        <v>0</v>
      </c>
      <c r="H126" s="253">
        <f t="shared" ref="H126:H133" si="18">D126-G126</f>
        <v>1566672.7799999998</v>
      </c>
    </row>
    <row r="127" spans="2:8" ht="29.25" customHeight="1" x14ac:dyDescent="0.2">
      <c r="B127" s="502" t="s">
        <v>6327</v>
      </c>
      <c r="C127" s="31" t="str">
        <f>'COST CENTER 15'!B44</f>
        <v>Construction of Matesevo interchange/ Izgradnja petlje Mateševo ( LK38+381.440- LK 39+188.394, RK 38+675.997- RK 39.246.583)</v>
      </c>
      <c r="D127" s="253">
        <f>'COST CENTER 15'!C159</f>
        <v>8422955.4099999964</v>
      </c>
      <c r="E127" s="247">
        <f>'COST CENTER 15'!F159</f>
        <v>0</v>
      </c>
      <c r="F127" s="247">
        <f>'COST CENTER 15'!G159</f>
        <v>0</v>
      </c>
      <c r="G127" s="247">
        <f>'COST CENTER 15'!H159</f>
        <v>0</v>
      </c>
      <c r="H127" s="253">
        <f t="shared" si="18"/>
        <v>8422955.4099999964</v>
      </c>
    </row>
    <row r="128" spans="2:8" ht="33.75" customHeight="1" x14ac:dyDescent="0.2">
      <c r="B128" s="502" t="s">
        <v>6326</v>
      </c>
      <c r="C128" s="31" t="str">
        <f>'COST CENTER 15'!B160</f>
        <v>Construction of bridge/ Izgradnja mosta Tara 1 (LK 38+646.087- LK 38+880.087, RK 38+686.584- RK 38+920.584)</v>
      </c>
      <c r="D128" s="253">
        <f>'COST CENTER 15'!C304</f>
        <v>8674559.0500000026</v>
      </c>
      <c r="E128" s="247">
        <f>'COST CENTER 15'!F304</f>
        <v>0</v>
      </c>
      <c r="F128" s="247">
        <f>'COST CENTER 15'!G304</f>
        <v>0</v>
      </c>
      <c r="G128" s="247">
        <f>'COST CENTER 15'!H304</f>
        <v>0</v>
      </c>
      <c r="H128" s="253">
        <f t="shared" si="18"/>
        <v>8674559.0500000026</v>
      </c>
    </row>
    <row r="129" spans="2:8" ht="28.5" x14ac:dyDescent="0.2">
      <c r="B129" s="502" t="s">
        <v>6325</v>
      </c>
      <c r="C129" s="31" t="str">
        <f>'COST CENTER 15'!B305</f>
        <v>Road Works/ Radovi na putevima (LK39+188.394—LK39+376.887, RK39+246.583—RK39+436.384)</v>
      </c>
      <c r="D129" s="253">
        <f>'COST CENTER 15'!C324</f>
        <v>2052852.4499999997</v>
      </c>
      <c r="E129" s="247">
        <f>'COST CENTER 15'!F324</f>
        <v>0</v>
      </c>
      <c r="F129" s="247">
        <f>'COST CENTER 15'!G324</f>
        <v>0</v>
      </c>
      <c r="G129" s="247">
        <f>'COST CENTER 15'!H324</f>
        <v>0</v>
      </c>
      <c r="H129" s="253">
        <f t="shared" si="18"/>
        <v>2052852.4499999997</v>
      </c>
    </row>
    <row r="130" spans="2:8" ht="30" customHeight="1" x14ac:dyDescent="0.2">
      <c r="B130" s="502" t="s">
        <v>6324</v>
      </c>
      <c r="C130" s="31" t="str">
        <f>'COST CENTER 15'!B325</f>
        <v>Construction of bridge/ Izgradnja mosta Tara 2 (LK39+376.887-LK 39+830.687, RK 39+436.384- RK 39+834.184)</v>
      </c>
      <c r="D130" s="253">
        <f>'COST CENTER 15'!C639</f>
        <v>14660392.180000005</v>
      </c>
      <c r="E130" s="247">
        <f>'COST CENTER 15'!F639</f>
        <v>0</v>
      </c>
      <c r="F130" s="247">
        <f>'COST CENTER 15'!G639</f>
        <v>0</v>
      </c>
      <c r="G130" s="247">
        <f>'COST CENTER 15'!H639</f>
        <v>0</v>
      </c>
      <c r="H130" s="253">
        <f t="shared" si="18"/>
        <v>14660392.180000005</v>
      </c>
    </row>
    <row r="131" spans="2:8" ht="28.5" x14ac:dyDescent="0.2">
      <c r="B131" s="502" t="s">
        <v>6323</v>
      </c>
      <c r="C131" s="31" t="str">
        <f>'COST CENTER 15'!B640</f>
        <v>Road Works/ Radovi na putevima (LK39+830+687—LK39+872.817, RK39+834.184—RK39+892.714)</v>
      </c>
      <c r="D131" s="253">
        <f>'COST CENTER 15'!C668</f>
        <v>437926.20000000007</v>
      </c>
      <c r="E131" s="247">
        <f>'COST CENTER 15'!F668</f>
        <v>0</v>
      </c>
      <c r="F131" s="247">
        <f>'COST CENTER 15'!G668</f>
        <v>0</v>
      </c>
      <c r="G131" s="247">
        <f>'COST CENTER 15'!H668</f>
        <v>0</v>
      </c>
      <c r="H131" s="253">
        <f t="shared" si="18"/>
        <v>437926.20000000007</v>
      </c>
    </row>
    <row r="132" spans="2:8" ht="26.25" customHeight="1" x14ac:dyDescent="0.2">
      <c r="B132" s="502" t="s">
        <v>6322</v>
      </c>
      <c r="C132" s="31" t="str">
        <f>'COST CENTER 15'!B669</f>
        <v xml:space="preserve"> Construction of tunnel/ Izgradnja tunela Matesevo (LK39+872.817  - LK 40+424.817, RK 39+892.714- RK 40+452.714)</v>
      </c>
      <c r="D132" s="253">
        <f>'COST CENTER 15'!C813</f>
        <v>12554365.030000014</v>
      </c>
      <c r="E132" s="247">
        <f>'COST CENTER 15'!F813</f>
        <v>0</v>
      </c>
      <c r="F132" s="247">
        <f>'COST CENTER 15'!G813</f>
        <v>0</v>
      </c>
      <c r="G132" s="247">
        <f>'COST CENTER 15'!H813</f>
        <v>0</v>
      </c>
      <c r="H132" s="253">
        <f t="shared" si="18"/>
        <v>12554365.030000014</v>
      </c>
    </row>
    <row r="133" spans="2:8" ht="28.5" x14ac:dyDescent="0.2">
      <c r="B133" s="502" t="s">
        <v>6321</v>
      </c>
      <c r="C133" s="31" t="str">
        <f>'COST CENTER 15'!B814</f>
        <v>Road Works/ Radovi na putevima (LK40+424.817—LK40+798.773, RK40+452.714—RK40+871.854)</v>
      </c>
      <c r="D133" s="253">
        <f>'COST CENTER 15'!C840</f>
        <v>3454843.4800000014</v>
      </c>
      <c r="E133" s="247">
        <f>'COST CENTER 15'!F840</f>
        <v>0</v>
      </c>
      <c r="F133" s="247">
        <f>'COST CENTER 15'!G840</f>
        <v>0</v>
      </c>
      <c r="G133" s="247">
        <f>'COST CENTER 15'!H840</f>
        <v>0</v>
      </c>
      <c r="H133" s="253">
        <f t="shared" si="18"/>
        <v>3454843.4800000014</v>
      </c>
    </row>
    <row r="134" spans="2:8" ht="15" x14ac:dyDescent="0.25">
      <c r="B134" s="19"/>
      <c r="C134" s="73" t="s">
        <v>6320</v>
      </c>
      <c r="D134" s="254">
        <f>SUM(D126:D133)</f>
        <v>51824566.580000028</v>
      </c>
      <c r="E134" s="254">
        <f>SUM(E126:E133)</f>
        <v>0</v>
      </c>
      <c r="F134" s="254">
        <f>SUM(F126:F133)</f>
        <v>0</v>
      </c>
      <c r="G134" s="254">
        <f>SUM(G126:G133)</f>
        <v>0</v>
      </c>
      <c r="H134" s="303">
        <f>D134-G134</f>
        <v>51824566.580000028</v>
      </c>
    </row>
    <row r="135" spans="2:8" ht="15" x14ac:dyDescent="0.25">
      <c r="B135" s="230" t="s">
        <v>6319</v>
      </c>
      <c r="C135" s="170" t="s">
        <v>6318</v>
      </c>
      <c r="D135" s="259"/>
      <c r="E135" s="249"/>
      <c r="F135" s="249"/>
      <c r="G135" s="249"/>
      <c r="H135" s="249"/>
    </row>
    <row r="136" spans="2:8" x14ac:dyDescent="0.2">
      <c r="B136" s="229" t="s">
        <v>6317</v>
      </c>
      <c r="C136" s="31" t="s">
        <v>6316</v>
      </c>
      <c r="D136" s="253">
        <f>'COST CENTER C'!C221</f>
        <v>4649330.0000000149</v>
      </c>
      <c r="E136" s="26">
        <f>'COST CENTER C'!F221</f>
        <v>0</v>
      </c>
      <c r="F136" s="26">
        <f>'COST CENTER C'!G221</f>
        <v>0</v>
      </c>
      <c r="G136" s="26">
        <f>'COST CENTER C'!H221</f>
        <v>0</v>
      </c>
      <c r="H136" s="253">
        <f t="shared" ref="H136:H140" si="19">D136-G136</f>
        <v>4649330.0000000149</v>
      </c>
    </row>
    <row r="137" spans="2:8" x14ac:dyDescent="0.2">
      <c r="B137" s="229" t="s">
        <v>6315</v>
      </c>
      <c r="C137" s="31" t="s">
        <v>6314</v>
      </c>
      <c r="D137" s="253">
        <f>'COST CENTER C'!C239</f>
        <v>4510614.76</v>
      </c>
      <c r="E137" s="26">
        <f>'COST CENTER C'!F239</f>
        <v>0</v>
      </c>
      <c r="F137" s="26">
        <f>'COST CENTER C'!G239</f>
        <v>0</v>
      </c>
      <c r="G137" s="26">
        <f>'COST CENTER C'!H239</f>
        <v>0</v>
      </c>
      <c r="H137" s="253">
        <f t="shared" si="19"/>
        <v>4510614.76</v>
      </c>
    </row>
    <row r="138" spans="2:8" x14ac:dyDescent="0.2">
      <c r="B138" s="229" t="s">
        <v>6313</v>
      </c>
      <c r="C138" s="31" t="s">
        <v>6312</v>
      </c>
      <c r="D138" s="253">
        <f>'COST CENTER C'!C451</f>
        <v>23234617.929999981</v>
      </c>
      <c r="E138" s="26">
        <f>'COST CENTER C'!F451</f>
        <v>0</v>
      </c>
      <c r="F138" s="26">
        <f>'COST CENTER C'!G451</f>
        <v>0</v>
      </c>
      <c r="G138" s="26">
        <f>'COST CENTER C'!H451</f>
        <v>0</v>
      </c>
      <c r="H138" s="253">
        <f t="shared" si="19"/>
        <v>23234617.929999981</v>
      </c>
    </row>
    <row r="139" spans="2:8" x14ac:dyDescent="0.2">
      <c r="B139" s="229" t="s">
        <v>6311</v>
      </c>
      <c r="C139" s="31" t="s">
        <v>6310</v>
      </c>
      <c r="D139" s="253">
        <f>'COST CENTER C'!C493</f>
        <v>702887.99999999988</v>
      </c>
      <c r="E139" s="26">
        <f>'COST CENTER C'!F493</f>
        <v>0</v>
      </c>
      <c r="F139" s="26">
        <f>'COST CENTER C'!G493</f>
        <v>0</v>
      </c>
      <c r="G139" s="26">
        <f>'COST CENTER C'!H493</f>
        <v>0</v>
      </c>
      <c r="H139" s="253">
        <f t="shared" si="19"/>
        <v>702887.99999999988</v>
      </c>
    </row>
    <row r="140" spans="2:8" x14ac:dyDescent="0.2">
      <c r="B140" s="229" t="s">
        <v>6309</v>
      </c>
      <c r="C140" s="31" t="s">
        <v>6308</v>
      </c>
      <c r="D140" s="253">
        <f>'COST CENTER C'!C496</f>
        <v>5203807.6399999997</v>
      </c>
      <c r="E140" s="263">
        <f>'COST CENTER C'!F496</f>
        <v>0</v>
      </c>
      <c r="F140" s="263">
        <f>'COST CENTER C'!G496</f>
        <v>0</v>
      </c>
      <c r="G140" s="263">
        <f>'COST CENTER C'!H496</f>
        <v>0</v>
      </c>
      <c r="H140" s="253">
        <f t="shared" si="19"/>
        <v>5203807.6399999997</v>
      </c>
    </row>
    <row r="141" spans="2:8" ht="15.75" thickBot="1" x14ac:dyDescent="0.3">
      <c r="B141" s="6"/>
      <c r="C141" s="264" t="s">
        <v>6307</v>
      </c>
      <c r="D141" s="304">
        <f>SUM(D136:D140)</f>
        <v>38301258.329999998</v>
      </c>
      <c r="E141" s="260">
        <f>SUM(E136:E140)</f>
        <v>0</v>
      </c>
      <c r="F141" s="260">
        <f>SUM(F136:F140)</f>
        <v>0</v>
      </c>
      <c r="G141" s="261">
        <f>SUM(G136:G140)</f>
        <v>0</v>
      </c>
      <c r="H141" s="303">
        <f>D141-G141</f>
        <v>38301258.329999998</v>
      </c>
    </row>
    <row r="142" spans="2:8" ht="15.75" thickBot="1" x14ac:dyDescent="0.3">
      <c r="C142" s="228" t="s">
        <v>6244</v>
      </c>
      <c r="D142" s="262">
        <f>D12+D23+D30+D35+D38+D44+D55+D60+D69+D77+D82+D89+D111+D115+D124+D134+D141</f>
        <v>809577356.14453065</v>
      </c>
      <c r="E142" s="262">
        <f>E12+E23+E30+E35+E38+E44+E55+E60+E69+E77+E82+E89+E111+E115+E124+E134+E141-0.02</f>
        <v>145696491.76385555</v>
      </c>
      <c r="F142" s="262">
        <f>F12+F23+F30+F35+F38+F44+F55+F60+F69+F77+F82+F89+F111+F115+F124+F134+F141</f>
        <v>23330684.640096657</v>
      </c>
      <c r="G142" s="262">
        <f>G12+G23+G30+G35+G38+G44+G55+G60+G69+G77+G82+G89+G111+G115+G124+G134+G141-0.02</f>
        <v>169027176.40395215</v>
      </c>
      <c r="H142" s="262">
        <f>H12+H23+H30+H35+H38+H44+H55+H60+H69+H77+H82+H89+H111+H115+H124+H134+H141</f>
        <v>640550179.7160275</v>
      </c>
    </row>
    <row r="143" spans="2:8" x14ac:dyDescent="0.2">
      <c r="D143" s="22"/>
    </row>
    <row r="145" spans="6:7" x14ac:dyDescent="0.2">
      <c r="G145" s="22"/>
    </row>
    <row r="149" spans="6:7" x14ac:dyDescent="0.2">
      <c r="F149" s="22">
        <f>E142+F142</f>
        <v>169027176.40395221</v>
      </c>
    </row>
  </sheetData>
  <mergeCells count="1">
    <mergeCell ref="B6:C6"/>
  </mergeCells>
  <phoneticPr fontId="40" type="noConversion"/>
  <pageMargins left="0.70866141732283472" right="0.70866141732283472" top="0.74803149606299213" bottom="0.74803149606299213" header="0.31496062992125984" footer="0.31496062992125984"/>
  <pageSetup paperSize="9" scale="46" fitToHeight="0" orientation="portrait" r:id="rId1"/>
  <headerFooter>
    <oddFooter>&amp;R&amp;P/&amp;N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32"/>
  <sheetViews>
    <sheetView view="pageBreakPreview" zoomScaleSheetLayoutView="100" workbookViewId="0">
      <selection activeCell="H1" sqref="H1"/>
    </sheetView>
  </sheetViews>
  <sheetFormatPr defaultColWidth="9.125" defaultRowHeight="14.25" x14ac:dyDescent="0.2"/>
  <cols>
    <col min="1" max="1" width="1.125" style="1" customWidth="1"/>
    <col min="2" max="2" width="17.75" style="1" customWidth="1"/>
    <col min="3" max="3" width="39.75" style="1" customWidth="1"/>
    <col min="4" max="4" width="15.75" style="1" customWidth="1"/>
    <col min="5" max="5" width="10.25" style="1" customWidth="1"/>
    <col min="6" max="7" width="13.25" style="1" customWidth="1"/>
    <col min="8" max="8" width="13.125" style="1" bestFit="1" customWidth="1"/>
    <col min="9" max="9" width="13.875" style="1" bestFit="1" customWidth="1"/>
    <col min="10" max="16384" width="9.125" style="1"/>
  </cols>
  <sheetData>
    <row r="2" spans="2:9" ht="15" x14ac:dyDescent="0.25">
      <c r="B2" s="5" t="s">
        <v>6451</v>
      </c>
      <c r="C2" s="5"/>
    </row>
    <row r="3" spans="2:9" ht="15" x14ac:dyDescent="0.25">
      <c r="B3" s="5"/>
      <c r="C3" s="5"/>
    </row>
    <row r="4" spans="2:9" ht="15" x14ac:dyDescent="0.25">
      <c r="B4" s="5" t="s">
        <v>6452</v>
      </c>
      <c r="C4" s="5"/>
    </row>
    <row r="5" spans="2:9" ht="15" x14ac:dyDescent="0.25">
      <c r="B5" s="5"/>
      <c r="C5" s="5"/>
    </row>
    <row r="6" spans="2:9" ht="15" x14ac:dyDescent="0.25">
      <c r="B6" s="59"/>
      <c r="C6" s="329" t="s">
        <v>6551</v>
      </c>
    </row>
    <row r="7" spans="2:9" ht="15" thickBot="1" x14ac:dyDescent="0.25"/>
    <row r="8" spans="2:9" ht="15" x14ac:dyDescent="0.25">
      <c r="B8" s="783" t="s">
        <v>6226</v>
      </c>
      <c r="C8" s="785" t="s">
        <v>42</v>
      </c>
      <c r="D8" s="787" t="s">
        <v>6229</v>
      </c>
      <c r="E8" s="788"/>
      <c r="F8" s="788"/>
      <c r="G8" s="788"/>
      <c r="H8" s="788"/>
      <c r="I8" s="788"/>
    </row>
    <row r="9" spans="2:9" ht="59.25" x14ac:dyDescent="0.2">
      <c r="B9" s="784"/>
      <c r="C9" s="786"/>
      <c r="D9" s="164" t="s">
        <v>5468</v>
      </c>
      <c r="E9" s="164" t="s">
        <v>5469</v>
      </c>
      <c r="F9" s="165" t="s">
        <v>5470</v>
      </c>
      <c r="G9" s="164" t="s">
        <v>5471</v>
      </c>
      <c r="H9" s="165" t="s">
        <v>5472</v>
      </c>
      <c r="I9" s="164" t="s">
        <v>5473</v>
      </c>
    </row>
    <row r="10" spans="2:9" ht="30" x14ac:dyDescent="0.25">
      <c r="B10" s="170" t="s">
        <v>6227</v>
      </c>
      <c r="C10" s="166" t="s">
        <v>6228</v>
      </c>
      <c r="D10" s="8"/>
      <c r="E10" s="8"/>
      <c r="F10" s="8"/>
      <c r="G10" s="8"/>
      <c r="H10" s="8"/>
      <c r="I10" s="9"/>
    </row>
    <row r="11" spans="2:9" ht="15" x14ac:dyDescent="0.25">
      <c r="B11" s="19" t="s">
        <v>43</v>
      </c>
      <c r="C11" s="11" t="s">
        <v>6230</v>
      </c>
      <c r="D11" s="17"/>
      <c r="E11" s="18"/>
      <c r="F11" s="6"/>
      <c r="G11" s="6"/>
      <c r="H11" s="6"/>
      <c r="I11" s="6"/>
    </row>
    <row r="12" spans="2:9" ht="28.5" x14ac:dyDescent="0.2">
      <c r="B12" s="781" t="s">
        <v>1411</v>
      </c>
      <c r="C12" s="31" t="s">
        <v>6589</v>
      </c>
      <c r="D12" s="253">
        <v>449612.88</v>
      </c>
      <c r="E12" s="409">
        <v>17</v>
      </c>
      <c r="F12" s="6">
        <v>25</v>
      </c>
      <c r="G12" s="253">
        <v>449612.88</v>
      </c>
      <c r="H12" s="253">
        <v>0</v>
      </c>
      <c r="I12" s="253">
        <f>G12+H12</f>
        <v>449612.88</v>
      </c>
    </row>
    <row r="13" spans="2:9" ht="28.5" x14ac:dyDescent="0.2">
      <c r="B13" s="791"/>
      <c r="C13" s="31" t="s">
        <v>6590</v>
      </c>
      <c r="D13" s="253">
        <f>999139.73*0.45</f>
        <v>449612.87849999999</v>
      </c>
      <c r="E13" s="250">
        <v>17</v>
      </c>
      <c r="F13" s="250">
        <v>22</v>
      </c>
      <c r="G13" s="253">
        <v>449612.88</v>
      </c>
      <c r="H13" s="253">
        <v>0</v>
      </c>
      <c r="I13" s="253">
        <f>G13+H13</f>
        <v>449612.88</v>
      </c>
    </row>
    <row r="14" spans="2:9" ht="28.5" x14ac:dyDescent="0.2">
      <c r="B14" s="792"/>
      <c r="C14" s="31" t="s">
        <v>6591</v>
      </c>
      <c r="D14" s="253">
        <v>99913.97</v>
      </c>
      <c r="E14" s="250">
        <v>17</v>
      </c>
      <c r="F14" s="250"/>
      <c r="G14" s="253">
        <v>0</v>
      </c>
      <c r="H14" s="253">
        <v>0</v>
      </c>
      <c r="I14" s="253">
        <f>G14+H14</f>
        <v>0</v>
      </c>
    </row>
    <row r="15" spans="2:9" ht="28.5" x14ac:dyDescent="0.2">
      <c r="B15" s="10" t="s">
        <v>1412</v>
      </c>
      <c r="C15" s="31" t="s">
        <v>6231</v>
      </c>
      <c r="D15" s="253">
        <v>353307.99</v>
      </c>
      <c r="E15" s="250">
        <v>17</v>
      </c>
      <c r="F15" s="250">
        <v>18</v>
      </c>
      <c r="G15" s="253">
        <v>353307.99</v>
      </c>
      <c r="H15" s="253">
        <v>0</v>
      </c>
      <c r="I15" s="253">
        <f t="shared" ref="I15:I31" si="0">G15-H15</f>
        <v>353307.99</v>
      </c>
    </row>
    <row r="16" spans="2:9" ht="28.5" x14ac:dyDescent="0.2">
      <c r="B16" s="10" t="s">
        <v>1413</v>
      </c>
      <c r="C16" s="31" t="s">
        <v>6232</v>
      </c>
      <c r="D16" s="253">
        <v>211243.18</v>
      </c>
      <c r="E16" s="250">
        <v>15</v>
      </c>
      <c r="F16" s="250">
        <v>12</v>
      </c>
      <c r="G16" s="253">
        <v>211243.18</v>
      </c>
      <c r="H16" s="253">
        <v>0</v>
      </c>
      <c r="I16" s="253">
        <f t="shared" si="0"/>
        <v>211243.18</v>
      </c>
    </row>
    <row r="17" spans="2:9" ht="28.5" x14ac:dyDescent="0.2">
      <c r="B17" s="10" t="s">
        <v>1414</v>
      </c>
      <c r="C17" s="31" t="s">
        <v>6233</v>
      </c>
      <c r="D17" s="253">
        <v>788885.02</v>
      </c>
      <c r="E17" s="250">
        <v>17</v>
      </c>
      <c r="F17" s="250">
        <v>22</v>
      </c>
      <c r="G17" s="253">
        <v>788885.02</v>
      </c>
      <c r="H17" s="253">
        <v>0</v>
      </c>
      <c r="I17" s="253">
        <f>G17+H17</f>
        <v>788885.02</v>
      </c>
    </row>
    <row r="18" spans="2:9" ht="28.5" x14ac:dyDescent="0.2">
      <c r="B18" s="10" t="s">
        <v>1415</v>
      </c>
      <c r="C18" s="31" t="s">
        <v>6234</v>
      </c>
      <c r="D18" s="253">
        <v>741819.66</v>
      </c>
      <c r="E18" s="250">
        <v>17</v>
      </c>
      <c r="F18" s="250">
        <v>19</v>
      </c>
      <c r="G18" s="253">
        <v>741819.66</v>
      </c>
      <c r="H18" s="253">
        <v>0</v>
      </c>
      <c r="I18" s="253">
        <f t="shared" si="0"/>
        <v>741819.66</v>
      </c>
    </row>
    <row r="19" spans="2:9" ht="28.5" x14ac:dyDescent="0.2">
      <c r="B19" s="10" t="s">
        <v>1416</v>
      </c>
      <c r="C19" s="31" t="s">
        <v>6235</v>
      </c>
      <c r="D19" s="253">
        <v>1026816.95</v>
      </c>
      <c r="E19" s="250">
        <v>17</v>
      </c>
      <c r="F19" s="250">
        <v>20</v>
      </c>
      <c r="G19" s="253">
        <v>1026816.95</v>
      </c>
      <c r="H19" s="253">
        <v>0</v>
      </c>
      <c r="I19" s="253">
        <f t="shared" si="0"/>
        <v>1026816.95</v>
      </c>
    </row>
    <row r="20" spans="2:9" ht="28.5" x14ac:dyDescent="0.2">
      <c r="B20" s="10" t="s">
        <v>1417</v>
      </c>
      <c r="C20" s="31" t="s">
        <v>6236</v>
      </c>
      <c r="D20" s="253">
        <v>637830.47</v>
      </c>
      <c r="E20" s="250">
        <v>15</v>
      </c>
      <c r="F20" s="250">
        <v>12</v>
      </c>
      <c r="G20" s="253">
        <v>637830.47</v>
      </c>
      <c r="H20" s="253">
        <v>0</v>
      </c>
      <c r="I20" s="253">
        <f t="shared" si="0"/>
        <v>637830.47</v>
      </c>
    </row>
    <row r="21" spans="2:9" ht="28.5" x14ac:dyDescent="0.2">
      <c r="B21" s="10" t="s">
        <v>1418</v>
      </c>
      <c r="C21" s="31" t="s">
        <v>6237</v>
      </c>
      <c r="D21" s="253">
        <v>423845.63</v>
      </c>
      <c r="E21" s="250">
        <v>19</v>
      </c>
      <c r="F21" s="250">
        <v>24</v>
      </c>
      <c r="G21" s="253">
        <v>423845.63</v>
      </c>
      <c r="H21" s="253">
        <v>0</v>
      </c>
      <c r="I21" s="253">
        <f>G21+H21</f>
        <v>423845.63</v>
      </c>
    </row>
    <row r="22" spans="2:9" ht="28.5" x14ac:dyDescent="0.2">
      <c r="B22" s="10" t="s">
        <v>1419</v>
      </c>
      <c r="C22" s="31" t="s">
        <v>6238</v>
      </c>
      <c r="D22" s="253">
        <v>390919.3</v>
      </c>
      <c r="E22" s="250">
        <v>17</v>
      </c>
      <c r="F22" s="250">
        <v>24</v>
      </c>
      <c r="G22" s="253">
        <v>390919.3</v>
      </c>
      <c r="H22" s="253">
        <v>0</v>
      </c>
      <c r="I22" s="253">
        <f>G22+H22</f>
        <v>390919.3</v>
      </c>
    </row>
    <row r="23" spans="2:9" ht="28.5" x14ac:dyDescent="0.2">
      <c r="B23" s="10" t="s">
        <v>1420</v>
      </c>
      <c r="C23" s="31" t="s">
        <v>6239</v>
      </c>
      <c r="D23" s="253">
        <v>588962.54</v>
      </c>
      <c r="E23" s="250">
        <v>15</v>
      </c>
      <c r="F23" s="250">
        <v>15</v>
      </c>
      <c r="G23" s="253">
        <v>588962.54</v>
      </c>
      <c r="H23" s="253">
        <v>0</v>
      </c>
      <c r="I23" s="253">
        <f t="shared" si="0"/>
        <v>588962.54</v>
      </c>
    </row>
    <row r="24" spans="2:9" ht="28.5" x14ac:dyDescent="0.2">
      <c r="B24" s="789" t="s">
        <v>1421</v>
      </c>
      <c r="C24" s="31" t="s">
        <v>6531</v>
      </c>
      <c r="D24" s="253">
        <v>236432.41</v>
      </c>
      <c r="E24" s="250">
        <v>17</v>
      </c>
      <c r="F24" s="250">
        <v>24</v>
      </c>
      <c r="G24" s="253">
        <v>236432.41</v>
      </c>
      <c r="H24" s="253">
        <v>0</v>
      </c>
      <c r="I24" s="253">
        <f>G24+H24</f>
        <v>236432.41</v>
      </c>
    </row>
    <row r="25" spans="2:9" ht="28.5" x14ac:dyDescent="0.2">
      <c r="B25" s="790"/>
      <c r="C25" s="31" t="s">
        <v>6532</v>
      </c>
      <c r="D25" s="253">
        <v>236432.41</v>
      </c>
      <c r="E25" s="250">
        <v>17</v>
      </c>
      <c r="F25" s="250">
        <v>18</v>
      </c>
      <c r="G25" s="253">
        <v>236432.41</v>
      </c>
      <c r="H25" s="253">
        <v>0</v>
      </c>
      <c r="I25" s="253">
        <f t="shared" si="0"/>
        <v>236432.41</v>
      </c>
    </row>
    <row r="26" spans="2:9" ht="28.5" x14ac:dyDescent="0.2">
      <c r="B26" s="10" t="s">
        <v>1422</v>
      </c>
      <c r="C26" s="31" t="s">
        <v>6240</v>
      </c>
      <c r="D26" s="253">
        <v>773549.52</v>
      </c>
      <c r="E26" s="250">
        <v>19</v>
      </c>
      <c r="F26" s="250">
        <v>24</v>
      </c>
      <c r="G26" s="253">
        <v>773549.52</v>
      </c>
      <c r="H26" s="253">
        <v>0</v>
      </c>
      <c r="I26" s="253">
        <f>G26+H26</f>
        <v>773549.52</v>
      </c>
    </row>
    <row r="27" spans="2:9" ht="28.5" x14ac:dyDescent="0.2">
      <c r="B27" s="10" t="s">
        <v>1423</v>
      </c>
      <c r="C27" s="31" t="s">
        <v>6241</v>
      </c>
      <c r="D27" s="253">
        <v>511904.75</v>
      </c>
      <c r="E27" s="250">
        <v>15</v>
      </c>
      <c r="F27" s="250">
        <v>14</v>
      </c>
      <c r="G27" s="253">
        <v>511904.75</v>
      </c>
      <c r="H27" s="253">
        <v>0</v>
      </c>
      <c r="I27" s="253">
        <f t="shared" si="0"/>
        <v>511904.75</v>
      </c>
    </row>
    <row r="28" spans="2:9" ht="28.5" x14ac:dyDescent="0.2">
      <c r="B28" s="10" t="s">
        <v>1424</v>
      </c>
      <c r="C28" s="31" t="s">
        <v>6242</v>
      </c>
      <c r="D28" s="253">
        <v>300964.11</v>
      </c>
      <c r="E28" s="250">
        <v>17</v>
      </c>
      <c r="F28" s="250">
        <v>19</v>
      </c>
      <c r="G28" s="253">
        <v>300964.11</v>
      </c>
      <c r="H28" s="253">
        <v>0</v>
      </c>
      <c r="I28" s="253">
        <f t="shared" si="0"/>
        <v>300964.11</v>
      </c>
    </row>
    <row r="29" spans="2:9" ht="33.75" customHeight="1" x14ac:dyDescent="0.2">
      <c r="B29" s="781" t="s">
        <v>1425</v>
      </c>
      <c r="C29" s="31" t="s">
        <v>6595</v>
      </c>
      <c r="D29" s="253">
        <v>503643.51</v>
      </c>
      <c r="E29" s="250">
        <v>19</v>
      </c>
      <c r="F29" s="250">
        <v>24</v>
      </c>
      <c r="G29" s="253">
        <v>503643.51</v>
      </c>
      <c r="H29" s="253">
        <v>0</v>
      </c>
      <c r="I29" s="253">
        <f>G29+H29</f>
        <v>503643.51</v>
      </c>
    </row>
    <row r="30" spans="2:9" ht="28.5" x14ac:dyDescent="0.2">
      <c r="B30" s="782"/>
      <c r="C30" s="31" t="s">
        <v>6596</v>
      </c>
      <c r="D30" s="253">
        <v>26507.55</v>
      </c>
      <c r="E30" s="250">
        <v>19</v>
      </c>
      <c r="F30" s="250"/>
      <c r="G30" s="253">
        <v>0</v>
      </c>
      <c r="H30" s="253">
        <v>0</v>
      </c>
      <c r="I30" s="253">
        <f t="shared" si="0"/>
        <v>0</v>
      </c>
    </row>
    <row r="31" spans="2:9" ht="43.5" thickBot="1" x14ac:dyDescent="0.25">
      <c r="B31" s="157" t="s">
        <v>1478</v>
      </c>
      <c r="C31" s="218" t="s">
        <v>6243</v>
      </c>
      <c r="D31" s="62">
        <v>972467.19</v>
      </c>
      <c r="E31" s="63">
        <v>20</v>
      </c>
      <c r="F31" s="63"/>
      <c r="G31" s="62">
        <v>0</v>
      </c>
      <c r="H31" s="62">
        <v>0</v>
      </c>
      <c r="I31" s="253">
        <f t="shared" si="0"/>
        <v>0</v>
      </c>
    </row>
    <row r="32" spans="2:9" ht="15.75" thickBot="1" x14ac:dyDescent="0.3">
      <c r="B32" s="65"/>
      <c r="C32" s="59" t="s">
        <v>6244</v>
      </c>
      <c r="D32" s="64">
        <f>SUM(D12:D31)</f>
        <v>9724671.9185000006</v>
      </c>
      <c r="E32" s="156"/>
      <c r="F32" s="66"/>
      <c r="G32" s="64">
        <f>SUM(G12:G31)</f>
        <v>8625783.2100000009</v>
      </c>
      <c r="H32" s="64">
        <f>SUM(H12:H31)</f>
        <v>0</v>
      </c>
      <c r="I32" s="64">
        <f>SUM(I12:I31)</f>
        <v>8625783.2100000009</v>
      </c>
    </row>
  </sheetData>
  <mergeCells count="6">
    <mergeCell ref="B29:B30"/>
    <mergeCell ref="B8:B9"/>
    <mergeCell ref="C8:C9"/>
    <mergeCell ref="D8:I8"/>
    <mergeCell ref="B24:B25"/>
    <mergeCell ref="B12:B14"/>
  </mergeCells>
  <phoneticPr fontId="40" type="noConversion"/>
  <pageMargins left="0.70866141732283472" right="0.70866141732283472" top="0.74803149606299213" bottom="0.74803149606299213" header="0.31496062992125984" footer="0.31496062992125984"/>
  <pageSetup paperSize="9" scale="64" fitToHeight="0" orientation="portrait" r:id="rId1"/>
  <headerFooter>
    <oddFooter>&amp;R&amp;P/&amp;N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  <pageSetUpPr fitToPage="1"/>
  </sheetPr>
  <dimension ref="A1:I1005"/>
  <sheetViews>
    <sheetView view="pageBreakPreview" topLeftCell="A289" zoomScaleSheetLayoutView="100" workbookViewId="0">
      <selection activeCell="B301" sqref="B301"/>
    </sheetView>
  </sheetViews>
  <sheetFormatPr defaultColWidth="9.125" defaultRowHeight="14.25" x14ac:dyDescent="0.2"/>
  <cols>
    <col min="1" max="1" width="18.75" style="1" customWidth="1"/>
    <col min="2" max="2" width="50.25" style="1" customWidth="1"/>
    <col min="3" max="3" width="16.125" style="1" customWidth="1"/>
    <col min="4" max="4" width="11.875" style="1" hidden="1" customWidth="1"/>
    <col min="5" max="5" width="12.75" style="1" hidden="1" customWidth="1"/>
    <col min="6" max="6" width="15.125" style="1" customWidth="1"/>
    <col min="7" max="7" width="14.75" style="1" customWidth="1"/>
    <col min="8" max="8" width="14.25" style="1" customWidth="1"/>
    <col min="9" max="16384" width="9.125" style="1"/>
  </cols>
  <sheetData>
    <row r="1" spans="1:8" x14ac:dyDescent="0.2">
      <c r="A1" s="696">
        <v>0</v>
      </c>
      <c r="B1" s="696">
        <v>1</v>
      </c>
      <c r="C1" s="696">
        <v>2</v>
      </c>
      <c r="D1" s="696">
        <v>3</v>
      </c>
      <c r="E1" s="696">
        <v>4</v>
      </c>
      <c r="F1" s="696">
        <v>5</v>
      </c>
      <c r="G1" s="696">
        <v>6</v>
      </c>
      <c r="H1" s="696">
        <v>7</v>
      </c>
    </row>
    <row r="2" spans="1:8" ht="15" x14ac:dyDescent="0.25">
      <c r="A2" s="45" t="s">
        <v>15395</v>
      </c>
      <c r="B2" s="238"/>
    </row>
    <row r="3" spans="1:8" ht="15" x14ac:dyDescent="0.25">
      <c r="A3" s="45"/>
      <c r="B3" s="238"/>
      <c r="C3" s="1">
        <f>23000*12</f>
        <v>276000</v>
      </c>
    </row>
    <row r="4" spans="1:8" ht="15" x14ac:dyDescent="0.25">
      <c r="A4" s="45" t="s">
        <v>6453</v>
      </c>
      <c r="B4" s="238"/>
    </row>
    <row r="5" spans="1:8" ht="15" x14ac:dyDescent="0.25">
      <c r="A5" s="5"/>
      <c r="B5" s="5"/>
    </row>
    <row r="6" spans="1:8" ht="15" x14ac:dyDescent="0.25">
      <c r="A6" s="75" t="s">
        <v>14139</v>
      </c>
      <c r="B6" s="75"/>
    </row>
    <row r="7" spans="1:8" ht="15" thickBot="1" x14ac:dyDescent="0.25"/>
    <row r="8" spans="1:8" ht="30.75" customHeight="1" x14ac:dyDescent="0.2">
      <c r="A8" s="783" t="s">
        <v>6226</v>
      </c>
      <c r="B8" s="798" t="s">
        <v>1438</v>
      </c>
      <c r="C8" s="795" t="s">
        <v>6983</v>
      </c>
      <c r="D8" s="796"/>
      <c r="E8" s="796"/>
      <c r="F8" s="796"/>
      <c r="G8" s="796"/>
      <c r="H8" s="797"/>
    </row>
    <row r="9" spans="1:8" ht="58.5" x14ac:dyDescent="0.2">
      <c r="A9" s="784"/>
      <c r="B9" s="799"/>
      <c r="C9" s="164" t="s">
        <v>5468</v>
      </c>
      <c r="D9" s="164" t="s">
        <v>5469</v>
      </c>
      <c r="E9" s="165" t="s">
        <v>5470</v>
      </c>
      <c r="F9" s="164" t="s">
        <v>5471</v>
      </c>
      <c r="G9" s="165" t="s">
        <v>5472</v>
      </c>
      <c r="H9" s="164" t="s">
        <v>5473</v>
      </c>
    </row>
    <row r="10" spans="1:8" ht="30" x14ac:dyDescent="0.25">
      <c r="A10" s="166" t="s">
        <v>15402</v>
      </c>
      <c r="B10" s="166" t="s">
        <v>6984</v>
      </c>
      <c r="C10" s="20"/>
      <c r="D10" s="20"/>
      <c r="E10" s="20"/>
      <c r="F10" s="20"/>
      <c r="G10" s="20"/>
      <c r="H10" s="161"/>
    </row>
    <row r="11" spans="1:8" x14ac:dyDescent="0.2">
      <c r="A11" s="6"/>
      <c r="B11" s="6" t="s">
        <v>5474</v>
      </c>
      <c r="C11" s="250"/>
      <c r="D11" s="250"/>
      <c r="E11" s="250"/>
      <c r="F11" s="250"/>
      <c r="G11" s="250"/>
      <c r="H11" s="256"/>
    </row>
    <row r="12" spans="1:8" ht="15" x14ac:dyDescent="0.25">
      <c r="A12" s="11" t="s">
        <v>15403</v>
      </c>
      <c r="B12" s="12" t="s">
        <v>5475</v>
      </c>
      <c r="C12" s="269"/>
      <c r="D12" s="269"/>
      <c r="E12" s="255"/>
      <c r="F12" s="255"/>
      <c r="G12" s="255"/>
      <c r="H12" s="270"/>
    </row>
    <row r="13" spans="1:8" x14ac:dyDescent="0.2">
      <c r="A13" s="10" t="s">
        <v>2</v>
      </c>
      <c r="B13" s="6" t="s">
        <v>5476</v>
      </c>
      <c r="C13" s="253"/>
      <c r="D13" s="250"/>
      <c r="E13" s="250"/>
      <c r="F13" s="250"/>
      <c r="G13" s="250"/>
      <c r="H13" s="256"/>
    </row>
    <row r="14" spans="1:8" ht="28.5" x14ac:dyDescent="0.2">
      <c r="A14" s="550" t="s">
        <v>4672</v>
      </c>
      <c r="B14" s="547" t="s">
        <v>14140</v>
      </c>
      <c r="C14" s="278">
        <v>48197.275390709219</v>
      </c>
      <c r="D14" s="402">
        <v>17</v>
      </c>
      <c r="E14" s="255"/>
      <c r="F14" s="62">
        <v>0</v>
      </c>
      <c r="G14" s="62">
        <v>0</v>
      </c>
      <c r="H14" s="253">
        <f t="shared" ref="H14:H15" si="0">G14-F14</f>
        <v>0</v>
      </c>
    </row>
    <row r="15" spans="1:8" ht="28.5" x14ac:dyDescent="0.2">
      <c r="A15" s="550" t="s">
        <v>4673</v>
      </c>
      <c r="B15" s="547" t="s">
        <v>14141</v>
      </c>
      <c r="C15" s="278">
        <v>37208.29660162751</v>
      </c>
      <c r="D15" s="402">
        <v>17</v>
      </c>
      <c r="E15" s="255"/>
      <c r="F15" s="62">
        <v>0</v>
      </c>
      <c r="G15" s="62">
        <v>0</v>
      </c>
      <c r="H15" s="253">
        <f t="shared" si="0"/>
        <v>0</v>
      </c>
    </row>
    <row r="16" spans="1:8" ht="15" x14ac:dyDescent="0.25">
      <c r="A16" s="559" t="s">
        <v>3</v>
      </c>
      <c r="B16" s="560" t="s">
        <v>14142</v>
      </c>
      <c r="C16" s="278"/>
      <c r="D16" s="402">
        <v>26</v>
      </c>
      <c r="E16" s="255"/>
      <c r="F16" s="268"/>
      <c r="G16" s="268"/>
      <c r="H16" s="267"/>
    </row>
    <row r="17" spans="1:8" x14ac:dyDescent="0.2">
      <c r="A17" s="549"/>
      <c r="B17" s="520" t="s">
        <v>14143</v>
      </c>
      <c r="C17" s="278"/>
      <c r="D17" s="402"/>
      <c r="E17" s="255"/>
      <c r="F17" s="268"/>
      <c r="G17" s="268"/>
      <c r="H17" s="267"/>
    </row>
    <row r="18" spans="1:8" ht="15" x14ac:dyDescent="0.25">
      <c r="A18" s="559" t="s">
        <v>14144</v>
      </c>
      <c r="B18" s="519" t="s">
        <v>14145</v>
      </c>
      <c r="C18" s="278"/>
      <c r="D18" s="402"/>
      <c r="E18" s="255"/>
      <c r="F18" s="268"/>
      <c r="G18" s="268"/>
      <c r="H18" s="267"/>
    </row>
    <row r="19" spans="1:8" x14ac:dyDescent="0.2">
      <c r="A19" s="549" t="s">
        <v>14146</v>
      </c>
      <c r="B19" s="520" t="s">
        <v>14147</v>
      </c>
      <c r="C19" s="278">
        <v>53050.287224085434</v>
      </c>
      <c r="D19" s="402"/>
      <c r="E19" s="255"/>
      <c r="F19" s="62">
        <v>0</v>
      </c>
      <c r="G19" s="62">
        <v>0</v>
      </c>
      <c r="H19" s="253">
        <f t="shared" ref="H19:H28" si="1">G19-F19</f>
        <v>0</v>
      </c>
    </row>
    <row r="20" spans="1:8" x14ac:dyDescent="0.2">
      <c r="A20" s="549" t="s">
        <v>14148</v>
      </c>
      <c r="B20" s="520" t="s">
        <v>14149</v>
      </c>
      <c r="C20" s="278">
        <v>59607.06429672517</v>
      </c>
      <c r="D20" s="402"/>
      <c r="E20" s="255"/>
      <c r="F20" s="62">
        <v>0</v>
      </c>
      <c r="G20" s="62">
        <v>0</v>
      </c>
      <c r="H20" s="253">
        <f t="shared" si="1"/>
        <v>0</v>
      </c>
    </row>
    <row r="21" spans="1:8" x14ac:dyDescent="0.2">
      <c r="A21" s="549" t="s">
        <v>14150</v>
      </c>
      <c r="B21" s="520" t="s">
        <v>14151</v>
      </c>
      <c r="C21" s="278">
        <v>59607.06429672517</v>
      </c>
      <c r="D21" s="402"/>
      <c r="E21" s="255"/>
      <c r="F21" s="62">
        <v>0</v>
      </c>
      <c r="G21" s="62">
        <v>0</v>
      </c>
      <c r="H21" s="253">
        <f t="shared" si="1"/>
        <v>0</v>
      </c>
    </row>
    <row r="22" spans="1:8" x14ac:dyDescent="0.2">
      <c r="A22" s="549" t="s">
        <v>14152</v>
      </c>
      <c r="B22" s="520" t="s">
        <v>14153</v>
      </c>
      <c r="C22" s="278">
        <v>59607.06429672517</v>
      </c>
      <c r="D22" s="402"/>
      <c r="E22" s="255"/>
      <c r="F22" s="62">
        <v>0</v>
      </c>
      <c r="G22" s="62">
        <v>0</v>
      </c>
      <c r="H22" s="253">
        <f t="shared" si="1"/>
        <v>0</v>
      </c>
    </row>
    <row r="23" spans="1:8" x14ac:dyDescent="0.2">
      <c r="A23" s="549" t="s">
        <v>14154</v>
      </c>
      <c r="B23" s="520" t="s">
        <v>14155</v>
      </c>
      <c r="C23" s="278">
        <v>59607.06429672517</v>
      </c>
      <c r="D23" s="402"/>
      <c r="E23" s="255"/>
      <c r="F23" s="62">
        <v>0</v>
      </c>
      <c r="G23" s="62">
        <v>0</v>
      </c>
      <c r="H23" s="253">
        <f t="shared" si="1"/>
        <v>0</v>
      </c>
    </row>
    <row r="24" spans="1:8" x14ac:dyDescent="0.2">
      <c r="A24" s="549" t="s">
        <v>14156</v>
      </c>
      <c r="B24" s="520" t="s">
        <v>14157</v>
      </c>
      <c r="C24" s="278">
        <v>59607.06429672517</v>
      </c>
      <c r="D24" s="402"/>
      <c r="E24" s="255"/>
      <c r="F24" s="62">
        <v>0</v>
      </c>
      <c r="G24" s="62">
        <v>0</v>
      </c>
      <c r="H24" s="253">
        <f t="shared" si="1"/>
        <v>0</v>
      </c>
    </row>
    <row r="25" spans="1:8" x14ac:dyDescent="0.2">
      <c r="A25" s="549" t="s">
        <v>14158</v>
      </c>
      <c r="B25" s="520" t="s">
        <v>14159</v>
      </c>
      <c r="C25" s="278">
        <v>59607.06429672517</v>
      </c>
      <c r="D25" s="402"/>
      <c r="E25" s="255"/>
      <c r="F25" s="62">
        <v>0</v>
      </c>
      <c r="G25" s="62">
        <v>0</v>
      </c>
      <c r="H25" s="253">
        <f t="shared" si="1"/>
        <v>0</v>
      </c>
    </row>
    <row r="26" spans="1:8" x14ac:dyDescent="0.2">
      <c r="A26" s="549" t="s">
        <v>14160</v>
      </c>
      <c r="B26" s="520" t="s">
        <v>14161</v>
      </c>
      <c r="C26" s="278">
        <v>59607.06429672517</v>
      </c>
      <c r="D26" s="402"/>
      <c r="E26" s="255"/>
      <c r="F26" s="62">
        <v>0</v>
      </c>
      <c r="G26" s="62">
        <v>0</v>
      </c>
      <c r="H26" s="253">
        <f t="shared" si="1"/>
        <v>0</v>
      </c>
    </row>
    <row r="27" spans="1:8" x14ac:dyDescent="0.2">
      <c r="A27" s="549" t="s">
        <v>14162</v>
      </c>
      <c r="B27" s="520" t="s">
        <v>14163</v>
      </c>
      <c r="C27" s="278">
        <v>59607.06429672517</v>
      </c>
      <c r="D27" s="402"/>
      <c r="E27" s="255"/>
      <c r="F27" s="62">
        <v>0</v>
      </c>
      <c r="G27" s="62">
        <v>0</v>
      </c>
      <c r="H27" s="253">
        <f t="shared" si="1"/>
        <v>0</v>
      </c>
    </row>
    <row r="28" spans="1:8" x14ac:dyDescent="0.2">
      <c r="A28" s="549" t="s">
        <v>14164</v>
      </c>
      <c r="B28" s="520" t="s">
        <v>14165</v>
      </c>
      <c r="C28" s="278">
        <v>59607.06429672517</v>
      </c>
      <c r="D28" s="402"/>
      <c r="E28" s="255"/>
      <c r="F28" s="62">
        <v>0</v>
      </c>
      <c r="G28" s="62">
        <v>0</v>
      </c>
      <c r="H28" s="253">
        <f t="shared" si="1"/>
        <v>0</v>
      </c>
    </row>
    <row r="29" spans="1:8" ht="30" x14ac:dyDescent="0.2">
      <c r="A29" s="580" t="s">
        <v>14166</v>
      </c>
      <c r="B29" s="666" t="s">
        <v>14167</v>
      </c>
      <c r="C29" s="278"/>
      <c r="D29" s="402"/>
      <c r="E29" s="255"/>
      <c r="F29" s="268"/>
      <c r="G29" s="268"/>
      <c r="H29" s="267"/>
    </row>
    <row r="30" spans="1:8" x14ac:dyDescent="0.2">
      <c r="A30" s="549" t="s">
        <v>14168</v>
      </c>
      <c r="B30" s="520" t="s">
        <v>14169</v>
      </c>
      <c r="C30" s="278">
        <v>62140.364529336017</v>
      </c>
      <c r="D30" s="402"/>
      <c r="E30" s="255"/>
      <c r="F30" s="62">
        <v>0</v>
      </c>
      <c r="G30" s="62">
        <v>0</v>
      </c>
      <c r="H30" s="253">
        <f t="shared" ref="H30:H42" si="2">G30-F30</f>
        <v>0</v>
      </c>
    </row>
    <row r="31" spans="1:8" x14ac:dyDescent="0.2">
      <c r="A31" s="549" t="s">
        <v>14170</v>
      </c>
      <c r="B31" s="520" t="s">
        <v>14171</v>
      </c>
      <c r="C31" s="278">
        <v>59607.06429672517</v>
      </c>
      <c r="D31" s="402"/>
      <c r="E31" s="255"/>
      <c r="F31" s="62">
        <v>0</v>
      </c>
      <c r="G31" s="62">
        <v>0</v>
      </c>
      <c r="H31" s="253">
        <f t="shared" si="2"/>
        <v>0</v>
      </c>
    </row>
    <row r="32" spans="1:8" x14ac:dyDescent="0.2">
      <c r="A32" s="549" t="s">
        <v>14172</v>
      </c>
      <c r="B32" s="520" t="s">
        <v>14173</v>
      </c>
      <c r="C32" s="278">
        <v>59607.06429672517</v>
      </c>
      <c r="D32" s="402"/>
      <c r="E32" s="255"/>
      <c r="F32" s="62">
        <v>0</v>
      </c>
      <c r="G32" s="62">
        <v>0</v>
      </c>
      <c r="H32" s="253">
        <f t="shared" si="2"/>
        <v>0</v>
      </c>
    </row>
    <row r="33" spans="1:8" x14ac:dyDescent="0.2">
      <c r="A33" s="549" t="s">
        <v>14174</v>
      </c>
      <c r="B33" s="520" t="s">
        <v>14175</v>
      </c>
      <c r="C33" s="278">
        <v>59607.06429672517</v>
      </c>
      <c r="D33" s="402"/>
      <c r="E33" s="255"/>
      <c r="F33" s="62">
        <v>0</v>
      </c>
      <c r="G33" s="62">
        <v>0</v>
      </c>
      <c r="H33" s="253">
        <f t="shared" si="2"/>
        <v>0</v>
      </c>
    </row>
    <row r="34" spans="1:8" x14ac:dyDescent="0.2">
      <c r="A34" s="549" t="s">
        <v>14176</v>
      </c>
      <c r="B34" s="520" t="s">
        <v>14177</v>
      </c>
      <c r="C34" s="278">
        <v>59607.06429672517</v>
      </c>
      <c r="D34" s="402"/>
      <c r="E34" s="255"/>
      <c r="F34" s="62">
        <v>0</v>
      </c>
      <c r="G34" s="62">
        <v>0</v>
      </c>
      <c r="H34" s="253">
        <f t="shared" si="2"/>
        <v>0</v>
      </c>
    </row>
    <row r="35" spans="1:8" x14ac:dyDescent="0.2">
      <c r="A35" s="549" t="s">
        <v>14178</v>
      </c>
      <c r="B35" s="520" t="s">
        <v>14179</v>
      </c>
      <c r="C35" s="278">
        <v>59607.06429672517</v>
      </c>
      <c r="D35" s="402"/>
      <c r="E35" s="255"/>
      <c r="F35" s="62">
        <v>0</v>
      </c>
      <c r="G35" s="62">
        <v>0</v>
      </c>
      <c r="H35" s="253">
        <f t="shared" si="2"/>
        <v>0</v>
      </c>
    </row>
    <row r="36" spans="1:8" x14ac:dyDescent="0.2">
      <c r="A36" s="549" t="s">
        <v>14180</v>
      </c>
      <c r="B36" s="520" t="s">
        <v>14181</v>
      </c>
      <c r="C36" s="278">
        <v>59607.06429672517</v>
      </c>
      <c r="D36" s="402"/>
      <c r="E36" s="255"/>
      <c r="F36" s="62">
        <v>0</v>
      </c>
      <c r="G36" s="62">
        <v>0</v>
      </c>
      <c r="H36" s="253">
        <f t="shared" si="2"/>
        <v>0</v>
      </c>
    </row>
    <row r="37" spans="1:8" x14ac:dyDescent="0.2">
      <c r="A37" s="549" t="s">
        <v>14182</v>
      </c>
      <c r="B37" s="520" t="s">
        <v>14183</v>
      </c>
      <c r="C37" s="278">
        <v>59607.06429672517</v>
      </c>
      <c r="D37" s="402"/>
      <c r="E37" s="255"/>
      <c r="F37" s="62">
        <v>0</v>
      </c>
      <c r="G37" s="62">
        <v>0</v>
      </c>
      <c r="H37" s="253">
        <f t="shared" si="2"/>
        <v>0</v>
      </c>
    </row>
    <row r="38" spans="1:8" x14ac:dyDescent="0.2">
      <c r="A38" s="549" t="s">
        <v>14184</v>
      </c>
      <c r="B38" s="520" t="s">
        <v>14185</v>
      </c>
      <c r="C38" s="278">
        <v>59607.06429672517</v>
      </c>
      <c r="D38" s="402"/>
      <c r="E38" s="255"/>
      <c r="F38" s="62">
        <v>0</v>
      </c>
      <c r="G38" s="62">
        <v>0</v>
      </c>
      <c r="H38" s="253">
        <f t="shared" si="2"/>
        <v>0</v>
      </c>
    </row>
    <row r="39" spans="1:8" x14ac:dyDescent="0.2">
      <c r="A39" s="549" t="s">
        <v>14186</v>
      </c>
      <c r="B39" s="520" t="s">
        <v>14187</v>
      </c>
      <c r="C39" s="278">
        <v>59607.06429672517</v>
      </c>
      <c r="D39" s="402"/>
      <c r="E39" s="255"/>
      <c r="F39" s="62">
        <v>0</v>
      </c>
      <c r="G39" s="62">
        <v>0</v>
      </c>
      <c r="H39" s="253">
        <f t="shared" si="2"/>
        <v>0</v>
      </c>
    </row>
    <row r="40" spans="1:8" x14ac:dyDescent="0.2">
      <c r="A40" s="549" t="s">
        <v>14188</v>
      </c>
      <c r="B40" s="520" t="s">
        <v>14189</v>
      </c>
      <c r="C40" s="278">
        <v>59607.06429672517</v>
      </c>
      <c r="D40" s="402"/>
      <c r="E40" s="255"/>
      <c r="F40" s="62">
        <v>0</v>
      </c>
      <c r="G40" s="62">
        <v>0</v>
      </c>
      <c r="H40" s="253">
        <f t="shared" si="2"/>
        <v>0</v>
      </c>
    </row>
    <row r="41" spans="1:8" x14ac:dyDescent="0.2">
      <c r="A41" s="549" t="s">
        <v>14190</v>
      </c>
      <c r="B41" s="520" t="s">
        <v>14191</v>
      </c>
      <c r="C41" s="278">
        <v>59607.06429672517</v>
      </c>
      <c r="D41" s="402"/>
      <c r="E41" s="255"/>
      <c r="F41" s="62">
        <v>0</v>
      </c>
      <c r="G41" s="62">
        <v>0</v>
      </c>
      <c r="H41" s="253">
        <f t="shared" si="2"/>
        <v>0</v>
      </c>
    </row>
    <row r="42" spans="1:8" x14ac:dyDescent="0.2">
      <c r="A42" s="549" t="s">
        <v>14192</v>
      </c>
      <c r="B42" s="520" t="s">
        <v>14193</v>
      </c>
      <c r="C42" s="278">
        <v>59607.06429672517</v>
      </c>
      <c r="D42" s="402"/>
      <c r="E42" s="255"/>
      <c r="F42" s="62">
        <v>0</v>
      </c>
      <c r="G42" s="62">
        <v>0</v>
      </c>
      <c r="H42" s="253">
        <f t="shared" si="2"/>
        <v>0</v>
      </c>
    </row>
    <row r="43" spans="1:8" ht="15" x14ac:dyDescent="0.25">
      <c r="A43" s="485" t="s">
        <v>1316</v>
      </c>
      <c r="B43" s="11" t="s">
        <v>14194</v>
      </c>
      <c r="C43" s="250"/>
      <c r="D43" s="33"/>
      <c r="E43" s="255"/>
      <c r="F43" s="268"/>
      <c r="G43" s="268"/>
      <c r="H43" s="267"/>
    </row>
    <row r="44" spans="1:8" x14ac:dyDescent="0.2">
      <c r="A44" s="450" t="s">
        <v>4674</v>
      </c>
      <c r="B44" s="6" t="s">
        <v>14195</v>
      </c>
      <c r="C44" s="253">
        <v>23136.003051543546</v>
      </c>
      <c r="D44" s="33">
        <v>27</v>
      </c>
      <c r="E44" s="255"/>
      <c r="F44" s="62">
        <v>0</v>
      </c>
      <c r="G44" s="62">
        <v>0</v>
      </c>
      <c r="H44" s="253">
        <f t="shared" ref="H44:H47" si="3">G44-F44</f>
        <v>0</v>
      </c>
    </row>
    <row r="45" spans="1:8" x14ac:dyDescent="0.2">
      <c r="A45" s="450" t="s">
        <v>4675</v>
      </c>
      <c r="B45" s="6" t="s">
        <v>14196</v>
      </c>
      <c r="C45" s="253">
        <v>23136.003051543546</v>
      </c>
      <c r="D45" s="33">
        <v>28</v>
      </c>
      <c r="E45" s="255"/>
      <c r="F45" s="62">
        <v>0</v>
      </c>
      <c r="G45" s="62">
        <v>0</v>
      </c>
      <c r="H45" s="253">
        <f t="shared" si="3"/>
        <v>0</v>
      </c>
    </row>
    <row r="46" spans="1:8" x14ac:dyDescent="0.2">
      <c r="A46" s="450" t="s">
        <v>4676</v>
      </c>
      <c r="B46" s="6" t="s">
        <v>14197</v>
      </c>
      <c r="C46" s="253">
        <v>21377.666819626236</v>
      </c>
      <c r="D46" s="33">
        <v>29</v>
      </c>
      <c r="E46" s="255"/>
      <c r="F46" s="62">
        <v>0</v>
      </c>
      <c r="G46" s="62">
        <v>0</v>
      </c>
      <c r="H46" s="253">
        <f t="shared" si="3"/>
        <v>0</v>
      </c>
    </row>
    <row r="47" spans="1:8" x14ac:dyDescent="0.2">
      <c r="A47" s="450" t="s">
        <v>4677</v>
      </c>
      <c r="B47" s="6" t="s">
        <v>14198</v>
      </c>
      <c r="C47" s="253">
        <v>14344.321891956999</v>
      </c>
      <c r="D47" s="33">
        <v>30</v>
      </c>
      <c r="E47" s="255"/>
      <c r="F47" s="62">
        <v>0</v>
      </c>
      <c r="G47" s="62">
        <v>0</v>
      </c>
      <c r="H47" s="253">
        <f t="shared" si="3"/>
        <v>0</v>
      </c>
    </row>
    <row r="48" spans="1:8" ht="15" x14ac:dyDescent="0.25">
      <c r="A48" s="14" t="s">
        <v>46</v>
      </c>
      <c r="B48" s="167" t="s">
        <v>5477</v>
      </c>
      <c r="C48" s="269"/>
      <c r="D48" s="269"/>
      <c r="E48" s="255"/>
      <c r="F48" s="255"/>
      <c r="G48" s="255"/>
      <c r="H48" s="270"/>
    </row>
    <row r="49" spans="1:8" ht="27" customHeight="1" x14ac:dyDescent="0.2">
      <c r="A49" s="10" t="s">
        <v>47</v>
      </c>
      <c r="B49" s="218" t="s">
        <v>8407</v>
      </c>
      <c r="C49" s="253"/>
      <c r="D49" s="250">
        <v>28</v>
      </c>
      <c r="E49" s="250"/>
      <c r="F49" s="62">
        <v>0</v>
      </c>
      <c r="G49" s="62">
        <v>0</v>
      </c>
      <c r="H49" s="253">
        <f t="shared" ref="H49:H87" si="4">G49-F49</f>
        <v>0</v>
      </c>
    </row>
    <row r="50" spans="1:8" ht="58.5" customHeight="1" x14ac:dyDescent="0.2">
      <c r="A50" s="516"/>
      <c r="B50" s="31" t="s">
        <v>14138</v>
      </c>
      <c r="C50" s="253"/>
      <c r="D50" s="250"/>
      <c r="E50" s="250"/>
      <c r="F50" s="62"/>
      <c r="G50" s="62"/>
      <c r="H50" s="253"/>
    </row>
    <row r="51" spans="1:8" ht="16.5" customHeight="1" x14ac:dyDescent="0.2">
      <c r="A51" s="516" t="s">
        <v>8347</v>
      </c>
      <c r="B51" s="31" t="s">
        <v>8348</v>
      </c>
      <c r="C51" s="253"/>
      <c r="D51" s="250"/>
      <c r="E51" s="250"/>
      <c r="F51" s="62"/>
      <c r="G51" s="62"/>
      <c r="H51" s="253"/>
    </row>
    <row r="52" spans="1:8" ht="13.5" customHeight="1" x14ac:dyDescent="0.2">
      <c r="A52" s="450" t="s">
        <v>8349</v>
      </c>
      <c r="B52" s="31" t="s">
        <v>8350</v>
      </c>
      <c r="C52" s="253">
        <v>29321.249728778774</v>
      </c>
      <c r="D52" s="250"/>
      <c r="E52" s="250"/>
      <c r="F52" s="62">
        <v>0</v>
      </c>
      <c r="G52" s="62">
        <v>0</v>
      </c>
      <c r="H52" s="253">
        <f t="shared" ref="H52:H57" si="5">G52-F52</f>
        <v>0</v>
      </c>
    </row>
    <row r="53" spans="1:8" ht="13.5" customHeight="1" x14ac:dyDescent="0.2">
      <c r="A53" s="450" t="s">
        <v>8351</v>
      </c>
      <c r="B53" s="31" t="s">
        <v>8352</v>
      </c>
      <c r="C53" s="253">
        <v>29321.249728778774</v>
      </c>
      <c r="D53" s="250"/>
      <c r="E53" s="250"/>
      <c r="F53" s="62">
        <v>0</v>
      </c>
      <c r="G53" s="62">
        <v>0</v>
      </c>
      <c r="H53" s="253">
        <f t="shared" si="5"/>
        <v>0</v>
      </c>
    </row>
    <row r="54" spans="1:8" ht="13.5" customHeight="1" x14ac:dyDescent="0.2">
      <c r="A54" s="450" t="s">
        <v>8353</v>
      </c>
      <c r="B54" s="31" t="s">
        <v>8354</v>
      </c>
      <c r="C54" s="253">
        <v>29321.249728778774</v>
      </c>
      <c r="D54" s="250"/>
      <c r="E54" s="250"/>
      <c r="F54" s="62">
        <v>0</v>
      </c>
      <c r="G54" s="62">
        <v>0</v>
      </c>
      <c r="H54" s="253">
        <f t="shared" si="5"/>
        <v>0</v>
      </c>
    </row>
    <row r="55" spans="1:8" ht="13.5" customHeight="1" x14ac:dyDescent="0.2">
      <c r="A55" s="450" t="s">
        <v>8355</v>
      </c>
      <c r="B55" s="31" t="s">
        <v>8356</v>
      </c>
      <c r="C55" s="253">
        <v>29321.249728778774</v>
      </c>
      <c r="D55" s="250"/>
      <c r="E55" s="250"/>
      <c r="F55" s="62">
        <v>0</v>
      </c>
      <c r="G55" s="62">
        <v>0</v>
      </c>
      <c r="H55" s="253">
        <f t="shared" si="5"/>
        <v>0</v>
      </c>
    </row>
    <row r="56" spans="1:8" ht="13.5" customHeight="1" x14ac:dyDescent="0.2">
      <c r="A56" s="450" t="s">
        <v>8357</v>
      </c>
      <c r="B56" s="31" t="s">
        <v>8358</v>
      </c>
      <c r="C56" s="253">
        <v>29321.249728778759</v>
      </c>
      <c r="D56" s="250"/>
      <c r="E56" s="250"/>
      <c r="F56" s="62">
        <v>0</v>
      </c>
      <c r="G56" s="62">
        <v>0</v>
      </c>
      <c r="H56" s="253">
        <f t="shared" si="5"/>
        <v>0</v>
      </c>
    </row>
    <row r="57" spans="1:8" ht="13.5" customHeight="1" x14ac:dyDescent="0.2">
      <c r="A57" s="450" t="s">
        <v>8359</v>
      </c>
      <c r="B57" s="31" t="s">
        <v>8360</v>
      </c>
      <c r="C57" s="253">
        <v>13727.67600938278</v>
      </c>
      <c r="D57" s="250"/>
      <c r="E57" s="250"/>
      <c r="F57" s="62">
        <v>0</v>
      </c>
      <c r="G57" s="62">
        <v>0</v>
      </c>
      <c r="H57" s="253">
        <f t="shared" si="5"/>
        <v>0</v>
      </c>
    </row>
    <row r="58" spans="1:8" ht="13.5" customHeight="1" x14ac:dyDescent="0.2">
      <c r="A58" s="516" t="s">
        <v>8361</v>
      </c>
      <c r="B58" s="31" t="s">
        <v>8362</v>
      </c>
      <c r="C58" s="253"/>
      <c r="D58" s="250"/>
      <c r="E58" s="250"/>
      <c r="F58" s="62"/>
      <c r="G58" s="62"/>
      <c r="H58" s="253"/>
    </row>
    <row r="59" spans="1:8" ht="13.5" customHeight="1" x14ac:dyDescent="0.2">
      <c r="A59" s="450" t="s">
        <v>8363</v>
      </c>
      <c r="B59" s="31" t="s">
        <v>8350</v>
      </c>
      <c r="C59" s="253">
        <v>29321.249728778774</v>
      </c>
      <c r="D59" s="250"/>
      <c r="E59" s="250"/>
      <c r="F59" s="62">
        <v>0</v>
      </c>
      <c r="G59" s="62">
        <v>0</v>
      </c>
      <c r="H59" s="253">
        <f t="shared" ref="H59:H67" si="6">G59-F59</f>
        <v>0</v>
      </c>
    </row>
    <row r="60" spans="1:8" ht="13.5" customHeight="1" x14ac:dyDescent="0.2">
      <c r="A60" s="450" t="s">
        <v>8364</v>
      </c>
      <c r="B60" s="31" t="s">
        <v>8352</v>
      </c>
      <c r="C60" s="253">
        <v>29321.249728778774</v>
      </c>
      <c r="D60" s="250"/>
      <c r="E60" s="250"/>
      <c r="F60" s="62">
        <v>0</v>
      </c>
      <c r="G60" s="62">
        <v>0</v>
      </c>
      <c r="H60" s="253">
        <f t="shared" si="6"/>
        <v>0</v>
      </c>
    </row>
    <row r="61" spans="1:8" ht="13.5" customHeight="1" x14ac:dyDescent="0.2">
      <c r="A61" s="450" t="s">
        <v>8365</v>
      </c>
      <c r="B61" s="31" t="s">
        <v>8354</v>
      </c>
      <c r="C61" s="253">
        <v>29321.249728778774</v>
      </c>
      <c r="D61" s="250"/>
      <c r="E61" s="250"/>
      <c r="F61" s="62">
        <v>0</v>
      </c>
      <c r="G61" s="62">
        <v>0</v>
      </c>
      <c r="H61" s="253">
        <f t="shared" si="6"/>
        <v>0</v>
      </c>
    </row>
    <row r="62" spans="1:8" ht="13.5" customHeight="1" x14ac:dyDescent="0.2">
      <c r="A62" s="450" t="s">
        <v>8366</v>
      </c>
      <c r="B62" s="31" t="s">
        <v>8356</v>
      </c>
      <c r="C62" s="253">
        <v>29321.249728778774</v>
      </c>
      <c r="D62" s="250"/>
      <c r="E62" s="250"/>
      <c r="F62" s="62">
        <v>0</v>
      </c>
      <c r="G62" s="62">
        <v>0</v>
      </c>
      <c r="H62" s="253">
        <f t="shared" si="6"/>
        <v>0</v>
      </c>
    </row>
    <row r="63" spans="1:8" ht="13.5" customHeight="1" x14ac:dyDescent="0.2">
      <c r="A63" s="450" t="s">
        <v>8367</v>
      </c>
      <c r="B63" s="31" t="s">
        <v>8358</v>
      </c>
      <c r="C63" s="253">
        <v>29321.249728778759</v>
      </c>
      <c r="D63" s="250"/>
      <c r="E63" s="250"/>
      <c r="F63" s="62">
        <v>0</v>
      </c>
      <c r="G63" s="62">
        <v>0</v>
      </c>
      <c r="H63" s="253">
        <f t="shared" si="6"/>
        <v>0</v>
      </c>
    </row>
    <row r="64" spans="1:8" ht="13.5" customHeight="1" x14ac:dyDescent="0.2">
      <c r="A64" s="450" t="s">
        <v>8368</v>
      </c>
      <c r="B64" s="31" t="s">
        <v>8369</v>
      </c>
      <c r="C64" s="253">
        <v>29321.249728778759</v>
      </c>
      <c r="D64" s="250"/>
      <c r="E64" s="250"/>
      <c r="F64" s="62">
        <v>0</v>
      </c>
      <c r="G64" s="62">
        <v>0</v>
      </c>
      <c r="H64" s="253">
        <f t="shared" si="6"/>
        <v>0</v>
      </c>
    </row>
    <row r="65" spans="1:8" ht="13.5" customHeight="1" x14ac:dyDescent="0.2">
      <c r="A65" s="450" t="s">
        <v>8370</v>
      </c>
      <c r="B65" s="31" t="s">
        <v>8371</v>
      </c>
      <c r="C65" s="253">
        <v>29321.249728778759</v>
      </c>
      <c r="D65" s="250"/>
      <c r="E65" s="250"/>
      <c r="F65" s="62">
        <v>0</v>
      </c>
      <c r="G65" s="62">
        <v>0</v>
      </c>
      <c r="H65" s="253">
        <f t="shared" si="6"/>
        <v>0</v>
      </c>
    </row>
    <row r="66" spans="1:8" ht="13.5" customHeight="1" x14ac:dyDescent="0.2">
      <c r="A66" s="450" t="s">
        <v>8372</v>
      </c>
      <c r="B66" s="31" t="s">
        <v>8373</v>
      </c>
      <c r="C66" s="253">
        <v>29321.24972877881</v>
      </c>
      <c r="D66" s="250"/>
      <c r="E66" s="250"/>
      <c r="F66" s="62">
        <v>0</v>
      </c>
      <c r="G66" s="62">
        <v>0</v>
      </c>
      <c r="H66" s="253">
        <f t="shared" si="6"/>
        <v>0</v>
      </c>
    </row>
    <row r="67" spans="1:8" ht="13.5" customHeight="1" x14ac:dyDescent="0.2">
      <c r="A67" s="450" t="s">
        <v>8374</v>
      </c>
      <c r="B67" s="31" t="s">
        <v>8375</v>
      </c>
      <c r="C67" s="253">
        <v>1999.1761178712609</v>
      </c>
      <c r="D67" s="250"/>
      <c r="E67" s="250"/>
      <c r="F67" s="62">
        <v>0</v>
      </c>
      <c r="G67" s="62">
        <v>0</v>
      </c>
      <c r="H67" s="253">
        <f t="shared" si="6"/>
        <v>0</v>
      </c>
    </row>
    <row r="68" spans="1:8" ht="13.5" customHeight="1" x14ac:dyDescent="0.2">
      <c r="A68" s="450" t="s">
        <v>8376</v>
      </c>
      <c r="B68" s="31" t="s">
        <v>8377</v>
      </c>
      <c r="C68" s="253"/>
      <c r="D68" s="250"/>
      <c r="E68" s="250"/>
      <c r="F68" s="62"/>
      <c r="G68" s="62"/>
      <c r="H68" s="253"/>
    </row>
    <row r="69" spans="1:8" ht="13.5" customHeight="1" x14ac:dyDescent="0.2">
      <c r="A69" s="450" t="s">
        <v>8378</v>
      </c>
      <c r="B69" s="31" t="s">
        <v>8350</v>
      </c>
      <c r="C69" s="253">
        <v>29321.249728778774</v>
      </c>
      <c r="D69" s="250"/>
      <c r="E69" s="250"/>
      <c r="F69" s="62">
        <v>0</v>
      </c>
      <c r="G69" s="62">
        <v>0</v>
      </c>
      <c r="H69" s="253">
        <f t="shared" ref="H69:H86" si="7">G69-F69</f>
        <v>0</v>
      </c>
    </row>
    <row r="70" spans="1:8" ht="13.5" customHeight="1" x14ac:dyDescent="0.2">
      <c r="A70" s="450" t="s">
        <v>8379</v>
      </c>
      <c r="B70" s="31" t="s">
        <v>8352</v>
      </c>
      <c r="C70" s="253">
        <v>29321.249728778774</v>
      </c>
      <c r="D70" s="250"/>
      <c r="E70" s="250"/>
      <c r="F70" s="62">
        <v>0</v>
      </c>
      <c r="G70" s="62">
        <v>0</v>
      </c>
      <c r="H70" s="253">
        <f t="shared" si="7"/>
        <v>0</v>
      </c>
    </row>
    <row r="71" spans="1:8" ht="13.5" customHeight="1" x14ac:dyDescent="0.2">
      <c r="A71" s="450" t="s">
        <v>8380</v>
      </c>
      <c r="B71" s="31" t="s">
        <v>8354</v>
      </c>
      <c r="C71" s="253">
        <v>29321.249728778774</v>
      </c>
      <c r="D71" s="250"/>
      <c r="E71" s="250"/>
      <c r="F71" s="62">
        <v>0</v>
      </c>
      <c r="G71" s="62">
        <v>0</v>
      </c>
      <c r="H71" s="253">
        <f t="shared" si="7"/>
        <v>0</v>
      </c>
    </row>
    <row r="72" spans="1:8" ht="13.5" customHeight="1" x14ac:dyDescent="0.2">
      <c r="A72" s="450" t="s">
        <v>8381</v>
      </c>
      <c r="B72" s="31" t="s">
        <v>8356</v>
      </c>
      <c r="C72" s="253">
        <v>29321.249728778774</v>
      </c>
      <c r="D72" s="250"/>
      <c r="E72" s="250"/>
      <c r="F72" s="62">
        <v>0</v>
      </c>
      <c r="G72" s="62">
        <v>0</v>
      </c>
      <c r="H72" s="253">
        <f t="shared" si="7"/>
        <v>0</v>
      </c>
    </row>
    <row r="73" spans="1:8" ht="13.5" customHeight="1" x14ac:dyDescent="0.2">
      <c r="A73" s="450" t="s">
        <v>8382</v>
      </c>
      <c r="B73" s="31" t="s">
        <v>8358</v>
      </c>
      <c r="C73" s="253">
        <v>29321.249728778759</v>
      </c>
      <c r="D73" s="250"/>
      <c r="E73" s="250"/>
      <c r="F73" s="62">
        <v>0</v>
      </c>
      <c r="G73" s="62">
        <v>0</v>
      </c>
      <c r="H73" s="253">
        <f t="shared" si="7"/>
        <v>0</v>
      </c>
    </row>
    <row r="74" spans="1:8" ht="13.5" customHeight="1" x14ac:dyDescent="0.2">
      <c r="A74" s="450" t="s">
        <v>8383</v>
      </c>
      <c r="B74" s="31" t="s">
        <v>8369</v>
      </c>
      <c r="C74" s="253">
        <v>29321.249728778759</v>
      </c>
      <c r="D74" s="250"/>
      <c r="E74" s="250"/>
      <c r="F74" s="62">
        <v>0</v>
      </c>
      <c r="G74" s="62">
        <v>0</v>
      </c>
      <c r="H74" s="253">
        <f t="shared" si="7"/>
        <v>0</v>
      </c>
    </row>
    <row r="75" spans="1:8" ht="13.5" customHeight="1" x14ac:dyDescent="0.2">
      <c r="A75" s="450" t="s">
        <v>8384</v>
      </c>
      <c r="B75" s="31" t="s">
        <v>8371</v>
      </c>
      <c r="C75" s="253">
        <v>29321.249728778759</v>
      </c>
      <c r="D75" s="250"/>
      <c r="E75" s="250"/>
      <c r="F75" s="62">
        <v>0</v>
      </c>
      <c r="G75" s="62">
        <v>0</v>
      </c>
      <c r="H75" s="253">
        <f t="shared" si="7"/>
        <v>0</v>
      </c>
    </row>
    <row r="76" spans="1:8" ht="13.5" customHeight="1" x14ac:dyDescent="0.2">
      <c r="A76" s="450" t="s">
        <v>8385</v>
      </c>
      <c r="B76" s="31" t="s">
        <v>8386</v>
      </c>
      <c r="C76" s="253">
        <v>29321.249728778759</v>
      </c>
      <c r="D76" s="250"/>
      <c r="E76" s="250"/>
      <c r="F76" s="62">
        <v>0</v>
      </c>
      <c r="G76" s="62">
        <v>0</v>
      </c>
      <c r="H76" s="253">
        <f t="shared" si="7"/>
        <v>0</v>
      </c>
    </row>
    <row r="77" spans="1:8" ht="13.5" customHeight="1" x14ac:dyDescent="0.2">
      <c r="A77" s="450" t="s">
        <v>8387</v>
      </c>
      <c r="B77" s="31" t="s">
        <v>8388</v>
      </c>
      <c r="C77" s="253">
        <v>29321.249728778759</v>
      </c>
      <c r="D77" s="250"/>
      <c r="E77" s="250"/>
      <c r="F77" s="62">
        <v>0</v>
      </c>
      <c r="G77" s="62">
        <v>0</v>
      </c>
      <c r="H77" s="253">
        <f t="shared" si="7"/>
        <v>0</v>
      </c>
    </row>
    <row r="78" spans="1:8" ht="13.5" customHeight="1" x14ac:dyDescent="0.2">
      <c r="A78" s="450" t="s">
        <v>8389</v>
      </c>
      <c r="B78" s="31" t="s">
        <v>8390</v>
      </c>
      <c r="C78" s="253">
        <v>29321.249728778759</v>
      </c>
      <c r="D78" s="250"/>
      <c r="E78" s="250"/>
      <c r="F78" s="62">
        <v>0</v>
      </c>
      <c r="G78" s="62">
        <v>0</v>
      </c>
      <c r="H78" s="253">
        <f t="shared" si="7"/>
        <v>0</v>
      </c>
    </row>
    <row r="79" spans="1:8" ht="13.5" customHeight="1" x14ac:dyDescent="0.2">
      <c r="A79" s="450" t="s">
        <v>8391</v>
      </c>
      <c r="B79" s="31" t="s">
        <v>8392</v>
      </c>
      <c r="C79" s="253">
        <v>29321.249728778759</v>
      </c>
      <c r="D79" s="250"/>
      <c r="E79" s="250"/>
      <c r="F79" s="62">
        <v>0</v>
      </c>
      <c r="G79" s="62">
        <v>0</v>
      </c>
      <c r="H79" s="253">
        <f t="shared" si="7"/>
        <v>0</v>
      </c>
    </row>
    <row r="80" spans="1:8" ht="13.5" customHeight="1" x14ac:dyDescent="0.2">
      <c r="A80" s="450" t="s">
        <v>8393</v>
      </c>
      <c r="B80" s="31" t="s">
        <v>8394</v>
      </c>
      <c r="C80" s="253">
        <v>29321.249728778759</v>
      </c>
      <c r="D80" s="250"/>
      <c r="E80" s="250"/>
      <c r="F80" s="62">
        <v>0</v>
      </c>
      <c r="G80" s="62">
        <v>0</v>
      </c>
      <c r="H80" s="253">
        <f t="shared" si="7"/>
        <v>0</v>
      </c>
    </row>
    <row r="81" spans="1:8" ht="13.5" customHeight="1" x14ac:dyDescent="0.2">
      <c r="A81" s="450" t="s">
        <v>8395</v>
      </c>
      <c r="B81" s="31" t="s">
        <v>8396</v>
      </c>
      <c r="C81" s="253">
        <v>29321.249728778759</v>
      </c>
      <c r="D81" s="250"/>
      <c r="E81" s="250"/>
      <c r="F81" s="62">
        <v>0</v>
      </c>
      <c r="G81" s="62">
        <v>0</v>
      </c>
      <c r="H81" s="253">
        <f t="shared" si="7"/>
        <v>0</v>
      </c>
    </row>
    <row r="82" spans="1:8" ht="12" customHeight="1" x14ac:dyDescent="0.2">
      <c r="A82" s="450" t="s">
        <v>8397</v>
      </c>
      <c r="B82" s="31" t="s">
        <v>8398</v>
      </c>
      <c r="C82" s="253">
        <v>29321.249728778759</v>
      </c>
      <c r="D82" s="250"/>
      <c r="E82" s="250"/>
      <c r="F82" s="62">
        <v>0</v>
      </c>
      <c r="G82" s="62">
        <v>0</v>
      </c>
      <c r="H82" s="253">
        <f t="shared" si="7"/>
        <v>0</v>
      </c>
    </row>
    <row r="83" spans="1:8" ht="15" customHeight="1" x14ac:dyDescent="0.2">
      <c r="A83" s="450" t="s">
        <v>8399</v>
      </c>
      <c r="B83" s="31" t="s">
        <v>8400</v>
      </c>
      <c r="C83" s="253">
        <v>29321.249728778759</v>
      </c>
      <c r="D83" s="250"/>
      <c r="E83" s="250"/>
      <c r="F83" s="62">
        <v>0</v>
      </c>
      <c r="G83" s="62">
        <v>0</v>
      </c>
      <c r="H83" s="253">
        <f t="shared" si="7"/>
        <v>0</v>
      </c>
    </row>
    <row r="84" spans="1:8" ht="12" customHeight="1" x14ac:dyDescent="0.2">
      <c r="A84" s="450" t="s">
        <v>8401</v>
      </c>
      <c r="B84" s="31" t="s">
        <v>8402</v>
      </c>
      <c r="C84" s="253">
        <v>29321.24972877881</v>
      </c>
      <c r="D84" s="250"/>
      <c r="E84" s="250"/>
      <c r="F84" s="62">
        <v>0</v>
      </c>
      <c r="G84" s="62">
        <v>0</v>
      </c>
      <c r="H84" s="253">
        <f t="shared" si="7"/>
        <v>0</v>
      </c>
    </row>
    <row r="85" spans="1:8" ht="12.75" customHeight="1" x14ac:dyDescent="0.2">
      <c r="A85" s="450" t="s">
        <v>8403</v>
      </c>
      <c r="B85" s="31" t="s">
        <v>8404</v>
      </c>
      <c r="C85" s="253">
        <v>29321.24972877881</v>
      </c>
      <c r="D85" s="250"/>
      <c r="E85" s="250"/>
      <c r="F85" s="62">
        <v>0</v>
      </c>
      <c r="G85" s="62">
        <v>0</v>
      </c>
      <c r="H85" s="253">
        <f t="shared" si="7"/>
        <v>0</v>
      </c>
    </row>
    <row r="86" spans="1:8" ht="15" customHeight="1" x14ac:dyDescent="0.2">
      <c r="A86" s="450" t="s">
        <v>8405</v>
      </c>
      <c r="B86" s="31" t="s">
        <v>8406</v>
      </c>
      <c r="C86" s="253">
        <v>13727.676009382803</v>
      </c>
      <c r="D86" s="250"/>
      <c r="E86" s="250"/>
      <c r="F86" s="62">
        <v>0</v>
      </c>
      <c r="G86" s="62">
        <v>0</v>
      </c>
      <c r="H86" s="253">
        <f t="shared" si="7"/>
        <v>0</v>
      </c>
    </row>
    <row r="87" spans="1:8" x14ac:dyDescent="0.2">
      <c r="A87" s="10" t="s">
        <v>48</v>
      </c>
      <c r="B87" s="6" t="s">
        <v>5478</v>
      </c>
      <c r="C87" s="253">
        <v>9148.0219114593492</v>
      </c>
      <c r="D87" s="250">
        <v>29</v>
      </c>
      <c r="E87" s="250"/>
      <c r="F87" s="62">
        <v>0</v>
      </c>
      <c r="G87" s="62">
        <v>0</v>
      </c>
      <c r="H87" s="253">
        <f t="shared" si="4"/>
        <v>0</v>
      </c>
    </row>
    <row r="88" spans="1:8" ht="15" x14ac:dyDescent="0.25">
      <c r="A88" s="14" t="s">
        <v>49</v>
      </c>
      <c r="B88" s="12" t="s">
        <v>5479</v>
      </c>
      <c r="C88" s="269"/>
      <c r="D88" s="269"/>
      <c r="E88" s="255"/>
      <c r="F88" s="255"/>
      <c r="G88" s="255"/>
      <c r="H88" s="270"/>
    </row>
    <row r="89" spans="1:8" ht="28.5" x14ac:dyDescent="0.2">
      <c r="A89" s="450"/>
      <c r="B89" s="31" t="s">
        <v>14199</v>
      </c>
      <c r="C89" s="269"/>
      <c r="D89" s="269"/>
      <c r="E89" s="255"/>
      <c r="F89" s="647"/>
      <c r="G89" s="647"/>
      <c r="H89" s="255"/>
    </row>
    <row r="90" spans="1:8" x14ac:dyDescent="0.2">
      <c r="A90" s="450" t="s">
        <v>50</v>
      </c>
      <c r="B90" s="31" t="s">
        <v>14200</v>
      </c>
      <c r="C90" s="253">
        <v>171177.82250570715</v>
      </c>
      <c r="D90" s="255">
        <v>35</v>
      </c>
      <c r="E90" s="255"/>
      <c r="F90" s="62">
        <v>0</v>
      </c>
      <c r="G90" s="62">
        <v>0</v>
      </c>
      <c r="H90" s="253">
        <f t="shared" ref="H90" si="8">G90-F90</f>
        <v>0</v>
      </c>
    </row>
    <row r="91" spans="1:8" x14ac:dyDescent="0.2">
      <c r="A91" s="450" t="s">
        <v>14201</v>
      </c>
      <c r="B91" s="31" t="s">
        <v>14202</v>
      </c>
      <c r="C91" s="253">
        <v>203300.080556161</v>
      </c>
      <c r="D91" s="250">
        <v>35</v>
      </c>
      <c r="E91" s="250"/>
      <c r="F91" s="62">
        <v>0</v>
      </c>
      <c r="G91" s="62">
        <v>0</v>
      </c>
      <c r="H91" s="253">
        <f t="shared" ref="H91" si="9">G91-F91</f>
        <v>0</v>
      </c>
    </row>
    <row r="92" spans="1:8" ht="15" x14ac:dyDescent="0.25">
      <c r="A92" s="14" t="s">
        <v>51</v>
      </c>
      <c r="B92" s="167" t="s">
        <v>5480</v>
      </c>
      <c r="C92" s="269"/>
      <c r="D92" s="269"/>
      <c r="E92" s="255"/>
      <c r="F92" s="255"/>
      <c r="G92" s="255"/>
      <c r="H92" s="270"/>
    </row>
    <row r="93" spans="1:8" ht="28.5" x14ac:dyDescent="0.2">
      <c r="A93" s="10" t="s">
        <v>52</v>
      </c>
      <c r="B93" s="31" t="s">
        <v>5481</v>
      </c>
      <c r="C93" s="253">
        <v>58498.989457261181</v>
      </c>
      <c r="D93" s="250">
        <v>38</v>
      </c>
      <c r="E93" s="250"/>
      <c r="F93" s="62">
        <v>0</v>
      </c>
      <c r="G93" s="62">
        <v>0</v>
      </c>
      <c r="H93" s="253">
        <f t="shared" ref="H93:H98" si="10">G93-F93</f>
        <v>0</v>
      </c>
    </row>
    <row r="94" spans="1:8" ht="28.5" x14ac:dyDescent="0.2">
      <c r="A94" s="10" t="s">
        <v>53</v>
      </c>
      <c r="B94" s="31" t="s">
        <v>5482</v>
      </c>
      <c r="C94" s="253">
        <v>49255.905883972511</v>
      </c>
      <c r="D94" s="250">
        <v>38</v>
      </c>
      <c r="E94" s="250"/>
      <c r="F94" s="62">
        <v>0</v>
      </c>
      <c r="G94" s="62">
        <v>0</v>
      </c>
      <c r="H94" s="253">
        <f t="shared" si="10"/>
        <v>0</v>
      </c>
    </row>
    <row r="95" spans="1:8" ht="28.5" x14ac:dyDescent="0.2">
      <c r="A95" s="10" t="s">
        <v>54</v>
      </c>
      <c r="B95" s="31" t="s">
        <v>5483</v>
      </c>
      <c r="C95" s="253">
        <v>58498.989457261181</v>
      </c>
      <c r="D95" s="250">
        <v>39</v>
      </c>
      <c r="E95" s="250"/>
      <c r="F95" s="62">
        <v>0</v>
      </c>
      <c r="G95" s="62">
        <v>0</v>
      </c>
      <c r="H95" s="253">
        <f t="shared" si="10"/>
        <v>0</v>
      </c>
    </row>
    <row r="96" spans="1:8" ht="28.5" x14ac:dyDescent="0.2">
      <c r="A96" s="10" t="s">
        <v>55</v>
      </c>
      <c r="B96" s="31" t="s">
        <v>5484</v>
      </c>
      <c r="C96" s="253">
        <v>49255.905883972511</v>
      </c>
      <c r="D96" s="250">
        <v>39</v>
      </c>
      <c r="E96" s="250"/>
      <c r="F96" s="62">
        <v>0</v>
      </c>
      <c r="G96" s="62">
        <v>0</v>
      </c>
      <c r="H96" s="253">
        <f t="shared" si="10"/>
        <v>0</v>
      </c>
    </row>
    <row r="97" spans="1:8" ht="28.5" x14ac:dyDescent="0.2">
      <c r="A97" s="10" t="s">
        <v>4678</v>
      </c>
      <c r="B97" s="31" t="s">
        <v>5485</v>
      </c>
      <c r="C97" s="253">
        <v>65002.733655313234</v>
      </c>
      <c r="D97" s="250">
        <v>40</v>
      </c>
      <c r="E97" s="250"/>
      <c r="F97" s="62">
        <v>0</v>
      </c>
      <c r="G97" s="62">
        <v>0</v>
      </c>
      <c r="H97" s="253">
        <f t="shared" si="10"/>
        <v>0</v>
      </c>
    </row>
    <row r="98" spans="1:8" ht="29.25" thickBot="1" x14ac:dyDescent="0.25">
      <c r="A98" s="10" t="s">
        <v>4679</v>
      </c>
      <c r="B98" s="168" t="s">
        <v>5486</v>
      </c>
      <c r="C98" s="265">
        <v>54732.031456136923</v>
      </c>
      <c r="D98" s="63">
        <v>40</v>
      </c>
      <c r="E98" s="63"/>
      <c r="F98" s="62">
        <v>0</v>
      </c>
      <c r="G98" s="62">
        <v>0</v>
      </c>
      <c r="H98" s="253">
        <f t="shared" si="10"/>
        <v>0</v>
      </c>
    </row>
    <row r="99" spans="1:8" ht="15.75" thickBot="1" x14ac:dyDescent="0.3">
      <c r="A99" s="10"/>
      <c r="B99" s="169" t="s">
        <v>5487</v>
      </c>
      <c r="C99" s="272">
        <f>SUM(C14:C98)</f>
        <v>3162301.0695589045</v>
      </c>
      <c r="D99" s="273"/>
      <c r="E99" s="273"/>
      <c r="F99" s="262">
        <f>SUM(F14:F98)</f>
        <v>0</v>
      </c>
      <c r="G99" s="262">
        <f>SUM(G14:G98)</f>
        <v>0</v>
      </c>
      <c r="H99" s="262">
        <f>SUM(H14:H98)</f>
        <v>0</v>
      </c>
    </row>
    <row r="100" spans="1:8" ht="43.5" x14ac:dyDescent="0.25">
      <c r="A100" s="170" t="s">
        <v>5488</v>
      </c>
      <c r="B100" s="500" t="s">
        <v>6985</v>
      </c>
      <c r="C100" s="275"/>
      <c r="D100" s="275"/>
      <c r="E100" s="275"/>
      <c r="F100" s="275"/>
      <c r="G100" s="275"/>
      <c r="H100" s="276"/>
    </row>
    <row r="101" spans="1:8" x14ac:dyDescent="0.2">
      <c r="A101" s="6"/>
      <c r="B101" s="2" t="s">
        <v>5489</v>
      </c>
      <c r="C101" s="250"/>
      <c r="D101" s="277"/>
      <c r="E101" s="250"/>
      <c r="F101" s="250"/>
      <c r="G101" s="250"/>
      <c r="H101" s="256"/>
    </row>
    <row r="102" spans="1:8" ht="15" x14ac:dyDescent="0.25">
      <c r="A102" s="11" t="s">
        <v>56</v>
      </c>
      <c r="B102" s="12" t="s">
        <v>5490</v>
      </c>
      <c r="C102" s="255"/>
      <c r="D102" s="269"/>
      <c r="E102" s="255"/>
      <c r="F102" s="255"/>
      <c r="G102" s="255"/>
      <c r="H102" s="270"/>
    </row>
    <row r="103" spans="1:8" x14ac:dyDescent="0.2">
      <c r="A103" s="10" t="s">
        <v>57</v>
      </c>
      <c r="B103" s="16" t="s">
        <v>5491</v>
      </c>
      <c r="C103" s="253">
        <v>59566.03</v>
      </c>
      <c r="D103" s="250">
        <v>18</v>
      </c>
      <c r="E103" s="250"/>
      <c r="F103" s="62">
        <v>0</v>
      </c>
      <c r="G103" s="62">
        <v>0</v>
      </c>
      <c r="H103" s="253">
        <f t="shared" ref="H103:H110" si="11">G103-F103</f>
        <v>0</v>
      </c>
    </row>
    <row r="104" spans="1:8" x14ac:dyDescent="0.2">
      <c r="A104" s="10" t="s">
        <v>160</v>
      </c>
      <c r="B104" s="6" t="s">
        <v>5492</v>
      </c>
      <c r="C104" s="253">
        <v>59566.03</v>
      </c>
      <c r="D104" s="250">
        <v>18</v>
      </c>
      <c r="E104" s="250"/>
      <c r="F104" s="62">
        <v>0</v>
      </c>
      <c r="G104" s="62">
        <v>0</v>
      </c>
      <c r="H104" s="253">
        <f t="shared" si="11"/>
        <v>0</v>
      </c>
    </row>
    <row r="105" spans="1:8" x14ac:dyDescent="0.2">
      <c r="A105" s="10" t="s">
        <v>161</v>
      </c>
      <c r="B105" s="6" t="s">
        <v>5493</v>
      </c>
      <c r="C105" s="253">
        <v>59566.03</v>
      </c>
      <c r="D105" s="250">
        <v>19</v>
      </c>
      <c r="E105" s="250"/>
      <c r="F105" s="62">
        <v>0</v>
      </c>
      <c r="G105" s="62">
        <v>0</v>
      </c>
      <c r="H105" s="253">
        <f t="shared" si="11"/>
        <v>0</v>
      </c>
    </row>
    <row r="106" spans="1:8" x14ac:dyDescent="0.2">
      <c r="A106" s="10" t="s">
        <v>162</v>
      </c>
      <c r="B106" s="6" t="s">
        <v>5494</v>
      </c>
      <c r="C106" s="253">
        <v>59566.03</v>
      </c>
      <c r="D106" s="250">
        <v>19</v>
      </c>
      <c r="E106" s="250"/>
      <c r="F106" s="62">
        <v>0</v>
      </c>
      <c r="G106" s="62">
        <v>0</v>
      </c>
      <c r="H106" s="253">
        <f t="shared" si="11"/>
        <v>0</v>
      </c>
    </row>
    <row r="107" spans="1:8" x14ac:dyDescent="0.2">
      <c r="A107" s="10" t="s">
        <v>1488</v>
      </c>
      <c r="B107" s="6" t="s">
        <v>5495</v>
      </c>
      <c r="C107" s="253">
        <v>14891.5075</v>
      </c>
      <c r="D107" s="250">
        <v>31</v>
      </c>
      <c r="E107" s="250"/>
      <c r="F107" s="62">
        <v>0</v>
      </c>
      <c r="G107" s="62">
        <v>0</v>
      </c>
      <c r="H107" s="253">
        <f t="shared" si="11"/>
        <v>0</v>
      </c>
    </row>
    <row r="108" spans="1:8" x14ac:dyDescent="0.2">
      <c r="A108" s="10" t="s">
        <v>3099</v>
      </c>
      <c r="B108" s="6" t="s">
        <v>5496</v>
      </c>
      <c r="C108" s="253">
        <v>14891.5075</v>
      </c>
      <c r="D108" s="250">
        <v>31</v>
      </c>
      <c r="E108" s="250"/>
      <c r="F108" s="62">
        <v>0</v>
      </c>
      <c r="G108" s="62">
        <v>0</v>
      </c>
      <c r="H108" s="253">
        <f t="shared" si="11"/>
        <v>0</v>
      </c>
    </row>
    <row r="109" spans="1:8" x14ac:dyDescent="0.2">
      <c r="A109" s="10" t="s">
        <v>3100</v>
      </c>
      <c r="B109" s="6" t="s">
        <v>5497</v>
      </c>
      <c r="C109" s="253">
        <v>14891.5075</v>
      </c>
      <c r="D109" s="250">
        <v>32</v>
      </c>
      <c r="E109" s="250"/>
      <c r="F109" s="62">
        <v>0</v>
      </c>
      <c r="G109" s="62">
        <v>0</v>
      </c>
      <c r="H109" s="253">
        <f t="shared" si="11"/>
        <v>0</v>
      </c>
    </row>
    <row r="110" spans="1:8" x14ac:dyDescent="0.2">
      <c r="A110" s="10" t="s">
        <v>3101</v>
      </c>
      <c r="B110" s="6" t="s">
        <v>5498</v>
      </c>
      <c r="C110" s="253">
        <v>14891.487499999999</v>
      </c>
      <c r="D110" s="250">
        <v>32</v>
      </c>
      <c r="E110" s="250"/>
      <c r="F110" s="62">
        <v>0</v>
      </c>
      <c r="G110" s="62">
        <v>0</v>
      </c>
      <c r="H110" s="253">
        <f t="shared" si="11"/>
        <v>0</v>
      </c>
    </row>
    <row r="111" spans="1:8" ht="30" x14ac:dyDescent="0.25">
      <c r="A111" s="11" t="s">
        <v>59</v>
      </c>
      <c r="B111" s="167" t="s">
        <v>5499</v>
      </c>
      <c r="C111" s="255"/>
      <c r="D111" s="269"/>
      <c r="E111" s="255"/>
      <c r="F111" s="255"/>
      <c r="G111" s="255"/>
      <c r="H111" s="270"/>
    </row>
    <row r="112" spans="1:8" x14ac:dyDescent="0.2">
      <c r="A112" s="450" t="s">
        <v>58</v>
      </c>
      <c r="B112" s="595" t="s">
        <v>11960</v>
      </c>
      <c r="C112" s="253">
        <v>82364.813178294571</v>
      </c>
      <c r="D112" s="465">
        <v>20</v>
      </c>
      <c r="E112" s="250"/>
      <c r="F112" s="62">
        <v>0</v>
      </c>
      <c r="G112" s="62">
        <v>0</v>
      </c>
      <c r="H112" s="253">
        <f t="shared" ref="H112:H129" si="12">G112-F112</f>
        <v>0</v>
      </c>
    </row>
    <row r="113" spans="1:8" x14ac:dyDescent="0.2">
      <c r="A113" s="450" t="s">
        <v>60</v>
      </c>
      <c r="B113" s="595" t="s">
        <v>1624</v>
      </c>
      <c r="C113" s="253">
        <v>82364.813178294571</v>
      </c>
      <c r="D113" s="465">
        <v>20</v>
      </c>
      <c r="E113" s="250"/>
      <c r="F113" s="62">
        <v>0</v>
      </c>
      <c r="G113" s="62">
        <v>0</v>
      </c>
      <c r="H113" s="253">
        <f t="shared" si="12"/>
        <v>0</v>
      </c>
    </row>
    <row r="114" spans="1:8" x14ac:dyDescent="0.2">
      <c r="A114" s="450" t="s">
        <v>61</v>
      </c>
      <c r="B114" s="595" t="s">
        <v>11961</v>
      </c>
      <c r="C114" s="253">
        <v>82364.813178294571</v>
      </c>
      <c r="D114" s="465">
        <v>20</v>
      </c>
      <c r="E114" s="250"/>
      <c r="F114" s="62">
        <v>0</v>
      </c>
      <c r="G114" s="62">
        <v>0</v>
      </c>
      <c r="H114" s="253">
        <f t="shared" si="12"/>
        <v>0</v>
      </c>
    </row>
    <row r="115" spans="1:8" x14ac:dyDescent="0.2">
      <c r="A115" s="450" t="s">
        <v>62</v>
      </c>
      <c r="B115" s="595" t="s">
        <v>1582</v>
      </c>
      <c r="C115" s="253">
        <v>82364.813178294571</v>
      </c>
      <c r="D115" s="465">
        <v>21</v>
      </c>
      <c r="E115" s="250"/>
      <c r="F115" s="62">
        <v>0</v>
      </c>
      <c r="G115" s="62">
        <v>0</v>
      </c>
      <c r="H115" s="253">
        <f t="shared" si="12"/>
        <v>0</v>
      </c>
    </row>
    <row r="116" spans="1:8" x14ac:dyDescent="0.2">
      <c r="A116" s="450" t="s">
        <v>63</v>
      </c>
      <c r="B116" s="595" t="s">
        <v>2678</v>
      </c>
      <c r="C116" s="253">
        <v>82364.813178294571</v>
      </c>
      <c r="D116" s="465">
        <v>21</v>
      </c>
      <c r="E116" s="250"/>
      <c r="F116" s="62">
        <v>0</v>
      </c>
      <c r="G116" s="62">
        <v>0</v>
      </c>
      <c r="H116" s="253">
        <f t="shared" si="12"/>
        <v>0</v>
      </c>
    </row>
    <row r="117" spans="1:8" x14ac:dyDescent="0.2">
      <c r="A117" s="450" t="s">
        <v>64</v>
      </c>
      <c r="B117" s="595" t="s">
        <v>1583</v>
      </c>
      <c r="C117" s="253">
        <v>82364.813178294571</v>
      </c>
      <c r="D117" s="465">
        <v>21</v>
      </c>
      <c r="E117" s="250"/>
      <c r="F117" s="62">
        <v>0</v>
      </c>
      <c r="G117" s="62">
        <v>0</v>
      </c>
      <c r="H117" s="253">
        <f t="shared" si="12"/>
        <v>0</v>
      </c>
    </row>
    <row r="118" spans="1:8" x14ac:dyDescent="0.2">
      <c r="A118" s="450" t="s">
        <v>65</v>
      </c>
      <c r="B118" s="595" t="s">
        <v>11962</v>
      </c>
      <c r="C118" s="253">
        <v>82364.813178294571</v>
      </c>
      <c r="D118" s="465">
        <v>22</v>
      </c>
      <c r="E118" s="250"/>
      <c r="F118" s="62">
        <v>0</v>
      </c>
      <c r="G118" s="62">
        <v>0</v>
      </c>
      <c r="H118" s="253">
        <f t="shared" si="12"/>
        <v>0</v>
      </c>
    </row>
    <row r="119" spans="1:8" x14ac:dyDescent="0.2">
      <c r="A119" s="450" t="s">
        <v>66</v>
      </c>
      <c r="B119" s="595" t="s">
        <v>1584</v>
      </c>
      <c r="C119" s="253">
        <v>82364.813178294571</v>
      </c>
      <c r="D119" s="465">
        <v>22</v>
      </c>
      <c r="E119" s="250"/>
      <c r="F119" s="62">
        <v>0</v>
      </c>
      <c r="G119" s="62">
        <v>0</v>
      </c>
      <c r="H119" s="253">
        <f t="shared" si="12"/>
        <v>0</v>
      </c>
    </row>
    <row r="120" spans="1:8" x14ac:dyDescent="0.2">
      <c r="A120" s="450" t="s">
        <v>67</v>
      </c>
      <c r="B120" s="595" t="s">
        <v>11963</v>
      </c>
      <c r="C120" s="253">
        <v>82364.813178294571</v>
      </c>
      <c r="D120" s="465">
        <v>22</v>
      </c>
      <c r="E120" s="250"/>
      <c r="F120" s="62">
        <v>0</v>
      </c>
      <c r="G120" s="62">
        <v>0</v>
      </c>
      <c r="H120" s="253">
        <f t="shared" si="12"/>
        <v>0</v>
      </c>
    </row>
    <row r="121" spans="1:8" x14ac:dyDescent="0.2">
      <c r="A121" s="450" t="s">
        <v>68</v>
      </c>
      <c r="B121" s="595" t="s">
        <v>1585</v>
      </c>
      <c r="C121" s="253">
        <v>82364.813178294571</v>
      </c>
      <c r="D121" s="465">
        <v>22</v>
      </c>
      <c r="E121" s="250"/>
      <c r="F121" s="62">
        <v>0</v>
      </c>
      <c r="G121" s="62">
        <v>0</v>
      </c>
      <c r="H121" s="253">
        <f t="shared" si="12"/>
        <v>0</v>
      </c>
    </row>
    <row r="122" spans="1:8" x14ac:dyDescent="0.2">
      <c r="A122" s="450" t="s">
        <v>69</v>
      </c>
      <c r="B122" s="595" t="s">
        <v>11964</v>
      </c>
      <c r="C122" s="253">
        <v>82364.813178294571</v>
      </c>
      <c r="D122" s="465">
        <v>22</v>
      </c>
      <c r="E122" s="250"/>
      <c r="F122" s="62">
        <v>0</v>
      </c>
      <c r="G122" s="62">
        <v>0</v>
      </c>
      <c r="H122" s="253">
        <f t="shared" si="12"/>
        <v>0</v>
      </c>
    </row>
    <row r="123" spans="1:8" x14ac:dyDescent="0.2">
      <c r="A123" s="450" t="s">
        <v>70</v>
      </c>
      <c r="B123" s="595" t="s">
        <v>1586</v>
      </c>
      <c r="C123" s="253">
        <v>82364.813178294571</v>
      </c>
      <c r="D123" s="465">
        <v>22</v>
      </c>
      <c r="E123" s="250"/>
      <c r="F123" s="62">
        <v>0</v>
      </c>
      <c r="G123" s="62">
        <v>0</v>
      </c>
      <c r="H123" s="253">
        <f t="shared" si="12"/>
        <v>0</v>
      </c>
    </row>
    <row r="124" spans="1:8" x14ac:dyDescent="0.2">
      <c r="A124" s="450" t="s">
        <v>71</v>
      </c>
      <c r="B124" s="595" t="s">
        <v>11965</v>
      </c>
      <c r="C124" s="253">
        <v>82364.813178294571</v>
      </c>
      <c r="D124" s="465">
        <v>22</v>
      </c>
      <c r="E124" s="250"/>
      <c r="F124" s="62">
        <v>0</v>
      </c>
      <c r="G124" s="62">
        <v>0</v>
      </c>
      <c r="H124" s="253">
        <f t="shared" si="12"/>
        <v>0</v>
      </c>
    </row>
    <row r="125" spans="1:8" x14ac:dyDescent="0.2">
      <c r="A125" s="450" t="s">
        <v>1499</v>
      </c>
      <c r="B125" s="595" t="s">
        <v>1587</v>
      </c>
      <c r="C125" s="253">
        <v>82364.813178294571</v>
      </c>
      <c r="D125" s="465">
        <v>22</v>
      </c>
      <c r="E125" s="250"/>
      <c r="F125" s="62">
        <v>0</v>
      </c>
      <c r="G125" s="62">
        <v>0</v>
      </c>
      <c r="H125" s="253">
        <f t="shared" si="12"/>
        <v>0</v>
      </c>
    </row>
    <row r="126" spans="1:8" x14ac:dyDescent="0.2">
      <c r="A126" s="450" t="s">
        <v>1500</v>
      </c>
      <c r="B126" s="595" t="s">
        <v>2680</v>
      </c>
      <c r="C126" s="253">
        <v>82364.813178294571</v>
      </c>
      <c r="D126" s="465">
        <v>23</v>
      </c>
      <c r="E126" s="250"/>
      <c r="F126" s="62">
        <v>0</v>
      </c>
      <c r="G126" s="62">
        <v>0</v>
      </c>
      <c r="H126" s="253">
        <f t="shared" si="12"/>
        <v>0</v>
      </c>
    </row>
    <row r="127" spans="1:8" x14ac:dyDescent="0.2">
      <c r="A127" s="450" t="s">
        <v>1501</v>
      </c>
      <c r="B127" s="595" t="s">
        <v>1588</v>
      </c>
      <c r="C127" s="253">
        <v>82364.813178294571</v>
      </c>
      <c r="D127" s="465">
        <v>23</v>
      </c>
      <c r="E127" s="250"/>
      <c r="F127" s="62">
        <v>0</v>
      </c>
      <c r="G127" s="62">
        <v>0</v>
      </c>
      <c r="H127" s="253">
        <f t="shared" si="12"/>
        <v>0</v>
      </c>
    </row>
    <row r="128" spans="1:8" x14ac:dyDescent="0.2">
      <c r="A128" s="450" t="s">
        <v>1502</v>
      </c>
      <c r="B128" s="595" t="s">
        <v>11966</v>
      </c>
      <c r="C128" s="253">
        <v>82364.813178294571</v>
      </c>
      <c r="D128" s="465">
        <v>23</v>
      </c>
      <c r="E128" s="250"/>
      <c r="F128" s="62">
        <v>0</v>
      </c>
      <c r="G128" s="62">
        <v>0</v>
      </c>
      <c r="H128" s="253">
        <f t="shared" si="12"/>
        <v>0</v>
      </c>
    </row>
    <row r="129" spans="1:8" x14ac:dyDescent="0.2">
      <c r="A129" s="450" t="s">
        <v>6986</v>
      </c>
      <c r="B129" s="595" t="s">
        <v>1589</v>
      </c>
      <c r="C129" s="253">
        <v>82364.813178294571</v>
      </c>
      <c r="D129" s="465">
        <v>23</v>
      </c>
      <c r="E129" s="250"/>
      <c r="F129" s="253">
        <v>0</v>
      </c>
      <c r="G129" s="253">
        <v>0</v>
      </c>
      <c r="H129" s="253">
        <f t="shared" si="12"/>
        <v>0</v>
      </c>
    </row>
    <row r="130" spans="1:8" x14ac:dyDescent="0.2">
      <c r="A130" s="450" t="s">
        <v>11967</v>
      </c>
      <c r="B130" s="595" t="s">
        <v>11968</v>
      </c>
      <c r="C130" s="253">
        <v>82364.813178294571</v>
      </c>
      <c r="D130" s="465">
        <v>23</v>
      </c>
      <c r="E130" s="250"/>
      <c r="F130" s="253">
        <v>0</v>
      </c>
      <c r="G130" s="253">
        <v>0</v>
      </c>
      <c r="H130" s="253">
        <f t="shared" ref="H130:H176" si="13">G130-F130</f>
        <v>0</v>
      </c>
    </row>
    <row r="131" spans="1:8" x14ac:dyDescent="0.2">
      <c r="A131" s="450" t="s">
        <v>11969</v>
      </c>
      <c r="B131" s="595" t="s">
        <v>1590</v>
      </c>
      <c r="C131" s="253">
        <v>82364.813178294571</v>
      </c>
      <c r="D131" s="465">
        <v>23</v>
      </c>
      <c r="E131" s="250"/>
      <c r="F131" s="253">
        <v>0</v>
      </c>
      <c r="G131" s="253">
        <v>0</v>
      </c>
      <c r="H131" s="253">
        <f t="shared" si="13"/>
        <v>0</v>
      </c>
    </row>
    <row r="132" spans="1:8" x14ac:dyDescent="0.2">
      <c r="A132" s="450" t="s">
        <v>11970</v>
      </c>
      <c r="B132" s="595" t="s">
        <v>11971</v>
      </c>
      <c r="C132" s="253">
        <v>82364.813178294571</v>
      </c>
      <c r="D132" s="465">
        <v>23</v>
      </c>
      <c r="E132" s="250"/>
      <c r="F132" s="253">
        <v>0</v>
      </c>
      <c r="G132" s="253">
        <v>0</v>
      </c>
      <c r="H132" s="253">
        <f t="shared" si="13"/>
        <v>0</v>
      </c>
    </row>
    <row r="133" spans="1:8" x14ac:dyDescent="0.2">
      <c r="A133" s="450" t="s">
        <v>11972</v>
      </c>
      <c r="B133" s="595" t="s">
        <v>1591</v>
      </c>
      <c r="C133" s="253">
        <v>82364.813178294571</v>
      </c>
      <c r="D133" s="465">
        <v>23</v>
      </c>
      <c r="E133" s="250"/>
      <c r="F133" s="253">
        <v>0</v>
      </c>
      <c r="G133" s="253">
        <v>0</v>
      </c>
      <c r="H133" s="253">
        <f t="shared" si="13"/>
        <v>0</v>
      </c>
    </row>
    <row r="134" spans="1:8" x14ac:dyDescent="0.2">
      <c r="A134" s="450" t="s">
        <v>11973</v>
      </c>
      <c r="B134" s="595" t="s">
        <v>11974</v>
      </c>
      <c r="C134" s="253">
        <v>82364.813178294571</v>
      </c>
      <c r="D134" s="465">
        <v>24</v>
      </c>
      <c r="E134" s="250"/>
      <c r="F134" s="253">
        <v>0</v>
      </c>
      <c r="G134" s="253">
        <v>0</v>
      </c>
      <c r="H134" s="253">
        <f t="shared" si="13"/>
        <v>0</v>
      </c>
    </row>
    <row r="135" spans="1:8" x14ac:dyDescent="0.2">
      <c r="A135" s="450" t="s">
        <v>11975</v>
      </c>
      <c r="B135" s="595" t="s">
        <v>1592</v>
      </c>
      <c r="C135" s="253">
        <v>82364.813178294571</v>
      </c>
      <c r="D135" s="465">
        <v>24</v>
      </c>
      <c r="E135" s="250"/>
      <c r="F135" s="253">
        <v>0</v>
      </c>
      <c r="G135" s="253">
        <v>0</v>
      </c>
      <c r="H135" s="253">
        <f t="shared" si="13"/>
        <v>0</v>
      </c>
    </row>
    <row r="136" spans="1:8" x14ac:dyDescent="0.2">
      <c r="A136" s="450" t="s">
        <v>11976</v>
      </c>
      <c r="B136" s="595" t="s">
        <v>3274</v>
      </c>
      <c r="C136" s="253">
        <v>82364.813178294571</v>
      </c>
      <c r="D136" s="465">
        <v>24</v>
      </c>
      <c r="E136" s="250"/>
      <c r="F136" s="253">
        <v>0</v>
      </c>
      <c r="G136" s="253">
        <v>0</v>
      </c>
      <c r="H136" s="253">
        <f t="shared" si="13"/>
        <v>0</v>
      </c>
    </row>
    <row r="137" spans="1:8" x14ac:dyDescent="0.2">
      <c r="A137" s="450" t="s">
        <v>11977</v>
      </c>
      <c r="B137" s="595" t="s">
        <v>1593</v>
      </c>
      <c r="C137" s="253">
        <v>82364.813178294571</v>
      </c>
      <c r="D137" s="465">
        <v>24</v>
      </c>
      <c r="E137" s="250"/>
      <c r="F137" s="253">
        <v>0</v>
      </c>
      <c r="G137" s="253">
        <v>0</v>
      </c>
      <c r="H137" s="253">
        <f t="shared" si="13"/>
        <v>0</v>
      </c>
    </row>
    <row r="138" spans="1:8" x14ac:dyDescent="0.2">
      <c r="A138" s="450" t="s">
        <v>11978</v>
      </c>
      <c r="B138" s="595" t="s">
        <v>11979</v>
      </c>
      <c r="C138" s="253">
        <v>82364.813178294571</v>
      </c>
      <c r="D138" s="465">
        <v>24</v>
      </c>
      <c r="E138" s="250"/>
      <c r="F138" s="253">
        <v>0</v>
      </c>
      <c r="G138" s="253">
        <v>0</v>
      </c>
      <c r="H138" s="253">
        <f t="shared" si="13"/>
        <v>0</v>
      </c>
    </row>
    <row r="139" spans="1:8" x14ac:dyDescent="0.2">
      <c r="A139" s="450" t="s">
        <v>11980</v>
      </c>
      <c r="B139" s="595" t="s">
        <v>1594</v>
      </c>
      <c r="C139" s="253">
        <v>82364.813178294571</v>
      </c>
      <c r="D139" s="465">
        <v>24</v>
      </c>
      <c r="E139" s="250"/>
      <c r="F139" s="253">
        <v>0</v>
      </c>
      <c r="G139" s="253">
        <v>0</v>
      </c>
      <c r="H139" s="253">
        <f t="shared" si="13"/>
        <v>0</v>
      </c>
    </row>
    <row r="140" spans="1:8" x14ac:dyDescent="0.2">
      <c r="A140" s="450" t="s">
        <v>11981</v>
      </c>
      <c r="B140" s="595" t="s">
        <v>11982</v>
      </c>
      <c r="C140" s="253">
        <v>82364.813178294571</v>
      </c>
      <c r="D140" s="465">
        <v>24</v>
      </c>
      <c r="E140" s="250"/>
      <c r="F140" s="253">
        <v>0</v>
      </c>
      <c r="G140" s="253">
        <v>0</v>
      </c>
      <c r="H140" s="253">
        <f t="shared" si="13"/>
        <v>0</v>
      </c>
    </row>
    <row r="141" spans="1:8" x14ac:dyDescent="0.2">
      <c r="A141" s="450" t="s">
        <v>11983</v>
      </c>
      <c r="B141" s="595" t="s">
        <v>1506</v>
      </c>
      <c r="C141" s="253">
        <v>82364.813178294571</v>
      </c>
      <c r="D141" s="465">
        <v>25</v>
      </c>
      <c r="E141" s="250"/>
      <c r="F141" s="253">
        <v>0</v>
      </c>
      <c r="G141" s="253">
        <v>0</v>
      </c>
      <c r="H141" s="253">
        <f t="shared" si="13"/>
        <v>0</v>
      </c>
    </row>
    <row r="142" spans="1:8" x14ac:dyDescent="0.2">
      <c r="A142" s="450" t="s">
        <v>11984</v>
      </c>
      <c r="B142" s="595" t="s">
        <v>11985</v>
      </c>
      <c r="C142" s="253">
        <v>82364.813178294571</v>
      </c>
      <c r="D142" s="465">
        <v>25</v>
      </c>
      <c r="E142" s="250"/>
      <c r="F142" s="253">
        <v>0</v>
      </c>
      <c r="G142" s="253">
        <v>0</v>
      </c>
      <c r="H142" s="253">
        <f t="shared" si="13"/>
        <v>0</v>
      </c>
    </row>
    <row r="143" spans="1:8" x14ac:dyDescent="0.2">
      <c r="A143" s="450" t="s">
        <v>11986</v>
      </c>
      <c r="B143" s="595" t="s">
        <v>1595</v>
      </c>
      <c r="C143" s="253">
        <v>82364.813178294571</v>
      </c>
      <c r="D143" s="465">
        <v>25</v>
      </c>
      <c r="E143" s="250"/>
      <c r="F143" s="253">
        <v>0</v>
      </c>
      <c r="G143" s="253">
        <v>0</v>
      </c>
      <c r="H143" s="253">
        <f t="shared" si="13"/>
        <v>0</v>
      </c>
    </row>
    <row r="144" spans="1:8" x14ac:dyDescent="0.2">
      <c r="A144" s="450" t="s">
        <v>11987</v>
      </c>
      <c r="B144" s="595" t="s">
        <v>11988</v>
      </c>
      <c r="C144" s="253">
        <v>82364.813178294571</v>
      </c>
      <c r="D144" s="465">
        <v>25</v>
      </c>
      <c r="E144" s="250"/>
      <c r="F144" s="253">
        <v>0</v>
      </c>
      <c r="G144" s="253">
        <v>0</v>
      </c>
      <c r="H144" s="253">
        <f t="shared" si="13"/>
        <v>0</v>
      </c>
    </row>
    <row r="145" spans="1:8" x14ac:dyDescent="0.2">
      <c r="A145" s="450" t="s">
        <v>11989</v>
      </c>
      <c r="B145" s="595" t="s">
        <v>1596</v>
      </c>
      <c r="C145" s="253">
        <v>82364.813178294571</v>
      </c>
      <c r="D145" s="465">
        <v>25</v>
      </c>
      <c r="E145" s="250"/>
      <c r="F145" s="253">
        <v>0</v>
      </c>
      <c r="G145" s="253">
        <v>0</v>
      </c>
      <c r="H145" s="253">
        <f t="shared" si="13"/>
        <v>0</v>
      </c>
    </row>
    <row r="146" spans="1:8" x14ac:dyDescent="0.2">
      <c r="A146" s="450" t="s">
        <v>11990</v>
      </c>
      <c r="B146" s="595" t="s">
        <v>3277</v>
      </c>
      <c r="C146" s="253">
        <v>82364.813178294571</v>
      </c>
      <c r="D146" s="465">
        <v>25</v>
      </c>
      <c r="E146" s="250"/>
      <c r="F146" s="253">
        <v>0</v>
      </c>
      <c r="G146" s="253">
        <v>0</v>
      </c>
      <c r="H146" s="253">
        <f t="shared" si="13"/>
        <v>0</v>
      </c>
    </row>
    <row r="147" spans="1:8" x14ac:dyDescent="0.2">
      <c r="A147" s="450" t="s">
        <v>11991</v>
      </c>
      <c r="B147" s="595" t="s">
        <v>1597</v>
      </c>
      <c r="C147" s="253">
        <v>82364.813178294571</v>
      </c>
      <c r="D147" s="465">
        <v>25</v>
      </c>
      <c r="E147" s="250"/>
      <c r="F147" s="253">
        <v>0</v>
      </c>
      <c r="G147" s="253">
        <v>0</v>
      </c>
      <c r="H147" s="253">
        <f t="shared" si="13"/>
        <v>0</v>
      </c>
    </row>
    <row r="148" spans="1:8" x14ac:dyDescent="0.2">
      <c r="A148" s="450" t="s">
        <v>11992</v>
      </c>
      <c r="B148" s="595" t="s">
        <v>11993</v>
      </c>
      <c r="C148" s="253">
        <v>82364.813178294571</v>
      </c>
      <c r="D148" s="465">
        <v>26</v>
      </c>
      <c r="E148" s="250"/>
      <c r="F148" s="253">
        <v>0</v>
      </c>
      <c r="G148" s="253">
        <v>0</v>
      </c>
      <c r="H148" s="253">
        <f t="shared" si="13"/>
        <v>0</v>
      </c>
    </row>
    <row r="149" spans="1:8" x14ac:dyDescent="0.2">
      <c r="A149" s="450" t="s">
        <v>11994</v>
      </c>
      <c r="B149" s="595" t="s">
        <v>1598</v>
      </c>
      <c r="C149" s="253">
        <v>82364.813178294571</v>
      </c>
      <c r="D149" s="465">
        <v>26</v>
      </c>
      <c r="E149" s="250"/>
      <c r="F149" s="253">
        <v>0</v>
      </c>
      <c r="G149" s="253">
        <v>0</v>
      </c>
      <c r="H149" s="253">
        <f t="shared" si="13"/>
        <v>0</v>
      </c>
    </row>
    <row r="150" spans="1:8" x14ac:dyDescent="0.2">
      <c r="A150" s="450" t="s">
        <v>11995</v>
      </c>
      <c r="B150" s="595" t="s">
        <v>11996</v>
      </c>
      <c r="C150" s="253">
        <v>82364.813178294571</v>
      </c>
      <c r="D150" s="465">
        <v>26</v>
      </c>
      <c r="E150" s="250"/>
      <c r="F150" s="253">
        <v>0</v>
      </c>
      <c r="G150" s="253">
        <v>0</v>
      </c>
      <c r="H150" s="253">
        <f t="shared" si="13"/>
        <v>0</v>
      </c>
    </row>
    <row r="151" spans="1:8" x14ac:dyDescent="0.2">
      <c r="A151" s="450" t="s">
        <v>11997</v>
      </c>
      <c r="B151" s="595" t="s">
        <v>1599</v>
      </c>
      <c r="C151" s="253">
        <v>82364.813178294571</v>
      </c>
      <c r="D151" s="465">
        <v>26</v>
      </c>
      <c r="E151" s="250"/>
      <c r="F151" s="253">
        <v>0</v>
      </c>
      <c r="G151" s="253">
        <v>0</v>
      </c>
      <c r="H151" s="253">
        <f t="shared" si="13"/>
        <v>0</v>
      </c>
    </row>
    <row r="152" spans="1:8" x14ac:dyDescent="0.2">
      <c r="A152" s="450" t="s">
        <v>11998</v>
      </c>
      <c r="B152" s="595" t="s">
        <v>11999</v>
      </c>
      <c r="C152" s="253">
        <v>82364.813178294571</v>
      </c>
      <c r="D152" s="465">
        <v>26</v>
      </c>
      <c r="E152" s="250"/>
      <c r="F152" s="253">
        <v>0</v>
      </c>
      <c r="G152" s="253">
        <v>0</v>
      </c>
      <c r="H152" s="253">
        <f t="shared" si="13"/>
        <v>0</v>
      </c>
    </row>
    <row r="153" spans="1:8" x14ac:dyDescent="0.2">
      <c r="A153" s="450" t="s">
        <v>12000</v>
      </c>
      <c r="B153" s="595" t="s">
        <v>1600</v>
      </c>
      <c r="C153" s="253">
        <v>82364.813178294571</v>
      </c>
      <c r="D153" s="465">
        <v>26</v>
      </c>
      <c r="E153" s="250"/>
      <c r="F153" s="253">
        <v>0</v>
      </c>
      <c r="G153" s="253">
        <v>0</v>
      </c>
      <c r="H153" s="253">
        <f t="shared" si="13"/>
        <v>0</v>
      </c>
    </row>
    <row r="154" spans="1:8" x14ac:dyDescent="0.2">
      <c r="A154" s="450" t="s">
        <v>12001</v>
      </c>
      <c r="B154" s="595" t="s">
        <v>12002</v>
      </c>
      <c r="C154" s="253">
        <v>82364.813178294571</v>
      </c>
      <c r="D154" s="465">
        <v>26</v>
      </c>
      <c r="E154" s="250"/>
      <c r="F154" s="253">
        <v>0</v>
      </c>
      <c r="G154" s="253">
        <v>0</v>
      </c>
      <c r="H154" s="253">
        <f t="shared" si="13"/>
        <v>0</v>
      </c>
    </row>
    <row r="155" spans="1:8" x14ac:dyDescent="0.2">
      <c r="A155" s="450" t="s">
        <v>12003</v>
      </c>
      <c r="B155" s="595" t="s">
        <v>1601</v>
      </c>
      <c r="C155" s="253">
        <v>82364.813178294571</v>
      </c>
      <c r="D155" s="465">
        <v>26</v>
      </c>
      <c r="E155" s="250"/>
      <c r="F155" s="253">
        <v>0</v>
      </c>
      <c r="G155" s="253">
        <v>0</v>
      </c>
      <c r="H155" s="253">
        <f t="shared" si="13"/>
        <v>0</v>
      </c>
    </row>
    <row r="156" spans="1:8" x14ac:dyDescent="0.2">
      <c r="A156" s="450" t="s">
        <v>12004</v>
      </c>
      <c r="B156" s="595" t="s">
        <v>1507</v>
      </c>
      <c r="C156" s="253">
        <v>82364.813178294571</v>
      </c>
      <c r="D156" s="465">
        <v>27</v>
      </c>
      <c r="E156" s="250"/>
      <c r="F156" s="253">
        <v>0</v>
      </c>
      <c r="G156" s="253">
        <v>0</v>
      </c>
      <c r="H156" s="253">
        <f t="shared" si="13"/>
        <v>0</v>
      </c>
    </row>
    <row r="157" spans="1:8" x14ac:dyDescent="0.2">
      <c r="A157" s="450" t="s">
        <v>12005</v>
      </c>
      <c r="B157" s="595" t="s">
        <v>1602</v>
      </c>
      <c r="C157" s="253">
        <v>82364.813178294571</v>
      </c>
      <c r="D157" s="465">
        <v>27</v>
      </c>
      <c r="E157" s="250"/>
      <c r="F157" s="253">
        <v>0</v>
      </c>
      <c r="G157" s="253">
        <v>0</v>
      </c>
      <c r="H157" s="253">
        <f t="shared" si="13"/>
        <v>0</v>
      </c>
    </row>
    <row r="158" spans="1:8" x14ac:dyDescent="0.2">
      <c r="A158" s="450" t="s">
        <v>12006</v>
      </c>
      <c r="B158" s="595" t="s">
        <v>12007</v>
      </c>
      <c r="C158" s="253">
        <v>82364.813178294571</v>
      </c>
      <c r="D158" s="465">
        <v>27</v>
      </c>
      <c r="E158" s="250"/>
      <c r="F158" s="253">
        <v>0</v>
      </c>
      <c r="G158" s="253">
        <v>0</v>
      </c>
      <c r="H158" s="253">
        <f t="shared" si="13"/>
        <v>0</v>
      </c>
    </row>
    <row r="159" spans="1:8" x14ac:dyDescent="0.2">
      <c r="A159" s="450" t="s">
        <v>12008</v>
      </c>
      <c r="B159" s="595" t="s">
        <v>1603</v>
      </c>
      <c r="C159" s="253">
        <v>82364.813178294571</v>
      </c>
      <c r="D159" s="465">
        <v>27</v>
      </c>
      <c r="E159" s="250"/>
      <c r="F159" s="253">
        <v>0</v>
      </c>
      <c r="G159" s="253">
        <v>0</v>
      </c>
      <c r="H159" s="253">
        <f t="shared" si="13"/>
        <v>0</v>
      </c>
    </row>
    <row r="160" spans="1:8" x14ac:dyDescent="0.2">
      <c r="A160" s="450" t="s">
        <v>12009</v>
      </c>
      <c r="B160" s="595" t="s">
        <v>12010</v>
      </c>
      <c r="C160" s="253">
        <v>82364.813178294571</v>
      </c>
      <c r="D160" s="465">
        <v>27</v>
      </c>
      <c r="E160" s="250"/>
      <c r="F160" s="253">
        <v>0</v>
      </c>
      <c r="G160" s="253">
        <v>0</v>
      </c>
      <c r="H160" s="253">
        <f t="shared" si="13"/>
        <v>0</v>
      </c>
    </row>
    <row r="161" spans="1:8" x14ac:dyDescent="0.2">
      <c r="A161" s="450" t="s">
        <v>12011</v>
      </c>
      <c r="B161" s="595" t="s">
        <v>1604</v>
      </c>
      <c r="C161" s="253">
        <v>82364.813178294571</v>
      </c>
      <c r="D161" s="465">
        <v>27</v>
      </c>
      <c r="E161" s="250"/>
      <c r="F161" s="253">
        <v>0</v>
      </c>
      <c r="G161" s="253">
        <v>0</v>
      </c>
      <c r="H161" s="253">
        <f t="shared" si="13"/>
        <v>0</v>
      </c>
    </row>
    <row r="162" spans="1:8" x14ac:dyDescent="0.2">
      <c r="A162" s="450" t="s">
        <v>12012</v>
      </c>
      <c r="B162" s="595" t="s">
        <v>12013</v>
      </c>
      <c r="C162" s="253">
        <v>82364.813178294571</v>
      </c>
      <c r="D162" s="465">
        <v>27</v>
      </c>
      <c r="E162" s="250"/>
      <c r="F162" s="253">
        <v>0</v>
      </c>
      <c r="G162" s="253">
        <v>0</v>
      </c>
      <c r="H162" s="253">
        <f t="shared" si="13"/>
        <v>0</v>
      </c>
    </row>
    <row r="163" spans="1:8" x14ac:dyDescent="0.2">
      <c r="A163" s="450" t="s">
        <v>12014</v>
      </c>
      <c r="B163" s="595" t="s">
        <v>1605</v>
      </c>
      <c r="C163" s="253">
        <v>82364.813178294571</v>
      </c>
      <c r="D163" s="465">
        <v>28</v>
      </c>
      <c r="E163" s="250"/>
      <c r="F163" s="253">
        <v>0</v>
      </c>
      <c r="G163" s="253">
        <v>0</v>
      </c>
      <c r="H163" s="253">
        <f t="shared" si="13"/>
        <v>0</v>
      </c>
    </row>
    <row r="164" spans="1:8" x14ac:dyDescent="0.2">
      <c r="A164" s="450" t="s">
        <v>12015</v>
      </c>
      <c r="B164" s="595" t="s">
        <v>12016</v>
      </c>
      <c r="C164" s="253">
        <v>82364.813178294571</v>
      </c>
      <c r="D164" s="465">
        <v>28</v>
      </c>
      <c r="E164" s="250"/>
      <c r="F164" s="253">
        <v>0</v>
      </c>
      <c r="G164" s="253">
        <v>0</v>
      </c>
      <c r="H164" s="253">
        <f t="shared" si="13"/>
        <v>0</v>
      </c>
    </row>
    <row r="165" spans="1:8" x14ac:dyDescent="0.2">
      <c r="A165" s="450" t="s">
        <v>12017</v>
      </c>
      <c r="B165" s="595" t="s">
        <v>1606</v>
      </c>
      <c r="C165" s="253">
        <v>82364.813178294571</v>
      </c>
      <c r="D165" s="465">
        <v>28</v>
      </c>
      <c r="E165" s="250"/>
      <c r="F165" s="253">
        <v>0</v>
      </c>
      <c r="G165" s="253">
        <v>0</v>
      </c>
      <c r="H165" s="253">
        <f t="shared" si="13"/>
        <v>0</v>
      </c>
    </row>
    <row r="166" spans="1:8" x14ac:dyDescent="0.2">
      <c r="A166" s="450" t="s">
        <v>12018</v>
      </c>
      <c r="B166" s="595" t="s">
        <v>12019</v>
      </c>
      <c r="C166" s="253">
        <v>82364.813178294571</v>
      </c>
      <c r="D166" s="465">
        <v>28</v>
      </c>
      <c r="E166" s="250"/>
      <c r="F166" s="253">
        <v>0</v>
      </c>
      <c r="G166" s="253">
        <v>0</v>
      </c>
      <c r="H166" s="253">
        <f t="shared" si="13"/>
        <v>0</v>
      </c>
    </row>
    <row r="167" spans="1:8" x14ac:dyDescent="0.2">
      <c r="A167" s="450" t="s">
        <v>12020</v>
      </c>
      <c r="B167" s="595" t="s">
        <v>1607</v>
      </c>
      <c r="C167" s="253">
        <v>82364.813178294571</v>
      </c>
      <c r="D167" s="465">
        <v>28</v>
      </c>
      <c r="E167" s="250"/>
      <c r="F167" s="253">
        <v>0</v>
      </c>
      <c r="G167" s="253">
        <v>0</v>
      </c>
      <c r="H167" s="253">
        <f t="shared" si="13"/>
        <v>0</v>
      </c>
    </row>
    <row r="168" spans="1:8" x14ac:dyDescent="0.2">
      <c r="A168" s="450" t="s">
        <v>12021</v>
      </c>
      <c r="B168" s="595" t="s">
        <v>12022</v>
      </c>
      <c r="C168" s="253">
        <v>82364.813178294571</v>
      </c>
      <c r="D168" s="465">
        <v>28</v>
      </c>
      <c r="E168" s="250"/>
      <c r="F168" s="253">
        <v>0</v>
      </c>
      <c r="G168" s="253">
        <v>0</v>
      </c>
      <c r="H168" s="253">
        <f t="shared" si="13"/>
        <v>0</v>
      </c>
    </row>
    <row r="169" spans="1:8" x14ac:dyDescent="0.2">
      <c r="A169" s="450" t="s">
        <v>12023</v>
      </c>
      <c r="B169" s="595" t="s">
        <v>1608</v>
      </c>
      <c r="C169" s="253">
        <v>82364.813178294571</v>
      </c>
      <c r="D169" s="465">
        <v>28</v>
      </c>
      <c r="E169" s="250"/>
      <c r="F169" s="253">
        <v>0</v>
      </c>
      <c r="G169" s="253">
        <v>0</v>
      </c>
      <c r="H169" s="253">
        <f t="shared" si="13"/>
        <v>0</v>
      </c>
    </row>
    <row r="170" spans="1:8" x14ac:dyDescent="0.2">
      <c r="A170" s="450" t="s">
        <v>12024</v>
      </c>
      <c r="B170" s="595" t="s">
        <v>12025</v>
      </c>
      <c r="C170" s="253">
        <v>82364.813178294571</v>
      </c>
      <c r="D170" s="465">
        <v>28</v>
      </c>
      <c r="E170" s="250"/>
      <c r="F170" s="253">
        <v>0</v>
      </c>
      <c r="G170" s="253">
        <v>0</v>
      </c>
      <c r="H170" s="253">
        <f t="shared" si="13"/>
        <v>0</v>
      </c>
    </row>
    <row r="171" spans="1:8" x14ac:dyDescent="0.2">
      <c r="A171" s="450" t="s">
        <v>12026</v>
      </c>
      <c r="B171" s="595" t="s">
        <v>1508</v>
      </c>
      <c r="C171" s="253">
        <v>82364.813178294571</v>
      </c>
      <c r="D171" s="465">
        <v>29</v>
      </c>
      <c r="E171" s="250"/>
      <c r="F171" s="253">
        <v>0</v>
      </c>
      <c r="G171" s="253">
        <v>0</v>
      </c>
      <c r="H171" s="253">
        <f t="shared" si="13"/>
        <v>0</v>
      </c>
    </row>
    <row r="172" spans="1:8" x14ac:dyDescent="0.2">
      <c r="A172" s="450" t="s">
        <v>12027</v>
      </c>
      <c r="B172" s="595" t="s">
        <v>12028</v>
      </c>
      <c r="C172" s="253">
        <v>82364.813178294571</v>
      </c>
      <c r="D172" s="465">
        <v>29</v>
      </c>
      <c r="E172" s="250"/>
      <c r="F172" s="253">
        <v>0</v>
      </c>
      <c r="G172" s="253">
        <v>0</v>
      </c>
      <c r="H172" s="253">
        <f t="shared" si="13"/>
        <v>0</v>
      </c>
    </row>
    <row r="173" spans="1:8" x14ac:dyDescent="0.2">
      <c r="A173" s="450" t="s">
        <v>12029</v>
      </c>
      <c r="B173" s="595" t="s">
        <v>1609</v>
      </c>
      <c r="C173" s="253">
        <v>82364.813178294571</v>
      </c>
      <c r="D173" s="465">
        <v>29</v>
      </c>
      <c r="E173" s="250"/>
      <c r="F173" s="253">
        <v>0</v>
      </c>
      <c r="G173" s="253">
        <v>0</v>
      </c>
      <c r="H173" s="253">
        <f t="shared" si="13"/>
        <v>0</v>
      </c>
    </row>
    <row r="174" spans="1:8" x14ac:dyDescent="0.2">
      <c r="A174" s="450" t="s">
        <v>12030</v>
      </c>
      <c r="B174" s="595" t="s">
        <v>12031</v>
      </c>
      <c r="C174" s="253">
        <v>82364.813178294571</v>
      </c>
      <c r="D174" s="465">
        <v>29</v>
      </c>
      <c r="E174" s="250"/>
      <c r="F174" s="253">
        <v>0</v>
      </c>
      <c r="G174" s="253">
        <v>0</v>
      </c>
      <c r="H174" s="253">
        <f t="shared" si="13"/>
        <v>0</v>
      </c>
    </row>
    <row r="175" spans="1:8" x14ac:dyDescent="0.2">
      <c r="A175" s="450" t="s">
        <v>12032</v>
      </c>
      <c r="B175" s="595" t="s">
        <v>1610</v>
      </c>
      <c r="C175" s="253">
        <v>82364.813178294571</v>
      </c>
      <c r="D175" s="465">
        <v>29</v>
      </c>
      <c r="E175" s="250"/>
      <c r="F175" s="253">
        <v>0</v>
      </c>
      <c r="G175" s="253">
        <v>0</v>
      </c>
      <c r="H175" s="253">
        <f t="shared" si="13"/>
        <v>0</v>
      </c>
    </row>
    <row r="176" spans="1:8" x14ac:dyDescent="0.2">
      <c r="A176" s="450" t="s">
        <v>12033</v>
      </c>
      <c r="B176" s="595" t="s">
        <v>12034</v>
      </c>
      <c r="C176" s="253">
        <v>41182.406589147286</v>
      </c>
      <c r="D176" s="465">
        <v>29</v>
      </c>
      <c r="E176" s="250"/>
      <c r="F176" s="253">
        <v>0</v>
      </c>
      <c r="G176" s="253">
        <v>0</v>
      </c>
      <c r="H176" s="253">
        <f t="shared" si="13"/>
        <v>0</v>
      </c>
    </row>
    <row r="177" spans="1:8" ht="60" x14ac:dyDescent="0.25">
      <c r="A177" s="19" t="s">
        <v>72</v>
      </c>
      <c r="B177" s="167" t="s">
        <v>12035</v>
      </c>
      <c r="C177" s="255"/>
      <c r="D177" s="269"/>
      <c r="E177" s="255"/>
      <c r="F177" s="255"/>
      <c r="G177" s="255"/>
      <c r="H177" s="270"/>
    </row>
    <row r="178" spans="1:8" x14ac:dyDescent="0.2">
      <c r="A178" s="450" t="s">
        <v>73</v>
      </c>
      <c r="B178" s="595" t="s">
        <v>11960</v>
      </c>
      <c r="C178" s="253">
        <v>83582.36899224807</v>
      </c>
      <c r="D178" s="465">
        <v>22</v>
      </c>
      <c r="E178" s="250"/>
      <c r="F178" s="62">
        <v>0</v>
      </c>
      <c r="G178" s="62">
        <v>0</v>
      </c>
      <c r="H178" s="253">
        <f t="shared" ref="H178:H194" si="14">G178-F178</f>
        <v>0</v>
      </c>
    </row>
    <row r="179" spans="1:8" x14ac:dyDescent="0.2">
      <c r="A179" s="450" t="s">
        <v>74</v>
      </c>
      <c r="B179" s="595" t="s">
        <v>1624</v>
      </c>
      <c r="C179" s="253">
        <v>83582.36899224807</v>
      </c>
      <c r="D179" s="465">
        <v>22</v>
      </c>
      <c r="E179" s="250"/>
      <c r="F179" s="62">
        <v>0</v>
      </c>
      <c r="G179" s="62">
        <v>0</v>
      </c>
      <c r="H179" s="253">
        <f t="shared" si="14"/>
        <v>0</v>
      </c>
    </row>
    <row r="180" spans="1:8" x14ac:dyDescent="0.2">
      <c r="A180" s="450" t="s">
        <v>75</v>
      </c>
      <c r="B180" s="595" t="s">
        <v>11961</v>
      </c>
      <c r="C180" s="253">
        <v>83582.36899224807</v>
      </c>
      <c r="D180" s="465">
        <v>22</v>
      </c>
      <c r="E180" s="250"/>
      <c r="F180" s="62">
        <v>0</v>
      </c>
      <c r="G180" s="62">
        <v>0</v>
      </c>
      <c r="H180" s="253">
        <f t="shared" si="14"/>
        <v>0</v>
      </c>
    </row>
    <row r="181" spans="1:8" x14ac:dyDescent="0.2">
      <c r="A181" s="450" t="s">
        <v>76</v>
      </c>
      <c r="B181" s="595" t="s">
        <v>1582</v>
      </c>
      <c r="C181" s="253">
        <v>83582.36899224807</v>
      </c>
      <c r="D181" s="465">
        <v>22</v>
      </c>
      <c r="E181" s="250"/>
      <c r="F181" s="62">
        <v>0</v>
      </c>
      <c r="G181" s="62">
        <v>0</v>
      </c>
      <c r="H181" s="253">
        <f t="shared" si="14"/>
        <v>0</v>
      </c>
    </row>
    <row r="182" spans="1:8" x14ac:dyDescent="0.2">
      <c r="A182" s="450" t="s">
        <v>77</v>
      </c>
      <c r="B182" s="595" t="s">
        <v>2678</v>
      </c>
      <c r="C182" s="253">
        <v>83582.36899224807</v>
      </c>
      <c r="D182" s="465">
        <v>23</v>
      </c>
      <c r="E182" s="250"/>
      <c r="F182" s="62">
        <v>0</v>
      </c>
      <c r="G182" s="62">
        <v>0</v>
      </c>
      <c r="H182" s="253">
        <f t="shared" si="14"/>
        <v>0</v>
      </c>
    </row>
    <row r="183" spans="1:8" x14ac:dyDescent="0.2">
      <c r="A183" s="450" t="s">
        <v>78</v>
      </c>
      <c r="B183" s="595" t="s">
        <v>1583</v>
      </c>
      <c r="C183" s="253">
        <v>83582.36899224807</v>
      </c>
      <c r="D183" s="465">
        <v>23</v>
      </c>
      <c r="E183" s="250"/>
      <c r="F183" s="62">
        <v>0</v>
      </c>
      <c r="G183" s="62">
        <v>0</v>
      </c>
      <c r="H183" s="253">
        <f t="shared" si="14"/>
        <v>0</v>
      </c>
    </row>
    <row r="184" spans="1:8" x14ac:dyDescent="0.2">
      <c r="A184" s="450" t="s">
        <v>79</v>
      </c>
      <c r="B184" s="595" t="s">
        <v>11962</v>
      </c>
      <c r="C184" s="253">
        <v>83582.36899224807</v>
      </c>
      <c r="D184" s="465">
        <v>23</v>
      </c>
      <c r="E184" s="250"/>
      <c r="F184" s="62">
        <v>0</v>
      </c>
      <c r="G184" s="62">
        <v>0</v>
      </c>
      <c r="H184" s="253">
        <f t="shared" si="14"/>
        <v>0</v>
      </c>
    </row>
    <row r="185" spans="1:8" x14ac:dyDescent="0.2">
      <c r="A185" s="450" t="s">
        <v>80</v>
      </c>
      <c r="B185" s="595" t="s">
        <v>1584</v>
      </c>
      <c r="C185" s="253">
        <v>83582.36899224807</v>
      </c>
      <c r="D185" s="465">
        <v>24</v>
      </c>
      <c r="E185" s="250"/>
      <c r="F185" s="62">
        <v>0</v>
      </c>
      <c r="G185" s="62">
        <v>0</v>
      </c>
      <c r="H185" s="253">
        <f t="shared" si="14"/>
        <v>0</v>
      </c>
    </row>
    <row r="186" spans="1:8" x14ac:dyDescent="0.2">
      <c r="A186" s="450" t="s">
        <v>81</v>
      </c>
      <c r="B186" s="595" t="s">
        <v>11963</v>
      </c>
      <c r="C186" s="253">
        <v>83582.36899224807</v>
      </c>
      <c r="D186" s="465">
        <v>24</v>
      </c>
      <c r="E186" s="250"/>
      <c r="F186" s="62">
        <v>0</v>
      </c>
      <c r="G186" s="62">
        <v>0</v>
      </c>
      <c r="H186" s="253">
        <f t="shared" si="14"/>
        <v>0</v>
      </c>
    </row>
    <row r="187" spans="1:8" x14ac:dyDescent="0.2">
      <c r="A187" s="450" t="s">
        <v>82</v>
      </c>
      <c r="B187" s="595" t="s">
        <v>1585</v>
      </c>
      <c r="C187" s="253">
        <v>83582.36899224807</v>
      </c>
      <c r="D187" s="465">
        <v>24</v>
      </c>
      <c r="E187" s="250"/>
      <c r="F187" s="62">
        <v>0</v>
      </c>
      <c r="G187" s="62">
        <v>0</v>
      </c>
      <c r="H187" s="253">
        <f t="shared" si="14"/>
        <v>0</v>
      </c>
    </row>
    <row r="188" spans="1:8" x14ac:dyDescent="0.2">
      <c r="A188" s="450" t="s">
        <v>1509</v>
      </c>
      <c r="B188" s="595" t="s">
        <v>11964</v>
      </c>
      <c r="C188" s="253">
        <v>83582.36899224807</v>
      </c>
      <c r="D188" s="465">
        <v>24</v>
      </c>
      <c r="E188" s="250"/>
      <c r="F188" s="62">
        <v>0</v>
      </c>
      <c r="G188" s="62">
        <v>0</v>
      </c>
      <c r="H188" s="253">
        <f t="shared" si="14"/>
        <v>0</v>
      </c>
    </row>
    <row r="189" spans="1:8" x14ac:dyDescent="0.2">
      <c r="A189" s="450" t="s">
        <v>1510</v>
      </c>
      <c r="B189" s="595" t="s">
        <v>1586</v>
      </c>
      <c r="C189" s="253">
        <v>83582.36899224807</v>
      </c>
      <c r="D189" s="465">
        <v>25</v>
      </c>
      <c r="E189" s="250"/>
      <c r="F189" s="62">
        <v>0</v>
      </c>
      <c r="G189" s="62">
        <v>0</v>
      </c>
      <c r="H189" s="253">
        <f t="shared" si="14"/>
        <v>0</v>
      </c>
    </row>
    <row r="190" spans="1:8" x14ac:dyDescent="0.2">
      <c r="A190" s="450" t="s">
        <v>1511</v>
      </c>
      <c r="B190" s="595" t="s">
        <v>11965</v>
      </c>
      <c r="C190" s="253">
        <v>83582.36899224807</v>
      </c>
      <c r="D190" s="465">
        <v>25</v>
      </c>
      <c r="E190" s="250"/>
      <c r="F190" s="62">
        <v>0</v>
      </c>
      <c r="G190" s="62">
        <v>0</v>
      </c>
      <c r="H190" s="253">
        <f t="shared" si="14"/>
        <v>0</v>
      </c>
    </row>
    <row r="191" spans="1:8" x14ac:dyDescent="0.2">
      <c r="A191" s="450" t="s">
        <v>1512</v>
      </c>
      <c r="B191" s="595" t="s">
        <v>1587</v>
      </c>
      <c r="C191" s="253">
        <v>83582.36899224807</v>
      </c>
      <c r="D191" s="465">
        <v>25</v>
      </c>
      <c r="E191" s="250"/>
      <c r="F191" s="62">
        <v>0</v>
      </c>
      <c r="G191" s="62">
        <v>0</v>
      </c>
      <c r="H191" s="253">
        <f t="shared" si="14"/>
        <v>0</v>
      </c>
    </row>
    <row r="192" spans="1:8" x14ac:dyDescent="0.2">
      <c r="A192" s="450" t="s">
        <v>1513</v>
      </c>
      <c r="B192" s="595" t="s">
        <v>2680</v>
      </c>
      <c r="C192" s="253">
        <v>83582.36899224807</v>
      </c>
      <c r="D192" s="465">
        <v>25</v>
      </c>
      <c r="E192" s="250"/>
      <c r="F192" s="62">
        <v>0</v>
      </c>
      <c r="G192" s="62">
        <v>0</v>
      </c>
      <c r="H192" s="253">
        <f t="shared" si="14"/>
        <v>0</v>
      </c>
    </row>
    <row r="193" spans="1:8" x14ac:dyDescent="0.2">
      <c r="A193" s="450" t="s">
        <v>1514</v>
      </c>
      <c r="B193" s="595" t="s">
        <v>1588</v>
      </c>
      <c r="C193" s="253">
        <v>83582.36899224807</v>
      </c>
      <c r="D193" s="465">
        <v>26</v>
      </c>
      <c r="E193" s="250"/>
      <c r="F193" s="62">
        <v>0</v>
      </c>
      <c r="G193" s="62">
        <v>0</v>
      </c>
      <c r="H193" s="253">
        <f t="shared" si="14"/>
        <v>0</v>
      </c>
    </row>
    <row r="194" spans="1:8" x14ac:dyDescent="0.2">
      <c r="A194" s="450" t="s">
        <v>1515</v>
      </c>
      <c r="B194" s="595" t="s">
        <v>11966</v>
      </c>
      <c r="C194" s="253">
        <v>83582.36899224807</v>
      </c>
      <c r="D194" s="465">
        <v>26</v>
      </c>
      <c r="E194" s="250"/>
      <c r="F194" s="62">
        <v>0</v>
      </c>
      <c r="G194" s="62">
        <v>0</v>
      </c>
      <c r="H194" s="253">
        <f t="shared" si="14"/>
        <v>0</v>
      </c>
    </row>
    <row r="195" spans="1:8" x14ac:dyDescent="0.2">
      <c r="A195" s="450" t="s">
        <v>6987</v>
      </c>
      <c r="B195" s="595" t="s">
        <v>1589</v>
      </c>
      <c r="C195" s="253">
        <v>83582.36899224807</v>
      </c>
      <c r="D195" s="465">
        <v>26</v>
      </c>
      <c r="E195" s="250"/>
      <c r="F195" s="62">
        <v>0</v>
      </c>
      <c r="G195" s="62">
        <v>0</v>
      </c>
      <c r="H195" s="253">
        <f t="shared" ref="H195" si="15">G195-F195</f>
        <v>0</v>
      </c>
    </row>
    <row r="196" spans="1:8" x14ac:dyDescent="0.2">
      <c r="A196" s="450" t="s">
        <v>12036</v>
      </c>
      <c r="B196" s="595" t="s">
        <v>11968</v>
      </c>
      <c r="C196" s="253">
        <v>83582.36899224807</v>
      </c>
      <c r="D196" s="465">
        <v>26</v>
      </c>
      <c r="E196" s="250"/>
      <c r="F196" s="62">
        <v>0</v>
      </c>
      <c r="G196" s="62">
        <v>0</v>
      </c>
      <c r="H196" s="253">
        <f t="shared" ref="H196:H242" si="16">G196-F196</f>
        <v>0</v>
      </c>
    </row>
    <row r="197" spans="1:8" x14ac:dyDescent="0.2">
      <c r="A197" s="450" t="s">
        <v>12037</v>
      </c>
      <c r="B197" s="595" t="s">
        <v>1590</v>
      </c>
      <c r="C197" s="253">
        <v>83582.36899224807</v>
      </c>
      <c r="D197" s="465">
        <v>26</v>
      </c>
      <c r="E197" s="250"/>
      <c r="F197" s="62">
        <v>0</v>
      </c>
      <c r="G197" s="62">
        <v>0</v>
      </c>
      <c r="H197" s="253">
        <f t="shared" si="16"/>
        <v>0</v>
      </c>
    </row>
    <row r="198" spans="1:8" x14ac:dyDescent="0.2">
      <c r="A198" s="450" t="s">
        <v>12038</v>
      </c>
      <c r="B198" s="595" t="s">
        <v>11971</v>
      </c>
      <c r="C198" s="253">
        <v>83582.36899224807</v>
      </c>
      <c r="D198" s="465">
        <v>26</v>
      </c>
      <c r="E198" s="250"/>
      <c r="F198" s="62">
        <v>0</v>
      </c>
      <c r="G198" s="62">
        <v>0</v>
      </c>
      <c r="H198" s="253">
        <f t="shared" si="16"/>
        <v>0</v>
      </c>
    </row>
    <row r="199" spans="1:8" x14ac:dyDescent="0.2">
      <c r="A199" s="450" t="s">
        <v>12039</v>
      </c>
      <c r="B199" s="595" t="s">
        <v>1591</v>
      </c>
      <c r="C199" s="253">
        <v>83582.36899224807</v>
      </c>
      <c r="D199" s="465">
        <v>26</v>
      </c>
      <c r="E199" s="250"/>
      <c r="F199" s="62">
        <v>0</v>
      </c>
      <c r="G199" s="62">
        <v>0</v>
      </c>
      <c r="H199" s="253">
        <f t="shared" si="16"/>
        <v>0</v>
      </c>
    </row>
    <row r="200" spans="1:8" x14ac:dyDescent="0.2">
      <c r="A200" s="450" t="s">
        <v>12040</v>
      </c>
      <c r="B200" s="595" t="s">
        <v>11974</v>
      </c>
      <c r="C200" s="253">
        <v>83582.36899224807</v>
      </c>
      <c r="D200" s="465">
        <v>27</v>
      </c>
      <c r="E200" s="250"/>
      <c r="F200" s="62">
        <v>0</v>
      </c>
      <c r="G200" s="62">
        <v>0</v>
      </c>
      <c r="H200" s="253">
        <f t="shared" si="16"/>
        <v>0</v>
      </c>
    </row>
    <row r="201" spans="1:8" x14ac:dyDescent="0.2">
      <c r="A201" s="450" t="s">
        <v>12041</v>
      </c>
      <c r="B201" s="595" t="s">
        <v>1592</v>
      </c>
      <c r="C201" s="253">
        <v>83582.36899224807</v>
      </c>
      <c r="D201" s="465">
        <v>27</v>
      </c>
      <c r="E201" s="250"/>
      <c r="F201" s="62">
        <v>0</v>
      </c>
      <c r="G201" s="62">
        <v>0</v>
      </c>
      <c r="H201" s="253">
        <f t="shared" si="16"/>
        <v>0</v>
      </c>
    </row>
    <row r="202" spans="1:8" x14ac:dyDescent="0.2">
      <c r="A202" s="450" t="s">
        <v>12042</v>
      </c>
      <c r="B202" s="595" t="s">
        <v>3274</v>
      </c>
      <c r="C202" s="253">
        <v>83582.36899224807</v>
      </c>
      <c r="D202" s="465">
        <v>27</v>
      </c>
      <c r="E202" s="250"/>
      <c r="F202" s="62">
        <v>0</v>
      </c>
      <c r="G202" s="62">
        <v>0</v>
      </c>
      <c r="H202" s="253">
        <f t="shared" si="16"/>
        <v>0</v>
      </c>
    </row>
    <row r="203" spans="1:8" x14ac:dyDescent="0.2">
      <c r="A203" s="450" t="s">
        <v>12043</v>
      </c>
      <c r="B203" s="595" t="s">
        <v>1593</v>
      </c>
      <c r="C203" s="253">
        <v>83582.36899224807</v>
      </c>
      <c r="D203" s="465">
        <v>27</v>
      </c>
      <c r="E203" s="250"/>
      <c r="F203" s="62">
        <v>0</v>
      </c>
      <c r="G203" s="62">
        <v>0</v>
      </c>
      <c r="H203" s="253">
        <f t="shared" si="16"/>
        <v>0</v>
      </c>
    </row>
    <row r="204" spans="1:8" x14ac:dyDescent="0.2">
      <c r="A204" s="450" t="s">
        <v>12044</v>
      </c>
      <c r="B204" s="595" t="s">
        <v>11979</v>
      </c>
      <c r="C204" s="253">
        <v>83582.36899224807</v>
      </c>
      <c r="D204" s="465">
        <v>27</v>
      </c>
      <c r="E204" s="250"/>
      <c r="F204" s="62">
        <v>0</v>
      </c>
      <c r="G204" s="62">
        <v>0</v>
      </c>
      <c r="H204" s="253">
        <f t="shared" si="16"/>
        <v>0</v>
      </c>
    </row>
    <row r="205" spans="1:8" x14ac:dyDescent="0.2">
      <c r="A205" s="450" t="s">
        <v>12045</v>
      </c>
      <c r="B205" s="595" t="s">
        <v>1594</v>
      </c>
      <c r="C205" s="253">
        <v>83582.36899224807</v>
      </c>
      <c r="D205" s="465">
        <v>27</v>
      </c>
      <c r="E205" s="250"/>
      <c r="F205" s="62">
        <v>0</v>
      </c>
      <c r="G205" s="62">
        <v>0</v>
      </c>
      <c r="H205" s="253">
        <f t="shared" si="16"/>
        <v>0</v>
      </c>
    </row>
    <row r="206" spans="1:8" x14ac:dyDescent="0.2">
      <c r="A206" s="450" t="s">
        <v>12046</v>
      </c>
      <c r="B206" s="595" t="s">
        <v>11982</v>
      </c>
      <c r="C206" s="253">
        <v>83582.36899224807</v>
      </c>
      <c r="D206" s="465">
        <v>27</v>
      </c>
      <c r="E206" s="250"/>
      <c r="F206" s="62">
        <v>0</v>
      </c>
      <c r="G206" s="62">
        <v>0</v>
      </c>
      <c r="H206" s="253">
        <f t="shared" si="16"/>
        <v>0</v>
      </c>
    </row>
    <row r="207" spans="1:8" x14ac:dyDescent="0.2">
      <c r="A207" s="450" t="s">
        <v>12047</v>
      </c>
      <c r="B207" s="595" t="s">
        <v>1506</v>
      </c>
      <c r="C207" s="253">
        <v>83582.36899224807</v>
      </c>
      <c r="D207" s="465">
        <v>27</v>
      </c>
      <c r="E207" s="250"/>
      <c r="F207" s="62">
        <v>0</v>
      </c>
      <c r="G207" s="62">
        <v>0</v>
      </c>
      <c r="H207" s="253">
        <f t="shared" si="16"/>
        <v>0</v>
      </c>
    </row>
    <row r="208" spans="1:8" x14ac:dyDescent="0.2">
      <c r="A208" s="450" t="s">
        <v>12048</v>
      </c>
      <c r="B208" s="595" t="s">
        <v>11985</v>
      </c>
      <c r="C208" s="253">
        <v>83582.36899224807</v>
      </c>
      <c r="D208" s="465">
        <v>28</v>
      </c>
      <c r="E208" s="250"/>
      <c r="F208" s="62">
        <v>0</v>
      </c>
      <c r="G208" s="62">
        <v>0</v>
      </c>
      <c r="H208" s="253">
        <f t="shared" si="16"/>
        <v>0</v>
      </c>
    </row>
    <row r="209" spans="1:8" x14ac:dyDescent="0.2">
      <c r="A209" s="450" t="s">
        <v>12049</v>
      </c>
      <c r="B209" s="595" t="s">
        <v>1595</v>
      </c>
      <c r="C209" s="253">
        <v>83582.36899224807</v>
      </c>
      <c r="D209" s="465">
        <v>28</v>
      </c>
      <c r="E209" s="250"/>
      <c r="F209" s="62">
        <v>0</v>
      </c>
      <c r="G209" s="62">
        <v>0</v>
      </c>
      <c r="H209" s="253">
        <f t="shared" si="16"/>
        <v>0</v>
      </c>
    </row>
    <row r="210" spans="1:8" x14ac:dyDescent="0.2">
      <c r="A210" s="450" t="s">
        <v>12050</v>
      </c>
      <c r="B210" s="595" t="s">
        <v>11988</v>
      </c>
      <c r="C210" s="253">
        <v>83582.36899224807</v>
      </c>
      <c r="D210" s="465">
        <v>28</v>
      </c>
      <c r="E210" s="250"/>
      <c r="F210" s="62">
        <v>0</v>
      </c>
      <c r="G210" s="62">
        <v>0</v>
      </c>
      <c r="H210" s="253">
        <f t="shared" si="16"/>
        <v>0</v>
      </c>
    </row>
    <row r="211" spans="1:8" x14ac:dyDescent="0.2">
      <c r="A211" s="450" t="s">
        <v>12051</v>
      </c>
      <c r="B211" s="595" t="s">
        <v>1596</v>
      </c>
      <c r="C211" s="253">
        <v>83582.36899224807</v>
      </c>
      <c r="D211" s="465">
        <v>28</v>
      </c>
      <c r="E211" s="250"/>
      <c r="F211" s="62">
        <v>0</v>
      </c>
      <c r="G211" s="62">
        <v>0</v>
      </c>
      <c r="H211" s="253">
        <f t="shared" si="16"/>
        <v>0</v>
      </c>
    </row>
    <row r="212" spans="1:8" x14ac:dyDescent="0.2">
      <c r="A212" s="450" t="s">
        <v>12052</v>
      </c>
      <c r="B212" s="595" t="s">
        <v>3277</v>
      </c>
      <c r="C212" s="253">
        <v>83582.36899224807</v>
      </c>
      <c r="D212" s="465">
        <v>28</v>
      </c>
      <c r="E212" s="250"/>
      <c r="F212" s="62">
        <v>0</v>
      </c>
      <c r="G212" s="62">
        <v>0</v>
      </c>
      <c r="H212" s="253">
        <f t="shared" si="16"/>
        <v>0</v>
      </c>
    </row>
    <row r="213" spans="1:8" x14ac:dyDescent="0.2">
      <c r="A213" s="450" t="s">
        <v>12053</v>
      </c>
      <c r="B213" s="595" t="s">
        <v>1597</v>
      </c>
      <c r="C213" s="253">
        <v>83582.36899224807</v>
      </c>
      <c r="D213" s="465">
        <v>28</v>
      </c>
      <c r="E213" s="250"/>
      <c r="F213" s="62">
        <v>0</v>
      </c>
      <c r="G213" s="62">
        <v>0</v>
      </c>
      <c r="H213" s="253">
        <f t="shared" si="16"/>
        <v>0</v>
      </c>
    </row>
    <row r="214" spans="1:8" x14ac:dyDescent="0.2">
      <c r="A214" s="450" t="s">
        <v>12054</v>
      </c>
      <c r="B214" s="595" t="s">
        <v>11993</v>
      </c>
      <c r="C214" s="253">
        <v>83582.36899224807</v>
      </c>
      <c r="D214" s="465">
        <v>28</v>
      </c>
      <c r="E214" s="250"/>
      <c r="F214" s="62">
        <v>0</v>
      </c>
      <c r="G214" s="62">
        <v>0</v>
      </c>
      <c r="H214" s="253">
        <f t="shared" si="16"/>
        <v>0</v>
      </c>
    </row>
    <row r="215" spans="1:8" x14ac:dyDescent="0.2">
      <c r="A215" s="450" t="s">
        <v>12055</v>
      </c>
      <c r="B215" s="595" t="s">
        <v>1598</v>
      </c>
      <c r="C215" s="253">
        <v>83582.36899224807</v>
      </c>
      <c r="D215" s="465">
        <v>28</v>
      </c>
      <c r="E215" s="250"/>
      <c r="F215" s="62">
        <v>0</v>
      </c>
      <c r="G215" s="62">
        <v>0</v>
      </c>
      <c r="H215" s="253">
        <f t="shared" si="16"/>
        <v>0</v>
      </c>
    </row>
    <row r="216" spans="1:8" x14ac:dyDescent="0.2">
      <c r="A216" s="450" t="s">
        <v>12056</v>
      </c>
      <c r="B216" s="595" t="s">
        <v>11996</v>
      </c>
      <c r="C216" s="253">
        <v>83582.36899224807</v>
      </c>
      <c r="D216" s="465">
        <v>29</v>
      </c>
      <c r="E216" s="250"/>
      <c r="F216" s="62">
        <v>0</v>
      </c>
      <c r="G216" s="62">
        <v>0</v>
      </c>
      <c r="H216" s="253">
        <f t="shared" si="16"/>
        <v>0</v>
      </c>
    </row>
    <row r="217" spans="1:8" x14ac:dyDescent="0.2">
      <c r="A217" s="450" t="s">
        <v>12057</v>
      </c>
      <c r="B217" s="595" t="s">
        <v>1599</v>
      </c>
      <c r="C217" s="253">
        <v>83582.36899224807</v>
      </c>
      <c r="D217" s="465">
        <v>29</v>
      </c>
      <c r="E217" s="250"/>
      <c r="F217" s="62">
        <v>0</v>
      </c>
      <c r="G217" s="62">
        <v>0</v>
      </c>
      <c r="H217" s="253">
        <f t="shared" si="16"/>
        <v>0</v>
      </c>
    </row>
    <row r="218" spans="1:8" x14ac:dyDescent="0.2">
      <c r="A218" s="450" t="s">
        <v>12058</v>
      </c>
      <c r="B218" s="595" t="s">
        <v>11999</v>
      </c>
      <c r="C218" s="253">
        <v>83582.36899224807</v>
      </c>
      <c r="D218" s="465">
        <v>29</v>
      </c>
      <c r="E218" s="250"/>
      <c r="F218" s="62">
        <v>0</v>
      </c>
      <c r="G218" s="62">
        <v>0</v>
      </c>
      <c r="H218" s="253">
        <f t="shared" si="16"/>
        <v>0</v>
      </c>
    </row>
    <row r="219" spans="1:8" x14ac:dyDescent="0.2">
      <c r="A219" s="450" t="s">
        <v>12059</v>
      </c>
      <c r="B219" s="595" t="s">
        <v>1600</v>
      </c>
      <c r="C219" s="253">
        <v>83582.36899224807</v>
      </c>
      <c r="D219" s="465">
        <v>29</v>
      </c>
      <c r="E219" s="250"/>
      <c r="F219" s="62">
        <v>0</v>
      </c>
      <c r="G219" s="62">
        <v>0</v>
      </c>
      <c r="H219" s="253">
        <f t="shared" si="16"/>
        <v>0</v>
      </c>
    </row>
    <row r="220" spans="1:8" x14ac:dyDescent="0.2">
      <c r="A220" s="450" t="s">
        <v>12060</v>
      </c>
      <c r="B220" s="595" t="s">
        <v>12002</v>
      </c>
      <c r="C220" s="253">
        <v>83582.36899224807</v>
      </c>
      <c r="D220" s="465">
        <v>29</v>
      </c>
      <c r="E220" s="250"/>
      <c r="F220" s="62">
        <v>0</v>
      </c>
      <c r="G220" s="62">
        <v>0</v>
      </c>
      <c r="H220" s="253">
        <f t="shared" si="16"/>
        <v>0</v>
      </c>
    </row>
    <row r="221" spans="1:8" x14ac:dyDescent="0.2">
      <c r="A221" s="450" t="s">
        <v>12061</v>
      </c>
      <c r="B221" s="595" t="s">
        <v>1601</v>
      </c>
      <c r="C221" s="253">
        <v>83582.36899224807</v>
      </c>
      <c r="D221" s="465">
        <v>29</v>
      </c>
      <c r="E221" s="250"/>
      <c r="F221" s="62">
        <v>0</v>
      </c>
      <c r="G221" s="62">
        <v>0</v>
      </c>
      <c r="H221" s="253">
        <f t="shared" si="16"/>
        <v>0</v>
      </c>
    </row>
    <row r="222" spans="1:8" x14ac:dyDescent="0.2">
      <c r="A222" s="450" t="s">
        <v>12062</v>
      </c>
      <c r="B222" s="595" t="s">
        <v>1507</v>
      </c>
      <c r="C222" s="253">
        <v>83582.36899224807</v>
      </c>
      <c r="D222" s="465">
        <v>29</v>
      </c>
      <c r="E222" s="250"/>
      <c r="F222" s="62">
        <v>0</v>
      </c>
      <c r="G222" s="62">
        <v>0</v>
      </c>
      <c r="H222" s="253">
        <f t="shared" si="16"/>
        <v>0</v>
      </c>
    </row>
    <row r="223" spans="1:8" x14ac:dyDescent="0.2">
      <c r="A223" s="450" t="s">
        <v>12063</v>
      </c>
      <c r="B223" s="595" t="s">
        <v>1602</v>
      </c>
      <c r="C223" s="253">
        <v>83582.36899224807</v>
      </c>
      <c r="D223" s="465">
        <v>29</v>
      </c>
      <c r="E223" s="250"/>
      <c r="F223" s="62">
        <v>0</v>
      </c>
      <c r="G223" s="62">
        <v>0</v>
      </c>
      <c r="H223" s="253">
        <f t="shared" si="16"/>
        <v>0</v>
      </c>
    </row>
    <row r="224" spans="1:8" x14ac:dyDescent="0.2">
      <c r="A224" s="450" t="s">
        <v>12064</v>
      </c>
      <c r="B224" s="595" t="s">
        <v>12007</v>
      </c>
      <c r="C224" s="253">
        <v>83582.36899224807</v>
      </c>
      <c r="D224" s="465">
        <v>29</v>
      </c>
      <c r="E224" s="250"/>
      <c r="F224" s="62">
        <v>0</v>
      </c>
      <c r="G224" s="62">
        <v>0</v>
      </c>
      <c r="H224" s="253">
        <f t="shared" si="16"/>
        <v>0</v>
      </c>
    </row>
    <row r="225" spans="1:8" x14ac:dyDescent="0.2">
      <c r="A225" s="450" t="s">
        <v>12065</v>
      </c>
      <c r="B225" s="595" t="s">
        <v>1603</v>
      </c>
      <c r="C225" s="253">
        <v>83582.36899224807</v>
      </c>
      <c r="D225" s="465">
        <v>30</v>
      </c>
      <c r="E225" s="250"/>
      <c r="F225" s="62">
        <v>0</v>
      </c>
      <c r="G225" s="62">
        <v>0</v>
      </c>
      <c r="H225" s="253">
        <f t="shared" si="16"/>
        <v>0</v>
      </c>
    </row>
    <row r="226" spans="1:8" x14ac:dyDescent="0.2">
      <c r="A226" s="450" t="s">
        <v>12066</v>
      </c>
      <c r="B226" s="595" t="s">
        <v>12010</v>
      </c>
      <c r="C226" s="253">
        <v>83582.36899224807</v>
      </c>
      <c r="D226" s="465">
        <v>30</v>
      </c>
      <c r="E226" s="250"/>
      <c r="F226" s="62">
        <v>0</v>
      </c>
      <c r="G226" s="62">
        <v>0</v>
      </c>
      <c r="H226" s="253">
        <f t="shared" si="16"/>
        <v>0</v>
      </c>
    </row>
    <row r="227" spans="1:8" x14ac:dyDescent="0.2">
      <c r="A227" s="450" t="s">
        <v>12067</v>
      </c>
      <c r="B227" s="595" t="s">
        <v>1604</v>
      </c>
      <c r="C227" s="253">
        <v>83582.36899224807</v>
      </c>
      <c r="D227" s="465">
        <v>30</v>
      </c>
      <c r="E227" s="250"/>
      <c r="F227" s="62">
        <v>0</v>
      </c>
      <c r="G227" s="62">
        <v>0</v>
      </c>
      <c r="H227" s="253">
        <f t="shared" si="16"/>
        <v>0</v>
      </c>
    </row>
    <row r="228" spans="1:8" x14ac:dyDescent="0.2">
      <c r="A228" s="450" t="s">
        <v>12068</v>
      </c>
      <c r="B228" s="595" t="s">
        <v>12013</v>
      </c>
      <c r="C228" s="253">
        <v>83582.36899224807</v>
      </c>
      <c r="D228" s="465">
        <v>30</v>
      </c>
      <c r="E228" s="250"/>
      <c r="F228" s="62">
        <v>0</v>
      </c>
      <c r="G228" s="62">
        <v>0</v>
      </c>
      <c r="H228" s="253">
        <f t="shared" si="16"/>
        <v>0</v>
      </c>
    </row>
    <row r="229" spans="1:8" x14ac:dyDescent="0.2">
      <c r="A229" s="450" t="s">
        <v>12069</v>
      </c>
      <c r="B229" s="595" t="s">
        <v>1605</v>
      </c>
      <c r="C229" s="253">
        <v>83582.36899224807</v>
      </c>
      <c r="D229" s="465">
        <v>30</v>
      </c>
      <c r="E229" s="250"/>
      <c r="F229" s="62">
        <v>0</v>
      </c>
      <c r="G229" s="62">
        <v>0</v>
      </c>
      <c r="H229" s="253">
        <f t="shared" si="16"/>
        <v>0</v>
      </c>
    </row>
    <row r="230" spans="1:8" x14ac:dyDescent="0.2">
      <c r="A230" s="450" t="s">
        <v>12070</v>
      </c>
      <c r="B230" s="595" t="s">
        <v>12016</v>
      </c>
      <c r="C230" s="253">
        <v>83582.36899224807</v>
      </c>
      <c r="D230" s="465">
        <v>30</v>
      </c>
      <c r="E230" s="250"/>
      <c r="F230" s="62">
        <v>0</v>
      </c>
      <c r="G230" s="62">
        <v>0</v>
      </c>
      <c r="H230" s="253">
        <f t="shared" si="16"/>
        <v>0</v>
      </c>
    </row>
    <row r="231" spans="1:8" x14ac:dyDescent="0.2">
      <c r="A231" s="450" t="s">
        <v>12071</v>
      </c>
      <c r="B231" s="595" t="s">
        <v>1606</v>
      </c>
      <c r="C231" s="253">
        <v>83582.36899224807</v>
      </c>
      <c r="D231" s="465">
        <v>31</v>
      </c>
      <c r="E231" s="250"/>
      <c r="F231" s="62">
        <v>0</v>
      </c>
      <c r="G231" s="62">
        <v>0</v>
      </c>
      <c r="H231" s="253">
        <f t="shared" si="16"/>
        <v>0</v>
      </c>
    </row>
    <row r="232" spans="1:8" x14ac:dyDescent="0.2">
      <c r="A232" s="450" t="s">
        <v>12072</v>
      </c>
      <c r="B232" s="595" t="s">
        <v>12019</v>
      </c>
      <c r="C232" s="253">
        <v>83582.36899224807</v>
      </c>
      <c r="D232" s="465">
        <v>31</v>
      </c>
      <c r="E232" s="250"/>
      <c r="F232" s="62">
        <v>0</v>
      </c>
      <c r="G232" s="62">
        <v>0</v>
      </c>
      <c r="H232" s="253">
        <f t="shared" si="16"/>
        <v>0</v>
      </c>
    </row>
    <row r="233" spans="1:8" x14ac:dyDescent="0.2">
      <c r="A233" s="450" t="s">
        <v>12073</v>
      </c>
      <c r="B233" s="595" t="s">
        <v>1607</v>
      </c>
      <c r="C233" s="253">
        <v>83582.36899224807</v>
      </c>
      <c r="D233" s="465">
        <v>31</v>
      </c>
      <c r="E233" s="250"/>
      <c r="F233" s="62">
        <v>0</v>
      </c>
      <c r="G233" s="62">
        <v>0</v>
      </c>
      <c r="H233" s="253">
        <f t="shared" si="16"/>
        <v>0</v>
      </c>
    </row>
    <row r="234" spans="1:8" x14ac:dyDescent="0.2">
      <c r="A234" s="450" t="s">
        <v>12074</v>
      </c>
      <c r="B234" s="595" t="s">
        <v>12022</v>
      </c>
      <c r="C234" s="253">
        <v>83582.36899224807</v>
      </c>
      <c r="D234" s="465">
        <v>31</v>
      </c>
      <c r="E234" s="250"/>
      <c r="F234" s="62">
        <v>0</v>
      </c>
      <c r="G234" s="62">
        <v>0</v>
      </c>
      <c r="H234" s="253">
        <f t="shared" si="16"/>
        <v>0</v>
      </c>
    </row>
    <row r="235" spans="1:8" x14ac:dyDescent="0.2">
      <c r="A235" s="450" t="s">
        <v>12075</v>
      </c>
      <c r="B235" s="595" t="s">
        <v>1608</v>
      </c>
      <c r="C235" s="253">
        <v>83582.36899224807</v>
      </c>
      <c r="D235" s="465">
        <v>31</v>
      </c>
      <c r="E235" s="250"/>
      <c r="F235" s="62">
        <v>0</v>
      </c>
      <c r="G235" s="62">
        <v>0</v>
      </c>
      <c r="H235" s="253">
        <f t="shared" si="16"/>
        <v>0</v>
      </c>
    </row>
    <row r="236" spans="1:8" x14ac:dyDescent="0.2">
      <c r="A236" s="450" t="s">
        <v>12076</v>
      </c>
      <c r="B236" s="595" t="s">
        <v>12025</v>
      </c>
      <c r="C236" s="253">
        <v>83582.36899224807</v>
      </c>
      <c r="D236" s="465">
        <v>31</v>
      </c>
      <c r="E236" s="250"/>
      <c r="F236" s="62">
        <v>0</v>
      </c>
      <c r="G236" s="62">
        <v>0</v>
      </c>
      <c r="H236" s="253">
        <f t="shared" si="16"/>
        <v>0</v>
      </c>
    </row>
    <row r="237" spans="1:8" x14ac:dyDescent="0.2">
      <c r="A237" s="450" t="s">
        <v>12077</v>
      </c>
      <c r="B237" s="595" t="s">
        <v>1508</v>
      </c>
      <c r="C237" s="253">
        <v>83582.36899224807</v>
      </c>
      <c r="D237" s="465">
        <v>31</v>
      </c>
      <c r="E237" s="250"/>
      <c r="F237" s="62">
        <v>0</v>
      </c>
      <c r="G237" s="62">
        <v>0</v>
      </c>
      <c r="H237" s="253">
        <f t="shared" si="16"/>
        <v>0</v>
      </c>
    </row>
    <row r="238" spans="1:8" x14ac:dyDescent="0.2">
      <c r="A238" s="450" t="s">
        <v>12078</v>
      </c>
      <c r="B238" s="595" t="s">
        <v>12028</v>
      </c>
      <c r="C238" s="253">
        <v>83582.36899224807</v>
      </c>
      <c r="D238" s="465">
        <v>32</v>
      </c>
      <c r="E238" s="250"/>
      <c r="F238" s="62">
        <v>0</v>
      </c>
      <c r="G238" s="62">
        <v>0</v>
      </c>
      <c r="H238" s="253">
        <f t="shared" si="16"/>
        <v>0</v>
      </c>
    </row>
    <row r="239" spans="1:8" x14ac:dyDescent="0.2">
      <c r="A239" s="450" t="s">
        <v>12079</v>
      </c>
      <c r="B239" s="595" t="s">
        <v>1609</v>
      </c>
      <c r="C239" s="253">
        <v>83582.36899224807</v>
      </c>
      <c r="D239" s="465">
        <v>32</v>
      </c>
      <c r="E239" s="250"/>
      <c r="F239" s="62">
        <v>0</v>
      </c>
      <c r="G239" s="62">
        <v>0</v>
      </c>
      <c r="H239" s="253">
        <f t="shared" si="16"/>
        <v>0</v>
      </c>
    </row>
    <row r="240" spans="1:8" x14ac:dyDescent="0.2">
      <c r="A240" s="450" t="s">
        <v>12080</v>
      </c>
      <c r="B240" s="595" t="s">
        <v>12031</v>
      </c>
      <c r="C240" s="253">
        <v>83582.36899224807</v>
      </c>
      <c r="D240" s="465">
        <v>32</v>
      </c>
      <c r="E240" s="250"/>
      <c r="F240" s="62">
        <v>0</v>
      </c>
      <c r="G240" s="62">
        <v>0</v>
      </c>
      <c r="H240" s="253">
        <f t="shared" si="16"/>
        <v>0</v>
      </c>
    </row>
    <row r="241" spans="1:8" x14ac:dyDescent="0.2">
      <c r="A241" s="450" t="s">
        <v>12081</v>
      </c>
      <c r="B241" s="595" t="s">
        <v>1610</v>
      </c>
      <c r="C241" s="253">
        <v>83582.36899224807</v>
      </c>
      <c r="D241" s="465">
        <v>32</v>
      </c>
      <c r="E241" s="250"/>
      <c r="F241" s="62">
        <v>0</v>
      </c>
      <c r="G241" s="62">
        <v>0</v>
      </c>
      <c r="H241" s="253">
        <f t="shared" si="16"/>
        <v>0</v>
      </c>
    </row>
    <row r="242" spans="1:8" x14ac:dyDescent="0.2">
      <c r="A242" s="450" t="s">
        <v>12082</v>
      </c>
      <c r="B242" s="595" t="s">
        <v>12034</v>
      </c>
      <c r="C242" s="253">
        <v>41791.184496124035</v>
      </c>
      <c r="D242" s="465">
        <v>32</v>
      </c>
      <c r="E242" s="250"/>
      <c r="F242" s="62">
        <v>0</v>
      </c>
      <c r="G242" s="62">
        <v>0</v>
      </c>
      <c r="H242" s="253">
        <f t="shared" si="16"/>
        <v>0</v>
      </c>
    </row>
    <row r="243" spans="1:8" ht="45" x14ac:dyDescent="0.25">
      <c r="A243" s="11" t="s">
        <v>83</v>
      </c>
      <c r="B243" s="167" t="s">
        <v>12083</v>
      </c>
      <c r="C243" s="255"/>
      <c r="D243" s="269"/>
      <c r="E243" s="255"/>
      <c r="F243" s="255"/>
      <c r="G243" s="255"/>
      <c r="H243" s="270"/>
    </row>
    <row r="244" spans="1:8" x14ac:dyDescent="0.2">
      <c r="A244" s="450" t="s">
        <v>84</v>
      </c>
      <c r="B244" s="595" t="s">
        <v>1585</v>
      </c>
      <c r="C244" s="253">
        <v>80000</v>
      </c>
      <c r="D244" s="465">
        <v>26</v>
      </c>
      <c r="E244" s="250"/>
      <c r="F244" s="62">
        <v>0</v>
      </c>
      <c r="G244" s="62">
        <v>0</v>
      </c>
      <c r="H244" s="253">
        <f t="shared" ref="H244:H250" si="17">G244-F244</f>
        <v>0</v>
      </c>
    </row>
    <row r="245" spans="1:8" x14ac:dyDescent="0.2">
      <c r="A245" s="450" t="s">
        <v>85</v>
      </c>
      <c r="B245" s="595" t="s">
        <v>1590</v>
      </c>
      <c r="C245" s="253">
        <v>80000</v>
      </c>
      <c r="D245" s="465">
        <v>27</v>
      </c>
      <c r="E245" s="250"/>
      <c r="F245" s="62">
        <v>0</v>
      </c>
      <c r="G245" s="62">
        <v>0</v>
      </c>
      <c r="H245" s="253">
        <f t="shared" si="17"/>
        <v>0</v>
      </c>
    </row>
    <row r="246" spans="1:8" x14ac:dyDescent="0.2">
      <c r="A246" s="450" t="s">
        <v>86</v>
      </c>
      <c r="B246" s="595" t="s">
        <v>1506</v>
      </c>
      <c r="C246" s="253">
        <v>80000</v>
      </c>
      <c r="D246" s="465">
        <v>28</v>
      </c>
      <c r="E246" s="250"/>
      <c r="F246" s="62">
        <v>0</v>
      </c>
      <c r="G246" s="62">
        <v>0</v>
      </c>
      <c r="H246" s="253">
        <f t="shared" si="17"/>
        <v>0</v>
      </c>
    </row>
    <row r="247" spans="1:8" x14ac:dyDescent="0.2">
      <c r="A247" s="450" t="s">
        <v>87</v>
      </c>
      <c r="B247" s="595" t="s">
        <v>1599</v>
      </c>
      <c r="C247" s="253">
        <v>80000</v>
      </c>
      <c r="D247" s="465">
        <v>30</v>
      </c>
      <c r="E247" s="250"/>
      <c r="F247" s="62">
        <v>0</v>
      </c>
      <c r="G247" s="62">
        <v>0</v>
      </c>
      <c r="H247" s="253">
        <f t="shared" si="17"/>
        <v>0</v>
      </c>
    </row>
    <row r="248" spans="1:8" x14ac:dyDescent="0.2">
      <c r="A248" s="450" t="s">
        <v>88</v>
      </c>
      <c r="B248" s="595" t="s">
        <v>1604</v>
      </c>
      <c r="C248" s="253">
        <v>80000</v>
      </c>
      <c r="D248" s="465">
        <v>31</v>
      </c>
      <c r="E248" s="250"/>
      <c r="F248" s="62">
        <v>0</v>
      </c>
      <c r="G248" s="62">
        <v>0</v>
      </c>
      <c r="H248" s="253">
        <f t="shared" si="17"/>
        <v>0</v>
      </c>
    </row>
    <row r="249" spans="1:8" x14ac:dyDescent="0.2">
      <c r="A249" s="450" t="s">
        <v>89</v>
      </c>
      <c r="B249" s="595" t="s">
        <v>1508</v>
      </c>
      <c r="C249" s="253">
        <v>80000</v>
      </c>
      <c r="D249" s="465">
        <v>32</v>
      </c>
      <c r="E249" s="250"/>
      <c r="F249" s="62">
        <v>0</v>
      </c>
      <c r="G249" s="62">
        <v>0</v>
      </c>
      <c r="H249" s="253">
        <f t="shared" si="17"/>
        <v>0</v>
      </c>
    </row>
    <row r="250" spans="1:8" x14ac:dyDescent="0.2">
      <c r="A250" s="450" t="s">
        <v>90</v>
      </c>
      <c r="B250" s="595" t="s">
        <v>12034</v>
      </c>
      <c r="C250" s="253">
        <v>36000</v>
      </c>
      <c r="D250" s="465">
        <v>33</v>
      </c>
      <c r="E250" s="250"/>
      <c r="F250" s="62">
        <v>0</v>
      </c>
      <c r="G250" s="62">
        <v>0</v>
      </c>
      <c r="H250" s="253">
        <f t="shared" si="17"/>
        <v>0</v>
      </c>
    </row>
    <row r="251" spans="1:8" ht="15" x14ac:dyDescent="0.25">
      <c r="A251" s="14" t="s">
        <v>91</v>
      </c>
      <c r="B251" s="73" t="s">
        <v>5500</v>
      </c>
      <c r="C251" s="255"/>
      <c r="D251" s="269"/>
      <c r="E251" s="255"/>
      <c r="F251" s="255"/>
      <c r="G251" s="255"/>
      <c r="H251" s="270"/>
    </row>
    <row r="252" spans="1:8" ht="15" x14ac:dyDescent="0.25">
      <c r="A252" s="57" t="s">
        <v>92</v>
      </c>
      <c r="B252" s="58" t="s">
        <v>6990</v>
      </c>
      <c r="C252" s="253"/>
      <c r="D252" s="250"/>
      <c r="E252" s="250"/>
      <c r="F252" s="62">
        <v>0</v>
      </c>
      <c r="G252" s="62">
        <v>0</v>
      </c>
      <c r="H252" s="253">
        <f t="shared" ref="H252:H269" si="18">G252-F252</f>
        <v>0</v>
      </c>
    </row>
    <row r="253" spans="1:8" ht="15" x14ac:dyDescent="0.25">
      <c r="A253" s="10"/>
      <c r="B253" s="36" t="s">
        <v>4680</v>
      </c>
      <c r="C253" s="253"/>
      <c r="D253" s="250"/>
      <c r="E253" s="250"/>
      <c r="F253" s="62">
        <v>0</v>
      </c>
      <c r="G253" s="62">
        <v>0</v>
      </c>
      <c r="H253" s="253">
        <f t="shared" si="18"/>
        <v>0</v>
      </c>
    </row>
    <row r="254" spans="1:8" x14ac:dyDescent="0.2">
      <c r="A254" s="10" t="s">
        <v>4716</v>
      </c>
      <c r="B254" s="6" t="s">
        <v>5502</v>
      </c>
      <c r="C254" s="253">
        <v>36950.536253776438</v>
      </c>
      <c r="D254" s="250">
        <v>32</v>
      </c>
      <c r="E254" s="250"/>
      <c r="F254" s="62">
        <v>0</v>
      </c>
      <c r="G254" s="62">
        <v>0</v>
      </c>
      <c r="H254" s="253">
        <f t="shared" si="18"/>
        <v>0</v>
      </c>
    </row>
    <row r="255" spans="1:8" x14ac:dyDescent="0.2">
      <c r="A255" s="10" t="s">
        <v>4717</v>
      </c>
      <c r="B255" s="6" t="s">
        <v>5503</v>
      </c>
      <c r="C255" s="253">
        <v>36950.536253776438</v>
      </c>
      <c r="D255" s="250">
        <v>33</v>
      </c>
      <c r="E255" s="250"/>
      <c r="F255" s="62">
        <v>0</v>
      </c>
      <c r="G255" s="62">
        <v>0</v>
      </c>
      <c r="H255" s="253">
        <f t="shared" si="18"/>
        <v>0</v>
      </c>
    </row>
    <row r="256" spans="1:8" x14ac:dyDescent="0.2">
      <c r="A256" s="10" t="s">
        <v>4718</v>
      </c>
      <c r="B256" s="6" t="s">
        <v>5504</v>
      </c>
      <c r="C256" s="253">
        <v>41569.361782477346</v>
      </c>
      <c r="D256" s="250">
        <v>33</v>
      </c>
      <c r="E256" s="250"/>
      <c r="F256" s="62">
        <v>0</v>
      </c>
      <c r="G256" s="62">
        <v>0</v>
      </c>
      <c r="H256" s="253">
        <f t="shared" si="18"/>
        <v>0</v>
      </c>
    </row>
    <row r="257" spans="1:8" ht="15" x14ac:dyDescent="0.25">
      <c r="A257" s="10"/>
      <c r="B257" s="36" t="s">
        <v>6988</v>
      </c>
      <c r="C257" s="253"/>
      <c r="D257" s="250"/>
      <c r="E257" s="250"/>
      <c r="F257" s="62">
        <v>0</v>
      </c>
      <c r="G257" s="62">
        <v>0</v>
      </c>
      <c r="H257" s="253">
        <f t="shared" si="18"/>
        <v>0</v>
      </c>
    </row>
    <row r="258" spans="1:8" x14ac:dyDescent="0.2">
      <c r="A258" s="10" t="s">
        <v>4718</v>
      </c>
      <c r="B258" s="6" t="s">
        <v>5502</v>
      </c>
      <c r="C258" s="253">
        <v>16258.235951661631</v>
      </c>
      <c r="D258" s="250">
        <v>32</v>
      </c>
      <c r="E258" s="250"/>
      <c r="F258" s="62">
        <v>0</v>
      </c>
      <c r="G258" s="62">
        <v>0</v>
      </c>
      <c r="H258" s="253">
        <f t="shared" si="18"/>
        <v>0</v>
      </c>
    </row>
    <row r="259" spans="1:8" x14ac:dyDescent="0.2">
      <c r="A259" s="10" t="s">
        <v>4718</v>
      </c>
      <c r="B259" s="6" t="s">
        <v>5503</v>
      </c>
      <c r="C259" s="253">
        <v>16258.235951661631</v>
      </c>
      <c r="D259" s="250">
        <v>33</v>
      </c>
      <c r="E259" s="250"/>
      <c r="F259" s="62">
        <v>0</v>
      </c>
      <c r="G259" s="62">
        <v>0</v>
      </c>
      <c r="H259" s="253">
        <f t="shared" si="18"/>
        <v>0</v>
      </c>
    </row>
    <row r="260" spans="1:8" ht="13.5" customHeight="1" x14ac:dyDescent="0.2">
      <c r="A260" s="10" t="s">
        <v>4718</v>
      </c>
      <c r="B260" s="6" t="s">
        <v>5504</v>
      </c>
      <c r="C260" s="253">
        <v>18290.519184290031</v>
      </c>
      <c r="D260" s="250">
        <v>33</v>
      </c>
      <c r="E260" s="250"/>
      <c r="F260" s="62">
        <v>0</v>
      </c>
      <c r="G260" s="62">
        <v>0</v>
      </c>
      <c r="H260" s="253">
        <f t="shared" si="18"/>
        <v>0</v>
      </c>
    </row>
    <row r="261" spans="1:8" ht="13.5" customHeight="1" x14ac:dyDescent="0.25">
      <c r="A261" s="57" t="s">
        <v>93</v>
      </c>
      <c r="B261" s="58" t="s">
        <v>6991</v>
      </c>
      <c r="C261" s="253"/>
      <c r="D261" s="250"/>
      <c r="E261" s="250"/>
      <c r="F261" s="62">
        <v>0</v>
      </c>
      <c r="G261" s="62">
        <v>0</v>
      </c>
      <c r="H261" s="253">
        <f t="shared" si="18"/>
        <v>0</v>
      </c>
    </row>
    <row r="262" spans="1:8" ht="15" x14ac:dyDescent="0.25">
      <c r="A262" s="10"/>
      <c r="B262" s="36" t="s">
        <v>4680</v>
      </c>
      <c r="C262" s="253"/>
      <c r="D262" s="250"/>
      <c r="E262" s="250"/>
      <c r="F262" s="62">
        <v>0</v>
      </c>
      <c r="G262" s="62">
        <v>0</v>
      </c>
      <c r="H262" s="253">
        <f t="shared" si="18"/>
        <v>0</v>
      </c>
    </row>
    <row r="263" spans="1:8" x14ac:dyDescent="0.2">
      <c r="A263" s="10" t="s">
        <v>4719</v>
      </c>
      <c r="B263" s="6" t="s">
        <v>5502</v>
      </c>
      <c r="C263" s="253">
        <v>36950.536253776438</v>
      </c>
      <c r="D263" s="250">
        <v>32</v>
      </c>
      <c r="E263" s="250"/>
      <c r="F263" s="62">
        <v>0</v>
      </c>
      <c r="G263" s="62">
        <v>0</v>
      </c>
      <c r="H263" s="253">
        <f t="shared" si="18"/>
        <v>0</v>
      </c>
    </row>
    <row r="264" spans="1:8" x14ac:dyDescent="0.2">
      <c r="A264" s="10" t="s">
        <v>4721</v>
      </c>
      <c r="B264" s="6" t="s">
        <v>5503</v>
      </c>
      <c r="C264" s="253">
        <v>36950.536253776438</v>
      </c>
      <c r="D264" s="250">
        <v>33</v>
      </c>
      <c r="E264" s="250"/>
      <c r="F264" s="62">
        <v>0</v>
      </c>
      <c r="G264" s="62">
        <v>0</v>
      </c>
      <c r="H264" s="253">
        <f t="shared" si="18"/>
        <v>0</v>
      </c>
    </row>
    <row r="265" spans="1:8" x14ac:dyDescent="0.2">
      <c r="A265" s="10" t="s">
        <v>4722</v>
      </c>
      <c r="B265" s="6" t="s">
        <v>5504</v>
      </c>
      <c r="C265" s="253">
        <v>41569.361782477346</v>
      </c>
      <c r="D265" s="250">
        <v>33</v>
      </c>
      <c r="E265" s="250"/>
      <c r="F265" s="62">
        <v>0</v>
      </c>
      <c r="G265" s="62">
        <v>0</v>
      </c>
      <c r="H265" s="253">
        <f t="shared" si="18"/>
        <v>0</v>
      </c>
    </row>
    <row r="266" spans="1:8" ht="15" x14ac:dyDescent="0.25">
      <c r="A266" s="10"/>
      <c r="B266" s="36" t="s">
        <v>6989</v>
      </c>
      <c r="C266" s="253"/>
      <c r="D266" s="250"/>
      <c r="E266" s="250"/>
      <c r="F266" s="62">
        <v>0</v>
      </c>
      <c r="G266" s="62">
        <v>0</v>
      </c>
      <c r="H266" s="253">
        <f t="shared" si="18"/>
        <v>0</v>
      </c>
    </row>
    <row r="267" spans="1:8" x14ac:dyDescent="0.2">
      <c r="A267" s="10" t="s">
        <v>4722</v>
      </c>
      <c r="B267" s="6" t="s">
        <v>5502</v>
      </c>
      <c r="C267" s="253">
        <v>7685.7115407854981</v>
      </c>
      <c r="D267" s="250">
        <v>32</v>
      </c>
      <c r="E267" s="250"/>
      <c r="F267" s="62">
        <v>0</v>
      </c>
      <c r="G267" s="62">
        <v>0</v>
      </c>
      <c r="H267" s="253">
        <f t="shared" si="18"/>
        <v>0</v>
      </c>
    </row>
    <row r="268" spans="1:8" x14ac:dyDescent="0.2">
      <c r="A268" s="10" t="s">
        <v>4722</v>
      </c>
      <c r="B268" s="6" t="s">
        <v>5503</v>
      </c>
      <c r="C268" s="253">
        <v>7685.7115407854981</v>
      </c>
      <c r="D268" s="250">
        <v>33</v>
      </c>
      <c r="E268" s="250"/>
      <c r="F268" s="62">
        <v>0</v>
      </c>
      <c r="G268" s="62">
        <v>0</v>
      </c>
      <c r="H268" s="253">
        <f t="shared" si="18"/>
        <v>0</v>
      </c>
    </row>
    <row r="269" spans="1:8" ht="13.5" customHeight="1" x14ac:dyDescent="0.2">
      <c r="A269" s="10" t="s">
        <v>4722</v>
      </c>
      <c r="B269" s="6" t="s">
        <v>5504</v>
      </c>
      <c r="C269" s="253">
        <v>8646.4272507552869</v>
      </c>
      <c r="D269" s="250">
        <v>33</v>
      </c>
      <c r="E269" s="250"/>
      <c r="F269" s="62">
        <v>0</v>
      </c>
      <c r="G269" s="62">
        <v>0</v>
      </c>
      <c r="H269" s="253">
        <f t="shared" si="18"/>
        <v>0</v>
      </c>
    </row>
    <row r="270" spans="1:8" ht="15" x14ac:dyDescent="0.25">
      <c r="A270" s="35" t="s">
        <v>2518</v>
      </c>
      <c r="B270" s="11" t="s">
        <v>5506</v>
      </c>
      <c r="C270" s="255"/>
      <c r="D270" s="269"/>
      <c r="E270" s="255"/>
      <c r="F270" s="255"/>
      <c r="G270" s="255"/>
      <c r="H270" s="270"/>
    </row>
    <row r="271" spans="1:8" x14ac:dyDescent="0.2">
      <c r="A271" s="10" t="s">
        <v>2519</v>
      </c>
      <c r="B271" s="31" t="s">
        <v>5507</v>
      </c>
      <c r="C271" s="253">
        <v>165282.22000000003</v>
      </c>
      <c r="D271" s="250">
        <v>34</v>
      </c>
      <c r="E271" s="250"/>
      <c r="F271" s="62">
        <v>0</v>
      </c>
      <c r="G271" s="62">
        <v>0</v>
      </c>
      <c r="H271" s="253">
        <f t="shared" ref="H271" si="19">G271-F271</f>
        <v>0</v>
      </c>
    </row>
    <row r="272" spans="1:8" ht="15" x14ac:dyDescent="0.25">
      <c r="A272" s="44" t="s">
        <v>3129</v>
      </c>
      <c r="B272" s="36" t="s">
        <v>5508</v>
      </c>
      <c r="C272" s="255"/>
      <c r="D272" s="269"/>
      <c r="E272" s="255"/>
      <c r="F272" s="255"/>
      <c r="G272" s="255"/>
      <c r="H272" s="270"/>
    </row>
    <row r="273" spans="1:9" ht="15" x14ac:dyDescent="0.25">
      <c r="A273" s="37" t="s">
        <v>3130</v>
      </c>
      <c r="B273" s="36" t="s">
        <v>5509</v>
      </c>
      <c r="C273" s="253"/>
      <c r="D273" s="250"/>
      <c r="E273" s="250"/>
      <c r="F273" s="250"/>
      <c r="G273" s="250"/>
      <c r="H273" s="256"/>
    </row>
    <row r="274" spans="1:9" x14ac:dyDescent="0.2">
      <c r="A274" s="34" t="s">
        <v>3131</v>
      </c>
      <c r="B274" s="31" t="s">
        <v>5510</v>
      </c>
      <c r="C274" s="278">
        <v>625553.52</v>
      </c>
      <c r="D274" s="250">
        <v>34</v>
      </c>
      <c r="E274" s="250"/>
      <c r="F274" s="62">
        <v>0</v>
      </c>
      <c r="G274" s="62">
        <v>0</v>
      </c>
      <c r="H274" s="253">
        <f t="shared" ref="H274:H275" si="20">G274-F274</f>
        <v>0</v>
      </c>
    </row>
    <row r="275" spans="1:9" x14ac:dyDescent="0.2">
      <c r="A275" s="34" t="s">
        <v>3132</v>
      </c>
      <c r="B275" s="6" t="s">
        <v>5511</v>
      </c>
      <c r="C275" s="278">
        <v>69505.95</v>
      </c>
      <c r="D275" s="250">
        <v>34</v>
      </c>
      <c r="E275" s="250"/>
      <c r="F275" s="62">
        <v>0</v>
      </c>
      <c r="G275" s="62">
        <v>0</v>
      </c>
      <c r="H275" s="253">
        <f t="shared" si="20"/>
        <v>0</v>
      </c>
    </row>
    <row r="276" spans="1:9" ht="15" x14ac:dyDescent="0.25">
      <c r="A276" s="37" t="s">
        <v>3133</v>
      </c>
      <c r="B276" s="36" t="s">
        <v>5512</v>
      </c>
      <c r="C276" s="278"/>
      <c r="D276" s="250"/>
      <c r="E276" s="250"/>
      <c r="F276" s="250"/>
      <c r="G276" s="250"/>
      <c r="H276" s="256"/>
    </row>
    <row r="277" spans="1:9" x14ac:dyDescent="0.2">
      <c r="A277" s="34" t="s">
        <v>3134</v>
      </c>
      <c r="B277" s="31" t="s">
        <v>5510</v>
      </c>
      <c r="C277" s="278">
        <v>722459.26</v>
      </c>
      <c r="D277" s="250">
        <v>34</v>
      </c>
      <c r="E277" s="250"/>
      <c r="F277" s="62">
        <v>0</v>
      </c>
      <c r="G277" s="62">
        <v>0</v>
      </c>
      <c r="H277" s="253">
        <f t="shared" ref="H277:H278" si="21">G277-F277</f>
        <v>0</v>
      </c>
    </row>
    <row r="278" spans="1:9" ht="15" thickBot="1" x14ac:dyDescent="0.25">
      <c r="A278" s="34" t="s">
        <v>3135</v>
      </c>
      <c r="B278" s="61" t="s">
        <v>5511</v>
      </c>
      <c r="C278" s="279">
        <v>80273.25</v>
      </c>
      <c r="D278" s="63">
        <v>34</v>
      </c>
      <c r="E278" s="63"/>
      <c r="F278" s="62">
        <v>0</v>
      </c>
      <c r="G278" s="62">
        <v>0</v>
      </c>
      <c r="H278" s="253">
        <f t="shared" si="21"/>
        <v>0</v>
      </c>
    </row>
    <row r="279" spans="1:9" ht="15.75" thickBot="1" x14ac:dyDescent="0.3">
      <c r="A279" s="34"/>
      <c r="B279" s="172" t="s">
        <v>5513</v>
      </c>
      <c r="C279" s="280">
        <f>SUM(C103:C278)</f>
        <v>13486263.28999999</v>
      </c>
      <c r="D279" s="281"/>
      <c r="E279" s="282"/>
      <c r="F279" s="280">
        <f>SUM(F103:F278)</f>
        <v>0</v>
      </c>
      <c r="G279" s="280">
        <f>SUM(G103:G278)</f>
        <v>0</v>
      </c>
      <c r="H279" s="280">
        <f>SUM(H103:H278)</f>
        <v>0</v>
      </c>
    </row>
    <row r="280" spans="1:9" ht="30" x14ac:dyDescent="0.25">
      <c r="A280" s="166" t="s">
        <v>5514</v>
      </c>
      <c r="B280" s="171" t="s">
        <v>6992</v>
      </c>
      <c r="C280" s="274"/>
      <c r="D280" s="283"/>
      <c r="E280" s="284"/>
      <c r="F280" s="284"/>
      <c r="G280" s="284"/>
      <c r="H280" s="285"/>
    </row>
    <row r="281" spans="1:9" x14ac:dyDescent="0.2">
      <c r="A281" s="6"/>
      <c r="B281" s="6" t="s">
        <v>5474</v>
      </c>
      <c r="C281" s="250"/>
      <c r="D281" s="250"/>
      <c r="E281" s="250"/>
      <c r="F281" s="250"/>
      <c r="G281" s="250"/>
      <c r="H281" s="256"/>
    </row>
    <row r="282" spans="1:9" ht="15" x14ac:dyDescent="0.25">
      <c r="A282" s="11" t="s">
        <v>94</v>
      </c>
      <c r="B282" s="12" t="s">
        <v>5515</v>
      </c>
      <c r="C282" s="269"/>
      <c r="D282" s="255"/>
      <c r="E282" s="255"/>
      <c r="F282" s="255"/>
      <c r="G282" s="255"/>
      <c r="H282" s="270"/>
    </row>
    <row r="283" spans="1:9" x14ac:dyDescent="0.2">
      <c r="A283" s="10" t="s">
        <v>95</v>
      </c>
      <c r="B283" s="6" t="s">
        <v>5516</v>
      </c>
      <c r="C283" s="253"/>
      <c r="D283" s="250"/>
      <c r="E283" s="250"/>
      <c r="F283" s="62"/>
      <c r="G283" s="62"/>
      <c r="H283" s="253"/>
    </row>
    <row r="284" spans="1:9" ht="28.5" x14ac:dyDescent="0.2">
      <c r="A284" s="549" t="s">
        <v>14203</v>
      </c>
      <c r="B284" s="520" t="s">
        <v>14204</v>
      </c>
      <c r="C284" s="278">
        <v>39419.817840516684</v>
      </c>
      <c r="D284" s="402">
        <v>16</v>
      </c>
      <c r="E284" s="255"/>
      <c r="F284" s="62">
        <v>0</v>
      </c>
      <c r="G284" s="62">
        <v>0</v>
      </c>
      <c r="H284" s="253">
        <f t="shared" ref="H284" si="22">G284-F284</f>
        <v>0</v>
      </c>
      <c r="I284" s="251"/>
    </row>
    <row r="285" spans="1:9" ht="15" x14ac:dyDescent="0.25">
      <c r="A285" s="559" t="s">
        <v>4723</v>
      </c>
      <c r="B285" s="560" t="s">
        <v>14142</v>
      </c>
      <c r="C285" s="278"/>
      <c r="D285" s="402"/>
      <c r="E285" s="255"/>
      <c r="F285" s="268"/>
      <c r="G285" s="268"/>
      <c r="H285" s="267"/>
      <c r="I285" s="251"/>
    </row>
    <row r="286" spans="1:9" x14ac:dyDescent="0.2">
      <c r="A286" s="549"/>
      <c r="B286" s="520" t="s">
        <v>14143</v>
      </c>
      <c r="C286" s="278"/>
      <c r="D286" s="402">
        <v>33</v>
      </c>
      <c r="E286" s="255"/>
      <c r="F286" s="268"/>
      <c r="G286" s="268"/>
      <c r="H286" s="267"/>
      <c r="I286" s="251"/>
    </row>
    <row r="287" spans="1:9" ht="15" x14ac:dyDescent="0.25">
      <c r="A287" s="559" t="s">
        <v>14205</v>
      </c>
      <c r="B287" s="519" t="s">
        <v>14206</v>
      </c>
      <c r="C287" s="532"/>
      <c r="D287" s="402"/>
      <c r="E287" s="255"/>
      <c r="F287" s="268"/>
      <c r="G287" s="268"/>
      <c r="H287" s="267"/>
      <c r="I287" s="251"/>
    </row>
    <row r="288" spans="1:9" x14ac:dyDescent="0.2">
      <c r="A288" s="549" t="s">
        <v>14207</v>
      </c>
      <c r="B288" s="520" t="s">
        <v>14208</v>
      </c>
      <c r="C288" s="532">
        <v>54732.182628761548</v>
      </c>
      <c r="D288" s="402"/>
      <c r="E288" s="255"/>
      <c r="F288" s="62">
        <v>0</v>
      </c>
      <c r="G288" s="62">
        <v>0</v>
      </c>
      <c r="H288" s="253">
        <f t="shared" ref="H288:H299" si="23">G288-F288</f>
        <v>0</v>
      </c>
      <c r="I288" s="251"/>
    </row>
    <row r="289" spans="1:9" x14ac:dyDescent="0.2">
      <c r="A289" s="549" t="s">
        <v>14209</v>
      </c>
      <c r="B289" s="520" t="s">
        <v>14210</v>
      </c>
      <c r="C289" s="532">
        <v>73962.408957785679</v>
      </c>
      <c r="D289" s="402"/>
      <c r="E289" s="255"/>
      <c r="F289" s="62">
        <v>0</v>
      </c>
      <c r="G289" s="62">
        <v>0</v>
      </c>
      <c r="H289" s="253">
        <f t="shared" si="23"/>
        <v>0</v>
      </c>
      <c r="I289" s="251"/>
    </row>
    <row r="290" spans="1:9" x14ac:dyDescent="0.2">
      <c r="A290" s="549" t="s">
        <v>14211</v>
      </c>
      <c r="B290" s="520" t="s">
        <v>14212</v>
      </c>
      <c r="C290" s="532">
        <v>73962.408957785679</v>
      </c>
      <c r="D290" s="402"/>
      <c r="E290" s="255"/>
      <c r="F290" s="62">
        <v>0</v>
      </c>
      <c r="G290" s="62">
        <v>0</v>
      </c>
      <c r="H290" s="253">
        <f t="shared" si="23"/>
        <v>0</v>
      </c>
      <c r="I290" s="251"/>
    </row>
    <row r="291" spans="1:9" x14ac:dyDescent="0.2">
      <c r="A291" s="549" t="s">
        <v>14213</v>
      </c>
      <c r="B291" s="520" t="s">
        <v>14214</v>
      </c>
      <c r="C291" s="532">
        <v>73962.408957785679</v>
      </c>
      <c r="D291" s="402"/>
      <c r="E291" s="255"/>
      <c r="F291" s="62">
        <v>0</v>
      </c>
      <c r="G291" s="62">
        <v>0</v>
      </c>
      <c r="H291" s="253">
        <f t="shared" si="23"/>
        <v>0</v>
      </c>
      <c r="I291" s="251"/>
    </row>
    <row r="292" spans="1:9" x14ac:dyDescent="0.2">
      <c r="A292" s="549" t="s">
        <v>14215</v>
      </c>
      <c r="B292" s="520" t="s">
        <v>14216</v>
      </c>
      <c r="C292" s="532">
        <v>73962.408957785679</v>
      </c>
      <c r="D292" s="402"/>
      <c r="E292" s="255"/>
      <c r="F292" s="62">
        <v>0</v>
      </c>
      <c r="G292" s="62">
        <v>0</v>
      </c>
      <c r="H292" s="253">
        <f t="shared" si="23"/>
        <v>0</v>
      </c>
      <c r="I292" s="251"/>
    </row>
    <row r="293" spans="1:9" x14ac:dyDescent="0.2">
      <c r="A293" s="549" t="s">
        <v>14217</v>
      </c>
      <c r="B293" s="520" t="s">
        <v>14218</v>
      </c>
      <c r="C293" s="532">
        <v>73962.408957785679</v>
      </c>
      <c r="D293" s="402"/>
      <c r="E293" s="255"/>
      <c r="F293" s="62">
        <v>0</v>
      </c>
      <c r="G293" s="62">
        <v>0</v>
      </c>
      <c r="H293" s="253">
        <f t="shared" si="23"/>
        <v>0</v>
      </c>
      <c r="I293" s="251"/>
    </row>
    <row r="294" spans="1:9" x14ac:dyDescent="0.2">
      <c r="A294" s="549" t="s">
        <v>14219</v>
      </c>
      <c r="B294" s="520" t="s">
        <v>14220</v>
      </c>
      <c r="C294" s="532">
        <v>73962.408957785679</v>
      </c>
      <c r="D294" s="402"/>
      <c r="E294" s="255"/>
      <c r="F294" s="62">
        <v>0</v>
      </c>
      <c r="G294" s="62">
        <v>0</v>
      </c>
      <c r="H294" s="253">
        <f t="shared" si="23"/>
        <v>0</v>
      </c>
      <c r="I294" s="251"/>
    </row>
    <row r="295" spans="1:9" x14ac:dyDescent="0.2">
      <c r="A295" s="549" t="s">
        <v>14221</v>
      </c>
      <c r="B295" s="520" t="s">
        <v>14222</v>
      </c>
      <c r="C295" s="532">
        <v>73962.408957785679</v>
      </c>
      <c r="D295" s="402"/>
      <c r="E295" s="255"/>
      <c r="F295" s="62">
        <v>0</v>
      </c>
      <c r="G295" s="62">
        <v>0</v>
      </c>
      <c r="H295" s="253">
        <f t="shared" si="23"/>
        <v>0</v>
      </c>
      <c r="I295" s="251"/>
    </row>
    <row r="296" spans="1:9" x14ac:dyDescent="0.2">
      <c r="A296" s="549" t="s">
        <v>14223</v>
      </c>
      <c r="B296" s="520" t="s">
        <v>14224</v>
      </c>
      <c r="C296" s="532">
        <v>73962.408957785679</v>
      </c>
      <c r="D296" s="402"/>
      <c r="E296" s="255"/>
      <c r="F296" s="62">
        <v>0</v>
      </c>
      <c r="G296" s="62">
        <v>0</v>
      </c>
      <c r="H296" s="253">
        <f t="shared" si="23"/>
        <v>0</v>
      </c>
      <c r="I296" s="251"/>
    </row>
    <row r="297" spans="1:9" x14ac:dyDescent="0.2">
      <c r="A297" s="549" t="s">
        <v>14225</v>
      </c>
      <c r="B297" s="520" t="s">
        <v>14226</v>
      </c>
      <c r="C297" s="532">
        <v>73962.408957785679</v>
      </c>
      <c r="D297" s="402"/>
      <c r="E297" s="255"/>
      <c r="F297" s="62">
        <v>0</v>
      </c>
      <c r="G297" s="62">
        <v>0</v>
      </c>
      <c r="H297" s="253">
        <f t="shared" si="23"/>
        <v>0</v>
      </c>
      <c r="I297" s="251"/>
    </row>
    <row r="298" spans="1:9" x14ac:dyDescent="0.2">
      <c r="A298" s="549" t="s">
        <v>14227</v>
      </c>
      <c r="B298" s="520" t="s">
        <v>14228</v>
      </c>
      <c r="C298" s="532">
        <v>73962.408957785679</v>
      </c>
      <c r="D298" s="402"/>
      <c r="E298" s="255"/>
      <c r="F298" s="62">
        <v>0</v>
      </c>
      <c r="G298" s="62">
        <v>0</v>
      </c>
      <c r="H298" s="253">
        <f t="shared" si="23"/>
        <v>0</v>
      </c>
      <c r="I298" s="251"/>
    </row>
    <row r="299" spans="1:9" x14ac:dyDescent="0.2">
      <c r="A299" s="549" t="s">
        <v>14229</v>
      </c>
      <c r="B299" s="520" t="s">
        <v>14230</v>
      </c>
      <c r="C299" s="532">
        <v>73962.408957785679</v>
      </c>
      <c r="D299" s="402"/>
      <c r="E299" s="255"/>
      <c r="F299" s="62">
        <v>0</v>
      </c>
      <c r="G299" s="62">
        <v>0</v>
      </c>
      <c r="H299" s="253">
        <f t="shared" si="23"/>
        <v>0</v>
      </c>
      <c r="I299" s="251"/>
    </row>
    <row r="300" spans="1:9" ht="15" x14ac:dyDescent="0.25">
      <c r="A300" s="559" t="s">
        <v>4724</v>
      </c>
      <c r="B300" s="560" t="s">
        <v>14194</v>
      </c>
      <c r="C300" s="532"/>
      <c r="D300" s="402"/>
      <c r="E300" s="255"/>
      <c r="F300" s="268"/>
      <c r="G300" s="268"/>
      <c r="H300" s="267"/>
      <c r="I300" s="251"/>
    </row>
    <row r="301" spans="1:9" x14ac:dyDescent="0.2">
      <c r="A301" s="549" t="s">
        <v>4725</v>
      </c>
      <c r="B301" s="54" t="s">
        <v>14231</v>
      </c>
      <c r="C301" s="532">
        <v>23598.723112574418</v>
      </c>
      <c r="D301" s="402">
        <v>34</v>
      </c>
      <c r="E301" s="255"/>
      <c r="F301" s="62">
        <v>0</v>
      </c>
      <c r="G301" s="62">
        <v>0</v>
      </c>
      <c r="H301" s="253">
        <f t="shared" ref="H301:H302" si="24">G301-F301</f>
        <v>0</v>
      </c>
      <c r="I301" s="251"/>
    </row>
    <row r="302" spans="1:9" x14ac:dyDescent="0.2">
      <c r="A302" s="549" t="s">
        <v>4726</v>
      </c>
      <c r="B302" s="54" t="s">
        <v>14232</v>
      </c>
      <c r="C302" s="532">
        <v>7682.4486292833344</v>
      </c>
      <c r="D302" s="402">
        <v>35</v>
      </c>
      <c r="E302" s="255"/>
      <c r="F302" s="62">
        <v>0</v>
      </c>
      <c r="G302" s="62">
        <v>0</v>
      </c>
      <c r="H302" s="253">
        <f t="shared" si="24"/>
        <v>0</v>
      </c>
      <c r="I302" s="251"/>
    </row>
    <row r="303" spans="1:9" ht="15" x14ac:dyDescent="0.25">
      <c r="A303" s="523" t="s">
        <v>96</v>
      </c>
      <c r="B303" s="400" t="s">
        <v>11031</v>
      </c>
      <c r="C303" s="667"/>
      <c r="D303" s="669"/>
      <c r="E303" s="255"/>
      <c r="F303" s="268"/>
      <c r="G303" s="268"/>
      <c r="H303" s="267"/>
      <c r="I303" s="251"/>
    </row>
    <row r="304" spans="1:9" x14ac:dyDescent="0.2">
      <c r="A304" s="549" t="s">
        <v>97</v>
      </c>
      <c r="B304" s="54" t="s">
        <v>14233</v>
      </c>
      <c r="C304" s="278"/>
      <c r="D304" s="402"/>
      <c r="E304" s="255"/>
      <c r="F304" s="268"/>
      <c r="G304" s="268"/>
      <c r="H304" s="267"/>
      <c r="I304" s="251"/>
    </row>
    <row r="305" spans="1:9" x14ac:dyDescent="0.2">
      <c r="A305" s="549" t="s">
        <v>14234</v>
      </c>
      <c r="B305" s="530" t="s">
        <v>14235</v>
      </c>
      <c r="C305" s="278">
        <v>6090.4866015555981</v>
      </c>
      <c r="D305" s="402">
        <v>28</v>
      </c>
      <c r="E305" s="255"/>
      <c r="F305" s="62">
        <v>0</v>
      </c>
      <c r="G305" s="62">
        <v>0</v>
      </c>
      <c r="H305" s="253">
        <f t="shared" ref="H305" si="25">G305-F305</f>
        <v>0</v>
      </c>
      <c r="I305" s="251"/>
    </row>
    <row r="306" spans="1:9" ht="15" x14ac:dyDescent="0.25">
      <c r="A306" s="522" t="s">
        <v>98</v>
      </c>
      <c r="B306" s="528" t="s">
        <v>14236</v>
      </c>
      <c r="C306" s="668"/>
      <c r="D306" s="402"/>
      <c r="E306" s="255"/>
      <c r="F306" s="268"/>
      <c r="G306" s="268"/>
      <c r="H306" s="267"/>
      <c r="I306" s="251"/>
    </row>
    <row r="307" spans="1:9" x14ac:dyDescent="0.2">
      <c r="A307" s="549"/>
      <c r="B307" s="520" t="s">
        <v>14237</v>
      </c>
      <c r="C307" s="278"/>
      <c r="D307" s="402"/>
      <c r="E307" s="255"/>
      <c r="F307" s="268"/>
      <c r="G307" s="268"/>
      <c r="H307" s="267"/>
      <c r="I307" s="251"/>
    </row>
    <row r="308" spans="1:9" x14ac:dyDescent="0.2">
      <c r="A308" s="549" t="s">
        <v>99</v>
      </c>
      <c r="B308" s="520" t="s">
        <v>14238</v>
      </c>
      <c r="C308" s="278">
        <v>35086.804339478345</v>
      </c>
      <c r="D308" s="402">
        <v>36</v>
      </c>
      <c r="E308" s="255"/>
      <c r="F308" s="62">
        <v>0</v>
      </c>
      <c r="G308" s="62">
        <v>0</v>
      </c>
      <c r="H308" s="253">
        <f t="shared" ref="H308:H309" si="26">G308-F308</f>
        <v>0</v>
      </c>
      <c r="I308" s="251"/>
    </row>
    <row r="309" spans="1:9" x14ac:dyDescent="0.2">
      <c r="A309" s="549" t="s">
        <v>100</v>
      </c>
      <c r="B309" s="520" t="s">
        <v>14239</v>
      </c>
      <c r="C309" s="278">
        <v>107778.62898507467</v>
      </c>
      <c r="D309" s="402">
        <v>36</v>
      </c>
      <c r="E309" s="255"/>
      <c r="F309" s="62">
        <v>0</v>
      </c>
      <c r="G309" s="62">
        <v>0</v>
      </c>
      <c r="H309" s="253">
        <f t="shared" si="26"/>
        <v>0</v>
      </c>
      <c r="I309" s="251"/>
    </row>
    <row r="310" spans="1:9" ht="15" x14ac:dyDescent="0.25">
      <c r="A310" s="15" t="s">
        <v>4654</v>
      </c>
      <c r="B310" s="167" t="s">
        <v>5480</v>
      </c>
      <c r="C310" s="17"/>
      <c r="D310" s="3"/>
      <c r="E310" s="3"/>
      <c r="F310" s="3"/>
      <c r="G310" s="3"/>
      <c r="H310" s="162"/>
    </row>
    <row r="311" spans="1:9" ht="28.5" x14ac:dyDescent="0.2">
      <c r="A311" s="812" t="s">
        <v>15417</v>
      </c>
      <c r="B311" s="31" t="s">
        <v>5481</v>
      </c>
      <c r="C311" s="253">
        <v>31012.977778797507</v>
      </c>
      <c r="D311" s="250">
        <v>38</v>
      </c>
      <c r="E311" s="250"/>
      <c r="F311" s="62">
        <v>0</v>
      </c>
      <c r="G311" s="62">
        <v>0</v>
      </c>
      <c r="H311" s="253">
        <f t="shared" ref="H311:H316" si="27">G311-F311</f>
        <v>0</v>
      </c>
    </row>
    <row r="312" spans="1:9" ht="28.5" x14ac:dyDescent="0.2">
      <c r="A312" s="812" t="s">
        <v>15418</v>
      </c>
      <c r="B312" s="31" t="s">
        <v>5518</v>
      </c>
      <c r="C312" s="253">
        <v>10096.122891486639</v>
      </c>
      <c r="D312" s="250">
        <v>38</v>
      </c>
      <c r="E312" s="250"/>
      <c r="F312" s="62">
        <v>0</v>
      </c>
      <c r="G312" s="62">
        <v>0</v>
      </c>
      <c r="H312" s="253">
        <f t="shared" si="27"/>
        <v>0</v>
      </c>
    </row>
    <row r="313" spans="1:9" ht="28.5" x14ac:dyDescent="0.2">
      <c r="A313" s="812" t="s">
        <v>15419</v>
      </c>
      <c r="B313" s="31" t="s">
        <v>5483</v>
      </c>
      <c r="C313" s="253">
        <v>31012.977778797507</v>
      </c>
      <c r="D313" s="250">
        <v>39</v>
      </c>
      <c r="E313" s="250"/>
      <c r="F313" s="62">
        <v>0</v>
      </c>
      <c r="G313" s="62">
        <v>0</v>
      </c>
      <c r="H313" s="253">
        <f t="shared" si="27"/>
        <v>0</v>
      </c>
    </row>
    <row r="314" spans="1:9" ht="28.5" x14ac:dyDescent="0.2">
      <c r="A314" s="812" t="s">
        <v>15420</v>
      </c>
      <c r="B314" s="31" t="s">
        <v>5519</v>
      </c>
      <c r="C314" s="253">
        <v>10096.122891486639</v>
      </c>
      <c r="D314" s="250">
        <v>39</v>
      </c>
      <c r="E314" s="250"/>
      <c r="F314" s="62">
        <v>0</v>
      </c>
      <c r="G314" s="62">
        <v>0</v>
      </c>
      <c r="H314" s="253">
        <f t="shared" si="27"/>
        <v>0</v>
      </c>
    </row>
    <row r="315" spans="1:9" ht="28.5" x14ac:dyDescent="0.2">
      <c r="A315" s="812" t="s">
        <v>15421</v>
      </c>
      <c r="B315" s="31" t="s">
        <v>5485</v>
      </c>
      <c r="C315" s="267">
        <v>34460.908694604732</v>
      </c>
      <c r="D315" s="250">
        <v>40</v>
      </c>
      <c r="E315" s="250"/>
      <c r="F315" s="62">
        <v>0</v>
      </c>
      <c r="G315" s="62">
        <v>0</v>
      </c>
      <c r="H315" s="253">
        <f t="shared" si="27"/>
        <v>0</v>
      </c>
    </row>
    <row r="316" spans="1:9" ht="29.25" thickBot="1" x14ac:dyDescent="0.25">
      <c r="A316" s="812" t="s">
        <v>15422</v>
      </c>
      <c r="B316" s="168" t="s">
        <v>5520</v>
      </c>
      <c r="C316" s="268">
        <v>11218.579899505543</v>
      </c>
      <c r="D316" s="63">
        <v>40</v>
      </c>
      <c r="E316" s="63"/>
      <c r="F316" s="62">
        <v>0</v>
      </c>
      <c r="G316" s="62">
        <v>0</v>
      </c>
      <c r="H316" s="253">
        <f t="shared" si="27"/>
        <v>0</v>
      </c>
    </row>
    <row r="317" spans="1:9" ht="15.75" thickBot="1" x14ac:dyDescent="0.3">
      <c r="A317" s="10"/>
      <c r="B317" s="174" t="s">
        <v>5521</v>
      </c>
      <c r="C317" s="71">
        <f>SUM(C283:C316)</f>
        <v>1215873.2806075655</v>
      </c>
      <c r="D317" s="65"/>
      <c r="E317" s="66"/>
      <c r="F317" s="71">
        <f>SUM(F283:F316)</f>
        <v>0</v>
      </c>
      <c r="G317" s="71">
        <f>SUM(G283:G316)</f>
        <v>0</v>
      </c>
      <c r="H317" s="71">
        <f>SUM(H283:H316)</f>
        <v>0</v>
      </c>
    </row>
    <row r="318" spans="1:9" ht="44.25" x14ac:dyDescent="0.25">
      <c r="A318" s="447" t="s">
        <v>5522</v>
      </c>
      <c r="B318" s="166" t="s">
        <v>6993</v>
      </c>
      <c r="C318" s="456"/>
      <c r="D318" s="457"/>
      <c r="E318" s="457"/>
      <c r="F318" s="457"/>
      <c r="G318" s="457"/>
      <c r="H318" s="458"/>
    </row>
    <row r="319" spans="1:9" ht="15" x14ac:dyDescent="0.25">
      <c r="A319" s="448"/>
      <c r="B319" s="2" t="s">
        <v>5474</v>
      </c>
      <c r="C319" s="461"/>
      <c r="D319" s="6"/>
      <c r="E319" s="6"/>
      <c r="F319" s="461"/>
      <c r="G319" s="461"/>
      <c r="H319" s="462"/>
    </row>
    <row r="320" spans="1:9" ht="15" x14ac:dyDescent="0.25">
      <c r="A320" s="449" t="s">
        <v>101</v>
      </c>
      <c r="B320" s="12" t="s">
        <v>5475</v>
      </c>
      <c r="C320" s="461"/>
      <c r="D320" s="6"/>
      <c r="E320" s="6"/>
      <c r="F320" s="461"/>
      <c r="G320" s="461"/>
      <c r="H320" s="462"/>
    </row>
    <row r="321" spans="1:8" ht="15" x14ac:dyDescent="0.25">
      <c r="A321" s="450" t="s">
        <v>102</v>
      </c>
      <c r="B321" s="2" t="s">
        <v>5476</v>
      </c>
      <c r="C321" s="461"/>
      <c r="D321" s="6"/>
      <c r="E321" s="6"/>
      <c r="F321" s="461"/>
      <c r="G321" s="461"/>
      <c r="H321" s="462"/>
    </row>
    <row r="322" spans="1:8" ht="28.5" x14ac:dyDescent="0.2">
      <c r="A322" s="450" t="s">
        <v>6994</v>
      </c>
      <c r="B322" s="520" t="s">
        <v>14240</v>
      </c>
      <c r="C322" s="253">
        <v>5596.2160706214481</v>
      </c>
      <c r="D322" s="33">
        <v>17</v>
      </c>
      <c r="E322" s="6"/>
      <c r="F322" s="62">
        <v>0</v>
      </c>
      <c r="G322" s="62">
        <v>0</v>
      </c>
      <c r="H322" s="253">
        <f t="shared" ref="H322" si="28">G322-F322</f>
        <v>0</v>
      </c>
    </row>
    <row r="323" spans="1:8" ht="15" x14ac:dyDescent="0.25">
      <c r="A323" s="450" t="s">
        <v>163</v>
      </c>
      <c r="B323" s="6" t="s">
        <v>14241</v>
      </c>
      <c r="C323" s="253"/>
      <c r="D323" s="33"/>
      <c r="E323" s="6"/>
      <c r="F323" s="461"/>
      <c r="G323" s="461"/>
      <c r="H323" s="462"/>
    </row>
    <row r="324" spans="1:8" x14ac:dyDescent="0.2">
      <c r="A324" s="450"/>
      <c r="B324" s="520" t="s">
        <v>14143</v>
      </c>
      <c r="C324" s="278"/>
      <c r="D324" s="402">
        <v>26</v>
      </c>
      <c r="E324" s="6"/>
      <c r="F324" s="62"/>
      <c r="G324" s="62"/>
      <c r="H324" s="253"/>
    </row>
    <row r="325" spans="1:8" ht="15" x14ac:dyDescent="0.25">
      <c r="A325" s="485" t="s">
        <v>14242</v>
      </c>
      <c r="B325" s="519" t="s">
        <v>14243</v>
      </c>
      <c r="C325" s="278"/>
      <c r="D325" s="402"/>
      <c r="E325" s="6"/>
      <c r="F325" s="62"/>
      <c r="G325" s="62"/>
      <c r="H325" s="253"/>
    </row>
    <row r="326" spans="1:8" x14ac:dyDescent="0.2">
      <c r="A326" s="450" t="s">
        <v>14244</v>
      </c>
      <c r="B326" s="520" t="s">
        <v>14245</v>
      </c>
      <c r="C326" s="278">
        <v>26346.543282711511</v>
      </c>
      <c r="D326" s="402"/>
      <c r="E326" s="6"/>
      <c r="F326" s="62">
        <v>0</v>
      </c>
      <c r="G326" s="62">
        <v>0</v>
      </c>
      <c r="H326" s="253">
        <f t="shared" ref="H326:H327" si="29">G326-F326</f>
        <v>0</v>
      </c>
    </row>
    <row r="327" spans="1:8" x14ac:dyDescent="0.2">
      <c r="A327" s="450" t="s">
        <v>14246</v>
      </c>
      <c r="B327" s="520" t="s">
        <v>14247</v>
      </c>
      <c r="C327" s="278">
        <v>26346.543282711511</v>
      </c>
      <c r="D327" s="402"/>
      <c r="E327" s="6"/>
      <c r="F327" s="62">
        <v>0</v>
      </c>
      <c r="G327" s="62">
        <v>0</v>
      </c>
      <c r="H327" s="253">
        <f t="shared" si="29"/>
        <v>0</v>
      </c>
    </row>
    <row r="328" spans="1:8" x14ac:dyDescent="0.2">
      <c r="A328" s="450" t="s">
        <v>14248</v>
      </c>
      <c r="B328" s="520" t="s">
        <v>14249</v>
      </c>
      <c r="C328" s="278">
        <v>21340.700058996383</v>
      </c>
      <c r="D328" s="402"/>
      <c r="E328" s="6"/>
      <c r="F328" s="62">
        <v>0</v>
      </c>
      <c r="G328" s="62">
        <v>0</v>
      </c>
      <c r="H328" s="253">
        <f t="shared" ref="H328" si="30">G328-F328</f>
        <v>0</v>
      </c>
    </row>
    <row r="329" spans="1:8" ht="15" x14ac:dyDescent="0.25">
      <c r="A329" s="485" t="s">
        <v>164</v>
      </c>
      <c r="B329" s="560" t="s">
        <v>14194</v>
      </c>
      <c r="C329" s="407"/>
      <c r="D329" s="402"/>
      <c r="E329" s="6"/>
      <c r="F329" s="62"/>
      <c r="G329" s="62"/>
      <c r="H329" s="253"/>
    </row>
    <row r="330" spans="1:8" x14ac:dyDescent="0.2">
      <c r="A330" s="450" t="s">
        <v>6995</v>
      </c>
      <c r="B330" s="54" t="s">
        <v>14250</v>
      </c>
      <c r="C330" s="278">
        <v>740.3520976493935</v>
      </c>
      <c r="D330" s="402">
        <v>27</v>
      </c>
      <c r="E330" s="6"/>
      <c r="F330" s="62">
        <v>0</v>
      </c>
      <c r="G330" s="62">
        <v>0</v>
      </c>
      <c r="H330" s="253">
        <f t="shared" ref="H330" si="31">G330-F330</f>
        <v>0</v>
      </c>
    </row>
    <row r="331" spans="1:8" x14ac:dyDescent="0.2">
      <c r="A331" s="450" t="s">
        <v>6996</v>
      </c>
      <c r="B331" s="54" t="s">
        <v>14251</v>
      </c>
      <c r="C331" s="278">
        <v>3700.4648720760906</v>
      </c>
      <c r="D331" s="402">
        <v>28</v>
      </c>
      <c r="E331" s="6"/>
      <c r="F331" s="62">
        <v>0</v>
      </c>
      <c r="G331" s="62">
        <v>0</v>
      </c>
      <c r="H331" s="253">
        <f t="shared" ref="H331" si="32">G331-F331</f>
        <v>0</v>
      </c>
    </row>
    <row r="332" spans="1:8" ht="15" x14ac:dyDescent="0.25">
      <c r="A332" s="451" t="s">
        <v>103</v>
      </c>
      <c r="B332" s="519" t="s">
        <v>11031</v>
      </c>
      <c r="C332" s="548"/>
      <c r="D332" s="669"/>
      <c r="E332" s="6"/>
      <c r="F332" s="62"/>
      <c r="G332" s="62"/>
      <c r="H332" s="247"/>
    </row>
    <row r="333" spans="1:8" ht="15" x14ac:dyDescent="0.25">
      <c r="A333" s="451" t="s">
        <v>104</v>
      </c>
      <c r="B333" s="611" t="s">
        <v>14236</v>
      </c>
      <c r="C333" s="548"/>
      <c r="D333" s="669"/>
      <c r="E333" s="6"/>
      <c r="F333" s="62"/>
      <c r="G333" s="62"/>
      <c r="H333" s="247"/>
    </row>
    <row r="334" spans="1:8" x14ac:dyDescent="0.2">
      <c r="A334" s="450"/>
      <c r="B334" s="520" t="s">
        <v>14237</v>
      </c>
      <c r="C334" s="278"/>
      <c r="D334" s="402"/>
      <c r="E334" s="6"/>
      <c r="F334" s="62"/>
      <c r="G334" s="62"/>
      <c r="H334" s="247"/>
    </row>
    <row r="335" spans="1:8" x14ac:dyDescent="0.2">
      <c r="A335" s="450" t="s">
        <v>105</v>
      </c>
      <c r="B335" s="520" t="s">
        <v>14252</v>
      </c>
      <c r="C335" s="278">
        <v>16900.534347440102</v>
      </c>
      <c r="D335" s="402">
        <v>35</v>
      </c>
      <c r="E335" s="6"/>
      <c r="F335" s="62">
        <v>0</v>
      </c>
      <c r="G335" s="62">
        <v>0</v>
      </c>
      <c r="H335" s="253">
        <f t="shared" ref="H335:H336" si="33">G335-F335</f>
        <v>0</v>
      </c>
    </row>
    <row r="336" spans="1:8" x14ac:dyDescent="0.2">
      <c r="A336" s="450" t="s">
        <v>14253</v>
      </c>
      <c r="B336" s="520" t="s">
        <v>14254</v>
      </c>
      <c r="C336" s="278">
        <v>3381.2903211003968</v>
      </c>
      <c r="D336" s="402">
        <v>35</v>
      </c>
      <c r="E336" s="6"/>
      <c r="F336" s="62">
        <v>0</v>
      </c>
      <c r="G336" s="62">
        <v>0</v>
      </c>
      <c r="H336" s="253">
        <f t="shared" si="33"/>
        <v>0</v>
      </c>
    </row>
    <row r="337" spans="1:8" ht="15" x14ac:dyDescent="0.25">
      <c r="A337" s="451" t="s">
        <v>106</v>
      </c>
      <c r="B337" s="167" t="s">
        <v>5480</v>
      </c>
      <c r="C337" s="300"/>
      <c r="D337" s="452"/>
      <c r="E337" s="6"/>
      <c r="F337" s="461"/>
      <c r="G337" s="461"/>
      <c r="H337" s="462"/>
    </row>
    <row r="338" spans="1:8" ht="28.5" x14ac:dyDescent="0.2">
      <c r="A338" s="450" t="s">
        <v>107</v>
      </c>
      <c r="B338" s="182" t="s">
        <v>5481</v>
      </c>
      <c r="C338" s="253">
        <v>972.95616560933354</v>
      </c>
      <c r="D338" s="33">
        <v>38</v>
      </c>
      <c r="E338" s="6"/>
      <c r="F338" s="62">
        <v>0</v>
      </c>
      <c r="G338" s="62">
        <v>0</v>
      </c>
      <c r="H338" s="253">
        <f t="shared" ref="H338:H344" si="34">G338-F338</f>
        <v>0</v>
      </c>
    </row>
    <row r="339" spans="1:8" ht="28.5" x14ac:dyDescent="0.2">
      <c r="A339" s="450" t="s">
        <v>108</v>
      </c>
      <c r="B339" s="182" t="s">
        <v>5482</v>
      </c>
      <c r="C339" s="253">
        <v>4863.078154756864</v>
      </c>
      <c r="D339" s="33">
        <v>38</v>
      </c>
      <c r="E339" s="6"/>
      <c r="F339" s="62">
        <v>0</v>
      </c>
      <c r="G339" s="62">
        <v>0</v>
      </c>
      <c r="H339" s="253">
        <f t="shared" si="34"/>
        <v>0</v>
      </c>
    </row>
    <row r="340" spans="1:8" ht="28.5" x14ac:dyDescent="0.2">
      <c r="A340" s="450" t="s">
        <v>109</v>
      </c>
      <c r="B340" s="182" t="s">
        <v>5483</v>
      </c>
      <c r="C340" s="253">
        <v>972.95616560933354</v>
      </c>
      <c r="D340" s="33">
        <v>39</v>
      </c>
      <c r="E340" s="6"/>
      <c r="F340" s="62">
        <v>0</v>
      </c>
      <c r="G340" s="62">
        <v>0</v>
      </c>
      <c r="H340" s="253">
        <f t="shared" si="34"/>
        <v>0</v>
      </c>
    </row>
    <row r="341" spans="1:8" ht="28.5" x14ac:dyDescent="0.2">
      <c r="A341" s="450" t="s">
        <v>110</v>
      </c>
      <c r="B341" s="182" t="s">
        <v>5484</v>
      </c>
      <c r="C341" s="253">
        <v>4863.078154756864</v>
      </c>
      <c r="D341" s="33">
        <v>39</v>
      </c>
      <c r="E341" s="6"/>
      <c r="F341" s="62">
        <v>0</v>
      </c>
      <c r="G341" s="62">
        <v>0</v>
      </c>
      <c r="H341" s="253">
        <f t="shared" si="34"/>
        <v>0</v>
      </c>
    </row>
    <row r="342" spans="1:8" ht="28.5" x14ac:dyDescent="0.2">
      <c r="A342" s="450" t="s">
        <v>111</v>
      </c>
      <c r="B342" s="182" t="s">
        <v>5485</v>
      </c>
      <c r="C342" s="253">
        <v>1081.126547281717</v>
      </c>
      <c r="D342" s="33">
        <v>40</v>
      </c>
      <c r="E342" s="6"/>
      <c r="F342" s="62">
        <v>0</v>
      </c>
      <c r="G342" s="62">
        <v>0</v>
      </c>
      <c r="H342" s="253">
        <f t="shared" si="34"/>
        <v>0</v>
      </c>
    </row>
    <row r="343" spans="1:8" ht="29.25" thickBot="1" x14ac:dyDescent="0.25">
      <c r="A343" s="453" t="s">
        <v>112</v>
      </c>
      <c r="B343" s="459" t="s">
        <v>5486</v>
      </c>
      <c r="C343" s="265">
        <v>5403.75</v>
      </c>
      <c r="D343" s="454">
        <v>40</v>
      </c>
      <c r="E343" s="61"/>
      <c r="F343" s="62">
        <v>0</v>
      </c>
      <c r="G343" s="62">
        <v>0</v>
      </c>
      <c r="H343" s="62">
        <f t="shared" si="34"/>
        <v>0</v>
      </c>
    </row>
    <row r="344" spans="1:8" ht="15.75" thickBot="1" x14ac:dyDescent="0.3">
      <c r="A344" s="158"/>
      <c r="B344" s="460" t="s">
        <v>5526</v>
      </c>
      <c r="C344" s="455">
        <f>SUM(C322:C343)</f>
        <v>122509.58952132093</v>
      </c>
      <c r="D344" s="69"/>
      <c r="E344" s="463"/>
      <c r="F344" s="262">
        <v>0</v>
      </c>
      <c r="G344" s="262">
        <v>0</v>
      </c>
      <c r="H344" s="464">
        <f t="shared" si="34"/>
        <v>0</v>
      </c>
    </row>
    <row r="345" spans="1:8" ht="45" x14ac:dyDescent="0.25">
      <c r="A345" s="170" t="s">
        <v>6997</v>
      </c>
      <c r="B345" s="499" t="s">
        <v>7004</v>
      </c>
      <c r="C345" s="800"/>
      <c r="D345" s="794"/>
      <c r="E345" s="793"/>
      <c r="F345" s="794"/>
      <c r="G345" s="794"/>
      <c r="H345" s="457"/>
    </row>
    <row r="346" spans="1:8" x14ac:dyDescent="0.2">
      <c r="A346" s="6"/>
      <c r="B346" s="6" t="s">
        <v>5474</v>
      </c>
      <c r="C346" s="6"/>
      <c r="D346" s="6"/>
      <c r="E346" s="6"/>
      <c r="F346" s="6"/>
      <c r="G346" s="6"/>
      <c r="H346" s="60"/>
    </row>
    <row r="347" spans="1:8" ht="15" x14ac:dyDescent="0.25">
      <c r="A347" s="11" t="s">
        <v>113</v>
      </c>
      <c r="B347" s="12" t="s">
        <v>5490</v>
      </c>
      <c r="C347" s="17"/>
      <c r="D347" s="17"/>
      <c r="E347" s="3"/>
      <c r="F347" s="3"/>
      <c r="G347" s="3"/>
      <c r="H347" s="162"/>
    </row>
    <row r="348" spans="1:8" x14ac:dyDescent="0.2">
      <c r="A348" s="10" t="s">
        <v>114</v>
      </c>
      <c r="B348" s="16" t="s">
        <v>5491</v>
      </c>
      <c r="C348" s="13">
        <v>95326.45</v>
      </c>
      <c r="D348" s="6">
        <v>20</v>
      </c>
      <c r="E348" s="6">
        <v>25</v>
      </c>
      <c r="F348" s="72">
        <v>95326.45</v>
      </c>
      <c r="G348" s="72">
        <v>0</v>
      </c>
      <c r="H348" s="13">
        <f>G348+F348</f>
        <v>95326.45</v>
      </c>
    </row>
    <row r="349" spans="1:8" x14ac:dyDescent="0.2">
      <c r="A349" s="10" t="s">
        <v>115</v>
      </c>
      <c r="B349" s="6" t="s">
        <v>5523</v>
      </c>
      <c r="C349" s="13">
        <v>95326.45</v>
      </c>
      <c r="D349" s="6">
        <v>20</v>
      </c>
      <c r="E349" s="6">
        <v>25</v>
      </c>
      <c r="F349" s="72">
        <v>95326.45</v>
      </c>
      <c r="G349" s="72">
        <v>0</v>
      </c>
      <c r="H349" s="13">
        <f>G349+F349</f>
        <v>95326.45</v>
      </c>
    </row>
    <row r="350" spans="1:8" x14ac:dyDescent="0.2">
      <c r="A350" s="10" t="s">
        <v>1317</v>
      </c>
      <c r="B350" s="6" t="s">
        <v>5493</v>
      </c>
      <c r="C350" s="13">
        <v>95326.45</v>
      </c>
      <c r="D350" s="6">
        <v>21</v>
      </c>
      <c r="E350" s="6"/>
      <c r="F350" s="72">
        <v>0</v>
      </c>
      <c r="G350" s="72">
        <v>0</v>
      </c>
      <c r="H350" s="13">
        <f t="shared" ref="H350:H355" si="35">G350-F350</f>
        <v>0</v>
      </c>
    </row>
    <row r="351" spans="1:8" x14ac:dyDescent="0.2">
      <c r="A351" s="10" t="s">
        <v>6998</v>
      </c>
      <c r="B351" s="6" t="s">
        <v>5494</v>
      </c>
      <c r="C351" s="13">
        <v>95326.45</v>
      </c>
      <c r="D351" s="6">
        <v>21</v>
      </c>
      <c r="E351" s="6">
        <v>26</v>
      </c>
      <c r="F351" s="72">
        <v>95326.45</v>
      </c>
      <c r="G351" s="72">
        <v>0</v>
      </c>
      <c r="H351" s="13">
        <f>G351+F351</f>
        <v>95326.45</v>
      </c>
    </row>
    <row r="352" spans="1:8" x14ac:dyDescent="0.2">
      <c r="A352" s="10" t="s">
        <v>6999</v>
      </c>
      <c r="B352" s="6" t="s">
        <v>5495</v>
      </c>
      <c r="C352" s="13">
        <v>23831.612499999999</v>
      </c>
      <c r="D352" s="4">
        <v>37</v>
      </c>
      <c r="E352" s="6"/>
      <c r="F352" s="72">
        <v>0</v>
      </c>
      <c r="G352" s="72">
        <v>0</v>
      </c>
      <c r="H352" s="13">
        <f t="shared" si="35"/>
        <v>0</v>
      </c>
    </row>
    <row r="353" spans="1:8" x14ac:dyDescent="0.2">
      <c r="A353" s="10" t="s">
        <v>7000</v>
      </c>
      <c r="B353" s="6" t="s">
        <v>5496</v>
      </c>
      <c r="C353" s="13">
        <v>23831.612499999999</v>
      </c>
      <c r="D353" s="4">
        <v>38</v>
      </c>
      <c r="E353" s="6"/>
      <c r="F353" s="72">
        <v>0</v>
      </c>
      <c r="G353" s="72">
        <v>0</v>
      </c>
      <c r="H353" s="13">
        <f t="shared" si="35"/>
        <v>0</v>
      </c>
    </row>
    <row r="354" spans="1:8" x14ac:dyDescent="0.2">
      <c r="A354" s="10" t="s">
        <v>7001</v>
      </c>
      <c r="B354" s="6" t="s">
        <v>5497</v>
      </c>
      <c r="C354" s="13">
        <v>23831.612499999999</v>
      </c>
      <c r="D354" s="4">
        <v>39</v>
      </c>
      <c r="E354" s="6"/>
      <c r="F354" s="72">
        <v>0</v>
      </c>
      <c r="G354" s="72">
        <v>0</v>
      </c>
      <c r="H354" s="13">
        <f t="shared" si="35"/>
        <v>0</v>
      </c>
    </row>
    <row r="355" spans="1:8" x14ac:dyDescent="0.2">
      <c r="A355" s="10" t="s">
        <v>7002</v>
      </c>
      <c r="B355" s="6" t="s">
        <v>5498</v>
      </c>
      <c r="C355" s="13">
        <v>23831.592499999999</v>
      </c>
      <c r="D355" s="4">
        <v>40</v>
      </c>
      <c r="E355" s="6"/>
      <c r="F355" s="72">
        <v>0</v>
      </c>
      <c r="G355" s="72">
        <v>0</v>
      </c>
      <c r="H355" s="13">
        <f t="shared" si="35"/>
        <v>0</v>
      </c>
    </row>
    <row r="356" spans="1:8" ht="30" x14ac:dyDescent="0.25">
      <c r="A356" s="11" t="s">
        <v>7003</v>
      </c>
      <c r="B356" s="167" t="s">
        <v>5524</v>
      </c>
      <c r="C356" s="17"/>
      <c r="D356" s="17"/>
      <c r="E356" s="3"/>
      <c r="F356" s="3"/>
      <c r="G356" s="3"/>
      <c r="H356" s="162"/>
    </row>
    <row r="357" spans="1:8" x14ac:dyDescent="0.2">
      <c r="A357" s="450" t="s">
        <v>7005</v>
      </c>
      <c r="B357" s="6" t="s">
        <v>8344</v>
      </c>
      <c r="C357" s="13">
        <f>275048.607968494+409.06*75</f>
        <v>305728.10796849401</v>
      </c>
      <c r="D357" s="465">
        <v>21</v>
      </c>
      <c r="E357" s="6">
        <v>27</v>
      </c>
      <c r="F357" s="72">
        <v>305728.11</v>
      </c>
      <c r="G357" s="72">
        <v>0</v>
      </c>
      <c r="H357" s="13">
        <f>G357+F357</f>
        <v>305728.11</v>
      </c>
    </row>
    <row r="358" spans="1:8" x14ac:dyDescent="0.2">
      <c r="A358" s="450" t="s">
        <v>7006</v>
      </c>
      <c r="B358" s="6" t="s">
        <v>9694</v>
      </c>
      <c r="C358" s="13">
        <f>275048.607968494+409.06*75</f>
        <v>305728.10796849401</v>
      </c>
      <c r="D358" s="465">
        <v>21</v>
      </c>
      <c r="E358" s="6">
        <v>28</v>
      </c>
      <c r="F358" s="72">
        <v>305728.11</v>
      </c>
      <c r="G358" s="72">
        <v>0</v>
      </c>
      <c r="H358" s="13">
        <f t="shared" ref="H358:H360" si="36">G358+F358</f>
        <v>305728.11</v>
      </c>
    </row>
    <row r="359" spans="1:8" x14ac:dyDescent="0.2">
      <c r="A359" s="450" t="s">
        <v>7007</v>
      </c>
      <c r="B359" s="6" t="s">
        <v>9693</v>
      </c>
      <c r="C359" s="13">
        <f t="shared" ref="C359:C360" si="37">275048.607968494+409.06*75</f>
        <v>305728.10796849401</v>
      </c>
      <c r="D359" s="465">
        <v>21</v>
      </c>
      <c r="E359" s="6">
        <v>28</v>
      </c>
      <c r="F359" s="72">
        <v>305728.11</v>
      </c>
      <c r="G359" s="72">
        <v>0</v>
      </c>
      <c r="H359" s="13">
        <f t="shared" si="36"/>
        <v>305728.11</v>
      </c>
    </row>
    <row r="360" spans="1:8" x14ac:dyDescent="0.2">
      <c r="A360" s="450" t="s">
        <v>7008</v>
      </c>
      <c r="B360" s="6" t="s">
        <v>9695</v>
      </c>
      <c r="C360" s="13">
        <f t="shared" si="37"/>
        <v>305728.10796849401</v>
      </c>
      <c r="D360" s="465">
        <v>21</v>
      </c>
      <c r="E360" s="6">
        <v>28</v>
      </c>
      <c r="F360" s="72">
        <v>305728.11</v>
      </c>
      <c r="G360" s="72">
        <v>0</v>
      </c>
      <c r="H360" s="13">
        <f t="shared" si="36"/>
        <v>305728.11</v>
      </c>
    </row>
    <row r="361" spans="1:8" x14ac:dyDescent="0.2">
      <c r="A361" s="450" t="s">
        <v>7009</v>
      </c>
      <c r="B361" s="595" t="s">
        <v>13852</v>
      </c>
      <c r="C361" s="13">
        <v>82389.460167956058</v>
      </c>
      <c r="D361" s="465">
        <v>22</v>
      </c>
      <c r="E361" s="6">
        <v>29</v>
      </c>
      <c r="F361" s="72">
        <f>C361</f>
        <v>82389.460167956058</v>
      </c>
      <c r="G361" s="13">
        <v>0</v>
      </c>
      <c r="H361" s="13">
        <f>G361+F361</f>
        <v>82389.460167956058</v>
      </c>
    </row>
    <row r="362" spans="1:8" x14ac:dyDescent="0.2">
      <c r="A362" s="450" t="s">
        <v>7010</v>
      </c>
      <c r="B362" s="595" t="s">
        <v>13853</v>
      </c>
      <c r="C362" s="13">
        <v>82389.460167956058</v>
      </c>
      <c r="D362" s="465">
        <v>22</v>
      </c>
      <c r="E362" s="6">
        <v>29</v>
      </c>
      <c r="F362" s="72">
        <f t="shared" ref="F362:F375" si="38">C362</f>
        <v>82389.460167956058</v>
      </c>
      <c r="G362" s="13">
        <v>0</v>
      </c>
      <c r="H362" s="13">
        <f t="shared" ref="H362:H399" si="39">G362+F362</f>
        <v>82389.460167956058</v>
      </c>
    </row>
    <row r="363" spans="1:8" x14ac:dyDescent="0.2">
      <c r="A363" s="450" t="s">
        <v>7011</v>
      </c>
      <c r="B363" s="595" t="s">
        <v>13854</v>
      </c>
      <c r="C363" s="13">
        <v>82389.460167956058</v>
      </c>
      <c r="D363" s="465">
        <v>22</v>
      </c>
      <c r="E363" s="6">
        <v>29</v>
      </c>
      <c r="F363" s="72">
        <f t="shared" si="38"/>
        <v>82389.460167956058</v>
      </c>
      <c r="G363" s="13">
        <v>0</v>
      </c>
      <c r="H363" s="13">
        <f t="shared" si="39"/>
        <v>82389.460167956058</v>
      </c>
    </row>
    <row r="364" spans="1:8" x14ac:dyDescent="0.2">
      <c r="A364" s="450" t="s">
        <v>7012</v>
      </c>
      <c r="B364" s="595" t="s">
        <v>13855</v>
      </c>
      <c r="C364" s="13">
        <v>82389.460167956058</v>
      </c>
      <c r="D364" s="465">
        <v>22</v>
      </c>
      <c r="E364" s="6">
        <v>29</v>
      </c>
      <c r="F364" s="72">
        <f t="shared" si="38"/>
        <v>82389.460167956058</v>
      </c>
      <c r="G364" s="13">
        <v>0</v>
      </c>
      <c r="H364" s="13">
        <f t="shared" si="39"/>
        <v>82389.460167956058</v>
      </c>
    </row>
    <row r="365" spans="1:8" x14ac:dyDescent="0.2">
      <c r="A365" s="450" t="s">
        <v>7013</v>
      </c>
      <c r="B365" s="595" t="s">
        <v>13872</v>
      </c>
      <c r="C365" s="13">
        <v>82389.460167956058</v>
      </c>
      <c r="D365" s="465">
        <v>22</v>
      </c>
      <c r="E365" s="6">
        <v>29</v>
      </c>
      <c r="F365" s="72">
        <f t="shared" si="38"/>
        <v>82389.460167956058</v>
      </c>
      <c r="G365" s="13">
        <v>0</v>
      </c>
      <c r="H365" s="13">
        <f t="shared" si="39"/>
        <v>82389.460167956058</v>
      </c>
    </row>
    <row r="366" spans="1:8" x14ac:dyDescent="0.2">
      <c r="A366" s="450" t="s">
        <v>7014</v>
      </c>
      <c r="B366" s="595" t="s">
        <v>13873</v>
      </c>
      <c r="C366" s="13">
        <v>82389.460167956058</v>
      </c>
      <c r="D366" s="465">
        <v>22</v>
      </c>
      <c r="E366" s="6">
        <v>29</v>
      </c>
      <c r="F366" s="72">
        <f t="shared" si="38"/>
        <v>82389.460167956058</v>
      </c>
      <c r="G366" s="13">
        <v>0</v>
      </c>
      <c r="H366" s="13">
        <f t="shared" si="39"/>
        <v>82389.460167956058</v>
      </c>
    </row>
    <row r="367" spans="1:8" x14ac:dyDescent="0.2">
      <c r="A367" s="450" t="s">
        <v>7015</v>
      </c>
      <c r="B367" s="595" t="s">
        <v>13874</v>
      </c>
      <c r="C367" s="13">
        <v>82389.460167956058</v>
      </c>
      <c r="D367" s="465">
        <v>22</v>
      </c>
      <c r="E367" s="6">
        <v>29</v>
      </c>
      <c r="F367" s="72">
        <f t="shared" si="38"/>
        <v>82389.460167956058</v>
      </c>
      <c r="G367" s="13">
        <v>0</v>
      </c>
      <c r="H367" s="13">
        <f t="shared" si="39"/>
        <v>82389.460167956058</v>
      </c>
    </row>
    <row r="368" spans="1:8" x14ac:dyDescent="0.2">
      <c r="A368" s="450" t="s">
        <v>7016</v>
      </c>
      <c r="B368" s="595" t="s">
        <v>13856</v>
      </c>
      <c r="C368" s="13">
        <v>82389.460167956058</v>
      </c>
      <c r="D368" s="465">
        <v>22</v>
      </c>
      <c r="E368" s="6">
        <v>29</v>
      </c>
      <c r="F368" s="72">
        <f t="shared" si="38"/>
        <v>82389.460167956058</v>
      </c>
      <c r="G368" s="13">
        <v>0</v>
      </c>
      <c r="H368" s="13">
        <f t="shared" si="39"/>
        <v>82389.460167956058</v>
      </c>
    </row>
    <row r="369" spans="1:8" x14ac:dyDescent="0.2">
      <c r="A369" s="450" t="s">
        <v>7017</v>
      </c>
      <c r="B369" s="595" t="s">
        <v>13857</v>
      </c>
      <c r="C369" s="13">
        <v>82389.460167956058</v>
      </c>
      <c r="D369" s="465">
        <v>22</v>
      </c>
      <c r="E369" s="6">
        <v>29</v>
      </c>
      <c r="F369" s="72">
        <f t="shared" si="38"/>
        <v>82389.460167956058</v>
      </c>
      <c r="G369" s="13">
        <v>0</v>
      </c>
      <c r="H369" s="13">
        <f t="shared" si="39"/>
        <v>82389.460167956058</v>
      </c>
    </row>
    <row r="370" spans="1:8" x14ac:dyDescent="0.2">
      <c r="A370" s="450" t="s">
        <v>7018</v>
      </c>
      <c r="B370" s="595" t="s">
        <v>13858</v>
      </c>
      <c r="C370" s="13">
        <v>82389.460167956058</v>
      </c>
      <c r="D370" s="465">
        <v>22</v>
      </c>
      <c r="E370" s="6">
        <v>29</v>
      </c>
      <c r="F370" s="72">
        <f t="shared" si="38"/>
        <v>82389.460167956058</v>
      </c>
      <c r="G370" s="13">
        <v>0</v>
      </c>
      <c r="H370" s="13">
        <f t="shared" si="39"/>
        <v>82389.460167956058</v>
      </c>
    </row>
    <row r="371" spans="1:8" x14ac:dyDescent="0.2">
      <c r="A371" s="450" t="s">
        <v>7019</v>
      </c>
      <c r="B371" s="595" t="s">
        <v>13859</v>
      </c>
      <c r="C371" s="13">
        <v>82389.460167956058</v>
      </c>
      <c r="D371" s="465">
        <v>22</v>
      </c>
      <c r="E371" s="6">
        <v>29</v>
      </c>
      <c r="F371" s="72">
        <f t="shared" si="38"/>
        <v>82389.460167956058</v>
      </c>
      <c r="G371" s="13">
        <v>0</v>
      </c>
      <c r="H371" s="13">
        <f t="shared" si="39"/>
        <v>82389.460167956058</v>
      </c>
    </row>
    <row r="372" spans="1:8" x14ac:dyDescent="0.2">
      <c r="A372" s="450" t="s">
        <v>7020</v>
      </c>
      <c r="B372" s="595" t="s">
        <v>13875</v>
      </c>
      <c r="C372" s="13">
        <v>82389.460167956058</v>
      </c>
      <c r="D372" s="465">
        <v>22</v>
      </c>
      <c r="E372" s="6">
        <v>29</v>
      </c>
      <c r="F372" s="72">
        <f t="shared" si="38"/>
        <v>82389.460167956058</v>
      </c>
      <c r="G372" s="13">
        <v>0</v>
      </c>
      <c r="H372" s="13">
        <f t="shared" si="39"/>
        <v>82389.460167956058</v>
      </c>
    </row>
    <row r="373" spans="1:8" x14ac:dyDescent="0.2">
      <c r="A373" s="450" t="s">
        <v>7021</v>
      </c>
      <c r="B373" s="595" t="s">
        <v>13876</v>
      </c>
      <c r="C373" s="13">
        <v>82389.460167956058</v>
      </c>
      <c r="D373" s="465">
        <v>22</v>
      </c>
      <c r="E373" s="6">
        <v>29</v>
      </c>
      <c r="F373" s="72">
        <f t="shared" si="38"/>
        <v>82389.460167956058</v>
      </c>
      <c r="G373" s="13">
        <v>0</v>
      </c>
      <c r="H373" s="13">
        <f t="shared" si="39"/>
        <v>82389.460167956058</v>
      </c>
    </row>
    <row r="374" spans="1:8" x14ac:dyDescent="0.2">
      <c r="A374" s="450" t="s">
        <v>7022</v>
      </c>
      <c r="B374" s="595" t="s">
        <v>13877</v>
      </c>
      <c r="C374" s="13">
        <v>82389.460167956058</v>
      </c>
      <c r="D374" s="465">
        <v>22</v>
      </c>
      <c r="E374" s="6">
        <v>29</v>
      </c>
      <c r="F374" s="72">
        <f t="shared" si="38"/>
        <v>82389.460167956058</v>
      </c>
      <c r="G374" s="13">
        <v>0</v>
      </c>
      <c r="H374" s="13">
        <f t="shared" si="39"/>
        <v>82389.460167956058</v>
      </c>
    </row>
    <row r="375" spans="1:8" x14ac:dyDescent="0.2">
      <c r="A375" s="450" t="s">
        <v>7023</v>
      </c>
      <c r="B375" s="595" t="s">
        <v>13878</v>
      </c>
      <c r="C375" s="13">
        <v>82389.460167956058</v>
      </c>
      <c r="D375" s="465">
        <v>22</v>
      </c>
      <c r="E375" s="6">
        <v>29</v>
      </c>
      <c r="F375" s="72">
        <f t="shared" si="38"/>
        <v>82389.460167956058</v>
      </c>
      <c r="G375" s="13">
        <v>0</v>
      </c>
      <c r="H375" s="13">
        <f t="shared" si="39"/>
        <v>82389.460167956058</v>
      </c>
    </row>
    <row r="376" spans="1:8" x14ac:dyDescent="0.2">
      <c r="A376" s="450" t="s">
        <v>7024</v>
      </c>
      <c r="B376" s="595" t="s">
        <v>11985</v>
      </c>
      <c r="C376" s="13">
        <v>82389.460167956058</v>
      </c>
      <c r="D376" s="465">
        <v>23</v>
      </c>
      <c r="E376" s="6"/>
      <c r="F376" s="72">
        <v>0</v>
      </c>
      <c r="G376" s="72">
        <v>0</v>
      </c>
      <c r="H376" s="13">
        <f t="shared" ref="H376" si="40">G376-F376</f>
        <v>0</v>
      </c>
    </row>
    <row r="377" spans="1:8" x14ac:dyDescent="0.2">
      <c r="A377" s="450" t="s">
        <v>7025</v>
      </c>
      <c r="B377" s="595" t="s">
        <v>13860</v>
      </c>
      <c r="C377" s="13">
        <v>82389.460167956058</v>
      </c>
      <c r="D377" s="465">
        <v>23</v>
      </c>
      <c r="E377" s="6">
        <v>29</v>
      </c>
      <c r="F377" s="72">
        <f>C377</f>
        <v>82389.460167956058</v>
      </c>
      <c r="G377" s="13">
        <v>0</v>
      </c>
      <c r="H377" s="13">
        <f t="shared" si="39"/>
        <v>82389.460167956058</v>
      </c>
    </row>
    <row r="378" spans="1:8" x14ac:dyDescent="0.2">
      <c r="A378" s="450" t="s">
        <v>7026</v>
      </c>
      <c r="B378" s="595" t="s">
        <v>13861</v>
      </c>
      <c r="C378" s="13">
        <v>82389.460167956058</v>
      </c>
      <c r="D378" s="465">
        <v>23</v>
      </c>
      <c r="E378" s="6">
        <v>29</v>
      </c>
      <c r="F378" s="72">
        <f t="shared" ref="F378:F399" si="41">C378</f>
        <v>82389.460167956058</v>
      </c>
      <c r="G378" s="13">
        <v>0</v>
      </c>
      <c r="H378" s="13">
        <f t="shared" si="39"/>
        <v>82389.460167956058</v>
      </c>
    </row>
    <row r="379" spans="1:8" x14ac:dyDescent="0.2">
      <c r="A379" s="450" t="s">
        <v>7027</v>
      </c>
      <c r="B379" s="595" t="s">
        <v>13862</v>
      </c>
      <c r="C379" s="13">
        <v>82389.460167956058</v>
      </c>
      <c r="D379" s="465">
        <v>23</v>
      </c>
      <c r="E379" s="6">
        <v>29</v>
      </c>
      <c r="F379" s="72">
        <f t="shared" si="41"/>
        <v>82389.460167956058</v>
      </c>
      <c r="G379" s="13">
        <v>0</v>
      </c>
      <c r="H379" s="13">
        <f t="shared" si="39"/>
        <v>82389.460167956058</v>
      </c>
    </row>
    <row r="380" spans="1:8" x14ac:dyDescent="0.2">
      <c r="A380" s="450" t="s">
        <v>7028</v>
      </c>
      <c r="B380" s="595" t="s">
        <v>13863</v>
      </c>
      <c r="C380" s="13">
        <v>82389.460167956058</v>
      </c>
      <c r="D380" s="465">
        <v>23</v>
      </c>
      <c r="E380" s="6">
        <v>29</v>
      </c>
      <c r="F380" s="72">
        <f t="shared" si="41"/>
        <v>82389.460167956058</v>
      </c>
      <c r="G380" s="13">
        <v>0</v>
      </c>
      <c r="H380" s="13">
        <f t="shared" si="39"/>
        <v>82389.460167956058</v>
      </c>
    </row>
    <row r="381" spans="1:8" x14ac:dyDescent="0.2">
      <c r="A381" s="450" t="s">
        <v>7029</v>
      </c>
      <c r="B381" s="595" t="s">
        <v>13864</v>
      </c>
      <c r="C381" s="13">
        <v>82389.460167956058</v>
      </c>
      <c r="D381" s="465">
        <v>23</v>
      </c>
      <c r="E381" s="6">
        <v>29</v>
      </c>
      <c r="F381" s="72">
        <f t="shared" si="41"/>
        <v>82389.460167956058</v>
      </c>
      <c r="G381" s="13">
        <v>0</v>
      </c>
      <c r="H381" s="13">
        <f t="shared" si="39"/>
        <v>82389.460167956058</v>
      </c>
    </row>
    <row r="382" spans="1:8" x14ac:dyDescent="0.2">
      <c r="A382" s="450" t="s">
        <v>7030</v>
      </c>
      <c r="B382" s="595" t="s">
        <v>13865</v>
      </c>
      <c r="C382" s="13">
        <v>82389.460167956058</v>
      </c>
      <c r="D382" s="465">
        <v>23</v>
      </c>
      <c r="E382" s="6">
        <v>29</v>
      </c>
      <c r="F382" s="72">
        <f t="shared" si="41"/>
        <v>82389.460167956058</v>
      </c>
      <c r="G382" s="13">
        <v>0</v>
      </c>
      <c r="H382" s="13">
        <f t="shared" si="39"/>
        <v>82389.460167956058</v>
      </c>
    </row>
    <row r="383" spans="1:8" x14ac:dyDescent="0.2">
      <c r="A383" s="450" t="s">
        <v>7031</v>
      </c>
      <c r="B383" s="595" t="s">
        <v>13866</v>
      </c>
      <c r="C383" s="13">
        <v>82389.460167956058</v>
      </c>
      <c r="D383" s="465">
        <v>23</v>
      </c>
      <c r="E383" s="6">
        <v>29</v>
      </c>
      <c r="F383" s="72">
        <f t="shared" si="41"/>
        <v>82389.460167956058</v>
      </c>
      <c r="G383" s="13">
        <v>0</v>
      </c>
      <c r="H383" s="13">
        <f t="shared" si="39"/>
        <v>82389.460167956058</v>
      </c>
    </row>
    <row r="384" spans="1:8" x14ac:dyDescent="0.2">
      <c r="A384" s="450" t="s">
        <v>7032</v>
      </c>
      <c r="B384" s="595" t="s">
        <v>13867</v>
      </c>
      <c r="C384" s="13">
        <v>82389.460167956058</v>
      </c>
      <c r="D384" s="465">
        <v>23</v>
      </c>
      <c r="E384" s="6">
        <v>29</v>
      </c>
      <c r="F384" s="72">
        <f t="shared" si="41"/>
        <v>82389.460167956058</v>
      </c>
      <c r="G384" s="13">
        <v>0</v>
      </c>
      <c r="H384" s="13">
        <f t="shared" si="39"/>
        <v>82389.460167956058</v>
      </c>
    </row>
    <row r="385" spans="1:8" x14ac:dyDescent="0.2">
      <c r="A385" s="450" t="s">
        <v>7033</v>
      </c>
      <c r="B385" s="595" t="s">
        <v>13879</v>
      </c>
      <c r="C385" s="13">
        <v>82389.460167956058</v>
      </c>
      <c r="D385" s="465">
        <v>23</v>
      </c>
      <c r="E385" s="6">
        <v>29</v>
      </c>
      <c r="F385" s="72">
        <f t="shared" si="41"/>
        <v>82389.460167956058</v>
      </c>
      <c r="G385" s="13">
        <v>0</v>
      </c>
      <c r="H385" s="13">
        <f t="shared" si="39"/>
        <v>82389.460167956058</v>
      </c>
    </row>
    <row r="386" spans="1:8" x14ac:dyDescent="0.2">
      <c r="A386" s="450" t="s">
        <v>7034</v>
      </c>
      <c r="B386" s="595" t="s">
        <v>13880</v>
      </c>
      <c r="C386" s="13">
        <v>82389.460167956058</v>
      </c>
      <c r="D386" s="465">
        <v>23</v>
      </c>
      <c r="E386" s="6">
        <v>29</v>
      </c>
      <c r="F386" s="72">
        <f t="shared" si="41"/>
        <v>82389.460167956058</v>
      </c>
      <c r="G386" s="13">
        <v>0</v>
      </c>
      <c r="H386" s="13">
        <f t="shared" si="39"/>
        <v>82389.460167956058</v>
      </c>
    </row>
    <row r="387" spans="1:8" x14ac:dyDescent="0.2">
      <c r="A387" s="450" t="s">
        <v>7035</v>
      </c>
      <c r="B387" s="595" t="s">
        <v>13868</v>
      </c>
      <c r="C387" s="13">
        <v>82389.460167956058</v>
      </c>
      <c r="D387" s="465">
        <v>23</v>
      </c>
      <c r="E387" s="6">
        <v>29</v>
      </c>
      <c r="F387" s="72">
        <f t="shared" si="41"/>
        <v>82389.460167956058</v>
      </c>
      <c r="G387" s="13">
        <v>0</v>
      </c>
      <c r="H387" s="13">
        <f t="shared" si="39"/>
        <v>82389.460167956058</v>
      </c>
    </row>
    <row r="388" spans="1:8" x14ac:dyDescent="0.2">
      <c r="A388" s="450" t="s">
        <v>7036</v>
      </c>
      <c r="B388" s="595" t="s">
        <v>13869</v>
      </c>
      <c r="C388" s="13">
        <v>82389.460167956058</v>
      </c>
      <c r="D388" s="465">
        <v>23</v>
      </c>
      <c r="E388" s="6">
        <v>29</v>
      </c>
      <c r="F388" s="72">
        <f t="shared" si="41"/>
        <v>82389.460167956058</v>
      </c>
      <c r="G388" s="13">
        <v>0</v>
      </c>
      <c r="H388" s="13">
        <f t="shared" si="39"/>
        <v>82389.460167956058</v>
      </c>
    </row>
    <row r="389" spans="1:8" x14ac:dyDescent="0.2">
      <c r="A389" s="450" t="s">
        <v>7037</v>
      </c>
      <c r="B389" s="595" t="s">
        <v>13870</v>
      </c>
      <c r="C389" s="13">
        <v>82389.460167956058</v>
      </c>
      <c r="D389" s="465">
        <v>23</v>
      </c>
      <c r="E389" s="6">
        <v>29</v>
      </c>
      <c r="F389" s="72">
        <f t="shared" si="41"/>
        <v>82389.460167956058</v>
      </c>
      <c r="G389" s="13">
        <v>0</v>
      </c>
      <c r="H389" s="13">
        <f t="shared" si="39"/>
        <v>82389.460167956058</v>
      </c>
    </row>
    <row r="390" spans="1:8" x14ac:dyDescent="0.2">
      <c r="A390" s="450" t="s">
        <v>7038</v>
      </c>
      <c r="B390" s="595" t="s">
        <v>13871</v>
      </c>
      <c r="C390" s="13">
        <v>82389.460167956058</v>
      </c>
      <c r="D390" s="465">
        <v>24</v>
      </c>
      <c r="E390" s="6">
        <v>29</v>
      </c>
      <c r="F390" s="72">
        <f t="shared" si="41"/>
        <v>82389.460167956058</v>
      </c>
      <c r="G390" s="13">
        <v>0</v>
      </c>
      <c r="H390" s="13">
        <f t="shared" si="39"/>
        <v>82389.460167956058</v>
      </c>
    </row>
    <row r="391" spans="1:8" x14ac:dyDescent="0.2">
      <c r="A391" s="450" t="s">
        <v>7039</v>
      </c>
      <c r="B391" s="595" t="s">
        <v>13881</v>
      </c>
      <c r="C391" s="13">
        <v>82389.460167956058</v>
      </c>
      <c r="D391" s="465">
        <v>24</v>
      </c>
      <c r="E391" s="6">
        <v>29</v>
      </c>
      <c r="F391" s="72">
        <f t="shared" si="41"/>
        <v>82389.460167956058</v>
      </c>
      <c r="G391" s="13">
        <v>0</v>
      </c>
      <c r="H391" s="13">
        <f t="shared" si="39"/>
        <v>82389.460167956058</v>
      </c>
    </row>
    <row r="392" spans="1:8" x14ac:dyDescent="0.2">
      <c r="A392" s="450" t="s">
        <v>7040</v>
      </c>
      <c r="B392" s="595" t="s">
        <v>13882</v>
      </c>
      <c r="C392" s="13">
        <v>82389.460167956058</v>
      </c>
      <c r="D392" s="465">
        <v>24</v>
      </c>
      <c r="E392" s="6">
        <v>29</v>
      </c>
      <c r="F392" s="72">
        <f t="shared" si="41"/>
        <v>82389.460167956058</v>
      </c>
      <c r="G392" s="13">
        <v>0</v>
      </c>
      <c r="H392" s="13">
        <f t="shared" si="39"/>
        <v>82389.460167956058</v>
      </c>
    </row>
    <row r="393" spans="1:8" x14ac:dyDescent="0.2">
      <c r="A393" s="450" t="s">
        <v>7041</v>
      </c>
      <c r="B393" s="595" t="s">
        <v>13883</v>
      </c>
      <c r="C393" s="13">
        <v>82389.460167956058</v>
      </c>
      <c r="D393" s="465">
        <v>24</v>
      </c>
      <c r="E393" s="6">
        <v>29</v>
      </c>
      <c r="F393" s="72">
        <f t="shared" si="41"/>
        <v>82389.460167956058</v>
      </c>
      <c r="G393" s="13">
        <v>0</v>
      </c>
      <c r="H393" s="13">
        <f t="shared" si="39"/>
        <v>82389.460167956058</v>
      </c>
    </row>
    <row r="394" spans="1:8" x14ac:dyDescent="0.2">
      <c r="A394" s="450" t="s">
        <v>7042</v>
      </c>
      <c r="B394" s="595" t="s">
        <v>13884</v>
      </c>
      <c r="C394" s="13">
        <v>82389.460167956058</v>
      </c>
      <c r="D394" s="465">
        <v>24</v>
      </c>
      <c r="E394" s="6">
        <v>29</v>
      </c>
      <c r="F394" s="72">
        <f t="shared" si="41"/>
        <v>82389.460167956058</v>
      </c>
      <c r="G394" s="13">
        <v>0</v>
      </c>
      <c r="H394" s="13">
        <f t="shared" si="39"/>
        <v>82389.460167956058</v>
      </c>
    </row>
    <row r="395" spans="1:8" x14ac:dyDescent="0.2">
      <c r="A395" s="450" t="s">
        <v>7043</v>
      </c>
      <c r="B395" s="595" t="s">
        <v>13885</v>
      </c>
      <c r="C395" s="13">
        <v>82389.460167956058</v>
      </c>
      <c r="D395" s="465">
        <v>24</v>
      </c>
      <c r="E395" s="6">
        <v>29</v>
      </c>
      <c r="F395" s="72">
        <f t="shared" si="41"/>
        <v>82389.460167956058</v>
      </c>
      <c r="G395" s="13">
        <v>0</v>
      </c>
      <c r="H395" s="13">
        <f t="shared" si="39"/>
        <v>82389.460167956058</v>
      </c>
    </row>
    <row r="396" spans="1:8" x14ac:dyDescent="0.2">
      <c r="A396" s="450" t="s">
        <v>7044</v>
      </c>
      <c r="B396" s="595" t="s">
        <v>13886</v>
      </c>
      <c r="C396" s="13">
        <v>82389.460167956058</v>
      </c>
      <c r="D396" s="465">
        <v>24</v>
      </c>
      <c r="E396" s="6">
        <v>29</v>
      </c>
      <c r="F396" s="72">
        <f t="shared" si="41"/>
        <v>82389.460167956058</v>
      </c>
      <c r="G396" s="13">
        <v>0</v>
      </c>
      <c r="H396" s="13">
        <f t="shared" si="39"/>
        <v>82389.460167956058</v>
      </c>
    </row>
    <row r="397" spans="1:8" x14ac:dyDescent="0.2">
      <c r="A397" s="450" t="s">
        <v>7045</v>
      </c>
      <c r="B397" s="595" t="s">
        <v>13887</v>
      </c>
      <c r="C397" s="13">
        <v>82389.460167956058</v>
      </c>
      <c r="D397" s="465">
        <v>25</v>
      </c>
      <c r="E397" s="6">
        <v>29</v>
      </c>
      <c r="F397" s="72">
        <f t="shared" si="41"/>
        <v>82389.460167956058</v>
      </c>
      <c r="G397" s="13">
        <v>0</v>
      </c>
      <c r="H397" s="13">
        <f t="shared" si="39"/>
        <v>82389.460167956058</v>
      </c>
    </row>
    <row r="398" spans="1:8" x14ac:dyDescent="0.2">
      <c r="A398" s="450" t="s">
        <v>7046</v>
      </c>
      <c r="B398" s="595" t="s">
        <v>13888</v>
      </c>
      <c r="C398" s="13">
        <v>82389.460167956058</v>
      </c>
      <c r="D398" s="465">
        <v>25</v>
      </c>
      <c r="E398" s="6">
        <v>29</v>
      </c>
      <c r="F398" s="72">
        <f t="shared" si="41"/>
        <v>82389.460167956058</v>
      </c>
      <c r="G398" s="13">
        <v>0</v>
      </c>
      <c r="H398" s="13">
        <f t="shared" si="39"/>
        <v>82389.460167956058</v>
      </c>
    </row>
    <row r="399" spans="1:8" x14ac:dyDescent="0.2">
      <c r="A399" s="450" t="s">
        <v>7047</v>
      </c>
      <c r="B399" s="595" t="s">
        <v>13889</v>
      </c>
      <c r="C399" s="13">
        <v>82389.460167956058</v>
      </c>
      <c r="D399" s="465">
        <v>25</v>
      </c>
      <c r="E399" s="6">
        <v>29</v>
      </c>
      <c r="F399" s="72">
        <f t="shared" si="41"/>
        <v>82389.460167956058</v>
      </c>
      <c r="G399" s="13">
        <v>0</v>
      </c>
      <c r="H399" s="13">
        <f t="shared" si="39"/>
        <v>82389.460167956058</v>
      </c>
    </row>
    <row r="400" spans="1:8" x14ac:dyDescent="0.2">
      <c r="A400" s="450" t="s">
        <v>7048</v>
      </c>
      <c r="B400" s="595" t="s">
        <v>12019</v>
      </c>
      <c r="C400" s="13">
        <v>82389.460167956058</v>
      </c>
      <c r="D400" s="465">
        <v>25</v>
      </c>
      <c r="E400" s="6"/>
      <c r="F400" s="72">
        <v>0</v>
      </c>
      <c r="G400" s="72">
        <v>0</v>
      </c>
      <c r="H400" s="13">
        <f t="shared" ref="H400:H422" si="42">G400-F400</f>
        <v>0</v>
      </c>
    </row>
    <row r="401" spans="1:8" x14ac:dyDescent="0.2">
      <c r="A401" s="450" t="s">
        <v>7049</v>
      </c>
      <c r="B401" s="595" t="s">
        <v>14124</v>
      </c>
      <c r="C401" s="13">
        <v>82389.460167956058</v>
      </c>
      <c r="D401" s="465">
        <v>25</v>
      </c>
      <c r="E401" s="6">
        <v>30</v>
      </c>
      <c r="F401" s="72">
        <v>0</v>
      </c>
      <c r="G401" s="72">
        <f>C401</f>
        <v>82389.460167956058</v>
      </c>
      <c r="H401" s="13">
        <f t="shared" si="42"/>
        <v>82389.460167956058</v>
      </c>
    </row>
    <row r="402" spans="1:8" x14ac:dyDescent="0.2">
      <c r="A402" s="450" t="s">
        <v>7050</v>
      </c>
      <c r="B402" s="595" t="s">
        <v>14125</v>
      </c>
      <c r="C402" s="13">
        <v>82389.460167956058</v>
      </c>
      <c r="D402" s="465">
        <v>25</v>
      </c>
      <c r="E402" s="6">
        <v>30</v>
      </c>
      <c r="F402" s="72">
        <v>0</v>
      </c>
      <c r="G402" s="72">
        <f t="shared" ref="G402:G416" si="43">C402</f>
        <v>82389.460167956058</v>
      </c>
      <c r="H402" s="13">
        <f t="shared" si="42"/>
        <v>82389.460167956058</v>
      </c>
    </row>
    <row r="403" spans="1:8" x14ac:dyDescent="0.2">
      <c r="A403" s="450" t="s">
        <v>7051</v>
      </c>
      <c r="B403" s="595" t="s">
        <v>14123</v>
      </c>
      <c r="C403" s="13">
        <v>82389.460167956058</v>
      </c>
      <c r="D403" s="465">
        <v>25</v>
      </c>
      <c r="E403" s="6">
        <v>30</v>
      </c>
      <c r="F403" s="72">
        <v>0</v>
      </c>
      <c r="G403" s="72">
        <f t="shared" si="43"/>
        <v>82389.460167956058</v>
      </c>
      <c r="H403" s="13">
        <f t="shared" si="42"/>
        <v>82389.460167956058</v>
      </c>
    </row>
    <row r="404" spans="1:8" x14ac:dyDescent="0.2">
      <c r="A404" s="450" t="s">
        <v>7052</v>
      </c>
      <c r="B404" s="595" t="s">
        <v>14126</v>
      </c>
      <c r="C404" s="13">
        <v>82389.460167956058</v>
      </c>
      <c r="D404" s="465">
        <v>25</v>
      </c>
      <c r="E404" s="6">
        <v>30</v>
      </c>
      <c r="F404" s="72">
        <v>0</v>
      </c>
      <c r="G404" s="72">
        <f t="shared" si="43"/>
        <v>82389.460167956058</v>
      </c>
      <c r="H404" s="13">
        <f t="shared" si="42"/>
        <v>82389.460167956058</v>
      </c>
    </row>
    <row r="405" spans="1:8" x14ac:dyDescent="0.2">
      <c r="A405" s="450" t="s">
        <v>7053</v>
      </c>
      <c r="B405" s="595" t="s">
        <v>14127</v>
      </c>
      <c r="C405" s="13">
        <v>82389.460167956058</v>
      </c>
      <c r="D405" s="465">
        <v>25</v>
      </c>
      <c r="E405" s="6">
        <v>30</v>
      </c>
      <c r="F405" s="72">
        <v>0</v>
      </c>
      <c r="G405" s="72">
        <f t="shared" si="43"/>
        <v>82389.460167956058</v>
      </c>
      <c r="H405" s="13">
        <f t="shared" si="42"/>
        <v>82389.460167956058</v>
      </c>
    </row>
    <row r="406" spans="1:8" x14ac:dyDescent="0.2">
      <c r="A406" s="450" t="s">
        <v>7054</v>
      </c>
      <c r="B406" s="595" t="s">
        <v>12028</v>
      </c>
      <c r="C406" s="13">
        <v>82389.460167956058</v>
      </c>
      <c r="D406" s="465">
        <v>25</v>
      </c>
      <c r="E406" s="6">
        <v>0</v>
      </c>
      <c r="F406" s="72">
        <v>0</v>
      </c>
      <c r="G406" s="72">
        <v>0</v>
      </c>
      <c r="H406" s="13">
        <f t="shared" si="42"/>
        <v>0</v>
      </c>
    </row>
    <row r="407" spans="1:8" x14ac:dyDescent="0.2">
      <c r="A407" s="450" t="s">
        <v>7055</v>
      </c>
      <c r="B407" s="595" t="s">
        <v>14128</v>
      </c>
      <c r="C407" s="13">
        <v>82389.460167956058</v>
      </c>
      <c r="D407" s="465">
        <v>25</v>
      </c>
      <c r="E407" s="6">
        <v>30</v>
      </c>
      <c r="F407" s="72">
        <v>0</v>
      </c>
      <c r="G407" s="72">
        <f t="shared" si="43"/>
        <v>82389.460167956058</v>
      </c>
      <c r="H407" s="13">
        <f t="shared" si="42"/>
        <v>82389.460167956058</v>
      </c>
    </row>
    <row r="408" spans="1:8" x14ac:dyDescent="0.2">
      <c r="A408" s="450" t="s">
        <v>7056</v>
      </c>
      <c r="B408" s="595" t="s">
        <v>14129</v>
      </c>
      <c r="C408" s="13">
        <v>82389.460167956058</v>
      </c>
      <c r="D408" s="465">
        <v>25</v>
      </c>
      <c r="E408" s="6">
        <v>30</v>
      </c>
      <c r="F408" s="72">
        <v>0</v>
      </c>
      <c r="G408" s="72">
        <f t="shared" si="43"/>
        <v>82389.460167956058</v>
      </c>
      <c r="H408" s="13">
        <f t="shared" si="42"/>
        <v>82389.460167956058</v>
      </c>
    </row>
    <row r="409" spans="1:8" x14ac:dyDescent="0.2">
      <c r="A409" s="450" t="s">
        <v>7057</v>
      </c>
      <c r="B409" s="595" t="s">
        <v>14130</v>
      </c>
      <c r="C409" s="13">
        <v>82389.460167956058</v>
      </c>
      <c r="D409" s="465">
        <v>25</v>
      </c>
      <c r="E409" s="6">
        <v>30</v>
      </c>
      <c r="F409" s="72">
        <v>0</v>
      </c>
      <c r="G409" s="72">
        <f t="shared" si="43"/>
        <v>82389.460167956058</v>
      </c>
      <c r="H409" s="13">
        <f t="shared" si="42"/>
        <v>82389.460167956058</v>
      </c>
    </row>
    <row r="410" spans="1:8" x14ac:dyDescent="0.2">
      <c r="A410" s="450" t="s">
        <v>7058</v>
      </c>
      <c r="B410" s="595" t="s">
        <v>14131</v>
      </c>
      <c r="C410" s="13">
        <v>82389.460167956058</v>
      </c>
      <c r="D410" s="465">
        <v>25</v>
      </c>
      <c r="E410" s="6">
        <v>30</v>
      </c>
      <c r="F410" s="72">
        <v>0</v>
      </c>
      <c r="G410" s="72">
        <f t="shared" si="43"/>
        <v>82389.460167956058</v>
      </c>
      <c r="H410" s="13">
        <f t="shared" si="42"/>
        <v>82389.460167956058</v>
      </c>
    </row>
    <row r="411" spans="1:8" x14ac:dyDescent="0.2">
      <c r="A411" s="450" t="s">
        <v>7059</v>
      </c>
      <c r="B411" s="595" t="s">
        <v>14132</v>
      </c>
      <c r="C411" s="13">
        <v>82389.460167956058</v>
      </c>
      <c r="D411" s="465">
        <v>25</v>
      </c>
      <c r="E411" s="6">
        <v>30</v>
      </c>
      <c r="F411" s="72">
        <v>0</v>
      </c>
      <c r="G411" s="72">
        <f t="shared" si="43"/>
        <v>82389.460167956058</v>
      </c>
      <c r="H411" s="13">
        <f t="shared" si="42"/>
        <v>82389.460167956058</v>
      </c>
    </row>
    <row r="412" spans="1:8" x14ac:dyDescent="0.2">
      <c r="A412" s="450" t="s">
        <v>7060</v>
      </c>
      <c r="B412" s="595" t="s">
        <v>14133</v>
      </c>
      <c r="C412" s="13">
        <v>82389.460167956058</v>
      </c>
      <c r="D412" s="465">
        <v>25</v>
      </c>
      <c r="E412" s="6">
        <v>30</v>
      </c>
      <c r="F412" s="72">
        <v>0</v>
      </c>
      <c r="G412" s="72">
        <f t="shared" si="43"/>
        <v>82389.460167956058</v>
      </c>
      <c r="H412" s="13">
        <f t="shared" si="42"/>
        <v>82389.460167956058</v>
      </c>
    </row>
    <row r="413" spans="1:8" x14ac:dyDescent="0.2">
      <c r="A413" s="450" t="s">
        <v>7061</v>
      </c>
      <c r="B413" s="595" t="s">
        <v>14134</v>
      </c>
      <c r="C413" s="13">
        <v>82389.460167956058</v>
      </c>
      <c r="D413" s="465">
        <v>25</v>
      </c>
      <c r="E413" s="6">
        <v>30</v>
      </c>
      <c r="F413" s="72">
        <v>0</v>
      </c>
      <c r="G413" s="72">
        <f t="shared" si="43"/>
        <v>82389.460167956058</v>
      </c>
      <c r="H413" s="13">
        <f t="shared" si="42"/>
        <v>82389.460167956058</v>
      </c>
    </row>
    <row r="414" spans="1:8" x14ac:dyDescent="0.2">
      <c r="A414" s="450" t="s">
        <v>7062</v>
      </c>
      <c r="B414" s="595" t="s">
        <v>14135</v>
      </c>
      <c r="C414" s="13">
        <v>82389.460167956058</v>
      </c>
      <c r="D414" s="465">
        <v>25</v>
      </c>
      <c r="E414" s="6">
        <v>30</v>
      </c>
      <c r="F414" s="72">
        <v>0</v>
      </c>
      <c r="G414" s="72">
        <f t="shared" si="43"/>
        <v>82389.460167956058</v>
      </c>
      <c r="H414" s="13">
        <f t="shared" si="42"/>
        <v>82389.460167956058</v>
      </c>
    </row>
    <row r="415" spans="1:8" x14ac:dyDescent="0.2">
      <c r="A415" s="450" t="s">
        <v>7063</v>
      </c>
      <c r="B415" s="595" t="s">
        <v>14136</v>
      </c>
      <c r="C415" s="13">
        <v>82389.460167956058</v>
      </c>
      <c r="D415" s="465">
        <v>25</v>
      </c>
      <c r="E415" s="6">
        <v>30</v>
      </c>
      <c r="F415" s="72">
        <v>0</v>
      </c>
      <c r="G415" s="72">
        <f t="shared" si="43"/>
        <v>82389.460167956058</v>
      </c>
      <c r="H415" s="13">
        <f t="shared" si="42"/>
        <v>82389.460167956058</v>
      </c>
    </row>
    <row r="416" spans="1:8" x14ac:dyDescent="0.2">
      <c r="A416" s="450" t="s">
        <v>7064</v>
      </c>
      <c r="B416" s="595" t="s">
        <v>14137</v>
      </c>
      <c r="C416" s="13">
        <v>82389.460167956058</v>
      </c>
      <c r="D416" s="465">
        <v>26</v>
      </c>
      <c r="E416" s="6">
        <v>30</v>
      </c>
      <c r="F416" s="72">
        <v>0</v>
      </c>
      <c r="G416" s="72">
        <f t="shared" si="43"/>
        <v>82389.460167956058</v>
      </c>
      <c r="H416" s="13">
        <f t="shared" si="42"/>
        <v>82389.460167956058</v>
      </c>
    </row>
    <row r="417" spans="1:8" x14ac:dyDescent="0.2">
      <c r="A417" s="450" t="s">
        <v>7065</v>
      </c>
      <c r="B417" s="595" t="s">
        <v>1614</v>
      </c>
      <c r="C417" s="13">
        <v>82389.460167956058</v>
      </c>
      <c r="D417" s="465">
        <v>26</v>
      </c>
      <c r="E417" s="6"/>
      <c r="F417" s="72">
        <v>0</v>
      </c>
      <c r="G417" s="72">
        <v>0</v>
      </c>
      <c r="H417" s="13">
        <f t="shared" si="42"/>
        <v>0</v>
      </c>
    </row>
    <row r="418" spans="1:8" x14ac:dyDescent="0.2">
      <c r="A418" s="450" t="s">
        <v>7066</v>
      </c>
      <c r="B418" s="595" t="s">
        <v>12088</v>
      </c>
      <c r="C418" s="13">
        <v>82389.460167956058</v>
      </c>
      <c r="D418" s="465">
        <v>26</v>
      </c>
      <c r="E418" s="6"/>
      <c r="F418" s="72">
        <v>0</v>
      </c>
      <c r="G418" s="72">
        <v>0</v>
      </c>
      <c r="H418" s="13">
        <f t="shared" si="42"/>
        <v>0</v>
      </c>
    </row>
    <row r="419" spans="1:8" x14ac:dyDescent="0.2">
      <c r="A419" s="450" t="s">
        <v>7067</v>
      </c>
      <c r="B419" s="595" t="s">
        <v>1615</v>
      </c>
      <c r="C419" s="13">
        <v>82389.460167956058</v>
      </c>
      <c r="D419" s="465">
        <v>26</v>
      </c>
      <c r="E419" s="6"/>
      <c r="F419" s="72">
        <v>0</v>
      </c>
      <c r="G419" s="72">
        <v>0</v>
      </c>
      <c r="H419" s="13">
        <f t="shared" si="42"/>
        <v>0</v>
      </c>
    </row>
    <row r="420" spans="1:8" x14ac:dyDescent="0.2">
      <c r="A420" s="450" t="s">
        <v>7068</v>
      </c>
      <c r="B420" s="595" t="s">
        <v>1517</v>
      </c>
      <c r="C420" s="13">
        <v>82389.460167956058</v>
      </c>
      <c r="D420" s="465">
        <v>26</v>
      </c>
      <c r="E420" s="6"/>
      <c r="F420" s="72">
        <v>0</v>
      </c>
      <c r="G420" s="72">
        <v>0</v>
      </c>
      <c r="H420" s="13">
        <f t="shared" si="42"/>
        <v>0</v>
      </c>
    </row>
    <row r="421" spans="1:8" x14ac:dyDescent="0.2">
      <c r="A421" s="450" t="s">
        <v>7069</v>
      </c>
      <c r="B421" s="595" t="s">
        <v>1616</v>
      </c>
      <c r="C421" s="13">
        <v>82389.460167956058</v>
      </c>
      <c r="D421" s="465">
        <v>26</v>
      </c>
      <c r="E421" s="6"/>
      <c r="F421" s="72">
        <v>0</v>
      </c>
      <c r="G421" s="72">
        <v>0</v>
      </c>
      <c r="H421" s="13">
        <f t="shared" si="42"/>
        <v>0</v>
      </c>
    </row>
    <row r="422" spans="1:8" x14ac:dyDescent="0.2">
      <c r="A422" s="450" t="s">
        <v>7070</v>
      </c>
      <c r="B422" s="595" t="s">
        <v>12089</v>
      </c>
      <c r="C422" s="13">
        <v>82389.460167956058</v>
      </c>
      <c r="D422" s="465">
        <v>26</v>
      </c>
      <c r="E422" s="6"/>
      <c r="F422" s="72">
        <v>0</v>
      </c>
      <c r="G422" s="72">
        <v>0</v>
      </c>
      <c r="H422" s="13">
        <f t="shared" si="42"/>
        <v>0</v>
      </c>
    </row>
    <row r="423" spans="1:8" x14ac:dyDescent="0.2">
      <c r="A423" s="450" t="s">
        <v>12090</v>
      </c>
      <c r="B423" s="595" t="s">
        <v>1617</v>
      </c>
      <c r="C423" s="13">
        <v>82389.460167956058</v>
      </c>
      <c r="D423" s="465">
        <v>26</v>
      </c>
      <c r="E423" s="6"/>
      <c r="F423" s="72">
        <v>0</v>
      </c>
      <c r="G423" s="72">
        <v>0</v>
      </c>
      <c r="H423" s="13">
        <f t="shared" ref="H423:H486" si="44">G423-F423</f>
        <v>0</v>
      </c>
    </row>
    <row r="424" spans="1:8" x14ac:dyDescent="0.2">
      <c r="A424" s="450" t="s">
        <v>12091</v>
      </c>
      <c r="B424" s="595" t="s">
        <v>12092</v>
      </c>
      <c r="C424" s="13">
        <v>82389.460167956058</v>
      </c>
      <c r="D424" s="465">
        <v>26</v>
      </c>
      <c r="E424" s="6"/>
      <c r="F424" s="72">
        <v>0</v>
      </c>
      <c r="G424" s="72">
        <v>0</v>
      </c>
      <c r="H424" s="13">
        <f t="shared" si="44"/>
        <v>0</v>
      </c>
    </row>
    <row r="425" spans="1:8" x14ac:dyDescent="0.2">
      <c r="A425" s="450" t="s">
        <v>12093</v>
      </c>
      <c r="B425" s="595" t="s">
        <v>1618</v>
      </c>
      <c r="C425" s="13">
        <v>82389.460167956058</v>
      </c>
      <c r="D425" s="465">
        <v>26</v>
      </c>
      <c r="E425" s="6"/>
      <c r="F425" s="72">
        <v>0</v>
      </c>
      <c r="G425" s="72">
        <v>0</v>
      </c>
      <c r="H425" s="13">
        <f t="shared" si="44"/>
        <v>0</v>
      </c>
    </row>
    <row r="426" spans="1:8" x14ac:dyDescent="0.2">
      <c r="A426" s="450" t="s">
        <v>12094</v>
      </c>
      <c r="B426" s="595" t="s">
        <v>12095</v>
      </c>
      <c r="C426" s="13">
        <v>82389.460167956058</v>
      </c>
      <c r="D426" s="465">
        <v>26</v>
      </c>
      <c r="E426" s="6"/>
      <c r="F426" s="72">
        <v>0</v>
      </c>
      <c r="G426" s="72">
        <v>0</v>
      </c>
      <c r="H426" s="13">
        <f t="shared" si="44"/>
        <v>0</v>
      </c>
    </row>
    <row r="427" spans="1:8" x14ac:dyDescent="0.2">
      <c r="A427" s="450" t="s">
        <v>12096</v>
      </c>
      <c r="B427" s="595" t="s">
        <v>1619</v>
      </c>
      <c r="C427" s="13">
        <v>82389.460167956058</v>
      </c>
      <c r="D427" s="465">
        <v>26</v>
      </c>
      <c r="E427" s="6"/>
      <c r="F427" s="72">
        <v>0</v>
      </c>
      <c r="G427" s="72">
        <v>0</v>
      </c>
      <c r="H427" s="13">
        <f t="shared" si="44"/>
        <v>0</v>
      </c>
    </row>
    <row r="428" spans="1:8" x14ac:dyDescent="0.2">
      <c r="A428" s="450" t="s">
        <v>12097</v>
      </c>
      <c r="B428" s="595" t="s">
        <v>12098</v>
      </c>
      <c r="C428" s="13">
        <v>82389.460167956058</v>
      </c>
      <c r="D428" s="465">
        <v>26</v>
      </c>
      <c r="E428" s="6"/>
      <c r="F428" s="72">
        <v>0</v>
      </c>
      <c r="G428" s="72">
        <v>0</v>
      </c>
      <c r="H428" s="13">
        <f t="shared" si="44"/>
        <v>0</v>
      </c>
    </row>
    <row r="429" spans="1:8" x14ac:dyDescent="0.2">
      <c r="A429" s="450" t="s">
        <v>12099</v>
      </c>
      <c r="B429" s="595" t="s">
        <v>1620</v>
      </c>
      <c r="C429" s="13">
        <v>82389.460167956058</v>
      </c>
      <c r="D429" s="465">
        <v>26</v>
      </c>
      <c r="E429" s="6"/>
      <c r="F429" s="72">
        <v>0</v>
      </c>
      <c r="G429" s="72">
        <v>0</v>
      </c>
      <c r="H429" s="13">
        <f t="shared" si="44"/>
        <v>0</v>
      </c>
    </row>
    <row r="430" spans="1:8" x14ac:dyDescent="0.2">
      <c r="A430" s="450" t="s">
        <v>12100</v>
      </c>
      <c r="B430" s="595" t="s">
        <v>12101</v>
      </c>
      <c r="C430" s="13">
        <v>82389.460167956058</v>
      </c>
      <c r="D430" s="465">
        <v>26</v>
      </c>
      <c r="E430" s="6"/>
      <c r="F430" s="72">
        <v>0</v>
      </c>
      <c r="G430" s="72">
        <v>0</v>
      </c>
      <c r="H430" s="13">
        <f t="shared" si="44"/>
        <v>0</v>
      </c>
    </row>
    <row r="431" spans="1:8" x14ac:dyDescent="0.2">
      <c r="A431" s="450" t="s">
        <v>12102</v>
      </c>
      <c r="B431" s="595" t="s">
        <v>1621</v>
      </c>
      <c r="C431" s="13">
        <v>82389.460167956058</v>
      </c>
      <c r="D431" s="465">
        <v>27</v>
      </c>
      <c r="E431" s="6"/>
      <c r="F431" s="72">
        <v>0</v>
      </c>
      <c r="G431" s="72">
        <v>0</v>
      </c>
      <c r="H431" s="13">
        <f t="shared" si="44"/>
        <v>0</v>
      </c>
    </row>
    <row r="432" spans="1:8" x14ac:dyDescent="0.2">
      <c r="A432" s="450" t="s">
        <v>12103</v>
      </c>
      <c r="B432" s="595" t="s">
        <v>12104</v>
      </c>
      <c r="C432" s="13">
        <v>82389.460167956058</v>
      </c>
      <c r="D432" s="465">
        <v>27</v>
      </c>
      <c r="E432" s="6"/>
      <c r="F432" s="72">
        <v>0</v>
      </c>
      <c r="G432" s="72">
        <v>0</v>
      </c>
      <c r="H432" s="13">
        <f t="shared" si="44"/>
        <v>0</v>
      </c>
    </row>
    <row r="433" spans="1:8" x14ac:dyDescent="0.2">
      <c r="A433" s="450" t="s">
        <v>12105</v>
      </c>
      <c r="B433" s="595" t="s">
        <v>1622</v>
      </c>
      <c r="C433" s="13">
        <v>82389.460167956058</v>
      </c>
      <c r="D433" s="465">
        <v>27</v>
      </c>
      <c r="E433" s="6"/>
      <c r="F433" s="72">
        <v>0</v>
      </c>
      <c r="G433" s="72">
        <v>0</v>
      </c>
      <c r="H433" s="13">
        <f t="shared" si="44"/>
        <v>0</v>
      </c>
    </row>
    <row r="434" spans="1:8" x14ac:dyDescent="0.2">
      <c r="A434" s="450" t="s">
        <v>12106</v>
      </c>
      <c r="B434" s="595" t="s">
        <v>12107</v>
      </c>
      <c r="C434" s="13">
        <v>82389.460167956058</v>
      </c>
      <c r="D434" s="465">
        <v>27</v>
      </c>
      <c r="E434" s="6"/>
      <c r="F434" s="72">
        <v>0</v>
      </c>
      <c r="G434" s="72">
        <v>0</v>
      </c>
      <c r="H434" s="13">
        <f t="shared" si="44"/>
        <v>0</v>
      </c>
    </row>
    <row r="435" spans="1:8" x14ac:dyDescent="0.2">
      <c r="A435" s="450" t="s">
        <v>12108</v>
      </c>
      <c r="B435" s="595" t="s">
        <v>1520</v>
      </c>
      <c r="C435" s="13">
        <v>82389.460167956058</v>
      </c>
      <c r="D435" s="465">
        <v>27</v>
      </c>
      <c r="E435" s="6"/>
      <c r="F435" s="72">
        <v>0</v>
      </c>
      <c r="G435" s="72">
        <v>0</v>
      </c>
      <c r="H435" s="13">
        <f t="shared" si="44"/>
        <v>0</v>
      </c>
    </row>
    <row r="436" spans="1:8" x14ac:dyDescent="0.2">
      <c r="A436" s="450" t="s">
        <v>12109</v>
      </c>
      <c r="B436" s="595" t="s">
        <v>12110</v>
      </c>
      <c r="C436" s="13">
        <v>82389.460167956058</v>
      </c>
      <c r="D436" s="465">
        <v>27</v>
      </c>
      <c r="E436" s="6"/>
      <c r="F436" s="72">
        <v>0</v>
      </c>
      <c r="G436" s="72">
        <v>0</v>
      </c>
      <c r="H436" s="13">
        <f t="shared" si="44"/>
        <v>0</v>
      </c>
    </row>
    <row r="437" spans="1:8" x14ac:dyDescent="0.2">
      <c r="A437" s="450" t="s">
        <v>12111</v>
      </c>
      <c r="B437" s="595" t="s">
        <v>1623</v>
      </c>
      <c r="C437" s="13">
        <v>82389.460167956058</v>
      </c>
      <c r="D437" s="465">
        <v>27</v>
      </c>
      <c r="E437" s="6"/>
      <c r="F437" s="72">
        <v>0</v>
      </c>
      <c r="G437" s="72">
        <v>0</v>
      </c>
      <c r="H437" s="13">
        <f t="shared" si="44"/>
        <v>0</v>
      </c>
    </row>
    <row r="438" spans="1:8" x14ac:dyDescent="0.2">
      <c r="A438" s="450" t="s">
        <v>12112</v>
      </c>
      <c r="B438" s="595" t="s">
        <v>12113</v>
      </c>
      <c r="C438" s="13">
        <v>82389.460167956058</v>
      </c>
      <c r="D438" s="465">
        <v>27</v>
      </c>
      <c r="E438" s="6"/>
      <c r="F438" s="72">
        <v>0</v>
      </c>
      <c r="G438" s="72">
        <v>0</v>
      </c>
      <c r="H438" s="13">
        <f t="shared" si="44"/>
        <v>0</v>
      </c>
    </row>
    <row r="439" spans="1:8" x14ac:dyDescent="0.2">
      <c r="A439" s="450" t="s">
        <v>12114</v>
      </c>
      <c r="B439" s="595" t="s">
        <v>1625</v>
      </c>
      <c r="C439" s="13">
        <v>82389.460167956058</v>
      </c>
      <c r="D439" s="465">
        <v>27</v>
      </c>
      <c r="E439" s="6"/>
      <c r="F439" s="72">
        <v>0</v>
      </c>
      <c r="G439" s="72">
        <v>0</v>
      </c>
      <c r="H439" s="13">
        <f t="shared" si="44"/>
        <v>0</v>
      </c>
    </row>
    <row r="440" spans="1:8" x14ac:dyDescent="0.2">
      <c r="A440" s="450" t="s">
        <v>12115</v>
      </c>
      <c r="B440" s="595" t="s">
        <v>12116</v>
      </c>
      <c r="C440" s="13">
        <v>82389.460167956058</v>
      </c>
      <c r="D440" s="465">
        <v>27</v>
      </c>
      <c r="E440" s="6"/>
      <c r="F440" s="72">
        <v>0</v>
      </c>
      <c r="G440" s="72">
        <v>0</v>
      </c>
      <c r="H440" s="13">
        <f t="shared" si="44"/>
        <v>0</v>
      </c>
    </row>
    <row r="441" spans="1:8" x14ac:dyDescent="0.2">
      <c r="A441" s="450" t="s">
        <v>12117</v>
      </c>
      <c r="B441" s="595" t="s">
        <v>1626</v>
      </c>
      <c r="C441" s="13">
        <v>82389.460167956058</v>
      </c>
      <c r="D441" s="465">
        <v>27</v>
      </c>
      <c r="E441" s="6"/>
      <c r="F441" s="72">
        <v>0</v>
      </c>
      <c r="G441" s="72">
        <v>0</v>
      </c>
      <c r="H441" s="13">
        <f t="shared" si="44"/>
        <v>0</v>
      </c>
    </row>
    <row r="442" spans="1:8" x14ac:dyDescent="0.2">
      <c r="A442" s="450" t="s">
        <v>12118</v>
      </c>
      <c r="B442" s="595" t="s">
        <v>12119</v>
      </c>
      <c r="C442" s="13">
        <v>82389.460167956058</v>
      </c>
      <c r="D442" s="465">
        <v>27</v>
      </c>
      <c r="E442" s="6"/>
      <c r="F442" s="72">
        <v>0</v>
      </c>
      <c r="G442" s="72">
        <v>0</v>
      </c>
      <c r="H442" s="13">
        <f t="shared" si="44"/>
        <v>0</v>
      </c>
    </row>
    <row r="443" spans="1:8" x14ac:dyDescent="0.2">
      <c r="A443" s="450" t="s">
        <v>12120</v>
      </c>
      <c r="B443" s="595" t="s">
        <v>1627</v>
      </c>
      <c r="C443" s="13">
        <v>82389.460167956058</v>
      </c>
      <c r="D443" s="465">
        <v>27</v>
      </c>
      <c r="E443" s="6"/>
      <c r="F443" s="72">
        <v>0</v>
      </c>
      <c r="G443" s="72">
        <v>0</v>
      </c>
      <c r="H443" s="13">
        <f t="shared" si="44"/>
        <v>0</v>
      </c>
    </row>
    <row r="444" spans="1:8" x14ac:dyDescent="0.2">
      <c r="A444" s="450" t="s">
        <v>12121</v>
      </c>
      <c r="B444" s="595" t="s">
        <v>12122</v>
      </c>
      <c r="C444" s="13">
        <v>82389.460167956058</v>
      </c>
      <c r="D444" s="465">
        <v>27</v>
      </c>
      <c r="E444" s="6"/>
      <c r="F444" s="72">
        <v>0</v>
      </c>
      <c r="G444" s="72">
        <v>0</v>
      </c>
      <c r="H444" s="13">
        <f t="shared" si="44"/>
        <v>0</v>
      </c>
    </row>
    <row r="445" spans="1:8" x14ac:dyDescent="0.2">
      <c r="A445" s="450" t="s">
        <v>12123</v>
      </c>
      <c r="B445" s="595" t="s">
        <v>1628</v>
      </c>
      <c r="C445" s="13">
        <v>82389.460167956058</v>
      </c>
      <c r="D445" s="465">
        <v>27</v>
      </c>
      <c r="E445" s="6"/>
      <c r="F445" s="72">
        <v>0</v>
      </c>
      <c r="G445" s="72">
        <v>0</v>
      </c>
      <c r="H445" s="13">
        <f t="shared" si="44"/>
        <v>0</v>
      </c>
    </row>
    <row r="446" spans="1:8" x14ac:dyDescent="0.2">
      <c r="A446" s="450" t="s">
        <v>12124</v>
      </c>
      <c r="B446" s="595" t="s">
        <v>12125</v>
      </c>
      <c r="C446" s="13">
        <v>82389.460167956058</v>
      </c>
      <c r="D446" s="465">
        <v>28</v>
      </c>
      <c r="E446" s="6"/>
      <c r="F446" s="72">
        <v>0</v>
      </c>
      <c r="G446" s="72">
        <v>0</v>
      </c>
      <c r="H446" s="13">
        <f t="shared" si="44"/>
        <v>0</v>
      </c>
    </row>
    <row r="447" spans="1:8" x14ac:dyDescent="0.2">
      <c r="A447" s="450" t="s">
        <v>12126</v>
      </c>
      <c r="B447" s="595" t="s">
        <v>1629</v>
      </c>
      <c r="C447" s="13">
        <v>82389.460167956058</v>
      </c>
      <c r="D447" s="465">
        <v>28</v>
      </c>
      <c r="E447" s="6"/>
      <c r="F447" s="72">
        <v>0</v>
      </c>
      <c r="G447" s="72">
        <v>0</v>
      </c>
      <c r="H447" s="13">
        <f t="shared" si="44"/>
        <v>0</v>
      </c>
    </row>
    <row r="448" spans="1:8" x14ac:dyDescent="0.2">
      <c r="A448" s="450" t="s">
        <v>12127</v>
      </c>
      <c r="B448" s="595" t="s">
        <v>12128</v>
      </c>
      <c r="C448" s="13">
        <v>82389.460167956058</v>
      </c>
      <c r="D448" s="465">
        <v>28</v>
      </c>
      <c r="E448" s="6"/>
      <c r="F448" s="72">
        <v>0</v>
      </c>
      <c r="G448" s="72">
        <v>0</v>
      </c>
      <c r="H448" s="13">
        <f t="shared" si="44"/>
        <v>0</v>
      </c>
    </row>
    <row r="449" spans="1:8" x14ac:dyDescent="0.2">
      <c r="A449" s="450" t="s">
        <v>12129</v>
      </c>
      <c r="B449" s="595" t="s">
        <v>1630</v>
      </c>
      <c r="C449" s="13">
        <v>82389.460167956058</v>
      </c>
      <c r="D449" s="465">
        <v>28</v>
      </c>
      <c r="E449" s="6"/>
      <c r="F449" s="72">
        <v>0</v>
      </c>
      <c r="G449" s="72">
        <v>0</v>
      </c>
      <c r="H449" s="13">
        <f t="shared" si="44"/>
        <v>0</v>
      </c>
    </row>
    <row r="450" spans="1:8" x14ac:dyDescent="0.2">
      <c r="A450" s="450" t="s">
        <v>12130</v>
      </c>
      <c r="B450" s="595" t="s">
        <v>1521</v>
      </c>
      <c r="C450" s="13">
        <v>82389.460167956058</v>
      </c>
      <c r="D450" s="465">
        <v>28</v>
      </c>
      <c r="E450" s="6"/>
      <c r="F450" s="72">
        <v>0</v>
      </c>
      <c r="G450" s="72">
        <v>0</v>
      </c>
      <c r="H450" s="13">
        <f t="shared" si="44"/>
        <v>0</v>
      </c>
    </row>
    <row r="451" spans="1:8" x14ac:dyDescent="0.2">
      <c r="A451" s="450" t="s">
        <v>12131</v>
      </c>
      <c r="B451" s="595" t="s">
        <v>1631</v>
      </c>
      <c r="C451" s="13">
        <v>82389.460167956058</v>
      </c>
      <c r="D451" s="465">
        <v>28</v>
      </c>
      <c r="E451" s="6"/>
      <c r="F451" s="72">
        <v>0</v>
      </c>
      <c r="G451" s="72">
        <v>0</v>
      </c>
      <c r="H451" s="13">
        <f t="shared" si="44"/>
        <v>0</v>
      </c>
    </row>
    <row r="452" spans="1:8" x14ac:dyDescent="0.2">
      <c r="A452" s="450" t="s">
        <v>12132</v>
      </c>
      <c r="B452" s="595" t="s">
        <v>12133</v>
      </c>
      <c r="C452" s="13">
        <v>82389.460167956058</v>
      </c>
      <c r="D452" s="465">
        <v>28</v>
      </c>
      <c r="E452" s="6"/>
      <c r="F452" s="72">
        <v>0</v>
      </c>
      <c r="G452" s="72">
        <v>0</v>
      </c>
      <c r="H452" s="13">
        <f t="shared" si="44"/>
        <v>0</v>
      </c>
    </row>
    <row r="453" spans="1:8" x14ac:dyDescent="0.2">
      <c r="A453" s="450" t="s">
        <v>12134</v>
      </c>
      <c r="B453" s="595" t="s">
        <v>1632</v>
      </c>
      <c r="C453" s="13">
        <v>82389.460167956058</v>
      </c>
      <c r="D453" s="465">
        <v>28</v>
      </c>
      <c r="E453" s="6"/>
      <c r="F453" s="72">
        <v>0</v>
      </c>
      <c r="G453" s="72">
        <v>0</v>
      </c>
      <c r="H453" s="13">
        <f t="shared" si="44"/>
        <v>0</v>
      </c>
    </row>
    <row r="454" spans="1:8" x14ac:dyDescent="0.2">
      <c r="A454" s="450" t="s">
        <v>12135</v>
      </c>
      <c r="B454" s="595" t="s">
        <v>12136</v>
      </c>
      <c r="C454" s="13">
        <v>82389.460167956058</v>
      </c>
      <c r="D454" s="465">
        <v>28</v>
      </c>
      <c r="E454" s="6"/>
      <c r="F454" s="72">
        <v>0</v>
      </c>
      <c r="G454" s="72">
        <v>0</v>
      </c>
      <c r="H454" s="13">
        <f t="shared" si="44"/>
        <v>0</v>
      </c>
    </row>
    <row r="455" spans="1:8" x14ac:dyDescent="0.2">
      <c r="A455" s="450" t="s">
        <v>12137</v>
      </c>
      <c r="B455" s="595" t="s">
        <v>1633</v>
      </c>
      <c r="C455" s="13">
        <v>82389.460167956058</v>
      </c>
      <c r="D455" s="465">
        <v>28</v>
      </c>
      <c r="E455" s="6"/>
      <c r="F455" s="72">
        <v>0</v>
      </c>
      <c r="G455" s="72">
        <v>0</v>
      </c>
      <c r="H455" s="13">
        <f t="shared" si="44"/>
        <v>0</v>
      </c>
    </row>
    <row r="456" spans="1:8" x14ac:dyDescent="0.2">
      <c r="A456" s="450" t="s">
        <v>12138</v>
      </c>
      <c r="B456" s="595" t="s">
        <v>12139</v>
      </c>
      <c r="C456" s="13">
        <v>82389.460167956058</v>
      </c>
      <c r="D456" s="465">
        <v>28</v>
      </c>
      <c r="E456" s="6"/>
      <c r="F456" s="72">
        <v>0</v>
      </c>
      <c r="G456" s="72">
        <v>0</v>
      </c>
      <c r="H456" s="13">
        <f t="shared" si="44"/>
        <v>0</v>
      </c>
    </row>
    <row r="457" spans="1:8" x14ac:dyDescent="0.2">
      <c r="A457" s="450" t="s">
        <v>12140</v>
      </c>
      <c r="B457" s="595" t="s">
        <v>1634</v>
      </c>
      <c r="C457" s="13">
        <v>82389.460167956058</v>
      </c>
      <c r="D457" s="465">
        <v>28</v>
      </c>
      <c r="E457" s="6"/>
      <c r="F457" s="72">
        <v>0</v>
      </c>
      <c r="G457" s="72">
        <v>0</v>
      </c>
      <c r="H457" s="13">
        <f t="shared" si="44"/>
        <v>0</v>
      </c>
    </row>
    <row r="458" spans="1:8" x14ac:dyDescent="0.2">
      <c r="A458" s="450" t="s">
        <v>12141</v>
      </c>
      <c r="B458" s="595" t="s">
        <v>12142</v>
      </c>
      <c r="C458" s="13">
        <v>82389.460167956058</v>
      </c>
      <c r="D458" s="465">
        <v>28</v>
      </c>
      <c r="E458" s="6"/>
      <c r="F458" s="72">
        <v>0</v>
      </c>
      <c r="G458" s="72">
        <v>0</v>
      </c>
      <c r="H458" s="13">
        <f t="shared" si="44"/>
        <v>0</v>
      </c>
    </row>
    <row r="459" spans="1:8" x14ac:dyDescent="0.2">
      <c r="A459" s="450" t="s">
        <v>12143</v>
      </c>
      <c r="B459" s="595" t="s">
        <v>1635</v>
      </c>
      <c r="C459" s="13">
        <v>82389.460167956058</v>
      </c>
      <c r="D459" s="465">
        <v>28</v>
      </c>
      <c r="E459" s="6"/>
      <c r="F459" s="72">
        <v>0</v>
      </c>
      <c r="G459" s="72">
        <v>0</v>
      </c>
      <c r="H459" s="13">
        <f t="shared" si="44"/>
        <v>0</v>
      </c>
    </row>
    <row r="460" spans="1:8" x14ac:dyDescent="0.2">
      <c r="A460" s="450" t="s">
        <v>12144</v>
      </c>
      <c r="B460" s="595" t="s">
        <v>12145</v>
      </c>
      <c r="C460" s="13">
        <v>82389.460167956058</v>
      </c>
      <c r="D460" s="465">
        <v>28</v>
      </c>
      <c r="E460" s="6"/>
      <c r="F460" s="72">
        <v>0</v>
      </c>
      <c r="G460" s="72">
        <v>0</v>
      </c>
      <c r="H460" s="13">
        <f t="shared" si="44"/>
        <v>0</v>
      </c>
    </row>
    <row r="461" spans="1:8" x14ac:dyDescent="0.2">
      <c r="A461" s="450" t="s">
        <v>12146</v>
      </c>
      <c r="B461" s="595" t="s">
        <v>1636</v>
      </c>
      <c r="C461" s="13">
        <v>82389.460167956058</v>
      </c>
      <c r="D461" s="465">
        <v>29</v>
      </c>
      <c r="E461" s="6"/>
      <c r="F461" s="72">
        <v>0</v>
      </c>
      <c r="G461" s="72">
        <v>0</v>
      </c>
      <c r="H461" s="13">
        <f t="shared" si="44"/>
        <v>0</v>
      </c>
    </row>
    <row r="462" spans="1:8" x14ac:dyDescent="0.2">
      <c r="A462" s="450" t="s">
        <v>12147</v>
      </c>
      <c r="B462" s="595" t="s">
        <v>12148</v>
      </c>
      <c r="C462" s="13">
        <v>82389.460167956058</v>
      </c>
      <c r="D462" s="465">
        <v>29</v>
      </c>
      <c r="E462" s="6"/>
      <c r="F462" s="72">
        <v>0</v>
      </c>
      <c r="G462" s="72">
        <v>0</v>
      </c>
      <c r="H462" s="13">
        <f t="shared" si="44"/>
        <v>0</v>
      </c>
    </row>
    <row r="463" spans="1:8" x14ac:dyDescent="0.2">
      <c r="A463" s="450" t="s">
        <v>12149</v>
      </c>
      <c r="B463" s="595" t="s">
        <v>1637</v>
      </c>
      <c r="C463" s="13">
        <v>82389.460167956058</v>
      </c>
      <c r="D463" s="465">
        <v>29</v>
      </c>
      <c r="E463" s="6"/>
      <c r="F463" s="72">
        <v>0</v>
      </c>
      <c r="G463" s="72">
        <v>0</v>
      </c>
      <c r="H463" s="13">
        <f t="shared" si="44"/>
        <v>0</v>
      </c>
    </row>
    <row r="464" spans="1:8" x14ac:dyDescent="0.2">
      <c r="A464" s="450" t="s">
        <v>12150</v>
      </c>
      <c r="B464" s="595" t="s">
        <v>12151</v>
      </c>
      <c r="C464" s="13">
        <v>82389.460167956058</v>
      </c>
      <c r="D464" s="465">
        <v>29</v>
      </c>
      <c r="E464" s="6"/>
      <c r="F464" s="72">
        <v>0</v>
      </c>
      <c r="G464" s="72">
        <v>0</v>
      </c>
      <c r="H464" s="13">
        <f t="shared" si="44"/>
        <v>0</v>
      </c>
    </row>
    <row r="465" spans="1:8" x14ac:dyDescent="0.2">
      <c r="A465" s="450" t="s">
        <v>12152</v>
      </c>
      <c r="B465" s="595" t="s">
        <v>1638</v>
      </c>
      <c r="C465" s="13">
        <v>82389.460167956058</v>
      </c>
      <c r="D465" s="465">
        <v>29</v>
      </c>
      <c r="E465" s="6"/>
      <c r="F465" s="72">
        <v>0</v>
      </c>
      <c r="G465" s="72">
        <v>0</v>
      </c>
      <c r="H465" s="13">
        <f t="shared" si="44"/>
        <v>0</v>
      </c>
    </row>
    <row r="466" spans="1:8" x14ac:dyDescent="0.2">
      <c r="A466" s="450" t="s">
        <v>12153</v>
      </c>
      <c r="B466" s="595" t="s">
        <v>12154</v>
      </c>
      <c r="C466" s="13">
        <v>82389.460167956058</v>
      </c>
      <c r="D466" s="465">
        <v>29</v>
      </c>
      <c r="E466" s="6"/>
      <c r="F466" s="72">
        <v>0</v>
      </c>
      <c r="G466" s="72">
        <v>0</v>
      </c>
      <c r="H466" s="13">
        <f t="shared" si="44"/>
        <v>0</v>
      </c>
    </row>
    <row r="467" spans="1:8" x14ac:dyDescent="0.2">
      <c r="A467" s="450" t="s">
        <v>12155</v>
      </c>
      <c r="B467" s="595" t="s">
        <v>1639</v>
      </c>
      <c r="C467" s="13">
        <v>82389.460167956058</v>
      </c>
      <c r="D467" s="465">
        <v>29</v>
      </c>
      <c r="E467" s="6"/>
      <c r="F467" s="72">
        <v>0</v>
      </c>
      <c r="G467" s="72">
        <v>0</v>
      </c>
      <c r="H467" s="13">
        <f t="shared" si="44"/>
        <v>0</v>
      </c>
    </row>
    <row r="468" spans="1:8" x14ac:dyDescent="0.2">
      <c r="A468" s="450" t="s">
        <v>12156</v>
      </c>
      <c r="B468" s="595" t="s">
        <v>12157</v>
      </c>
      <c r="C468" s="13">
        <v>82389.460167956058</v>
      </c>
      <c r="D468" s="465">
        <v>29</v>
      </c>
      <c r="E468" s="6"/>
      <c r="F468" s="72">
        <v>0</v>
      </c>
      <c r="G468" s="72">
        <v>0</v>
      </c>
      <c r="H468" s="13">
        <f t="shared" si="44"/>
        <v>0</v>
      </c>
    </row>
    <row r="469" spans="1:8" x14ac:dyDescent="0.2">
      <c r="A469" s="450" t="s">
        <v>12158</v>
      </c>
      <c r="B469" s="595" t="s">
        <v>1640</v>
      </c>
      <c r="C469" s="13">
        <v>82389.460167956058</v>
      </c>
      <c r="D469" s="465">
        <v>29</v>
      </c>
      <c r="E469" s="6"/>
      <c r="F469" s="72">
        <v>0</v>
      </c>
      <c r="G469" s="72">
        <v>0</v>
      </c>
      <c r="H469" s="13">
        <f t="shared" si="44"/>
        <v>0</v>
      </c>
    </row>
    <row r="470" spans="1:8" x14ac:dyDescent="0.2">
      <c r="A470" s="450" t="s">
        <v>12159</v>
      </c>
      <c r="B470" s="595" t="s">
        <v>12160</v>
      </c>
      <c r="C470" s="13">
        <v>82389.460167956058</v>
      </c>
      <c r="D470" s="465">
        <v>29</v>
      </c>
      <c r="E470" s="6"/>
      <c r="F470" s="72">
        <v>0</v>
      </c>
      <c r="G470" s="72">
        <v>0</v>
      </c>
      <c r="H470" s="13">
        <f t="shared" si="44"/>
        <v>0</v>
      </c>
    </row>
    <row r="471" spans="1:8" x14ac:dyDescent="0.2">
      <c r="A471" s="450" t="s">
        <v>12161</v>
      </c>
      <c r="B471" s="595" t="s">
        <v>1641</v>
      </c>
      <c r="C471" s="13">
        <v>82389.460167956058</v>
      </c>
      <c r="D471" s="465">
        <v>29</v>
      </c>
      <c r="E471" s="6"/>
      <c r="F471" s="72">
        <v>0</v>
      </c>
      <c r="G471" s="72">
        <v>0</v>
      </c>
      <c r="H471" s="13">
        <f t="shared" si="44"/>
        <v>0</v>
      </c>
    </row>
    <row r="472" spans="1:8" x14ac:dyDescent="0.2">
      <c r="A472" s="450" t="s">
        <v>12162</v>
      </c>
      <c r="B472" s="595" t="s">
        <v>12163</v>
      </c>
      <c r="C472" s="13">
        <v>82389.460167956058</v>
      </c>
      <c r="D472" s="465">
        <v>29</v>
      </c>
      <c r="E472" s="6"/>
      <c r="F472" s="72">
        <v>0</v>
      </c>
      <c r="G472" s="72">
        <v>0</v>
      </c>
      <c r="H472" s="13">
        <f t="shared" si="44"/>
        <v>0</v>
      </c>
    </row>
    <row r="473" spans="1:8" x14ac:dyDescent="0.2">
      <c r="A473" s="450" t="s">
        <v>12164</v>
      </c>
      <c r="B473" s="595" t="s">
        <v>1642</v>
      </c>
      <c r="C473" s="13">
        <v>82389.460167956058</v>
      </c>
      <c r="D473" s="465">
        <v>29</v>
      </c>
      <c r="E473" s="6"/>
      <c r="F473" s="72">
        <v>0</v>
      </c>
      <c r="G473" s="72">
        <v>0</v>
      </c>
      <c r="H473" s="13">
        <f t="shared" si="44"/>
        <v>0</v>
      </c>
    </row>
    <row r="474" spans="1:8" x14ac:dyDescent="0.2">
      <c r="A474" s="450" t="s">
        <v>12165</v>
      </c>
      <c r="B474" s="595" t="s">
        <v>12166</v>
      </c>
      <c r="C474" s="13">
        <v>82389.460167956058</v>
      </c>
      <c r="D474" s="465">
        <v>29</v>
      </c>
      <c r="E474" s="6"/>
      <c r="F474" s="72">
        <v>0</v>
      </c>
      <c r="G474" s="72">
        <v>0</v>
      </c>
      <c r="H474" s="13">
        <f t="shared" si="44"/>
        <v>0</v>
      </c>
    </row>
    <row r="475" spans="1:8" x14ac:dyDescent="0.2">
      <c r="A475" s="450" t="s">
        <v>12167</v>
      </c>
      <c r="B475" s="595" t="s">
        <v>1643</v>
      </c>
      <c r="C475" s="13">
        <v>82389.460167956058</v>
      </c>
      <c r="D475" s="465">
        <v>29</v>
      </c>
      <c r="E475" s="6"/>
      <c r="F475" s="72">
        <v>0</v>
      </c>
      <c r="G475" s="72">
        <v>0</v>
      </c>
      <c r="H475" s="13">
        <f t="shared" si="44"/>
        <v>0</v>
      </c>
    </row>
    <row r="476" spans="1:8" x14ac:dyDescent="0.2">
      <c r="A476" s="450" t="s">
        <v>12168</v>
      </c>
      <c r="B476" s="595" t="s">
        <v>12169</v>
      </c>
      <c r="C476" s="13">
        <v>82389.460167956058</v>
      </c>
      <c r="D476" s="465">
        <v>30</v>
      </c>
      <c r="E476" s="6"/>
      <c r="F476" s="72">
        <v>0</v>
      </c>
      <c r="G476" s="72">
        <v>0</v>
      </c>
      <c r="H476" s="13">
        <f t="shared" si="44"/>
        <v>0</v>
      </c>
    </row>
    <row r="477" spans="1:8" x14ac:dyDescent="0.2">
      <c r="A477" s="450" t="s">
        <v>12170</v>
      </c>
      <c r="B477" s="595" t="s">
        <v>1644</v>
      </c>
      <c r="C477" s="13">
        <v>82389.460167956058</v>
      </c>
      <c r="D477" s="465">
        <v>30</v>
      </c>
      <c r="E477" s="6"/>
      <c r="F477" s="72">
        <v>0</v>
      </c>
      <c r="G477" s="72">
        <v>0</v>
      </c>
      <c r="H477" s="13">
        <f t="shared" si="44"/>
        <v>0</v>
      </c>
    </row>
    <row r="478" spans="1:8" x14ac:dyDescent="0.2">
      <c r="A478" s="450" t="s">
        <v>12171</v>
      </c>
      <c r="B478" s="595" t="s">
        <v>12172</v>
      </c>
      <c r="C478" s="13">
        <v>82389.460167956058</v>
      </c>
      <c r="D478" s="465">
        <v>30</v>
      </c>
      <c r="E478" s="6"/>
      <c r="F478" s="72">
        <v>0</v>
      </c>
      <c r="G478" s="72">
        <v>0</v>
      </c>
      <c r="H478" s="13">
        <f t="shared" si="44"/>
        <v>0</v>
      </c>
    </row>
    <row r="479" spans="1:8" x14ac:dyDescent="0.2">
      <c r="A479" s="450" t="s">
        <v>12173</v>
      </c>
      <c r="B479" s="595" t="s">
        <v>1645</v>
      </c>
      <c r="C479" s="13">
        <v>82389.460167956058</v>
      </c>
      <c r="D479" s="465">
        <v>30</v>
      </c>
      <c r="E479" s="6"/>
      <c r="F479" s="72">
        <v>0</v>
      </c>
      <c r="G479" s="72">
        <v>0</v>
      </c>
      <c r="H479" s="13">
        <f t="shared" si="44"/>
        <v>0</v>
      </c>
    </row>
    <row r="480" spans="1:8" x14ac:dyDescent="0.2">
      <c r="A480" s="450" t="s">
        <v>12174</v>
      </c>
      <c r="B480" s="595" t="s">
        <v>7071</v>
      </c>
      <c r="C480" s="13">
        <v>82389.460167956058</v>
      </c>
      <c r="D480" s="465">
        <v>30</v>
      </c>
      <c r="E480" s="6"/>
      <c r="F480" s="72">
        <v>0</v>
      </c>
      <c r="G480" s="72">
        <v>0</v>
      </c>
      <c r="H480" s="13">
        <f t="shared" si="44"/>
        <v>0</v>
      </c>
    </row>
    <row r="481" spans="1:8" x14ac:dyDescent="0.2">
      <c r="A481" s="450" t="s">
        <v>12175</v>
      </c>
      <c r="B481" s="595" t="s">
        <v>1646</v>
      </c>
      <c r="C481" s="13">
        <v>82389.460167956058</v>
      </c>
      <c r="D481" s="465">
        <v>30</v>
      </c>
      <c r="E481" s="6"/>
      <c r="F481" s="72">
        <v>0</v>
      </c>
      <c r="G481" s="72">
        <v>0</v>
      </c>
      <c r="H481" s="13">
        <f t="shared" si="44"/>
        <v>0</v>
      </c>
    </row>
    <row r="482" spans="1:8" x14ac:dyDescent="0.2">
      <c r="A482" s="450" t="s">
        <v>12176</v>
      </c>
      <c r="B482" s="595" t="s">
        <v>12177</v>
      </c>
      <c r="C482" s="13">
        <v>82389.460167956058</v>
      </c>
      <c r="D482" s="465">
        <v>30</v>
      </c>
      <c r="E482" s="6"/>
      <c r="F482" s="72">
        <v>0</v>
      </c>
      <c r="G482" s="72">
        <v>0</v>
      </c>
      <c r="H482" s="13">
        <f t="shared" si="44"/>
        <v>0</v>
      </c>
    </row>
    <row r="483" spans="1:8" x14ac:dyDescent="0.2">
      <c r="A483" s="450" t="s">
        <v>12178</v>
      </c>
      <c r="B483" s="595" t="s">
        <v>1647</v>
      </c>
      <c r="C483" s="13">
        <v>82389.460167956058</v>
      </c>
      <c r="D483" s="465">
        <v>30</v>
      </c>
      <c r="E483" s="6"/>
      <c r="F483" s="72">
        <v>0</v>
      </c>
      <c r="G483" s="72">
        <v>0</v>
      </c>
      <c r="H483" s="13">
        <f t="shared" si="44"/>
        <v>0</v>
      </c>
    </row>
    <row r="484" spans="1:8" x14ac:dyDescent="0.2">
      <c r="A484" s="450" t="s">
        <v>12179</v>
      </c>
      <c r="B484" s="595" t="s">
        <v>12180</v>
      </c>
      <c r="C484" s="13">
        <v>82389.460167956058</v>
      </c>
      <c r="D484" s="465">
        <v>30</v>
      </c>
      <c r="E484" s="6"/>
      <c r="F484" s="72">
        <v>0</v>
      </c>
      <c r="G484" s="72">
        <v>0</v>
      </c>
      <c r="H484" s="13">
        <f t="shared" si="44"/>
        <v>0</v>
      </c>
    </row>
    <row r="485" spans="1:8" x14ac:dyDescent="0.2">
      <c r="A485" s="450" t="s">
        <v>12181</v>
      </c>
      <c r="B485" s="595" t="s">
        <v>1648</v>
      </c>
      <c r="C485" s="13">
        <v>82389.460167956058</v>
      </c>
      <c r="D485" s="465">
        <v>30</v>
      </c>
      <c r="E485" s="6"/>
      <c r="F485" s="72">
        <v>0</v>
      </c>
      <c r="G485" s="72">
        <v>0</v>
      </c>
      <c r="H485" s="13">
        <f t="shared" si="44"/>
        <v>0</v>
      </c>
    </row>
    <row r="486" spans="1:8" x14ac:dyDescent="0.2">
      <c r="A486" s="450" t="s">
        <v>12182</v>
      </c>
      <c r="B486" s="595" t="s">
        <v>12183</v>
      </c>
      <c r="C486" s="13">
        <v>82389.460167956058</v>
      </c>
      <c r="D486" s="465">
        <v>30</v>
      </c>
      <c r="E486" s="6"/>
      <c r="F486" s="72">
        <v>0</v>
      </c>
      <c r="G486" s="72">
        <v>0</v>
      </c>
      <c r="H486" s="13">
        <f t="shared" si="44"/>
        <v>0</v>
      </c>
    </row>
    <row r="487" spans="1:8" x14ac:dyDescent="0.2">
      <c r="A487" s="450" t="s">
        <v>12184</v>
      </c>
      <c r="B487" s="595" t="s">
        <v>1649</v>
      </c>
      <c r="C487" s="13">
        <v>82389.460167956058</v>
      </c>
      <c r="D487" s="465">
        <v>30</v>
      </c>
      <c r="E487" s="6"/>
      <c r="F487" s="72">
        <v>0</v>
      </c>
      <c r="G487" s="72">
        <v>0</v>
      </c>
      <c r="H487" s="13">
        <f t="shared" ref="H487:H550" si="45">G487-F487</f>
        <v>0</v>
      </c>
    </row>
    <row r="488" spans="1:8" x14ac:dyDescent="0.2">
      <c r="A488" s="450" t="s">
        <v>12185</v>
      </c>
      <c r="B488" s="595" t="s">
        <v>12186</v>
      </c>
      <c r="C488" s="13">
        <v>82389.460167956058</v>
      </c>
      <c r="D488" s="465">
        <v>30</v>
      </c>
      <c r="E488" s="6"/>
      <c r="F488" s="72">
        <v>0</v>
      </c>
      <c r="G488" s="72">
        <v>0</v>
      </c>
      <c r="H488" s="13">
        <f t="shared" si="45"/>
        <v>0</v>
      </c>
    </row>
    <row r="489" spans="1:8" x14ac:dyDescent="0.2">
      <c r="A489" s="450" t="s">
        <v>12187</v>
      </c>
      <c r="B489" s="595" t="s">
        <v>1650</v>
      </c>
      <c r="C489" s="13">
        <v>82389.460167956058</v>
      </c>
      <c r="D489" s="465">
        <v>30</v>
      </c>
      <c r="E489" s="6"/>
      <c r="F489" s="72">
        <v>0</v>
      </c>
      <c r="G489" s="72">
        <v>0</v>
      </c>
      <c r="H489" s="13">
        <f t="shared" si="45"/>
        <v>0</v>
      </c>
    </row>
    <row r="490" spans="1:8" x14ac:dyDescent="0.2">
      <c r="A490" s="450" t="s">
        <v>12188</v>
      </c>
      <c r="B490" s="595" t="s">
        <v>12189</v>
      </c>
      <c r="C490" s="13">
        <v>82389.460167956058</v>
      </c>
      <c r="D490" s="465">
        <v>30</v>
      </c>
      <c r="E490" s="6"/>
      <c r="F490" s="72">
        <v>0</v>
      </c>
      <c r="G490" s="72">
        <v>0</v>
      </c>
      <c r="H490" s="13">
        <f t="shared" si="45"/>
        <v>0</v>
      </c>
    </row>
    <row r="491" spans="1:8" x14ac:dyDescent="0.2">
      <c r="A491" s="450" t="s">
        <v>12190</v>
      </c>
      <c r="B491" s="595" t="s">
        <v>1651</v>
      </c>
      <c r="C491" s="13">
        <v>82389.460167956058</v>
      </c>
      <c r="D491" s="465">
        <v>31</v>
      </c>
      <c r="E491" s="6"/>
      <c r="F491" s="72">
        <v>0</v>
      </c>
      <c r="G491" s="72">
        <v>0</v>
      </c>
      <c r="H491" s="13">
        <f t="shared" si="45"/>
        <v>0</v>
      </c>
    </row>
    <row r="492" spans="1:8" x14ac:dyDescent="0.2">
      <c r="A492" s="450" t="s">
        <v>12191</v>
      </c>
      <c r="B492" s="595" t="s">
        <v>12192</v>
      </c>
      <c r="C492" s="13">
        <v>82389.460167956058</v>
      </c>
      <c r="D492" s="465">
        <v>31</v>
      </c>
      <c r="E492" s="6"/>
      <c r="F492" s="72">
        <v>0</v>
      </c>
      <c r="G492" s="72">
        <v>0</v>
      </c>
      <c r="H492" s="13">
        <f t="shared" si="45"/>
        <v>0</v>
      </c>
    </row>
    <row r="493" spans="1:8" x14ac:dyDescent="0.2">
      <c r="A493" s="450" t="s">
        <v>12193</v>
      </c>
      <c r="B493" s="595" t="s">
        <v>1652</v>
      </c>
      <c r="C493" s="13">
        <v>82389.460167956058</v>
      </c>
      <c r="D493" s="465">
        <v>31</v>
      </c>
      <c r="E493" s="6"/>
      <c r="F493" s="72">
        <v>0</v>
      </c>
      <c r="G493" s="72">
        <v>0</v>
      </c>
      <c r="H493" s="13">
        <f t="shared" si="45"/>
        <v>0</v>
      </c>
    </row>
    <row r="494" spans="1:8" x14ac:dyDescent="0.2">
      <c r="A494" s="450" t="s">
        <v>12194</v>
      </c>
      <c r="B494" s="595" t="s">
        <v>12195</v>
      </c>
      <c r="C494" s="13">
        <v>82389.460167956058</v>
      </c>
      <c r="D494" s="465">
        <v>31</v>
      </c>
      <c r="E494" s="6"/>
      <c r="F494" s="72">
        <v>0</v>
      </c>
      <c r="G494" s="72">
        <v>0</v>
      </c>
      <c r="H494" s="13">
        <f t="shared" si="45"/>
        <v>0</v>
      </c>
    </row>
    <row r="495" spans="1:8" x14ac:dyDescent="0.2">
      <c r="A495" s="450" t="s">
        <v>12196</v>
      </c>
      <c r="B495" s="595" t="s">
        <v>1653</v>
      </c>
      <c r="C495" s="13">
        <v>82389.460167956058</v>
      </c>
      <c r="D495" s="465">
        <v>31</v>
      </c>
      <c r="E495" s="6"/>
      <c r="F495" s="72">
        <v>0</v>
      </c>
      <c r="G495" s="72">
        <v>0</v>
      </c>
      <c r="H495" s="13">
        <f t="shared" si="45"/>
        <v>0</v>
      </c>
    </row>
    <row r="496" spans="1:8" x14ac:dyDescent="0.2">
      <c r="A496" s="450" t="s">
        <v>12197</v>
      </c>
      <c r="B496" s="595" t="s">
        <v>12198</v>
      </c>
      <c r="C496" s="13">
        <v>82389.460167956058</v>
      </c>
      <c r="D496" s="465">
        <v>31</v>
      </c>
      <c r="E496" s="6"/>
      <c r="F496" s="72">
        <v>0</v>
      </c>
      <c r="G496" s="72">
        <v>0</v>
      </c>
      <c r="H496" s="13">
        <f t="shared" si="45"/>
        <v>0</v>
      </c>
    </row>
    <row r="497" spans="1:8" x14ac:dyDescent="0.2">
      <c r="A497" s="450" t="s">
        <v>12199</v>
      </c>
      <c r="B497" s="595" t="s">
        <v>1654</v>
      </c>
      <c r="C497" s="13">
        <v>82389.460167956058</v>
      </c>
      <c r="D497" s="465">
        <v>31</v>
      </c>
      <c r="E497" s="6"/>
      <c r="F497" s="72">
        <v>0</v>
      </c>
      <c r="G497" s="72">
        <v>0</v>
      </c>
      <c r="H497" s="13">
        <f t="shared" si="45"/>
        <v>0</v>
      </c>
    </row>
    <row r="498" spans="1:8" x14ac:dyDescent="0.2">
      <c r="A498" s="450" t="s">
        <v>12200</v>
      </c>
      <c r="B498" s="595" t="s">
        <v>12201</v>
      </c>
      <c r="C498" s="13">
        <v>82389.460167956058</v>
      </c>
      <c r="D498" s="465">
        <v>31</v>
      </c>
      <c r="E498" s="6"/>
      <c r="F498" s="72">
        <v>0</v>
      </c>
      <c r="G498" s="72">
        <v>0</v>
      </c>
      <c r="H498" s="13">
        <f t="shared" si="45"/>
        <v>0</v>
      </c>
    </row>
    <row r="499" spans="1:8" x14ac:dyDescent="0.2">
      <c r="A499" s="450" t="s">
        <v>12202</v>
      </c>
      <c r="B499" s="595" t="s">
        <v>1655</v>
      </c>
      <c r="C499" s="13">
        <v>82389.460167956058</v>
      </c>
      <c r="D499" s="465">
        <v>31</v>
      </c>
      <c r="E499" s="6"/>
      <c r="F499" s="72">
        <v>0</v>
      </c>
      <c r="G499" s="72">
        <v>0</v>
      </c>
      <c r="H499" s="13">
        <f t="shared" si="45"/>
        <v>0</v>
      </c>
    </row>
    <row r="500" spans="1:8" x14ac:dyDescent="0.2">
      <c r="A500" s="450" t="s">
        <v>12203</v>
      </c>
      <c r="B500" s="595" t="s">
        <v>12204</v>
      </c>
      <c r="C500" s="13">
        <v>82389.460167956058</v>
      </c>
      <c r="D500" s="465">
        <v>31</v>
      </c>
      <c r="E500" s="6"/>
      <c r="F500" s="72">
        <v>0</v>
      </c>
      <c r="G500" s="72">
        <v>0</v>
      </c>
      <c r="H500" s="13">
        <f t="shared" si="45"/>
        <v>0</v>
      </c>
    </row>
    <row r="501" spans="1:8" x14ac:dyDescent="0.2">
      <c r="A501" s="450" t="s">
        <v>12205</v>
      </c>
      <c r="B501" s="595" t="s">
        <v>1656</v>
      </c>
      <c r="C501" s="13">
        <v>82389.460167956058</v>
      </c>
      <c r="D501" s="465">
        <v>31</v>
      </c>
      <c r="E501" s="6"/>
      <c r="F501" s="72">
        <v>0</v>
      </c>
      <c r="G501" s="72">
        <v>0</v>
      </c>
      <c r="H501" s="13">
        <f t="shared" si="45"/>
        <v>0</v>
      </c>
    </row>
    <row r="502" spans="1:8" x14ac:dyDescent="0.2">
      <c r="A502" s="450" t="s">
        <v>12206</v>
      </c>
      <c r="B502" s="595" t="s">
        <v>12207</v>
      </c>
      <c r="C502" s="13">
        <v>82389.460167956058</v>
      </c>
      <c r="D502" s="465">
        <v>31</v>
      </c>
      <c r="E502" s="6"/>
      <c r="F502" s="72">
        <v>0</v>
      </c>
      <c r="G502" s="72">
        <v>0</v>
      </c>
      <c r="H502" s="13">
        <f t="shared" si="45"/>
        <v>0</v>
      </c>
    </row>
    <row r="503" spans="1:8" x14ac:dyDescent="0.2">
      <c r="A503" s="450" t="s">
        <v>12208</v>
      </c>
      <c r="B503" s="595" t="s">
        <v>1657</v>
      </c>
      <c r="C503" s="13">
        <v>82389.460167956058</v>
      </c>
      <c r="D503" s="465">
        <v>31</v>
      </c>
      <c r="E503" s="6"/>
      <c r="F503" s="72">
        <v>0</v>
      </c>
      <c r="G503" s="72">
        <v>0</v>
      </c>
      <c r="H503" s="13">
        <f t="shared" si="45"/>
        <v>0</v>
      </c>
    </row>
    <row r="504" spans="1:8" x14ac:dyDescent="0.2">
      <c r="A504" s="450" t="s">
        <v>12209</v>
      </c>
      <c r="B504" s="595" t="s">
        <v>12210</v>
      </c>
      <c r="C504" s="13">
        <v>82389.460167956058</v>
      </c>
      <c r="D504" s="465">
        <v>31</v>
      </c>
      <c r="E504" s="6"/>
      <c r="F504" s="72">
        <v>0</v>
      </c>
      <c r="G504" s="72">
        <v>0</v>
      </c>
      <c r="H504" s="13">
        <f t="shared" si="45"/>
        <v>0</v>
      </c>
    </row>
    <row r="505" spans="1:8" x14ac:dyDescent="0.2">
      <c r="A505" s="450" t="s">
        <v>12211</v>
      </c>
      <c r="B505" s="595" t="s">
        <v>1658</v>
      </c>
      <c r="C505" s="13">
        <v>82389.460167956058</v>
      </c>
      <c r="D505" s="465">
        <v>31</v>
      </c>
      <c r="E505" s="6"/>
      <c r="F505" s="72">
        <v>0</v>
      </c>
      <c r="G505" s="72">
        <v>0</v>
      </c>
      <c r="H505" s="13">
        <f t="shared" si="45"/>
        <v>0</v>
      </c>
    </row>
    <row r="506" spans="1:8" x14ac:dyDescent="0.2">
      <c r="A506" s="450" t="s">
        <v>12212</v>
      </c>
      <c r="B506" s="595" t="s">
        <v>12213</v>
      </c>
      <c r="C506" s="13">
        <v>82389.460167956058</v>
      </c>
      <c r="D506" s="465">
        <v>32</v>
      </c>
      <c r="E506" s="6"/>
      <c r="F506" s="72">
        <v>0</v>
      </c>
      <c r="G506" s="72">
        <v>0</v>
      </c>
      <c r="H506" s="13">
        <f t="shared" si="45"/>
        <v>0</v>
      </c>
    </row>
    <row r="507" spans="1:8" x14ac:dyDescent="0.2">
      <c r="A507" s="450" t="s">
        <v>12214</v>
      </c>
      <c r="B507" s="595" t="s">
        <v>1659</v>
      </c>
      <c r="C507" s="13">
        <v>82389.460167956058</v>
      </c>
      <c r="D507" s="465">
        <v>32</v>
      </c>
      <c r="E507" s="6"/>
      <c r="F507" s="72">
        <v>0</v>
      </c>
      <c r="G507" s="72">
        <v>0</v>
      </c>
      <c r="H507" s="13">
        <f t="shared" si="45"/>
        <v>0</v>
      </c>
    </row>
    <row r="508" spans="1:8" x14ac:dyDescent="0.2">
      <c r="A508" s="450" t="s">
        <v>12215</v>
      </c>
      <c r="B508" s="595" t="s">
        <v>12216</v>
      </c>
      <c r="C508" s="13">
        <v>82389.460167956058</v>
      </c>
      <c r="D508" s="465">
        <v>32</v>
      </c>
      <c r="E508" s="6"/>
      <c r="F508" s="72">
        <v>0</v>
      </c>
      <c r="G508" s="72">
        <v>0</v>
      </c>
      <c r="H508" s="13">
        <f t="shared" si="45"/>
        <v>0</v>
      </c>
    </row>
    <row r="509" spans="1:8" x14ac:dyDescent="0.2">
      <c r="A509" s="450" t="s">
        <v>12217</v>
      </c>
      <c r="B509" s="595" t="s">
        <v>1660</v>
      </c>
      <c r="C509" s="13">
        <v>82389.460167956058</v>
      </c>
      <c r="D509" s="465">
        <v>32</v>
      </c>
      <c r="E509" s="6"/>
      <c r="F509" s="72">
        <v>0</v>
      </c>
      <c r="G509" s="72">
        <v>0</v>
      </c>
      <c r="H509" s="13">
        <f t="shared" si="45"/>
        <v>0</v>
      </c>
    </row>
    <row r="510" spans="1:8" x14ac:dyDescent="0.2">
      <c r="A510" s="450" t="s">
        <v>12218</v>
      </c>
      <c r="B510" s="595" t="s">
        <v>7072</v>
      </c>
      <c r="C510" s="13">
        <v>82389.460167956058</v>
      </c>
      <c r="D510" s="465">
        <v>32</v>
      </c>
      <c r="E510" s="6"/>
      <c r="F510" s="72">
        <v>0</v>
      </c>
      <c r="G510" s="72">
        <v>0</v>
      </c>
      <c r="H510" s="13">
        <f t="shared" si="45"/>
        <v>0</v>
      </c>
    </row>
    <row r="511" spans="1:8" x14ac:dyDescent="0.2">
      <c r="A511" s="450" t="s">
        <v>12219</v>
      </c>
      <c r="B511" s="595" t="s">
        <v>1661</v>
      </c>
      <c r="C511" s="13">
        <v>82389.460167956058</v>
      </c>
      <c r="D511" s="465">
        <v>32</v>
      </c>
      <c r="E511" s="6"/>
      <c r="F511" s="72">
        <v>0</v>
      </c>
      <c r="G511" s="72">
        <v>0</v>
      </c>
      <c r="H511" s="13">
        <f t="shared" si="45"/>
        <v>0</v>
      </c>
    </row>
    <row r="512" spans="1:8" x14ac:dyDescent="0.2">
      <c r="A512" s="450" t="s">
        <v>12220</v>
      </c>
      <c r="B512" s="595" t="s">
        <v>12221</v>
      </c>
      <c r="C512" s="13">
        <v>82389.460167956058</v>
      </c>
      <c r="D512" s="465">
        <v>32</v>
      </c>
      <c r="E512" s="6"/>
      <c r="F512" s="72">
        <v>0</v>
      </c>
      <c r="G512" s="72">
        <v>0</v>
      </c>
      <c r="H512" s="13">
        <f t="shared" si="45"/>
        <v>0</v>
      </c>
    </row>
    <row r="513" spans="1:8" x14ac:dyDescent="0.2">
      <c r="A513" s="450" t="s">
        <v>12222</v>
      </c>
      <c r="B513" s="595" t="s">
        <v>1662</v>
      </c>
      <c r="C513" s="13">
        <v>82389.460167956058</v>
      </c>
      <c r="D513" s="465">
        <v>32</v>
      </c>
      <c r="E513" s="6"/>
      <c r="F513" s="72">
        <v>0</v>
      </c>
      <c r="G513" s="72">
        <v>0</v>
      </c>
      <c r="H513" s="13">
        <f t="shared" si="45"/>
        <v>0</v>
      </c>
    </row>
    <row r="514" spans="1:8" x14ac:dyDescent="0.2">
      <c r="A514" s="450" t="s">
        <v>12223</v>
      </c>
      <c r="B514" s="595" t="s">
        <v>12224</v>
      </c>
      <c r="C514" s="13">
        <v>82389.460167956058</v>
      </c>
      <c r="D514" s="465">
        <v>32</v>
      </c>
      <c r="E514" s="6"/>
      <c r="F514" s="72">
        <v>0</v>
      </c>
      <c r="G514" s="72">
        <v>0</v>
      </c>
      <c r="H514" s="13">
        <f t="shared" si="45"/>
        <v>0</v>
      </c>
    </row>
    <row r="515" spans="1:8" x14ac:dyDescent="0.2">
      <c r="A515" s="450" t="s">
        <v>12225</v>
      </c>
      <c r="B515" s="595" t="s">
        <v>1663</v>
      </c>
      <c r="C515" s="13">
        <v>82389.460167956058</v>
      </c>
      <c r="D515" s="465">
        <v>32</v>
      </c>
      <c r="E515" s="6"/>
      <c r="F515" s="72">
        <v>0</v>
      </c>
      <c r="G515" s="72">
        <v>0</v>
      </c>
      <c r="H515" s="13">
        <f t="shared" si="45"/>
        <v>0</v>
      </c>
    </row>
    <row r="516" spans="1:8" x14ac:dyDescent="0.2">
      <c r="A516" s="450" t="s">
        <v>12226</v>
      </c>
      <c r="B516" s="595" t="s">
        <v>12227</v>
      </c>
      <c r="C516" s="13">
        <v>82389.460167956058</v>
      </c>
      <c r="D516" s="465">
        <v>32</v>
      </c>
      <c r="E516" s="6"/>
      <c r="F516" s="72">
        <v>0</v>
      </c>
      <c r="G516" s="72">
        <v>0</v>
      </c>
      <c r="H516" s="13">
        <f t="shared" si="45"/>
        <v>0</v>
      </c>
    </row>
    <row r="517" spans="1:8" x14ac:dyDescent="0.2">
      <c r="A517" s="450" t="s">
        <v>12228</v>
      </c>
      <c r="B517" s="595" t="s">
        <v>1664</v>
      </c>
      <c r="C517" s="13">
        <v>82389.460167956058</v>
      </c>
      <c r="D517" s="465">
        <v>32</v>
      </c>
      <c r="E517" s="6"/>
      <c r="F517" s="72">
        <v>0</v>
      </c>
      <c r="G517" s="72">
        <v>0</v>
      </c>
      <c r="H517" s="13">
        <f t="shared" si="45"/>
        <v>0</v>
      </c>
    </row>
    <row r="518" spans="1:8" x14ac:dyDescent="0.2">
      <c r="A518" s="450" t="s">
        <v>12229</v>
      </c>
      <c r="B518" s="595" t="s">
        <v>12230</v>
      </c>
      <c r="C518" s="13">
        <v>82389.460167956058</v>
      </c>
      <c r="D518" s="465">
        <v>32</v>
      </c>
      <c r="E518" s="6"/>
      <c r="F518" s="72">
        <v>0</v>
      </c>
      <c r="G518" s="72">
        <v>0</v>
      </c>
      <c r="H518" s="13">
        <f t="shared" si="45"/>
        <v>0</v>
      </c>
    </row>
    <row r="519" spans="1:8" x14ac:dyDescent="0.2">
      <c r="A519" s="450" t="s">
        <v>12231</v>
      </c>
      <c r="B519" s="595" t="s">
        <v>1665</v>
      </c>
      <c r="C519" s="13">
        <v>82389.460167956058</v>
      </c>
      <c r="D519" s="465">
        <v>32</v>
      </c>
      <c r="E519" s="6"/>
      <c r="F519" s="72">
        <v>0</v>
      </c>
      <c r="G519" s="72">
        <v>0</v>
      </c>
      <c r="H519" s="13">
        <f t="shared" si="45"/>
        <v>0</v>
      </c>
    </row>
    <row r="520" spans="1:8" x14ac:dyDescent="0.2">
      <c r="A520" s="450" t="s">
        <v>12232</v>
      </c>
      <c r="B520" s="595" t="s">
        <v>12233</v>
      </c>
      <c r="C520" s="13">
        <v>82389.460167956058</v>
      </c>
      <c r="D520" s="465">
        <v>32</v>
      </c>
      <c r="E520" s="6"/>
      <c r="F520" s="72">
        <v>0</v>
      </c>
      <c r="G520" s="72">
        <v>0</v>
      </c>
      <c r="H520" s="13">
        <f t="shared" si="45"/>
        <v>0</v>
      </c>
    </row>
    <row r="521" spans="1:8" x14ac:dyDescent="0.2">
      <c r="A521" s="450" t="s">
        <v>12234</v>
      </c>
      <c r="B521" s="595" t="s">
        <v>1666</v>
      </c>
      <c r="C521" s="13">
        <v>82389.460167956058</v>
      </c>
      <c r="D521" s="465">
        <v>33</v>
      </c>
      <c r="E521" s="6"/>
      <c r="F521" s="72">
        <v>0</v>
      </c>
      <c r="G521" s="72">
        <v>0</v>
      </c>
      <c r="H521" s="13">
        <f t="shared" si="45"/>
        <v>0</v>
      </c>
    </row>
    <row r="522" spans="1:8" x14ac:dyDescent="0.2">
      <c r="A522" s="450" t="s">
        <v>12235</v>
      </c>
      <c r="B522" s="595" t="s">
        <v>12236</v>
      </c>
      <c r="C522" s="13">
        <v>82389.460167956058</v>
      </c>
      <c r="D522" s="465">
        <v>33</v>
      </c>
      <c r="E522" s="6"/>
      <c r="F522" s="72">
        <v>0</v>
      </c>
      <c r="G522" s="72">
        <v>0</v>
      </c>
      <c r="H522" s="13">
        <f t="shared" si="45"/>
        <v>0</v>
      </c>
    </row>
    <row r="523" spans="1:8" x14ac:dyDescent="0.2">
      <c r="A523" s="450" t="s">
        <v>12237</v>
      </c>
      <c r="B523" s="595" t="s">
        <v>1667</v>
      </c>
      <c r="C523" s="13">
        <v>82389.460167956058</v>
      </c>
      <c r="D523" s="465">
        <v>33</v>
      </c>
      <c r="E523" s="6"/>
      <c r="F523" s="72">
        <v>0</v>
      </c>
      <c r="G523" s="72">
        <v>0</v>
      </c>
      <c r="H523" s="13">
        <f t="shared" si="45"/>
        <v>0</v>
      </c>
    </row>
    <row r="524" spans="1:8" x14ac:dyDescent="0.2">
      <c r="A524" s="450" t="s">
        <v>12238</v>
      </c>
      <c r="B524" s="595" t="s">
        <v>12239</v>
      </c>
      <c r="C524" s="13">
        <v>82389.460167956058</v>
      </c>
      <c r="D524" s="465">
        <v>33</v>
      </c>
      <c r="E524" s="6"/>
      <c r="F524" s="72">
        <v>0</v>
      </c>
      <c r="G524" s="72">
        <v>0</v>
      </c>
      <c r="H524" s="13">
        <f t="shared" si="45"/>
        <v>0</v>
      </c>
    </row>
    <row r="525" spans="1:8" x14ac:dyDescent="0.2">
      <c r="A525" s="450" t="s">
        <v>12240</v>
      </c>
      <c r="B525" s="595" t="s">
        <v>1668</v>
      </c>
      <c r="C525" s="13">
        <v>82389.460167956058</v>
      </c>
      <c r="D525" s="465">
        <v>33</v>
      </c>
      <c r="E525" s="6"/>
      <c r="F525" s="72">
        <v>0</v>
      </c>
      <c r="G525" s="72">
        <v>0</v>
      </c>
      <c r="H525" s="13">
        <f t="shared" si="45"/>
        <v>0</v>
      </c>
    </row>
    <row r="526" spans="1:8" x14ac:dyDescent="0.2">
      <c r="A526" s="450" t="s">
        <v>12241</v>
      </c>
      <c r="B526" s="595" t="s">
        <v>12242</v>
      </c>
      <c r="C526" s="13">
        <v>82389.460167956058</v>
      </c>
      <c r="D526" s="465">
        <v>33</v>
      </c>
      <c r="E526" s="6"/>
      <c r="F526" s="72">
        <v>0</v>
      </c>
      <c r="G526" s="72">
        <v>0</v>
      </c>
      <c r="H526" s="13">
        <f t="shared" si="45"/>
        <v>0</v>
      </c>
    </row>
    <row r="527" spans="1:8" x14ac:dyDescent="0.2">
      <c r="A527" s="450" t="s">
        <v>12243</v>
      </c>
      <c r="B527" s="595" t="s">
        <v>1669</v>
      </c>
      <c r="C527" s="13">
        <v>82389.460167956058</v>
      </c>
      <c r="D527" s="465">
        <v>33</v>
      </c>
      <c r="E527" s="6"/>
      <c r="F527" s="72">
        <v>0</v>
      </c>
      <c r="G527" s="72">
        <v>0</v>
      </c>
      <c r="H527" s="13">
        <f t="shared" si="45"/>
        <v>0</v>
      </c>
    </row>
    <row r="528" spans="1:8" x14ac:dyDescent="0.2">
      <c r="A528" s="450" t="s">
        <v>12244</v>
      </c>
      <c r="B528" s="595" t="s">
        <v>12245</v>
      </c>
      <c r="C528" s="13">
        <v>82389.460167956058</v>
      </c>
      <c r="D528" s="465">
        <v>33</v>
      </c>
      <c r="E528" s="6"/>
      <c r="F528" s="72">
        <v>0</v>
      </c>
      <c r="G528" s="72">
        <v>0</v>
      </c>
      <c r="H528" s="13">
        <f t="shared" si="45"/>
        <v>0</v>
      </c>
    </row>
    <row r="529" spans="1:8" x14ac:dyDescent="0.2">
      <c r="A529" s="450" t="s">
        <v>12246</v>
      </c>
      <c r="B529" s="595" t="s">
        <v>1670</v>
      </c>
      <c r="C529" s="13">
        <v>82389.460167956058</v>
      </c>
      <c r="D529" s="465">
        <v>33</v>
      </c>
      <c r="E529" s="6"/>
      <c r="F529" s="72">
        <v>0</v>
      </c>
      <c r="G529" s="72">
        <v>0</v>
      </c>
      <c r="H529" s="13">
        <f t="shared" si="45"/>
        <v>0</v>
      </c>
    </row>
    <row r="530" spans="1:8" x14ac:dyDescent="0.2">
      <c r="A530" s="450" t="s">
        <v>12247</v>
      </c>
      <c r="B530" s="595" t="s">
        <v>12248</v>
      </c>
      <c r="C530" s="13">
        <v>82389.460167956058</v>
      </c>
      <c r="D530" s="465">
        <v>33</v>
      </c>
      <c r="E530" s="6"/>
      <c r="F530" s="72">
        <v>0</v>
      </c>
      <c r="G530" s="72">
        <v>0</v>
      </c>
      <c r="H530" s="13">
        <f t="shared" si="45"/>
        <v>0</v>
      </c>
    </row>
    <row r="531" spans="1:8" x14ac:dyDescent="0.2">
      <c r="A531" s="450" t="s">
        <v>12249</v>
      </c>
      <c r="B531" s="595" t="s">
        <v>1671</v>
      </c>
      <c r="C531" s="13">
        <v>82389.460167956058</v>
      </c>
      <c r="D531" s="465">
        <v>33</v>
      </c>
      <c r="E531" s="6"/>
      <c r="F531" s="72">
        <v>0</v>
      </c>
      <c r="G531" s="72">
        <v>0</v>
      </c>
      <c r="H531" s="13">
        <f t="shared" si="45"/>
        <v>0</v>
      </c>
    </row>
    <row r="532" spans="1:8" x14ac:dyDescent="0.2">
      <c r="A532" s="450" t="s">
        <v>12250</v>
      </c>
      <c r="B532" s="595" t="s">
        <v>12251</v>
      </c>
      <c r="C532" s="13">
        <v>82389.460167956058</v>
      </c>
      <c r="D532" s="465">
        <v>33</v>
      </c>
      <c r="E532" s="6"/>
      <c r="F532" s="72">
        <v>0</v>
      </c>
      <c r="G532" s="72">
        <v>0</v>
      </c>
      <c r="H532" s="13">
        <f t="shared" si="45"/>
        <v>0</v>
      </c>
    </row>
    <row r="533" spans="1:8" x14ac:dyDescent="0.2">
      <c r="A533" s="450" t="s">
        <v>12252</v>
      </c>
      <c r="B533" s="595" t="s">
        <v>1672</v>
      </c>
      <c r="C533" s="13">
        <v>82389.460167956058</v>
      </c>
      <c r="D533" s="465">
        <v>33</v>
      </c>
      <c r="E533" s="6"/>
      <c r="F533" s="72">
        <v>0</v>
      </c>
      <c r="G533" s="72">
        <v>0</v>
      </c>
      <c r="H533" s="13">
        <f t="shared" si="45"/>
        <v>0</v>
      </c>
    </row>
    <row r="534" spans="1:8" x14ac:dyDescent="0.2">
      <c r="A534" s="450" t="s">
        <v>12253</v>
      </c>
      <c r="B534" s="595" t="s">
        <v>12254</v>
      </c>
      <c r="C534" s="13">
        <v>82389.460167956058</v>
      </c>
      <c r="D534" s="465">
        <v>33</v>
      </c>
      <c r="E534" s="6"/>
      <c r="F534" s="72">
        <v>0</v>
      </c>
      <c r="G534" s="72">
        <v>0</v>
      </c>
      <c r="H534" s="13">
        <f t="shared" si="45"/>
        <v>0</v>
      </c>
    </row>
    <row r="535" spans="1:8" x14ac:dyDescent="0.2">
      <c r="A535" s="450" t="s">
        <v>12255</v>
      </c>
      <c r="B535" s="595" t="s">
        <v>1673</v>
      </c>
      <c r="C535" s="13">
        <v>82389.460167956058</v>
      </c>
      <c r="D535" s="465">
        <v>33</v>
      </c>
      <c r="E535" s="6"/>
      <c r="F535" s="72">
        <v>0</v>
      </c>
      <c r="G535" s="72">
        <v>0</v>
      </c>
      <c r="H535" s="13">
        <f t="shared" si="45"/>
        <v>0</v>
      </c>
    </row>
    <row r="536" spans="1:8" x14ac:dyDescent="0.2">
      <c r="A536" s="450" t="s">
        <v>12256</v>
      </c>
      <c r="B536" s="595" t="s">
        <v>12257</v>
      </c>
      <c r="C536" s="13">
        <v>82389.460167956058</v>
      </c>
      <c r="D536" s="465">
        <v>34</v>
      </c>
      <c r="E536" s="6"/>
      <c r="F536" s="72">
        <v>0</v>
      </c>
      <c r="G536" s="72">
        <v>0</v>
      </c>
      <c r="H536" s="13">
        <f t="shared" si="45"/>
        <v>0</v>
      </c>
    </row>
    <row r="537" spans="1:8" x14ac:dyDescent="0.2">
      <c r="A537" s="450" t="s">
        <v>12258</v>
      </c>
      <c r="B537" s="595" t="s">
        <v>1674</v>
      </c>
      <c r="C537" s="13">
        <v>82389.460167956058</v>
      </c>
      <c r="D537" s="465">
        <v>34</v>
      </c>
      <c r="E537" s="6"/>
      <c r="F537" s="72">
        <v>0</v>
      </c>
      <c r="G537" s="72">
        <v>0</v>
      </c>
      <c r="H537" s="13">
        <f t="shared" si="45"/>
        <v>0</v>
      </c>
    </row>
    <row r="538" spans="1:8" x14ac:dyDescent="0.2">
      <c r="A538" s="450" t="s">
        <v>12259</v>
      </c>
      <c r="B538" s="595" t="s">
        <v>12260</v>
      </c>
      <c r="C538" s="13">
        <v>82389.460167956058</v>
      </c>
      <c r="D538" s="465">
        <v>34</v>
      </c>
      <c r="E538" s="6"/>
      <c r="F538" s="72">
        <v>0</v>
      </c>
      <c r="G538" s="72">
        <v>0</v>
      </c>
      <c r="H538" s="13">
        <f t="shared" si="45"/>
        <v>0</v>
      </c>
    </row>
    <row r="539" spans="1:8" x14ac:dyDescent="0.2">
      <c r="A539" s="450" t="s">
        <v>12261</v>
      </c>
      <c r="B539" s="595" t="s">
        <v>1675</v>
      </c>
      <c r="C539" s="13">
        <v>82389.460167956058</v>
      </c>
      <c r="D539" s="465">
        <v>34</v>
      </c>
      <c r="E539" s="6"/>
      <c r="F539" s="72">
        <v>0</v>
      </c>
      <c r="G539" s="72">
        <v>0</v>
      </c>
      <c r="H539" s="13">
        <f t="shared" si="45"/>
        <v>0</v>
      </c>
    </row>
    <row r="540" spans="1:8" x14ac:dyDescent="0.2">
      <c r="A540" s="450" t="s">
        <v>12262</v>
      </c>
      <c r="B540" s="595" t="s">
        <v>7073</v>
      </c>
      <c r="C540" s="13">
        <v>82389.460167956058</v>
      </c>
      <c r="D540" s="465">
        <v>34</v>
      </c>
      <c r="E540" s="6"/>
      <c r="F540" s="72">
        <v>0</v>
      </c>
      <c r="G540" s="72">
        <v>0</v>
      </c>
      <c r="H540" s="13">
        <f t="shared" si="45"/>
        <v>0</v>
      </c>
    </row>
    <row r="541" spans="1:8" x14ac:dyDescent="0.2">
      <c r="A541" s="450" t="s">
        <v>12263</v>
      </c>
      <c r="B541" s="595" t="s">
        <v>1676</v>
      </c>
      <c r="C541" s="13">
        <v>82389.460167956058</v>
      </c>
      <c r="D541" s="465">
        <v>34</v>
      </c>
      <c r="E541" s="6"/>
      <c r="F541" s="72">
        <v>0</v>
      </c>
      <c r="G541" s="72">
        <v>0</v>
      </c>
      <c r="H541" s="13">
        <f t="shared" si="45"/>
        <v>0</v>
      </c>
    </row>
    <row r="542" spans="1:8" x14ac:dyDescent="0.2">
      <c r="A542" s="450" t="s">
        <v>12264</v>
      </c>
      <c r="B542" s="595" t="s">
        <v>12265</v>
      </c>
      <c r="C542" s="13">
        <v>82389.460167956058</v>
      </c>
      <c r="D542" s="465">
        <v>34</v>
      </c>
      <c r="E542" s="6"/>
      <c r="F542" s="72">
        <v>0</v>
      </c>
      <c r="G542" s="72">
        <v>0</v>
      </c>
      <c r="H542" s="13">
        <f t="shared" si="45"/>
        <v>0</v>
      </c>
    </row>
    <row r="543" spans="1:8" x14ac:dyDescent="0.2">
      <c r="A543" s="450" t="s">
        <v>12266</v>
      </c>
      <c r="B543" s="595" t="s">
        <v>1677</v>
      </c>
      <c r="C543" s="13">
        <v>82389.460167956058</v>
      </c>
      <c r="D543" s="465">
        <v>34</v>
      </c>
      <c r="E543" s="6"/>
      <c r="F543" s="72">
        <v>0</v>
      </c>
      <c r="G543" s="72">
        <v>0</v>
      </c>
      <c r="H543" s="13">
        <f t="shared" si="45"/>
        <v>0</v>
      </c>
    </row>
    <row r="544" spans="1:8" x14ac:dyDescent="0.2">
      <c r="A544" s="450" t="s">
        <v>12267</v>
      </c>
      <c r="B544" s="595" t="s">
        <v>12268</v>
      </c>
      <c r="C544" s="13">
        <v>82389.460167956058</v>
      </c>
      <c r="D544" s="465">
        <v>34</v>
      </c>
      <c r="E544" s="6"/>
      <c r="F544" s="72">
        <v>0</v>
      </c>
      <c r="G544" s="72">
        <v>0</v>
      </c>
      <c r="H544" s="13">
        <f t="shared" si="45"/>
        <v>0</v>
      </c>
    </row>
    <row r="545" spans="1:8" x14ac:dyDescent="0.2">
      <c r="A545" s="450" t="s">
        <v>12269</v>
      </c>
      <c r="B545" s="595" t="s">
        <v>1678</v>
      </c>
      <c r="C545" s="13">
        <v>82389.460167956058</v>
      </c>
      <c r="D545" s="465">
        <v>34</v>
      </c>
      <c r="E545" s="6"/>
      <c r="F545" s="72">
        <v>0</v>
      </c>
      <c r="G545" s="72">
        <v>0</v>
      </c>
      <c r="H545" s="13">
        <f t="shared" si="45"/>
        <v>0</v>
      </c>
    </row>
    <row r="546" spans="1:8" x14ac:dyDescent="0.2">
      <c r="A546" s="450" t="s">
        <v>12270</v>
      </c>
      <c r="B546" s="595" t="s">
        <v>12271</v>
      </c>
      <c r="C546" s="13">
        <v>82389.460167956058</v>
      </c>
      <c r="D546" s="465">
        <v>34</v>
      </c>
      <c r="E546" s="6"/>
      <c r="F546" s="72">
        <v>0</v>
      </c>
      <c r="G546" s="72">
        <v>0</v>
      </c>
      <c r="H546" s="13">
        <f t="shared" si="45"/>
        <v>0</v>
      </c>
    </row>
    <row r="547" spans="1:8" x14ac:dyDescent="0.2">
      <c r="A547" s="450" t="s">
        <v>12272</v>
      </c>
      <c r="B547" s="595" t="s">
        <v>1679</v>
      </c>
      <c r="C547" s="13">
        <v>82389.460167956058</v>
      </c>
      <c r="D547" s="465">
        <v>34</v>
      </c>
      <c r="E547" s="6"/>
      <c r="F547" s="72">
        <v>0</v>
      </c>
      <c r="G547" s="72">
        <v>0</v>
      </c>
      <c r="H547" s="13">
        <f t="shared" si="45"/>
        <v>0</v>
      </c>
    </row>
    <row r="548" spans="1:8" x14ac:dyDescent="0.2">
      <c r="A548" s="450" t="s">
        <v>12273</v>
      </c>
      <c r="B548" s="595" t="s">
        <v>12274</v>
      </c>
      <c r="C548" s="13">
        <v>82389.460167956058</v>
      </c>
      <c r="D548" s="465">
        <v>34</v>
      </c>
      <c r="E548" s="6"/>
      <c r="F548" s="72">
        <v>0</v>
      </c>
      <c r="G548" s="72">
        <v>0</v>
      </c>
      <c r="H548" s="13">
        <f t="shared" si="45"/>
        <v>0</v>
      </c>
    </row>
    <row r="549" spans="1:8" x14ac:dyDescent="0.2">
      <c r="A549" s="450" t="s">
        <v>12275</v>
      </c>
      <c r="B549" s="595" t="s">
        <v>1680</v>
      </c>
      <c r="C549" s="13">
        <v>82389.460167956058</v>
      </c>
      <c r="D549" s="465">
        <v>34</v>
      </c>
      <c r="E549" s="6"/>
      <c r="F549" s="72">
        <v>0</v>
      </c>
      <c r="G549" s="72">
        <v>0</v>
      </c>
      <c r="H549" s="13">
        <f t="shared" si="45"/>
        <v>0</v>
      </c>
    </row>
    <row r="550" spans="1:8" x14ac:dyDescent="0.2">
      <c r="A550" s="450" t="s">
        <v>12276</v>
      </c>
      <c r="B550" s="595" t="s">
        <v>12277</v>
      </c>
      <c r="C550" s="13">
        <v>82389.460167956058</v>
      </c>
      <c r="D550" s="465">
        <v>34</v>
      </c>
      <c r="E550" s="6"/>
      <c r="F550" s="72">
        <v>0</v>
      </c>
      <c r="G550" s="72">
        <v>0</v>
      </c>
      <c r="H550" s="13">
        <f t="shared" si="45"/>
        <v>0</v>
      </c>
    </row>
    <row r="551" spans="1:8" x14ac:dyDescent="0.2">
      <c r="A551" s="450" t="s">
        <v>12278</v>
      </c>
      <c r="B551" s="595" t="s">
        <v>1681</v>
      </c>
      <c r="C551" s="13">
        <v>82389.460167956058</v>
      </c>
      <c r="D551" s="465">
        <v>35</v>
      </c>
      <c r="E551" s="6"/>
      <c r="F551" s="72">
        <v>0</v>
      </c>
      <c r="G551" s="72">
        <v>0</v>
      </c>
      <c r="H551" s="13">
        <f t="shared" ref="H551:H587" si="46">G551-F551</f>
        <v>0</v>
      </c>
    </row>
    <row r="552" spans="1:8" x14ac:dyDescent="0.2">
      <c r="A552" s="450" t="s">
        <v>12279</v>
      </c>
      <c r="B552" s="595" t="s">
        <v>12280</v>
      </c>
      <c r="C552" s="13">
        <v>82389.460167956058</v>
      </c>
      <c r="D552" s="465">
        <v>35</v>
      </c>
      <c r="E552" s="6"/>
      <c r="F552" s="72">
        <v>0</v>
      </c>
      <c r="G552" s="72">
        <v>0</v>
      </c>
      <c r="H552" s="13">
        <f t="shared" si="46"/>
        <v>0</v>
      </c>
    </row>
    <row r="553" spans="1:8" x14ac:dyDescent="0.2">
      <c r="A553" s="450" t="s">
        <v>12281</v>
      </c>
      <c r="B553" s="595" t="s">
        <v>1682</v>
      </c>
      <c r="C553" s="13">
        <v>82389.460167956058</v>
      </c>
      <c r="D553" s="465">
        <v>35</v>
      </c>
      <c r="E553" s="6"/>
      <c r="F553" s="72">
        <v>0</v>
      </c>
      <c r="G553" s="72">
        <v>0</v>
      </c>
      <c r="H553" s="13">
        <f t="shared" si="46"/>
        <v>0</v>
      </c>
    </row>
    <row r="554" spans="1:8" x14ac:dyDescent="0.2">
      <c r="A554" s="450" t="s">
        <v>12282</v>
      </c>
      <c r="B554" s="595" t="s">
        <v>12283</v>
      </c>
      <c r="C554" s="13">
        <v>82389.460167956058</v>
      </c>
      <c r="D554" s="465">
        <v>35</v>
      </c>
      <c r="E554" s="6"/>
      <c r="F554" s="72">
        <v>0</v>
      </c>
      <c r="G554" s="72">
        <v>0</v>
      </c>
      <c r="H554" s="13">
        <f t="shared" si="46"/>
        <v>0</v>
      </c>
    </row>
    <row r="555" spans="1:8" x14ac:dyDescent="0.2">
      <c r="A555" s="450" t="s">
        <v>12284</v>
      </c>
      <c r="B555" s="595" t="s">
        <v>1683</v>
      </c>
      <c r="C555" s="13">
        <v>82389.460167956058</v>
      </c>
      <c r="D555" s="465">
        <v>35</v>
      </c>
      <c r="E555" s="6"/>
      <c r="F555" s="72">
        <v>0</v>
      </c>
      <c r="G555" s="72">
        <v>0</v>
      </c>
      <c r="H555" s="13">
        <f t="shared" si="46"/>
        <v>0</v>
      </c>
    </row>
    <row r="556" spans="1:8" x14ac:dyDescent="0.2">
      <c r="A556" s="450" t="s">
        <v>12285</v>
      </c>
      <c r="B556" s="595" t="s">
        <v>12286</v>
      </c>
      <c r="C556" s="13">
        <v>82389.460167956058</v>
      </c>
      <c r="D556" s="465">
        <v>35</v>
      </c>
      <c r="E556" s="6"/>
      <c r="F556" s="72">
        <v>0</v>
      </c>
      <c r="G556" s="72">
        <v>0</v>
      </c>
      <c r="H556" s="13">
        <f t="shared" si="46"/>
        <v>0</v>
      </c>
    </row>
    <row r="557" spans="1:8" x14ac:dyDescent="0.2">
      <c r="A557" s="450" t="s">
        <v>12287</v>
      </c>
      <c r="B557" s="595" t="s">
        <v>1684</v>
      </c>
      <c r="C557" s="13">
        <v>82389.460167956058</v>
      </c>
      <c r="D557" s="465">
        <v>35</v>
      </c>
      <c r="E557" s="6"/>
      <c r="F557" s="72">
        <v>0</v>
      </c>
      <c r="G557" s="72">
        <v>0</v>
      </c>
      <c r="H557" s="13">
        <f t="shared" si="46"/>
        <v>0</v>
      </c>
    </row>
    <row r="558" spans="1:8" x14ac:dyDescent="0.2">
      <c r="A558" s="450" t="s">
        <v>12288</v>
      </c>
      <c r="B558" s="595" t="s">
        <v>12289</v>
      </c>
      <c r="C558" s="13">
        <v>82389.460167956058</v>
      </c>
      <c r="D558" s="465">
        <v>35</v>
      </c>
      <c r="E558" s="6"/>
      <c r="F558" s="72">
        <v>0</v>
      </c>
      <c r="G558" s="72">
        <v>0</v>
      </c>
      <c r="H558" s="13">
        <f t="shared" si="46"/>
        <v>0</v>
      </c>
    </row>
    <row r="559" spans="1:8" x14ac:dyDescent="0.2">
      <c r="A559" s="450" t="s">
        <v>12290</v>
      </c>
      <c r="B559" s="595" t="s">
        <v>1685</v>
      </c>
      <c r="C559" s="13">
        <v>82389.460167956058</v>
      </c>
      <c r="D559" s="465">
        <v>35</v>
      </c>
      <c r="E559" s="6"/>
      <c r="F559" s="72">
        <v>0</v>
      </c>
      <c r="G559" s="72">
        <v>0</v>
      </c>
      <c r="H559" s="13">
        <f t="shared" si="46"/>
        <v>0</v>
      </c>
    </row>
    <row r="560" spans="1:8" x14ac:dyDescent="0.2">
      <c r="A560" s="450" t="s">
        <v>12291</v>
      </c>
      <c r="B560" s="595" t="s">
        <v>12292</v>
      </c>
      <c r="C560" s="13">
        <v>82389.460167956058</v>
      </c>
      <c r="D560" s="465">
        <v>35</v>
      </c>
      <c r="E560" s="6"/>
      <c r="F560" s="72">
        <v>0</v>
      </c>
      <c r="G560" s="72">
        <v>0</v>
      </c>
      <c r="H560" s="13">
        <f t="shared" si="46"/>
        <v>0</v>
      </c>
    </row>
    <row r="561" spans="1:8" x14ac:dyDescent="0.2">
      <c r="A561" s="450" t="s">
        <v>12293</v>
      </c>
      <c r="B561" s="595" t="s">
        <v>1686</v>
      </c>
      <c r="C561" s="13">
        <v>82389.460167956058</v>
      </c>
      <c r="D561" s="465">
        <v>35</v>
      </c>
      <c r="E561" s="6"/>
      <c r="F561" s="72">
        <v>0</v>
      </c>
      <c r="G561" s="72">
        <v>0</v>
      </c>
      <c r="H561" s="13">
        <f t="shared" si="46"/>
        <v>0</v>
      </c>
    </row>
    <row r="562" spans="1:8" x14ac:dyDescent="0.2">
      <c r="A562" s="450" t="s">
        <v>12294</v>
      </c>
      <c r="B562" s="595" t="s">
        <v>12295</v>
      </c>
      <c r="C562" s="13">
        <v>82389.460167956058</v>
      </c>
      <c r="D562" s="465">
        <v>35</v>
      </c>
      <c r="E562" s="6"/>
      <c r="F562" s="72">
        <v>0</v>
      </c>
      <c r="G562" s="72">
        <v>0</v>
      </c>
      <c r="H562" s="13">
        <f t="shared" si="46"/>
        <v>0</v>
      </c>
    </row>
    <row r="563" spans="1:8" x14ac:dyDescent="0.2">
      <c r="A563" s="450" t="s">
        <v>12296</v>
      </c>
      <c r="B563" s="595" t="s">
        <v>1687</v>
      </c>
      <c r="C563" s="13">
        <v>82389.460167956058</v>
      </c>
      <c r="D563" s="465">
        <v>35</v>
      </c>
      <c r="E563" s="6"/>
      <c r="F563" s="72">
        <v>0</v>
      </c>
      <c r="G563" s="72">
        <v>0</v>
      </c>
      <c r="H563" s="13">
        <f t="shared" si="46"/>
        <v>0</v>
      </c>
    </row>
    <row r="564" spans="1:8" x14ac:dyDescent="0.2">
      <c r="A564" s="450" t="s">
        <v>12297</v>
      </c>
      <c r="B564" s="595" t="s">
        <v>12298</v>
      </c>
      <c r="C564" s="13">
        <v>82389.460167956058</v>
      </c>
      <c r="D564" s="465">
        <v>35</v>
      </c>
      <c r="E564" s="6"/>
      <c r="F564" s="72">
        <v>0</v>
      </c>
      <c r="G564" s="72">
        <v>0</v>
      </c>
      <c r="H564" s="13">
        <f t="shared" si="46"/>
        <v>0</v>
      </c>
    </row>
    <row r="565" spans="1:8" x14ac:dyDescent="0.2">
      <c r="A565" s="450" t="s">
        <v>12299</v>
      </c>
      <c r="B565" s="595" t="s">
        <v>1688</v>
      </c>
      <c r="C565" s="13">
        <v>82389.460167956058</v>
      </c>
      <c r="D565" s="465">
        <v>35</v>
      </c>
      <c r="E565" s="6"/>
      <c r="F565" s="72">
        <v>0</v>
      </c>
      <c r="G565" s="72">
        <v>0</v>
      </c>
      <c r="H565" s="13">
        <f t="shared" si="46"/>
        <v>0</v>
      </c>
    </row>
    <row r="566" spans="1:8" x14ac:dyDescent="0.2">
      <c r="A566" s="450" t="s">
        <v>12300</v>
      </c>
      <c r="B566" s="595" t="s">
        <v>12301</v>
      </c>
      <c r="C566" s="13">
        <v>82389.460167956058</v>
      </c>
      <c r="D566" s="465">
        <v>36</v>
      </c>
      <c r="E566" s="6"/>
      <c r="F566" s="72">
        <v>0</v>
      </c>
      <c r="G566" s="72">
        <v>0</v>
      </c>
      <c r="H566" s="13">
        <f t="shared" si="46"/>
        <v>0</v>
      </c>
    </row>
    <row r="567" spans="1:8" x14ac:dyDescent="0.2">
      <c r="A567" s="450" t="s">
        <v>12302</v>
      </c>
      <c r="B567" s="595" t="s">
        <v>1689</v>
      </c>
      <c r="C567" s="13">
        <v>82389.460167956058</v>
      </c>
      <c r="D567" s="465">
        <v>36</v>
      </c>
      <c r="E567" s="6"/>
      <c r="F567" s="72">
        <v>0</v>
      </c>
      <c r="G567" s="72">
        <v>0</v>
      </c>
      <c r="H567" s="13">
        <f t="shared" si="46"/>
        <v>0</v>
      </c>
    </row>
    <row r="568" spans="1:8" x14ac:dyDescent="0.2">
      <c r="A568" s="450" t="s">
        <v>12303</v>
      </c>
      <c r="B568" s="595" t="s">
        <v>12304</v>
      </c>
      <c r="C568" s="13">
        <v>82389.460167956058</v>
      </c>
      <c r="D568" s="465">
        <v>36</v>
      </c>
      <c r="E568" s="6"/>
      <c r="F568" s="72">
        <v>0</v>
      </c>
      <c r="G568" s="72">
        <v>0</v>
      </c>
      <c r="H568" s="13">
        <f t="shared" si="46"/>
        <v>0</v>
      </c>
    </row>
    <row r="569" spans="1:8" x14ac:dyDescent="0.2">
      <c r="A569" s="450" t="s">
        <v>12305</v>
      </c>
      <c r="B569" s="595" t="s">
        <v>1690</v>
      </c>
      <c r="C569" s="13">
        <v>82389.460167956058</v>
      </c>
      <c r="D569" s="465">
        <v>36</v>
      </c>
      <c r="E569" s="6"/>
      <c r="F569" s="72">
        <v>0</v>
      </c>
      <c r="G569" s="72">
        <v>0</v>
      </c>
      <c r="H569" s="13">
        <f t="shared" si="46"/>
        <v>0</v>
      </c>
    </row>
    <row r="570" spans="1:8" x14ac:dyDescent="0.2">
      <c r="A570" s="450" t="s">
        <v>12306</v>
      </c>
      <c r="B570" s="595" t="s">
        <v>7074</v>
      </c>
      <c r="C570" s="13">
        <v>82389.460167956058</v>
      </c>
      <c r="D570" s="465">
        <v>36</v>
      </c>
      <c r="E570" s="6"/>
      <c r="F570" s="72">
        <v>0</v>
      </c>
      <c r="G570" s="72">
        <v>0</v>
      </c>
      <c r="H570" s="13">
        <f t="shared" si="46"/>
        <v>0</v>
      </c>
    </row>
    <row r="571" spans="1:8" x14ac:dyDescent="0.2">
      <c r="A571" s="450" t="s">
        <v>12307</v>
      </c>
      <c r="B571" s="595" t="s">
        <v>1691</v>
      </c>
      <c r="C571" s="13">
        <v>82389.460167956058</v>
      </c>
      <c r="D571" s="465">
        <v>36</v>
      </c>
      <c r="E571" s="6"/>
      <c r="F571" s="72">
        <v>0</v>
      </c>
      <c r="G571" s="72">
        <v>0</v>
      </c>
      <c r="H571" s="13">
        <f t="shared" si="46"/>
        <v>0</v>
      </c>
    </row>
    <row r="572" spans="1:8" x14ac:dyDescent="0.2">
      <c r="A572" s="450" t="s">
        <v>12308</v>
      </c>
      <c r="B572" s="595" t="s">
        <v>12309</v>
      </c>
      <c r="C572" s="13">
        <v>82389.460167956058</v>
      </c>
      <c r="D572" s="465">
        <v>36</v>
      </c>
      <c r="E572" s="6"/>
      <c r="F572" s="72">
        <v>0</v>
      </c>
      <c r="G572" s="72">
        <v>0</v>
      </c>
      <c r="H572" s="13">
        <f t="shared" si="46"/>
        <v>0</v>
      </c>
    </row>
    <row r="573" spans="1:8" x14ac:dyDescent="0.2">
      <c r="A573" s="450" t="s">
        <v>12310</v>
      </c>
      <c r="B573" s="595" t="s">
        <v>1692</v>
      </c>
      <c r="C573" s="13">
        <v>82389.460167956058</v>
      </c>
      <c r="D573" s="465">
        <v>36</v>
      </c>
      <c r="E573" s="6"/>
      <c r="F573" s="72">
        <v>0</v>
      </c>
      <c r="G573" s="72">
        <v>0</v>
      </c>
      <c r="H573" s="13">
        <f t="shared" si="46"/>
        <v>0</v>
      </c>
    </row>
    <row r="574" spans="1:8" x14ac:dyDescent="0.2">
      <c r="A574" s="450" t="s">
        <v>12311</v>
      </c>
      <c r="B574" s="595" t="s">
        <v>12312</v>
      </c>
      <c r="C574" s="13">
        <v>82389.460167956058</v>
      </c>
      <c r="D574" s="465">
        <v>36</v>
      </c>
      <c r="E574" s="6"/>
      <c r="F574" s="72">
        <v>0</v>
      </c>
      <c r="G574" s="72">
        <v>0</v>
      </c>
      <c r="H574" s="13">
        <f t="shared" si="46"/>
        <v>0</v>
      </c>
    </row>
    <row r="575" spans="1:8" x14ac:dyDescent="0.2">
      <c r="A575" s="450" t="s">
        <v>12313</v>
      </c>
      <c r="B575" s="595" t="s">
        <v>1693</v>
      </c>
      <c r="C575" s="13">
        <v>82389.460167956058</v>
      </c>
      <c r="D575" s="465">
        <v>36</v>
      </c>
      <c r="E575" s="6"/>
      <c r="F575" s="72">
        <v>0</v>
      </c>
      <c r="G575" s="72">
        <v>0</v>
      </c>
      <c r="H575" s="13">
        <f t="shared" si="46"/>
        <v>0</v>
      </c>
    </row>
    <row r="576" spans="1:8" x14ac:dyDescent="0.2">
      <c r="A576" s="450" t="s">
        <v>12314</v>
      </c>
      <c r="B576" s="595" t="s">
        <v>12315</v>
      </c>
      <c r="C576" s="13">
        <v>82389.460167956058</v>
      </c>
      <c r="D576" s="465">
        <v>36</v>
      </c>
      <c r="E576" s="6"/>
      <c r="F576" s="72">
        <v>0</v>
      </c>
      <c r="G576" s="72">
        <v>0</v>
      </c>
      <c r="H576" s="13">
        <f t="shared" si="46"/>
        <v>0</v>
      </c>
    </row>
    <row r="577" spans="1:8" x14ac:dyDescent="0.2">
      <c r="A577" s="450" t="s">
        <v>12316</v>
      </c>
      <c r="B577" s="595" t="s">
        <v>1694</v>
      </c>
      <c r="C577" s="13">
        <v>82389.460167956058</v>
      </c>
      <c r="D577" s="465">
        <v>36</v>
      </c>
      <c r="E577" s="6"/>
      <c r="F577" s="72">
        <v>0</v>
      </c>
      <c r="G577" s="72">
        <v>0</v>
      </c>
      <c r="H577" s="13">
        <f t="shared" si="46"/>
        <v>0</v>
      </c>
    </row>
    <row r="578" spans="1:8" x14ac:dyDescent="0.2">
      <c r="A578" s="450" t="s">
        <v>12317</v>
      </c>
      <c r="B578" s="595" t="s">
        <v>12318</v>
      </c>
      <c r="C578" s="13">
        <v>82389.460167956058</v>
      </c>
      <c r="D578" s="465">
        <v>36</v>
      </c>
      <c r="E578" s="6"/>
      <c r="F578" s="72">
        <v>0</v>
      </c>
      <c r="G578" s="72">
        <v>0</v>
      </c>
      <c r="H578" s="13">
        <f t="shared" si="46"/>
        <v>0</v>
      </c>
    </row>
    <row r="579" spans="1:8" x14ac:dyDescent="0.2">
      <c r="A579" s="450" t="s">
        <v>12319</v>
      </c>
      <c r="B579" s="595" t="s">
        <v>1695</v>
      </c>
      <c r="C579" s="13">
        <v>82389.460167956058</v>
      </c>
      <c r="D579" s="465">
        <v>36</v>
      </c>
      <c r="E579" s="6"/>
      <c r="F579" s="72">
        <v>0</v>
      </c>
      <c r="G579" s="72">
        <v>0</v>
      </c>
      <c r="H579" s="13">
        <f t="shared" si="46"/>
        <v>0</v>
      </c>
    </row>
    <row r="580" spans="1:8" x14ac:dyDescent="0.2">
      <c r="A580" s="450" t="s">
        <v>12320</v>
      </c>
      <c r="B580" s="595" t="s">
        <v>12321</v>
      </c>
      <c r="C580" s="13">
        <v>82389.460167956058</v>
      </c>
      <c r="D580" s="465">
        <v>36</v>
      </c>
      <c r="E580" s="6"/>
      <c r="F580" s="72">
        <v>0</v>
      </c>
      <c r="G580" s="72">
        <v>0</v>
      </c>
      <c r="H580" s="13">
        <f t="shared" si="46"/>
        <v>0</v>
      </c>
    </row>
    <row r="581" spans="1:8" x14ac:dyDescent="0.2">
      <c r="A581" s="450" t="s">
        <v>12322</v>
      </c>
      <c r="B581" s="595" t="s">
        <v>1696</v>
      </c>
      <c r="C581" s="13">
        <v>82389.460167956058</v>
      </c>
      <c r="D581" s="465">
        <v>37</v>
      </c>
      <c r="E581" s="6"/>
      <c r="F581" s="72">
        <v>0</v>
      </c>
      <c r="G581" s="72">
        <v>0</v>
      </c>
      <c r="H581" s="13">
        <f t="shared" si="46"/>
        <v>0</v>
      </c>
    </row>
    <row r="582" spans="1:8" x14ac:dyDescent="0.2">
      <c r="A582" s="450" t="s">
        <v>12323</v>
      </c>
      <c r="B582" s="595" t="s">
        <v>12324</v>
      </c>
      <c r="C582" s="13">
        <v>82389.460167956058</v>
      </c>
      <c r="D582" s="465">
        <v>37</v>
      </c>
      <c r="E582" s="6"/>
      <c r="F582" s="72">
        <v>0</v>
      </c>
      <c r="G582" s="72">
        <v>0</v>
      </c>
      <c r="H582" s="13">
        <f t="shared" si="46"/>
        <v>0</v>
      </c>
    </row>
    <row r="583" spans="1:8" x14ac:dyDescent="0.2">
      <c r="A583" s="450" t="s">
        <v>12325</v>
      </c>
      <c r="B583" s="595" t="s">
        <v>1697</v>
      </c>
      <c r="C583" s="13">
        <v>82389.460167956058</v>
      </c>
      <c r="D583" s="465">
        <v>37</v>
      </c>
      <c r="E583" s="6"/>
      <c r="F583" s="72">
        <v>0</v>
      </c>
      <c r="G583" s="72">
        <v>0</v>
      </c>
      <c r="H583" s="13">
        <f t="shared" si="46"/>
        <v>0</v>
      </c>
    </row>
    <row r="584" spans="1:8" x14ac:dyDescent="0.2">
      <c r="A584" s="450" t="s">
        <v>12326</v>
      </c>
      <c r="B584" s="595" t="s">
        <v>12327</v>
      </c>
      <c r="C584" s="13">
        <v>82389.460167956058</v>
      </c>
      <c r="D584" s="465">
        <v>37</v>
      </c>
      <c r="E584" s="6"/>
      <c r="F584" s="72">
        <v>0</v>
      </c>
      <c r="G584" s="72">
        <v>0</v>
      </c>
      <c r="H584" s="13">
        <f t="shared" si="46"/>
        <v>0</v>
      </c>
    </row>
    <row r="585" spans="1:8" x14ac:dyDescent="0.2">
      <c r="A585" s="450" t="s">
        <v>12328</v>
      </c>
      <c r="B585" s="595" t="s">
        <v>1698</v>
      </c>
      <c r="C585" s="13">
        <v>82389.460167956058</v>
      </c>
      <c r="D585" s="465">
        <v>37</v>
      </c>
      <c r="E585" s="6"/>
      <c r="F585" s="72">
        <v>0</v>
      </c>
      <c r="G585" s="72">
        <v>0</v>
      </c>
      <c r="H585" s="13">
        <f t="shared" si="46"/>
        <v>0</v>
      </c>
    </row>
    <row r="586" spans="1:8" x14ac:dyDescent="0.2">
      <c r="A586" s="450" t="s">
        <v>12329</v>
      </c>
      <c r="B586" s="595" t="s">
        <v>12330</v>
      </c>
      <c r="C586" s="13">
        <v>82389.460167956058</v>
      </c>
      <c r="D586" s="465">
        <v>37</v>
      </c>
      <c r="E586" s="6"/>
      <c r="F586" s="72">
        <v>0</v>
      </c>
      <c r="G586" s="72">
        <v>0</v>
      </c>
      <c r="H586" s="13">
        <f t="shared" si="46"/>
        <v>0</v>
      </c>
    </row>
    <row r="587" spans="1:8" x14ac:dyDescent="0.2">
      <c r="A587" s="450" t="s">
        <v>12331</v>
      </c>
      <c r="B587" s="595" t="s">
        <v>1699</v>
      </c>
      <c r="C587" s="13">
        <v>82389.460167956058</v>
      </c>
      <c r="D587" s="465">
        <v>37</v>
      </c>
      <c r="E587" s="6"/>
      <c r="F587" s="72">
        <v>0</v>
      </c>
      <c r="G587" s="72">
        <v>0</v>
      </c>
      <c r="H587" s="13">
        <f t="shared" si="46"/>
        <v>0</v>
      </c>
    </row>
    <row r="588" spans="1:8" ht="60" x14ac:dyDescent="0.25">
      <c r="A588" s="19" t="s">
        <v>116</v>
      </c>
      <c r="B588" s="167" t="s">
        <v>12035</v>
      </c>
      <c r="C588" s="17"/>
      <c r="D588" s="17"/>
      <c r="E588" s="3"/>
      <c r="F588" s="3"/>
      <c r="G588" s="3"/>
      <c r="H588" s="162"/>
    </row>
    <row r="589" spans="1:8" x14ac:dyDescent="0.2">
      <c r="A589" s="450" t="s">
        <v>117</v>
      </c>
      <c r="B589" s="595" t="s">
        <v>11960</v>
      </c>
      <c r="C589" s="13">
        <v>67208.791033057845</v>
      </c>
      <c r="D589" s="465">
        <v>23</v>
      </c>
      <c r="E589" s="6"/>
      <c r="F589" s="72">
        <v>0</v>
      </c>
      <c r="G589" s="72">
        <v>0</v>
      </c>
      <c r="H589" s="13">
        <f t="shared" ref="H589:H617" si="47">G589-F589</f>
        <v>0</v>
      </c>
    </row>
    <row r="590" spans="1:8" x14ac:dyDescent="0.2">
      <c r="A590" s="450" t="s">
        <v>7075</v>
      </c>
      <c r="B590" s="595" t="s">
        <v>1624</v>
      </c>
      <c r="C590" s="13">
        <v>67208.791033057845</v>
      </c>
      <c r="D590" s="465">
        <v>23</v>
      </c>
      <c r="E590" s="6"/>
      <c r="F590" s="72">
        <v>0</v>
      </c>
      <c r="G590" s="72">
        <v>0</v>
      </c>
      <c r="H590" s="13">
        <f t="shared" si="47"/>
        <v>0</v>
      </c>
    </row>
    <row r="591" spans="1:8" x14ac:dyDescent="0.2">
      <c r="A591" s="450" t="s">
        <v>7076</v>
      </c>
      <c r="B591" s="595" t="s">
        <v>11961</v>
      </c>
      <c r="C591" s="13">
        <v>67208.791033057845</v>
      </c>
      <c r="D591" s="465">
        <v>23</v>
      </c>
      <c r="E591" s="6"/>
      <c r="F591" s="72">
        <v>0</v>
      </c>
      <c r="G591" s="72">
        <v>0</v>
      </c>
      <c r="H591" s="13">
        <f t="shared" si="47"/>
        <v>0</v>
      </c>
    </row>
    <row r="592" spans="1:8" x14ac:dyDescent="0.2">
      <c r="A592" s="450" t="s">
        <v>7077</v>
      </c>
      <c r="B592" s="595" t="s">
        <v>1582</v>
      </c>
      <c r="C592" s="13">
        <v>67208.791033057845</v>
      </c>
      <c r="D592" s="465">
        <v>23</v>
      </c>
      <c r="E592" s="6"/>
      <c r="F592" s="72">
        <v>0</v>
      </c>
      <c r="G592" s="72">
        <v>0</v>
      </c>
      <c r="H592" s="13">
        <f t="shared" si="47"/>
        <v>0</v>
      </c>
    </row>
    <row r="593" spans="1:8" x14ac:dyDescent="0.2">
      <c r="A593" s="450" t="s">
        <v>7078</v>
      </c>
      <c r="B593" s="595" t="s">
        <v>2678</v>
      </c>
      <c r="C593" s="13">
        <v>67208.791033057845</v>
      </c>
      <c r="D593" s="465">
        <v>23</v>
      </c>
      <c r="E593" s="6"/>
      <c r="F593" s="72">
        <v>0</v>
      </c>
      <c r="G593" s="72">
        <v>0</v>
      </c>
      <c r="H593" s="13">
        <f t="shared" si="47"/>
        <v>0</v>
      </c>
    </row>
    <row r="594" spans="1:8" x14ac:dyDescent="0.2">
      <c r="A594" s="450" t="s">
        <v>7079</v>
      </c>
      <c r="B594" s="595" t="s">
        <v>1583</v>
      </c>
      <c r="C594" s="13">
        <v>67208.791033057845</v>
      </c>
      <c r="D594" s="465">
        <v>23</v>
      </c>
      <c r="E594" s="6"/>
      <c r="F594" s="72">
        <v>0</v>
      </c>
      <c r="G594" s="72">
        <v>0</v>
      </c>
      <c r="H594" s="13">
        <f t="shared" si="47"/>
        <v>0</v>
      </c>
    </row>
    <row r="595" spans="1:8" x14ac:dyDescent="0.2">
      <c r="A595" s="450" t="s">
        <v>7080</v>
      </c>
      <c r="B595" s="595" t="s">
        <v>11962</v>
      </c>
      <c r="C595" s="13">
        <v>67208.791033057845</v>
      </c>
      <c r="D595" s="465">
        <v>23</v>
      </c>
      <c r="E595" s="6"/>
      <c r="F595" s="72">
        <v>0</v>
      </c>
      <c r="G595" s="72">
        <v>0</v>
      </c>
      <c r="H595" s="13">
        <f t="shared" si="47"/>
        <v>0</v>
      </c>
    </row>
    <row r="596" spans="1:8" x14ac:dyDescent="0.2">
      <c r="A596" s="450" t="s">
        <v>7081</v>
      </c>
      <c r="B596" s="595" t="s">
        <v>1584</v>
      </c>
      <c r="C596" s="13">
        <v>67208.791033057845</v>
      </c>
      <c r="D596" s="465">
        <v>23</v>
      </c>
      <c r="E596" s="6"/>
      <c r="F596" s="72">
        <v>0</v>
      </c>
      <c r="G596" s="72">
        <v>0</v>
      </c>
      <c r="H596" s="13">
        <f t="shared" si="47"/>
        <v>0</v>
      </c>
    </row>
    <row r="597" spans="1:8" x14ac:dyDescent="0.2">
      <c r="A597" s="450" t="s">
        <v>7082</v>
      </c>
      <c r="B597" s="595" t="s">
        <v>11963</v>
      </c>
      <c r="C597" s="13">
        <v>67208.791033057845</v>
      </c>
      <c r="D597" s="465">
        <v>23</v>
      </c>
      <c r="E597" s="6"/>
      <c r="F597" s="72">
        <v>0</v>
      </c>
      <c r="G597" s="72">
        <v>0</v>
      </c>
      <c r="H597" s="13">
        <f t="shared" si="47"/>
        <v>0</v>
      </c>
    </row>
    <row r="598" spans="1:8" x14ac:dyDescent="0.2">
      <c r="A598" s="450" t="s">
        <v>7083</v>
      </c>
      <c r="B598" s="595" t="s">
        <v>1585</v>
      </c>
      <c r="C598" s="13">
        <v>67208.791033057845</v>
      </c>
      <c r="D598" s="465">
        <v>23</v>
      </c>
      <c r="E598" s="6"/>
      <c r="F598" s="72">
        <v>0</v>
      </c>
      <c r="G598" s="72">
        <v>0</v>
      </c>
      <c r="H598" s="13">
        <f t="shared" si="47"/>
        <v>0</v>
      </c>
    </row>
    <row r="599" spans="1:8" x14ac:dyDescent="0.2">
      <c r="A599" s="450" t="s">
        <v>7084</v>
      </c>
      <c r="B599" s="595" t="s">
        <v>11964</v>
      </c>
      <c r="C599" s="13">
        <v>67208.791033057845</v>
      </c>
      <c r="D599" s="465">
        <v>23</v>
      </c>
      <c r="E599" s="6"/>
      <c r="F599" s="72">
        <v>0</v>
      </c>
      <c r="G599" s="72">
        <v>0</v>
      </c>
      <c r="H599" s="13">
        <f t="shared" si="47"/>
        <v>0</v>
      </c>
    </row>
    <row r="600" spans="1:8" x14ac:dyDescent="0.2">
      <c r="A600" s="450" t="s">
        <v>7085</v>
      </c>
      <c r="B600" s="595" t="s">
        <v>1586</v>
      </c>
      <c r="C600" s="13">
        <v>67208.791033057845</v>
      </c>
      <c r="D600" s="465">
        <v>23</v>
      </c>
      <c r="E600" s="6"/>
      <c r="F600" s="72">
        <v>0</v>
      </c>
      <c r="G600" s="72">
        <v>0</v>
      </c>
      <c r="H600" s="13">
        <f t="shared" si="47"/>
        <v>0</v>
      </c>
    </row>
    <row r="601" spans="1:8" x14ac:dyDescent="0.2">
      <c r="A601" s="450" t="s">
        <v>7086</v>
      </c>
      <c r="B601" s="595" t="s">
        <v>11965</v>
      </c>
      <c r="C601" s="13">
        <v>67208.791033057845</v>
      </c>
      <c r="D601" s="465">
        <v>23</v>
      </c>
      <c r="E601" s="6"/>
      <c r="F601" s="72">
        <v>0</v>
      </c>
      <c r="G601" s="72">
        <v>0</v>
      </c>
      <c r="H601" s="13">
        <f t="shared" si="47"/>
        <v>0</v>
      </c>
    </row>
    <row r="602" spans="1:8" x14ac:dyDescent="0.2">
      <c r="A602" s="450" t="s">
        <v>7087</v>
      </c>
      <c r="B602" s="595" t="s">
        <v>1587</v>
      </c>
      <c r="C602" s="13">
        <v>67208.791033057845</v>
      </c>
      <c r="D602" s="465">
        <v>23</v>
      </c>
      <c r="E602" s="6"/>
      <c r="F602" s="72">
        <v>0</v>
      </c>
      <c r="G602" s="72">
        <v>0</v>
      </c>
      <c r="H602" s="13">
        <f t="shared" si="47"/>
        <v>0</v>
      </c>
    </row>
    <row r="603" spans="1:8" x14ac:dyDescent="0.2">
      <c r="A603" s="450" t="s">
        <v>7088</v>
      </c>
      <c r="B603" s="595" t="s">
        <v>2680</v>
      </c>
      <c r="C603" s="13">
        <v>67208.791033057845</v>
      </c>
      <c r="D603" s="465">
        <v>24</v>
      </c>
      <c r="E603" s="6"/>
      <c r="F603" s="72">
        <v>0</v>
      </c>
      <c r="G603" s="72">
        <v>0</v>
      </c>
      <c r="H603" s="13">
        <f t="shared" si="47"/>
        <v>0</v>
      </c>
    </row>
    <row r="604" spans="1:8" x14ac:dyDescent="0.2">
      <c r="A604" s="450" t="s">
        <v>7089</v>
      </c>
      <c r="B604" s="595" t="s">
        <v>1588</v>
      </c>
      <c r="C604" s="13">
        <v>67208.791033057845</v>
      </c>
      <c r="D604" s="465">
        <v>24</v>
      </c>
      <c r="E604" s="6"/>
      <c r="F604" s="72">
        <v>0</v>
      </c>
      <c r="G604" s="72">
        <v>0</v>
      </c>
      <c r="H604" s="13">
        <f t="shared" si="47"/>
        <v>0</v>
      </c>
    </row>
    <row r="605" spans="1:8" x14ac:dyDescent="0.2">
      <c r="A605" s="450" t="s">
        <v>7090</v>
      </c>
      <c r="B605" s="595" t="s">
        <v>11966</v>
      </c>
      <c r="C605" s="13">
        <v>67208.791033057845</v>
      </c>
      <c r="D605" s="465">
        <v>24</v>
      </c>
      <c r="E605" s="6"/>
      <c r="F605" s="72">
        <v>0</v>
      </c>
      <c r="G605" s="72">
        <v>0</v>
      </c>
      <c r="H605" s="13">
        <f t="shared" si="47"/>
        <v>0</v>
      </c>
    </row>
    <row r="606" spans="1:8" x14ac:dyDescent="0.2">
      <c r="A606" s="450" t="s">
        <v>7091</v>
      </c>
      <c r="B606" s="595" t="s">
        <v>1589</v>
      </c>
      <c r="C606" s="13">
        <v>67208.791033057845</v>
      </c>
      <c r="D606" s="465">
        <v>24</v>
      </c>
      <c r="E606" s="6"/>
      <c r="F606" s="72">
        <v>0</v>
      </c>
      <c r="G606" s="72">
        <v>0</v>
      </c>
      <c r="H606" s="13">
        <f t="shared" si="47"/>
        <v>0</v>
      </c>
    </row>
    <row r="607" spans="1:8" x14ac:dyDescent="0.2">
      <c r="A607" s="450" t="s">
        <v>7092</v>
      </c>
      <c r="B607" s="595" t="s">
        <v>11968</v>
      </c>
      <c r="C607" s="13">
        <v>67208.791033057845</v>
      </c>
      <c r="D607" s="465">
        <v>24</v>
      </c>
      <c r="E607" s="6"/>
      <c r="F607" s="72">
        <v>0</v>
      </c>
      <c r="G607" s="72">
        <v>0</v>
      </c>
      <c r="H607" s="13">
        <f t="shared" si="47"/>
        <v>0</v>
      </c>
    </row>
    <row r="608" spans="1:8" x14ac:dyDescent="0.2">
      <c r="A608" s="450" t="s">
        <v>7093</v>
      </c>
      <c r="B608" s="595" t="s">
        <v>1590</v>
      </c>
      <c r="C608" s="13">
        <v>67208.791033057845</v>
      </c>
      <c r="D608" s="465">
        <v>24</v>
      </c>
      <c r="E608" s="6"/>
      <c r="F608" s="72">
        <v>0</v>
      </c>
      <c r="G608" s="72">
        <v>0</v>
      </c>
      <c r="H608" s="13">
        <f t="shared" si="47"/>
        <v>0</v>
      </c>
    </row>
    <row r="609" spans="1:8" x14ac:dyDescent="0.2">
      <c r="A609" s="450" t="s">
        <v>7094</v>
      </c>
      <c r="B609" s="595" t="s">
        <v>11971</v>
      </c>
      <c r="C609" s="13">
        <v>67208.791033057845</v>
      </c>
      <c r="D609" s="465">
        <v>24</v>
      </c>
      <c r="E609" s="6"/>
      <c r="F609" s="72">
        <v>0</v>
      </c>
      <c r="G609" s="72">
        <v>0</v>
      </c>
      <c r="H609" s="13">
        <f t="shared" si="47"/>
        <v>0</v>
      </c>
    </row>
    <row r="610" spans="1:8" x14ac:dyDescent="0.2">
      <c r="A610" s="450" t="s">
        <v>7095</v>
      </c>
      <c r="B610" s="595" t="s">
        <v>1591</v>
      </c>
      <c r="C610" s="13">
        <v>67208.791033057845</v>
      </c>
      <c r="D610" s="465">
        <v>24</v>
      </c>
      <c r="E610" s="6"/>
      <c r="F610" s="72">
        <v>0</v>
      </c>
      <c r="G610" s="72">
        <v>0</v>
      </c>
      <c r="H610" s="13">
        <f t="shared" si="47"/>
        <v>0</v>
      </c>
    </row>
    <row r="611" spans="1:8" x14ac:dyDescent="0.2">
      <c r="A611" s="450" t="s">
        <v>7096</v>
      </c>
      <c r="B611" s="595" t="s">
        <v>11974</v>
      </c>
      <c r="C611" s="13">
        <v>67208.791033057845</v>
      </c>
      <c r="D611" s="465">
        <v>24</v>
      </c>
      <c r="E611" s="6"/>
      <c r="F611" s="72">
        <v>0</v>
      </c>
      <c r="G611" s="72">
        <v>0</v>
      </c>
      <c r="H611" s="13">
        <f t="shared" si="47"/>
        <v>0</v>
      </c>
    </row>
    <row r="612" spans="1:8" x14ac:dyDescent="0.2">
      <c r="A612" s="450" t="s">
        <v>7097</v>
      </c>
      <c r="B612" s="595" t="s">
        <v>1592</v>
      </c>
      <c r="C612" s="13">
        <v>67208.791033057845</v>
      </c>
      <c r="D612" s="465">
        <v>24</v>
      </c>
      <c r="E612" s="6"/>
      <c r="F612" s="72">
        <v>0</v>
      </c>
      <c r="G612" s="72">
        <v>0</v>
      </c>
      <c r="H612" s="13">
        <f t="shared" si="47"/>
        <v>0</v>
      </c>
    </row>
    <row r="613" spans="1:8" x14ac:dyDescent="0.2">
      <c r="A613" s="450" t="s">
        <v>7098</v>
      </c>
      <c r="B613" s="595" t="s">
        <v>3274</v>
      </c>
      <c r="C613" s="13">
        <v>67208.791033057845</v>
      </c>
      <c r="D613" s="465">
        <v>24</v>
      </c>
      <c r="E613" s="6"/>
      <c r="F613" s="72">
        <v>0</v>
      </c>
      <c r="G613" s="72">
        <v>0</v>
      </c>
      <c r="H613" s="13">
        <f t="shared" si="47"/>
        <v>0</v>
      </c>
    </row>
    <row r="614" spans="1:8" x14ac:dyDescent="0.2">
      <c r="A614" s="450" t="s">
        <v>7099</v>
      </c>
      <c r="B614" s="595" t="s">
        <v>1593</v>
      </c>
      <c r="C614" s="13">
        <v>67208.791033057845</v>
      </c>
      <c r="D614" s="465">
        <v>24</v>
      </c>
      <c r="E614" s="6"/>
      <c r="F614" s="72">
        <v>0</v>
      </c>
      <c r="G614" s="72">
        <v>0</v>
      </c>
      <c r="H614" s="13">
        <f t="shared" si="47"/>
        <v>0</v>
      </c>
    </row>
    <row r="615" spans="1:8" x14ac:dyDescent="0.2">
      <c r="A615" s="450" t="s">
        <v>7100</v>
      </c>
      <c r="B615" s="595" t="s">
        <v>11979</v>
      </c>
      <c r="C615" s="13">
        <v>67208.791033057845</v>
      </c>
      <c r="D615" s="465">
        <v>25</v>
      </c>
      <c r="E615" s="6"/>
      <c r="F615" s="72">
        <v>0</v>
      </c>
      <c r="G615" s="72">
        <v>0</v>
      </c>
      <c r="H615" s="13">
        <f t="shared" si="47"/>
        <v>0</v>
      </c>
    </row>
    <row r="616" spans="1:8" x14ac:dyDescent="0.2">
      <c r="A616" s="450" t="s">
        <v>7101</v>
      </c>
      <c r="B616" s="595" t="s">
        <v>1594</v>
      </c>
      <c r="C616" s="13">
        <v>67208.791033057845</v>
      </c>
      <c r="D616" s="465">
        <v>25</v>
      </c>
      <c r="E616" s="6"/>
      <c r="F616" s="72">
        <v>0</v>
      </c>
      <c r="G616" s="72">
        <v>0</v>
      </c>
      <c r="H616" s="13">
        <f t="shared" si="47"/>
        <v>0</v>
      </c>
    </row>
    <row r="617" spans="1:8" x14ac:dyDescent="0.2">
      <c r="A617" s="450" t="s">
        <v>7102</v>
      </c>
      <c r="B617" s="595" t="s">
        <v>11982</v>
      </c>
      <c r="C617" s="13">
        <v>67208.791033057845</v>
      </c>
      <c r="D617" s="465">
        <v>25</v>
      </c>
      <c r="E617" s="6"/>
      <c r="F617" s="72">
        <v>0</v>
      </c>
      <c r="G617" s="72">
        <v>0</v>
      </c>
      <c r="H617" s="13">
        <f t="shared" si="47"/>
        <v>0</v>
      </c>
    </row>
    <row r="618" spans="1:8" x14ac:dyDescent="0.2">
      <c r="A618" s="450" t="s">
        <v>7103</v>
      </c>
      <c r="B618" s="595" t="s">
        <v>1506</v>
      </c>
      <c r="C618" s="13">
        <v>67208.791033057845</v>
      </c>
      <c r="D618" s="465">
        <v>25</v>
      </c>
      <c r="E618" s="6"/>
      <c r="F618" s="72">
        <v>0</v>
      </c>
      <c r="G618" s="72">
        <v>0</v>
      </c>
      <c r="H618" s="13">
        <f t="shared" ref="H618:H653" si="48">G618-F618</f>
        <v>0</v>
      </c>
    </row>
    <row r="619" spans="1:8" x14ac:dyDescent="0.2">
      <c r="A619" s="450" t="s">
        <v>7104</v>
      </c>
      <c r="B619" s="595" t="s">
        <v>11985</v>
      </c>
      <c r="C619" s="13">
        <v>67208.791033057845</v>
      </c>
      <c r="D619" s="465">
        <v>25</v>
      </c>
      <c r="E619" s="6"/>
      <c r="F619" s="72">
        <v>0</v>
      </c>
      <c r="G619" s="72">
        <v>0</v>
      </c>
      <c r="H619" s="13">
        <f t="shared" si="48"/>
        <v>0</v>
      </c>
    </row>
    <row r="620" spans="1:8" x14ac:dyDescent="0.2">
      <c r="A620" s="450" t="s">
        <v>7105</v>
      </c>
      <c r="B620" s="595" t="s">
        <v>1595</v>
      </c>
      <c r="C620" s="13">
        <v>67208.791033057845</v>
      </c>
      <c r="D620" s="465">
        <v>25</v>
      </c>
      <c r="E620" s="6"/>
      <c r="F620" s="72">
        <v>0</v>
      </c>
      <c r="G620" s="72">
        <v>0</v>
      </c>
      <c r="H620" s="13">
        <f t="shared" si="48"/>
        <v>0</v>
      </c>
    </row>
    <row r="621" spans="1:8" x14ac:dyDescent="0.2">
      <c r="A621" s="450" t="s">
        <v>7106</v>
      </c>
      <c r="B621" s="595" t="s">
        <v>11988</v>
      </c>
      <c r="C621" s="13">
        <v>67208.791033057845</v>
      </c>
      <c r="D621" s="465">
        <v>25</v>
      </c>
      <c r="E621" s="6"/>
      <c r="F621" s="72">
        <v>0</v>
      </c>
      <c r="G621" s="72">
        <v>0</v>
      </c>
      <c r="H621" s="13">
        <f t="shared" si="48"/>
        <v>0</v>
      </c>
    </row>
    <row r="622" spans="1:8" x14ac:dyDescent="0.2">
      <c r="A622" s="450" t="s">
        <v>7107</v>
      </c>
      <c r="B622" s="595" t="s">
        <v>1596</v>
      </c>
      <c r="C622" s="13">
        <v>67208.791033057845</v>
      </c>
      <c r="D622" s="465">
        <v>25</v>
      </c>
      <c r="E622" s="6"/>
      <c r="F622" s="72">
        <v>0</v>
      </c>
      <c r="G622" s="72">
        <v>0</v>
      </c>
      <c r="H622" s="13">
        <f t="shared" si="48"/>
        <v>0</v>
      </c>
    </row>
    <row r="623" spans="1:8" x14ac:dyDescent="0.2">
      <c r="A623" s="450" t="s">
        <v>7108</v>
      </c>
      <c r="B623" s="595" t="s">
        <v>3277</v>
      </c>
      <c r="C623" s="13">
        <v>67208.791033057845</v>
      </c>
      <c r="D623" s="465">
        <v>25</v>
      </c>
      <c r="E623" s="6"/>
      <c r="F623" s="72">
        <v>0</v>
      </c>
      <c r="G623" s="72">
        <v>0</v>
      </c>
      <c r="H623" s="13">
        <f t="shared" si="48"/>
        <v>0</v>
      </c>
    </row>
    <row r="624" spans="1:8" x14ac:dyDescent="0.2">
      <c r="A624" s="450" t="s">
        <v>7109</v>
      </c>
      <c r="B624" s="595" t="s">
        <v>1597</v>
      </c>
      <c r="C624" s="13">
        <v>67208.791033057845</v>
      </c>
      <c r="D624" s="465">
        <v>25</v>
      </c>
      <c r="E624" s="6"/>
      <c r="F624" s="72">
        <v>0</v>
      </c>
      <c r="G624" s="72">
        <v>0</v>
      </c>
      <c r="H624" s="13">
        <f t="shared" si="48"/>
        <v>0</v>
      </c>
    </row>
    <row r="625" spans="1:8" x14ac:dyDescent="0.2">
      <c r="A625" s="450" t="s">
        <v>7110</v>
      </c>
      <c r="B625" s="595" t="s">
        <v>11993</v>
      </c>
      <c r="C625" s="13">
        <v>67208.791033057845</v>
      </c>
      <c r="D625" s="465">
        <v>25</v>
      </c>
      <c r="E625" s="6"/>
      <c r="F625" s="72">
        <v>0</v>
      </c>
      <c r="G625" s="72">
        <v>0</v>
      </c>
      <c r="H625" s="13">
        <f t="shared" si="48"/>
        <v>0</v>
      </c>
    </row>
    <row r="626" spans="1:8" x14ac:dyDescent="0.2">
      <c r="A626" s="450" t="s">
        <v>7111</v>
      </c>
      <c r="B626" s="595" t="s">
        <v>1598</v>
      </c>
      <c r="C626" s="13">
        <v>67208.791033057845</v>
      </c>
      <c r="D626" s="465">
        <v>25</v>
      </c>
      <c r="E626" s="6"/>
      <c r="F626" s="72">
        <v>0</v>
      </c>
      <c r="G626" s="72">
        <v>0</v>
      </c>
      <c r="H626" s="13">
        <f t="shared" si="48"/>
        <v>0</v>
      </c>
    </row>
    <row r="627" spans="1:8" x14ac:dyDescent="0.2">
      <c r="A627" s="450" t="s">
        <v>7112</v>
      </c>
      <c r="B627" s="595" t="s">
        <v>11996</v>
      </c>
      <c r="C627" s="13">
        <v>67208.791033057845</v>
      </c>
      <c r="D627" s="465">
        <v>25</v>
      </c>
      <c r="E627" s="6"/>
      <c r="F627" s="72">
        <v>0</v>
      </c>
      <c r="G627" s="72">
        <v>0</v>
      </c>
      <c r="H627" s="13">
        <f t="shared" si="48"/>
        <v>0</v>
      </c>
    </row>
    <row r="628" spans="1:8" x14ac:dyDescent="0.2">
      <c r="A628" s="450" t="s">
        <v>7113</v>
      </c>
      <c r="B628" s="595" t="s">
        <v>1599</v>
      </c>
      <c r="C628" s="13">
        <v>67208.791033057845</v>
      </c>
      <c r="D628" s="465">
        <v>25</v>
      </c>
      <c r="E628" s="6"/>
      <c r="F628" s="72">
        <v>0</v>
      </c>
      <c r="G628" s="72">
        <v>0</v>
      </c>
      <c r="H628" s="13">
        <f t="shared" si="48"/>
        <v>0</v>
      </c>
    </row>
    <row r="629" spans="1:8" x14ac:dyDescent="0.2">
      <c r="A629" s="450" t="s">
        <v>7114</v>
      </c>
      <c r="B629" s="595" t="s">
        <v>11999</v>
      </c>
      <c r="C629" s="13">
        <v>67208.791033057845</v>
      </c>
      <c r="D629" s="465">
        <v>26</v>
      </c>
      <c r="E629" s="6"/>
      <c r="F629" s="72">
        <v>0</v>
      </c>
      <c r="G629" s="72">
        <v>0</v>
      </c>
      <c r="H629" s="13">
        <f t="shared" si="48"/>
        <v>0</v>
      </c>
    </row>
    <row r="630" spans="1:8" x14ac:dyDescent="0.2">
      <c r="A630" s="450" t="s">
        <v>7115</v>
      </c>
      <c r="B630" s="595" t="s">
        <v>1600</v>
      </c>
      <c r="C630" s="13">
        <v>67208.791033057845</v>
      </c>
      <c r="D630" s="465">
        <v>26</v>
      </c>
      <c r="E630" s="6"/>
      <c r="F630" s="72">
        <v>0</v>
      </c>
      <c r="G630" s="72">
        <v>0</v>
      </c>
      <c r="H630" s="13">
        <f t="shared" si="48"/>
        <v>0</v>
      </c>
    </row>
    <row r="631" spans="1:8" x14ac:dyDescent="0.2">
      <c r="A631" s="450" t="s">
        <v>7116</v>
      </c>
      <c r="B631" s="595" t="s">
        <v>12002</v>
      </c>
      <c r="C631" s="13">
        <v>67208.791033057845</v>
      </c>
      <c r="D631" s="465">
        <v>26</v>
      </c>
      <c r="E631" s="6"/>
      <c r="F631" s="72">
        <v>0</v>
      </c>
      <c r="G631" s="72">
        <v>0</v>
      </c>
      <c r="H631" s="13">
        <f t="shared" si="48"/>
        <v>0</v>
      </c>
    </row>
    <row r="632" spans="1:8" x14ac:dyDescent="0.2">
      <c r="A632" s="450" t="s">
        <v>7117</v>
      </c>
      <c r="B632" s="595" t="s">
        <v>1601</v>
      </c>
      <c r="C632" s="13">
        <v>67208.791033057845</v>
      </c>
      <c r="D632" s="465">
        <v>26</v>
      </c>
      <c r="E632" s="6"/>
      <c r="F632" s="72">
        <v>0</v>
      </c>
      <c r="G632" s="72">
        <v>0</v>
      </c>
      <c r="H632" s="13">
        <f t="shared" si="48"/>
        <v>0</v>
      </c>
    </row>
    <row r="633" spans="1:8" x14ac:dyDescent="0.2">
      <c r="A633" s="450" t="s">
        <v>7118</v>
      </c>
      <c r="B633" s="595" t="s">
        <v>1507</v>
      </c>
      <c r="C633" s="13">
        <v>67208.791033057845</v>
      </c>
      <c r="D633" s="465">
        <v>26</v>
      </c>
      <c r="E633" s="6"/>
      <c r="F633" s="72">
        <v>0</v>
      </c>
      <c r="G633" s="72">
        <v>0</v>
      </c>
      <c r="H633" s="13">
        <f t="shared" si="48"/>
        <v>0</v>
      </c>
    </row>
    <row r="634" spans="1:8" x14ac:dyDescent="0.2">
      <c r="A634" s="450" t="s">
        <v>7119</v>
      </c>
      <c r="B634" s="595" t="s">
        <v>1602</v>
      </c>
      <c r="C634" s="13">
        <v>67208.791033057845</v>
      </c>
      <c r="D634" s="465">
        <v>26</v>
      </c>
      <c r="E634" s="6"/>
      <c r="F634" s="72">
        <v>0</v>
      </c>
      <c r="G634" s="72">
        <v>0</v>
      </c>
      <c r="H634" s="13">
        <f t="shared" si="48"/>
        <v>0</v>
      </c>
    </row>
    <row r="635" spans="1:8" x14ac:dyDescent="0.2">
      <c r="A635" s="450" t="s">
        <v>7120</v>
      </c>
      <c r="B635" s="595" t="s">
        <v>12007</v>
      </c>
      <c r="C635" s="13">
        <v>67208.791033057845</v>
      </c>
      <c r="D635" s="465">
        <v>26</v>
      </c>
      <c r="E635" s="6"/>
      <c r="F635" s="72">
        <v>0</v>
      </c>
      <c r="G635" s="72">
        <v>0</v>
      </c>
      <c r="H635" s="13">
        <f t="shared" si="48"/>
        <v>0</v>
      </c>
    </row>
    <row r="636" spans="1:8" x14ac:dyDescent="0.2">
      <c r="A636" s="450" t="s">
        <v>7121</v>
      </c>
      <c r="B636" s="595" t="s">
        <v>1603</v>
      </c>
      <c r="C636" s="13">
        <v>67208.791033057845</v>
      </c>
      <c r="D636" s="465">
        <v>26</v>
      </c>
      <c r="E636" s="6"/>
      <c r="F636" s="72">
        <v>0</v>
      </c>
      <c r="G636" s="72">
        <v>0</v>
      </c>
      <c r="H636" s="13">
        <f t="shared" si="48"/>
        <v>0</v>
      </c>
    </row>
    <row r="637" spans="1:8" x14ac:dyDescent="0.2">
      <c r="A637" s="450" t="s">
        <v>7122</v>
      </c>
      <c r="B637" s="595" t="s">
        <v>12010</v>
      </c>
      <c r="C637" s="13">
        <v>67208.791033057845</v>
      </c>
      <c r="D637" s="465">
        <v>26</v>
      </c>
      <c r="E637" s="6"/>
      <c r="F637" s="72">
        <v>0</v>
      </c>
      <c r="G637" s="72">
        <v>0</v>
      </c>
      <c r="H637" s="13">
        <f t="shared" si="48"/>
        <v>0</v>
      </c>
    </row>
    <row r="638" spans="1:8" x14ac:dyDescent="0.2">
      <c r="A638" s="450" t="s">
        <v>7123</v>
      </c>
      <c r="B638" s="595" t="s">
        <v>1604</v>
      </c>
      <c r="C638" s="13">
        <v>67208.791033057845</v>
      </c>
      <c r="D638" s="465">
        <v>26</v>
      </c>
      <c r="E638" s="6"/>
      <c r="F638" s="72">
        <v>0</v>
      </c>
      <c r="G638" s="72">
        <v>0</v>
      </c>
      <c r="H638" s="13">
        <f t="shared" si="48"/>
        <v>0</v>
      </c>
    </row>
    <row r="639" spans="1:8" x14ac:dyDescent="0.2">
      <c r="A639" s="450" t="s">
        <v>7124</v>
      </c>
      <c r="B639" s="595" t="s">
        <v>12013</v>
      </c>
      <c r="C639" s="13">
        <v>67208.791033057845</v>
      </c>
      <c r="D639" s="465">
        <v>26</v>
      </c>
      <c r="E639" s="6"/>
      <c r="F639" s="72">
        <v>0</v>
      </c>
      <c r="G639" s="72">
        <v>0</v>
      </c>
      <c r="H639" s="13">
        <f t="shared" si="48"/>
        <v>0</v>
      </c>
    </row>
    <row r="640" spans="1:8" x14ac:dyDescent="0.2">
      <c r="A640" s="450" t="s">
        <v>7125</v>
      </c>
      <c r="B640" s="595" t="s">
        <v>1605</v>
      </c>
      <c r="C640" s="13">
        <v>67208.791033057845</v>
      </c>
      <c r="D640" s="465">
        <v>26</v>
      </c>
      <c r="E640" s="6"/>
      <c r="F640" s="72">
        <v>0</v>
      </c>
      <c r="G640" s="72">
        <v>0</v>
      </c>
      <c r="H640" s="13">
        <f t="shared" si="48"/>
        <v>0</v>
      </c>
    </row>
    <row r="641" spans="1:8" x14ac:dyDescent="0.2">
      <c r="A641" s="450" t="s">
        <v>7126</v>
      </c>
      <c r="B641" s="595" t="s">
        <v>12016</v>
      </c>
      <c r="C641" s="13">
        <v>67208.791033057845</v>
      </c>
      <c r="D641" s="465">
        <v>26</v>
      </c>
      <c r="E641" s="6"/>
      <c r="F641" s="72">
        <v>0</v>
      </c>
      <c r="G641" s="72">
        <v>0</v>
      </c>
      <c r="H641" s="13">
        <f t="shared" si="48"/>
        <v>0</v>
      </c>
    </row>
    <row r="642" spans="1:8" x14ac:dyDescent="0.2">
      <c r="A642" s="450" t="s">
        <v>7127</v>
      </c>
      <c r="B642" s="595" t="s">
        <v>1606</v>
      </c>
      <c r="C642" s="13">
        <v>67208.791033057845</v>
      </c>
      <c r="D642" s="465">
        <v>26</v>
      </c>
      <c r="E642" s="6"/>
      <c r="F642" s="72">
        <v>0</v>
      </c>
      <c r="G642" s="72">
        <v>0</v>
      </c>
      <c r="H642" s="13">
        <f t="shared" si="48"/>
        <v>0</v>
      </c>
    </row>
    <row r="643" spans="1:8" x14ac:dyDescent="0.2">
      <c r="A643" s="450" t="s">
        <v>7128</v>
      </c>
      <c r="B643" s="595" t="s">
        <v>12019</v>
      </c>
      <c r="C643" s="13">
        <v>67208.791033057845</v>
      </c>
      <c r="D643" s="465">
        <v>26</v>
      </c>
      <c r="E643" s="6"/>
      <c r="F643" s="72">
        <v>0</v>
      </c>
      <c r="G643" s="72">
        <v>0</v>
      </c>
      <c r="H643" s="13">
        <f t="shared" si="48"/>
        <v>0</v>
      </c>
    </row>
    <row r="644" spans="1:8" x14ac:dyDescent="0.2">
      <c r="A644" s="450" t="s">
        <v>7129</v>
      </c>
      <c r="B644" s="595" t="s">
        <v>1607</v>
      </c>
      <c r="C644" s="13">
        <v>67208.791033057845</v>
      </c>
      <c r="D644" s="465">
        <v>27</v>
      </c>
      <c r="E644" s="6"/>
      <c r="F644" s="72">
        <v>0</v>
      </c>
      <c r="G644" s="72">
        <v>0</v>
      </c>
      <c r="H644" s="13">
        <f t="shared" si="48"/>
        <v>0</v>
      </c>
    </row>
    <row r="645" spans="1:8" x14ac:dyDescent="0.2">
      <c r="A645" s="450" t="s">
        <v>7130</v>
      </c>
      <c r="B645" s="595" t="s">
        <v>12022</v>
      </c>
      <c r="C645" s="13">
        <v>67208.791033057845</v>
      </c>
      <c r="D645" s="465">
        <v>27</v>
      </c>
      <c r="E645" s="6"/>
      <c r="F645" s="72">
        <v>0</v>
      </c>
      <c r="G645" s="72">
        <v>0</v>
      </c>
      <c r="H645" s="13">
        <f t="shared" si="48"/>
        <v>0</v>
      </c>
    </row>
    <row r="646" spans="1:8" x14ac:dyDescent="0.2">
      <c r="A646" s="450" t="s">
        <v>7131</v>
      </c>
      <c r="B646" s="595" t="s">
        <v>1608</v>
      </c>
      <c r="C646" s="13">
        <v>67208.791033057845</v>
      </c>
      <c r="D646" s="465">
        <v>27</v>
      </c>
      <c r="E646" s="6"/>
      <c r="F646" s="72">
        <v>0</v>
      </c>
      <c r="G646" s="72">
        <v>0</v>
      </c>
      <c r="H646" s="13">
        <f t="shared" si="48"/>
        <v>0</v>
      </c>
    </row>
    <row r="647" spans="1:8" x14ac:dyDescent="0.2">
      <c r="A647" s="450" t="s">
        <v>7132</v>
      </c>
      <c r="B647" s="595" t="s">
        <v>12025</v>
      </c>
      <c r="C647" s="13">
        <v>67208.791033057845</v>
      </c>
      <c r="D647" s="465">
        <v>27</v>
      </c>
      <c r="E647" s="6"/>
      <c r="F647" s="72">
        <v>0</v>
      </c>
      <c r="G647" s="72">
        <v>0</v>
      </c>
      <c r="H647" s="13">
        <f t="shared" si="48"/>
        <v>0</v>
      </c>
    </row>
    <row r="648" spans="1:8" x14ac:dyDescent="0.2">
      <c r="A648" s="450" t="s">
        <v>7133</v>
      </c>
      <c r="B648" s="595" t="s">
        <v>1508</v>
      </c>
      <c r="C648" s="13">
        <v>67208.791033057845</v>
      </c>
      <c r="D648" s="465">
        <v>27</v>
      </c>
      <c r="E648" s="6"/>
      <c r="F648" s="72">
        <v>0</v>
      </c>
      <c r="G648" s="72">
        <v>0</v>
      </c>
      <c r="H648" s="13">
        <f t="shared" si="48"/>
        <v>0</v>
      </c>
    </row>
    <row r="649" spans="1:8" x14ac:dyDescent="0.2">
      <c r="A649" s="450" t="s">
        <v>7134</v>
      </c>
      <c r="B649" s="595" t="s">
        <v>12028</v>
      </c>
      <c r="C649" s="13">
        <v>67208.791033057845</v>
      </c>
      <c r="D649" s="465">
        <v>27</v>
      </c>
      <c r="E649" s="6"/>
      <c r="F649" s="72">
        <v>0</v>
      </c>
      <c r="G649" s="72">
        <v>0</v>
      </c>
      <c r="H649" s="13">
        <f t="shared" si="48"/>
        <v>0</v>
      </c>
    </row>
    <row r="650" spans="1:8" x14ac:dyDescent="0.2">
      <c r="A650" s="450" t="s">
        <v>7135</v>
      </c>
      <c r="B650" s="595" t="s">
        <v>1609</v>
      </c>
      <c r="C650" s="13">
        <v>67208.791033057845</v>
      </c>
      <c r="D650" s="465">
        <v>27</v>
      </c>
      <c r="E650" s="6"/>
      <c r="F650" s="72">
        <v>0</v>
      </c>
      <c r="G650" s="72">
        <v>0</v>
      </c>
      <c r="H650" s="13">
        <f t="shared" si="48"/>
        <v>0</v>
      </c>
    </row>
    <row r="651" spans="1:8" x14ac:dyDescent="0.2">
      <c r="A651" s="450" t="s">
        <v>7136</v>
      </c>
      <c r="B651" s="595" t="s">
        <v>12031</v>
      </c>
      <c r="C651" s="13">
        <v>67208.791033057845</v>
      </c>
      <c r="D651" s="465">
        <v>27</v>
      </c>
      <c r="E651" s="6"/>
      <c r="F651" s="72">
        <v>0</v>
      </c>
      <c r="G651" s="72">
        <v>0</v>
      </c>
      <c r="H651" s="13">
        <f t="shared" si="48"/>
        <v>0</v>
      </c>
    </row>
    <row r="652" spans="1:8" x14ac:dyDescent="0.2">
      <c r="A652" s="450" t="s">
        <v>7137</v>
      </c>
      <c r="B652" s="595" t="s">
        <v>1610</v>
      </c>
      <c r="C652" s="13">
        <v>67208.791033057845</v>
      </c>
      <c r="D652" s="465">
        <v>27</v>
      </c>
      <c r="E652" s="6"/>
      <c r="F652" s="72">
        <v>0</v>
      </c>
      <c r="G652" s="72">
        <v>0</v>
      </c>
      <c r="H652" s="13">
        <f t="shared" si="48"/>
        <v>0</v>
      </c>
    </row>
    <row r="653" spans="1:8" x14ac:dyDescent="0.2">
      <c r="A653" s="450" t="s">
        <v>7138</v>
      </c>
      <c r="B653" s="595" t="s">
        <v>12084</v>
      </c>
      <c r="C653" s="13">
        <v>67208.791033057845</v>
      </c>
      <c r="D653" s="465">
        <v>27</v>
      </c>
      <c r="E653" s="6"/>
      <c r="F653" s="72">
        <v>0</v>
      </c>
      <c r="G653" s="72">
        <v>0</v>
      </c>
      <c r="H653" s="13">
        <f t="shared" si="48"/>
        <v>0</v>
      </c>
    </row>
    <row r="654" spans="1:8" x14ac:dyDescent="0.2">
      <c r="A654" s="450" t="s">
        <v>7139</v>
      </c>
      <c r="B654" s="595" t="s">
        <v>1611</v>
      </c>
      <c r="C654" s="13">
        <v>67208.791033057845</v>
      </c>
      <c r="D654" s="465">
        <v>27</v>
      </c>
      <c r="E654" s="6"/>
      <c r="F654" s="72">
        <v>0</v>
      </c>
      <c r="G654" s="72">
        <v>0</v>
      </c>
      <c r="H654" s="13">
        <f t="shared" ref="H654:H717" si="49">G654-F654</f>
        <v>0</v>
      </c>
    </row>
    <row r="655" spans="1:8" x14ac:dyDescent="0.2">
      <c r="A655" s="450" t="s">
        <v>12332</v>
      </c>
      <c r="B655" s="595" t="s">
        <v>12085</v>
      </c>
      <c r="C655" s="13">
        <v>67208.791033057845</v>
      </c>
      <c r="D655" s="465">
        <v>27</v>
      </c>
      <c r="E655" s="6"/>
      <c r="F655" s="72">
        <v>0</v>
      </c>
      <c r="G655" s="72">
        <v>0</v>
      </c>
      <c r="H655" s="13">
        <f t="shared" si="49"/>
        <v>0</v>
      </c>
    </row>
    <row r="656" spans="1:8" x14ac:dyDescent="0.2">
      <c r="A656" s="450" t="s">
        <v>12333</v>
      </c>
      <c r="B656" s="595" t="s">
        <v>1612</v>
      </c>
      <c r="C656" s="13">
        <v>67208.791033057845</v>
      </c>
      <c r="D656" s="465">
        <v>27</v>
      </c>
      <c r="E656" s="6"/>
      <c r="F656" s="72">
        <v>0</v>
      </c>
      <c r="G656" s="72">
        <v>0</v>
      </c>
      <c r="H656" s="13">
        <f t="shared" si="49"/>
        <v>0</v>
      </c>
    </row>
    <row r="657" spans="1:8" x14ac:dyDescent="0.2">
      <c r="A657" s="450" t="s">
        <v>12334</v>
      </c>
      <c r="B657" s="595" t="s">
        <v>12086</v>
      </c>
      <c r="C657" s="13">
        <v>67208.791033057845</v>
      </c>
      <c r="D657" s="465">
        <v>27</v>
      </c>
      <c r="E657" s="6"/>
      <c r="F657" s="72">
        <v>0</v>
      </c>
      <c r="G657" s="72">
        <v>0</v>
      </c>
      <c r="H657" s="13">
        <f t="shared" si="49"/>
        <v>0</v>
      </c>
    </row>
    <row r="658" spans="1:8" x14ac:dyDescent="0.2">
      <c r="A658" s="450" t="s">
        <v>12335</v>
      </c>
      <c r="B658" s="595" t="s">
        <v>1613</v>
      </c>
      <c r="C658" s="13">
        <v>67208.791033057845</v>
      </c>
      <c r="D658" s="465">
        <v>27</v>
      </c>
      <c r="E658" s="6"/>
      <c r="F658" s="72">
        <v>0</v>
      </c>
      <c r="G658" s="72">
        <v>0</v>
      </c>
      <c r="H658" s="13">
        <f t="shared" si="49"/>
        <v>0</v>
      </c>
    </row>
    <row r="659" spans="1:8" x14ac:dyDescent="0.2">
      <c r="A659" s="450" t="s">
        <v>12336</v>
      </c>
      <c r="B659" s="595" t="s">
        <v>12087</v>
      </c>
      <c r="C659" s="13">
        <v>67208.791033057845</v>
      </c>
      <c r="D659" s="465">
        <v>28</v>
      </c>
      <c r="E659" s="6"/>
      <c r="F659" s="72">
        <v>0</v>
      </c>
      <c r="G659" s="72">
        <v>0</v>
      </c>
      <c r="H659" s="13">
        <f t="shared" si="49"/>
        <v>0</v>
      </c>
    </row>
    <row r="660" spans="1:8" x14ac:dyDescent="0.2">
      <c r="A660" s="450" t="s">
        <v>12337</v>
      </c>
      <c r="B660" s="595" t="s">
        <v>1614</v>
      </c>
      <c r="C660" s="13">
        <v>67208.791033057845</v>
      </c>
      <c r="D660" s="465">
        <v>28</v>
      </c>
      <c r="E660" s="6"/>
      <c r="F660" s="72">
        <v>0</v>
      </c>
      <c r="G660" s="72">
        <v>0</v>
      </c>
      <c r="H660" s="13">
        <f t="shared" si="49"/>
        <v>0</v>
      </c>
    </row>
    <row r="661" spans="1:8" x14ac:dyDescent="0.2">
      <c r="A661" s="450" t="s">
        <v>12338</v>
      </c>
      <c r="B661" s="595" t="s">
        <v>12088</v>
      </c>
      <c r="C661" s="13">
        <v>67208.791033057845</v>
      </c>
      <c r="D661" s="465">
        <v>28</v>
      </c>
      <c r="E661" s="6"/>
      <c r="F661" s="72">
        <v>0</v>
      </c>
      <c r="G661" s="72">
        <v>0</v>
      </c>
      <c r="H661" s="13">
        <f t="shared" si="49"/>
        <v>0</v>
      </c>
    </row>
    <row r="662" spans="1:8" x14ac:dyDescent="0.2">
      <c r="A662" s="450" t="s">
        <v>12339</v>
      </c>
      <c r="B662" s="595" t="s">
        <v>1615</v>
      </c>
      <c r="C662" s="13">
        <v>67208.791033057845</v>
      </c>
      <c r="D662" s="465">
        <v>28</v>
      </c>
      <c r="E662" s="6"/>
      <c r="F662" s="72">
        <v>0</v>
      </c>
      <c r="G662" s="72">
        <v>0</v>
      </c>
      <c r="H662" s="13">
        <f t="shared" si="49"/>
        <v>0</v>
      </c>
    </row>
    <row r="663" spans="1:8" x14ac:dyDescent="0.2">
      <c r="A663" s="450" t="s">
        <v>12340</v>
      </c>
      <c r="B663" s="595" t="s">
        <v>1517</v>
      </c>
      <c r="C663" s="13">
        <v>67208.791033057845</v>
      </c>
      <c r="D663" s="465">
        <v>28</v>
      </c>
      <c r="E663" s="6"/>
      <c r="F663" s="72">
        <v>0</v>
      </c>
      <c r="G663" s="72">
        <v>0</v>
      </c>
      <c r="H663" s="13">
        <f t="shared" si="49"/>
        <v>0</v>
      </c>
    </row>
    <row r="664" spans="1:8" x14ac:dyDescent="0.2">
      <c r="A664" s="450" t="s">
        <v>12341</v>
      </c>
      <c r="B664" s="595" t="s">
        <v>1616</v>
      </c>
      <c r="C664" s="13">
        <v>67208.791033057845</v>
      </c>
      <c r="D664" s="465">
        <v>28</v>
      </c>
      <c r="E664" s="6"/>
      <c r="F664" s="72">
        <v>0</v>
      </c>
      <c r="G664" s="72">
        <v>0</v>
      </c>
      <c r="H664" s="13">
        <f t="shared" si="49"/>
        <v>0</v>
      </c>
    </row>
    <row r="665" spans="1:8" x14ac:dyDescent="0.2">
      <c r="A665" s="450" t="s">
        <v>12342</v>
      </c>
      <c r="B665" s="595" t="s">
        <v>12089</v>
      </c>
      <c r="C665" s="13">
        <v>67208.791033057845</v>
      </c>
      <c r="D665" s="465">
        <v>28</v>
      </c>
      <c r="E665" s="6"/>
      <c r="F665" s="72">
        <v>0</v>
      </c>
      <c r="G665" s="72">
        <v>0</v>
      </c>
      <c r="H665" s="13">
        <f t="shared" si="49"/>
        <v>0</v>
      </c>
    </row>
    <row r="666" spans="1:8" x14ac:dyDescent="0.2">
      <c r="A666" s="450" t="s">
        <v>12343</v>
      </c>
      <c r="B666" s="595" t="s">
        <v>1617</v>
      </c>
      <c r="C666" s="13">
        <v>67208.791033057845</v>
      </c>
      <c r="D666" s="465">
        <v>28</v>
      </c>
      <c r="E666" s="6"/>
      <c r="F666" s="72">
        <v>0</v>
      </c>
      <c r="G666" s="72">
        <v>0</v>
      </c>
      <c r="H666" s="13">
        <f t="shared" si="49"/>
        <v>0</v>
      </c>
    </row>
    <row r="667" spans="1:8" x14ac:dyDescent="0.2">
      <c r="A667" s="450" t="s">
        <v>12344</v>
      </c>
      <c r="B667" s="595" t="s">
        <v>12092</v>
      </c>
      <c r="C667" s="13">
        <v>67208.791033057845</v>
      </c>
      <c r="D667" s="465">
        <v>28</v>
      </c>
      <c r="E667" s="6"/>
      <c r="F667" s="72">
        <v>0</v>
      </c>
      <c r="G667" s="72">
        <v>0</v>
      </c>
      <c r="H667" s="13">
        <f t="shared" si="49"/>
        <v>0</v>
      </c>
    </row>
    <row r="668" spans="1:8" x14ac:dyDescent="0.2">
      <c r="A668" s="450" t="s">
        <v>12345</v>
      </c>
      <c r="B668" s="595" t="s">
        <v>1618</v>
      </c>
      <c r="C668" s="13">
        <v>67208.791033057845</v>
      </c>
      <c r="D668" s="465">
        <v>28</v>
      </c>
      <c r="E668" s="6"/>
      <c r="F668" s="72">
        <v>0</v>
      </c>
      <c r="G668" s="72">
        <v>0</v>
      </c>
      <c r="H668" s="13">
        <f t="shared" si="49"/>
        <v>0</v>
      </c>
    </row>
    <row r="669" spans="1:8" x14ac:dyDescent="0.2">
      <c r="A669" s="450" t="s">
        <v>12346</v>
      </c>
      <c r="B669" s="595" t="s">
        <v>12095</v>
      </c>
      <c r="C669" s="13">
        <v>67208.791033057845</v>
      </c>
      <c r="D669" s="465">
        <v>28</v>
      </c>
      <c r="E669" s="6"/>
      <c r="F669" s="72">
        <v>0</v>
      </c>
      <c r="G669" s="72">
        <v>0</v>
      </c>
      <c r="H669" s="13">
        <f t="shared" si="49"/>
        <v>0</v>
      </c>
    </row>
    <row r="670" spans="1:8" x14ac:dyDescent="0.2">
      <c r="A670" s="450" t="s">
        <v>12347</v>
      </c>
      <c r="B670" s="595" t="s">
        <v>1619</v>
      </c>
      <c r="C670" s="13">
        <v>67208.791033057845</v>
      </c>
      <c r="D670" s="465">
        <v>28</v>
      </c>
      <c r="E670" s="6"/>
      <c r="F670" s="72">
        <v>0</v>
      </c>
      <c r="G670" s="72">
        <v>0</v>
      </c>
      <c r="H670" s="13">
        <f t="shared" si="49"/>
        <v>0</v>
      </c>
    </row>
    <row r="671" spans="1:8" x14ac:dyDescent="0.2">
      <c r="A671" s="450" t="s">
        <v>12348</v>
      </c>
      <c r="B671" s="595" t="s">
        <v>12098</v>
      </c>
      <c r="C671" s="13">
        <v>67208.791033057845</v>
      </c>
      <c r="D671" s="465">
        <v>28</v>
      </c>
      <c r="E671" s="6"/>
      <c r="F671" s="72">
        <v>0</v>
      </c>
      <c r="G671" s="72">
        <v>0</v>
      </c>
      <c r="H671" s="13">
        <f t="shared" si="49"/>
        <v>0</v>
      </c>
    </row>
    <row r="672" spans="1:8" x14ac:dyDescent="0.2">
      <c r="A672" s="450" t="s">
        <v>12349</v>
      </c>
      <c r="B672" s="595" t="s">
        <v>1620</v>
      </c>
      <c r="C672" s="13">
        <v>67208.791033057845</v>
      </c>
      <c r="D672" s="465">
        <v>28</v>
      </c>
      <c r="E672" s="6"/>
      <c r="F672" s="72">
        <v>0</v>
      </c>
      <c r="G672" s="72">
        <v>0</v>
      </c>
      <c r="H672" s="13">
        <f t="shared" si="49"/>
        <v>0</v>
      </c>
    </row>
    <row r="673" spans="1:8" x14ac:dyDescent="0.2">
      <c r="A673" s="450" t="s">
        <v>12350</v>
      </c>
      <c r="B673" s="595" t="s">
        <v>12101</v>
      </c>
      <c r="C673" s="13">
        <v>67208.791033057845</v>
      </c>
      <c r="D673" s="465">
        <v>28</v>
      </c>
      <c r="E673" s="6"/>
      <c r="F673" s="72">
        <v>0</v>
      </c>
      <c r="G673" s="72">
        <v>0</v>
      </c>
      <c r="H673" s="13">
        <f t="shared" si="49"/>
        <v>0</v>
      </c>
    </row>
    <row r="674" spans="1:8" x14ac:dyDescent="0.2">
      <c r="A674" s="450" t="s">
        <v>12351</v>
      </c>
      <c r="B674" s="595" t="s">
        <v>1621</v>
      </c>
      <c r="C674" s="13">
        <v>67208.791033057845</v>
      </c>
      <c r="D674" s="465">
        <v>29</v>
      </c>
      <c r="E674" s="6"/>
      <c r="F674" s="72">
        <v>0</v>
      </c>
      <c r="G674" s="72">
        <v>0</v>
      </c>
      <c r="H674" s="13">
        <f t="shared" si="49"/>
        <v>0</v>
      </c>
    </row>
    <row r="675" spans="1:8" x14ac:dyDescent="0.2">
      <c r="A675" s="450" t="s">
        <v>12352</v>
      </c>
      <c r="B675" s="595" t="s">
        <v>12104</v>
      </c>
      <c r="C675" s="13">
        <v>67208.791033057845</v>
      </c>
      <c r="D675" s="465">
        <v>29</v>
      </c>
      <c r="E675" s="6"/>
      <c r="F675" s="72">
        <v>0</v>
      </c>
      <c r="G675" s="72">
        <v>0</v>
      </c>
      <c r="H675" s="13">
        <f t="shared" si="49"/>
        <v>0</v>
      </c>
    </row>
    <row r="676" spans="1:8" x14ac:dyDescent="0.2">
      <c r="A676" s="450" t="s">
        <v>12353</v>
      </c>
      <c r="B676" s="595" t="s">
        <v>1622</v>
      </c>
      <c r="C676" s="13">
        <v>67208.791033057845</v>
      </c>
      <c r="D676" s="465">
        <v>29</v>
      </c>
      <c r="E676" s="6"/>
      <c r="F676" s="72">
        <v>0</v>
      </c>
      <c r="G676" s="72">
        <v>0</v>
      </c>
      <c r="H676" s="13">
        <f t="shared" si="49"/>
        <v>0</v>
      </c>
    </row>
    <row r="677" spans="1:8" x14ac:dyDescent="0.2">
      <c r="A677" s="450" t="s">
        <v>12354</v>
      </c>
      <c r="B677" s="595" t="s">
        <v>12107</v>
      </c>
      <c r="C677" s="13">
        <v>67208.791033057845</v>
      </c>
      <c r="D677" s="465">
        <v>29</v>
      </c>
      <c r="E677" s="6"/>
      <c r="F677" s="72">
        <v>0</v>
      </c>
      <c r="G677" s="72">
        <v>0</v>
      </c>
      <c r="H677" s="13">
        <f t="shared" si="49"/>
        <v>0</v>
      </c>
    </row>
    <row r="678" spans="1:8" x14ac:dyDescent="0.2">
      <c r="A678" s="450" t="s">
        <v>12355</v>
      </c>
      <c r="B678" s="595" t="s">
        <v>1520</v>
      </c>
      <c r="C678" s="13">
        <v>67208.791033057845</v>
      </c>
      <c r="D678" s="465">
        <v>29</v>
      </c>
      <c r="E678" s="6"/>
      <c r="F678" s="72">
        <v>0</v>
      </c>
      <c r="G678" s="72">
        <v>0</v>
      </c>
      <c r="H678" s="13">
        <f t="shared" si="49"/>
        <v>0</v>
      </c>
    </row>
    <row r="679" spans="1:8" x14ac:dyDescent="0.2">
      <c r="A679" s="450" t="s">
        <v>12356</v>
      </c>
      <c r="B679" s="595" t="s">
        <v>12110</v>
      </c>
      <c r="C679" s="13">
        <v>67208.791033057845</v>
      </c>
      <c r="D679" s="465">
        <v>29</v>
      </c>
      <c r="E679" s="6"/>
      <c r="F679" s="72">
        <v>0</v>
      </c>
      <c r="G679" s="72">
        <v>0</v>
      </c>
      <c r="H679" s="13">
        <f t="shared" si="49"/>
        <v>0</v>
      </c>
    </row>
    <row r="680" spans="1:8" x14ac:dyDescent="0.2">
      <c r="A680" s="450" t="s">
        <v>12357</v>
      </c>
      <c r="B680" s="595" t="s">
        <v>1623</v>
      </c>
      <c r="C680" s="13">
        <v>67208.791033057845</v>
      </c>
      <c r="D680" s="465">
        <v>29</v>
      </c>
      <c r="E680" s="6"/>
      <c r="F680" s="72">
        <v>0</v>
      </c>
      <c r="G680" s="72">
        <v>0</v>
      </c>
      <c r="H680" s="13">
        <f t="shared" si="49"/>
        <v>0</v>
      </c>
    </row>
    <row r="681" spans="1:8" x14ac:dyDescent="0.2">
      <c r="A681" s="450" t="s">
        <v>12358</v>
      </c>
      <c r="B681" s="595" t="s">
        <v>12113</v>
      </c>
      <c r="C681" s="13">
        <v>67208.791033057845</v>
      </c>
      <c r="D681" s="465">
        <v>29</v>
      </c>
      <c r="E681" s="6"/>
      <c r="F681" s="72">
        <v>0</v>
      </c>
      <c r="G681" s="72">
        <v>0</v>
      </c>
      <c r="H681" s="13">
        <f t="shared" si="49"/>
        <v>0</v>
      </c>
    </row>
    <row r="682" spans="1:8" x14ac:dyDescent="0.2">
      <c r="A682" s="450" t="s">
        <v>12359</v>
      </c>
      <c r="B682" s="595" t="s">
        <v>1625</v>
      </c>
      <c r="C682" s="13">
        <v>67208.791033057845</v>
      </c>
      <c r="D682" s="465">
        <v>29</v>
      </c>
      <c r="E682" s="6"/>
      <c r="F682" s="72">
        <v>0</v>
      </c>
      <c r="G682" s="72">
        <v>0</v>
      </c>
      <c r="H682" s="13">
        <f t="shared" si="49"/>
        <v>0</v>
      </c>
    </row>
    <row r="683" spans="1:8" x14ac:dyDescent="0.2">
      <c r="A683" s="450" t="s">
        <v>12360</v>
      </c>
      <c r="B683" s="595" t="s">
        <v>12116</v>
      </c>
      <c r="C683" s="13">
        <v>67208.791033057845</v>
      </c>
      <c r="D683" s="465">
        <v>29</v>
      </c>
      <c r="E683" s="6"/>
      <c r="F683" s="72">
        <v>0</v>
      </c>
      <c r="G683" s="72">
        <v>0</v>
      </c>
      <c r="H683" s="13">
        <f t="shared" si="49"/>
        <v>0</v>
      </c>
    </row>
    <row r="684" spans="1:8" x14ac:dyDescent="0.2">
      <c r="A684" s="450" t="s">
        <v>12361</v>
      </c>
      <c r="B684" s="595" t="s">
        <v>1626</v>
      </c>
      <c r="C684" s="13">
        <v>67208.791033057845</v>
      </c>
      <c r="D684" s="465">
        <v>29</v>
      </c>
      <c r="E684" s="6"/>
      <c r="F684" s="72">
        <v>0</v>
      </c>
      <c r="G684" s="72">
        <v>0</v>
      </c>
      <c r="H684" s="13">
        <f t="shared" si="49"/>
        <v>0</v>
      </c>
    </row>
    <row r="685" spans="1:8" x14ac:dyDescent="0.2">
      <c r="A685" s="450" t="s">
        <v>12362</v>
      </c>
      <c r="B685" s="595" t="s">
        <v>12119</v>
      </c>
      <c r="C685" s="13">
        <v>67208.791033057845</v>
      </c>
      <c r="D685" s="465">
        <v>29</v>
      </c>
      <c r="E685" s="6"/>
      <c r="F685" s="72">
        <v>0</v>
      </c>
      <c r="G685" s="72">
        <v>0</v>
      </c>
      <c r="H685" s="13">
        <f t="shared" si="49"/>
        <v>0</v>
      </c>
    </row>
    <row r="686" spans="1:8" x14ac:dyDescent="0.2">
      <c r="A686" s="450" t="s">
        <v>12363</v>
      </c>
      <c r="B686" s="595" t="s">
        <v>1627</v>
      </c>
      <c r="C686" s="13">
        <v>67208.791033057845</v>
      </c>
      <c r="D686" s="465">
        <v>29</v>
      </c>
      <c r="E686" s="6"/>
      <c r="F686" s="72">
        <v>0</v>
      </c>
      <c r="G686" s="72">
        <v>0</v>
      </c>
      <c r="H686" s="13">
        <f t="shared" si="49"/>
        <v>0</v>
      </c>
    </row>
    <row r="687" spans="1:8" x14ac:dyDescent="0.2">
      <c r="A687" s="450" t="s">
        <v>12364</v>
      </c>
      <c r="B687" s="595" t="s">
        <v>12122</v>
      </c>
      <c r="C687" s="13">
        <v>67208.791033057845</v>
      </c>
      <c r="D687" s="465">
        <v>29</v>
      </c>
      <c r="E687" s="6"/>
      <c r="F687" s="72">
        <v>0</v>
      </c>
      <c r="G687" s="72">
        <v>0</v>
      </c>
      <c r="H687" s="13">
        <f t="shared" si="49"/>
        <v>0</v>
      </c>
    </row>
    <row r="688" spans="1:8" x14ac:dyDescent="0.2">
      <c r="A688" s="450" t="s">
        <v>12365</v>
      </c>
      <c r="B688" s="595" t="s">
        <v>1628</v>
      </c>
      <c r="C688" s="13">
        <v>67208.791033057845</v>
      </c>
      <c r="D688" s="465">
        <v>29</v>
      </c>
      <c r="E688" s="6"/>
      <c r="F688" s="72">
        <v>0</v>
      </c>
      <c r="G688" s="72">
        <v>0</v>
      </c>
      <c r="H688" s="13">
        <f t="shared" si="49"/>
        <v>0</v>
      </c>
    </row>
    <row r="689" spans="1:8" x14ac:dyDescent="0.2">
      <c r="A689" s="450" t="s">
        <v>12366</v>
      </c>
      <c r="B689" s="595" t="s">
        <v>12125</v>
      </c>
      <c r="C689" s="13">
        <v>67208.791033057845</v>
      </c>
      <c r="D689" s="465">
        <v>30</v>
      </c>
      <c r="E689" s="6"/>
      <c r="F689" s="72">
        <v>0</v>
      </c>
      <c r="G689" s="72">
        <v>0</v>
      </c>
      <c r="H689" s="13">
        <f t="shared" si="49"/>
        <v>0</v>
      </c>
    </row>
    <row r="690" spans="1:8" x14ac:dyDescent="0.2">
      <c r="A690" s="450" t="s">
        <v>12367</v>
      </c>
      <c r="B690" s="595" t="s">
        <v>1629</v>
      </c>
      <c r="C690" s="13">
        <v>67208.791033057845</v>
      </c>
      <c r="D690" s="465">
        <v>30</v>
      </c>
      <c r="E690" s="6"/>
      <c r="F690" s="72">
        <v>0</v>
      </c>
      <c r="G690" s="72">
        <v>0</v>
      </c>
      <c r="H690" s="13">
        <f t="shared" si="49"/>
        <v>0</v>
      </c>
    </row>
    <row r="691" spans="1:8" x14ac:dyDescent="0.2">
      <c r="A691" s="450" t="s">
        <v>12368</v>
      </c>
      <c r="B691" s="595" t="s">
        <v>12128</v>
      </c>
      <c r="C691" s="13">
        <v>67208.791033057845</v>
      </c>
      <c r="D691" s="465">
        <v>30</v>
      </c>
      <c r="E691" s="6"/>
      <c r="F691" s="72">
        <v>0</v>
      </c>
      <c r="G691" s="72">
        <v>0</v>
      </c>
      <c r="H691" s="13">
        <f t="shared" si="49"/>
        <v>0</v>
      </c>
    </row>
    <row r="692" spans="1:8" x14ac:dyDescent="0.2">
      <c r="A692" s="450" t="s">
        <v>12369</v>
      </c>
      <c r="B692" s="595" t="s">
        <v>1630</v>
      </c>
      <c r="C692" s="13">
        <v>67208.791033057845</v>
      </c>
      <c r="D692" s="465">
        <v>30</v>
      </c>
      <c r="E692" s="6"/>
      <c r="F692" s="72">
        <v>0</v>
      </c>
      <c r="G692" s="72">
        <v>0</v>
      </c>
      <c r="H692" s="13">
        <f t="shared" si="49"/>
        <v>0</v>
      </c>
    </row>
    <row r="693" spans="1:8" x14ac:dyDescent="0.2">
      <c r="A693" s="450" t="s">
        <v>12370</v>
      </c>
      <c r="B693" s="595" t="s">
        <v>1521</v>
      </c>
      <c r="C693" s="13">
        <v>67208.791033057845</v>
      </c>
      <c r="D693" s="465">
        <v>30</v>
      </c>
      <c r="E693" s="6"/>
      <c r="F693" s="72">
        <v>0</v>
      </c>
      <c r="G693" s="72">
        <v>0</v>
      </c>
      <c r="H693" s="13">
        <f t="shared" si="49"/>
        <v>0</v>
      </c>
    </row>
    <row r="694" spans="1:8" x14ac:dyDescent="0.2">
      <c r="A694" s="450" t="s">
        <v>12371</v>
      </c>
      <c r="B694" s="595" t="s">
        <v>1631</v>
      </c>
      <c r="C694" s="13">
        <v>67208.791033057845</v>
      </c>
      <c r="D694" s="465">
        <v>30</v>
      </c>
      <c r="E694" s="6"/>
      <c r="F694" s="72">
        <v>0</v>
      </c>
      <c r="G694" s="72">
        <v>0</v>
      </c>
      <c r="H694" s="13">
        <f t="shared" si="49"/>
        <v>0</v>
      </c>
    </row>
    <row r="695" spans="1:8" x14ac:dyDescent="0.2">
      <c r="A695" s="450" t="s">
        <v>12372</v>
      </c>
      <c r="B695" s="595" t="s">
        <v>12133</v>
      </c>
      <c r="C695" s="13">
        <v>67208.791033057845</v>
      </c>
      <c r="D695" s="465">
        <v>30</v>
      </c>
      <c r="E695" s="6"/>
      <c r="F695" s="72">
        <v>0</v>
      </c>
      <c r="G695" s="72">
        <v>0</v>
      </c>
      <c r="H695" s="13">
        <f t="shared" si="49"/>
        <v>0</v>
      </c>
    </row>
    <row r="696" spans="1:8" x14ac:dyDescent="0.2">
      <c r="A696" s="450" t="s">
        <v>12373</v>
      </c>
      <c r="B696" s="595" t="s">
        <v>1632</v>
      </c>
      <c r="C696" s="13">
        <v>67208.791033057845</v>
      </c>
      <c r="D696" s="465">
        <v>30</v>
      </c>
      <c r="E696" s="6"/>
      <c r="F696" s="72">
        <v>0</v>
      </c>
      <c r="G696" s="72">
        <v>0</v>
      </c>
      <c r="H696" s="13">
        <f t="shared" si="49"/>
        <v>0</v>
      </c>
    </row>
    <row r="697" spans="1:8" x14ac:dyDescent="0.2">
      <c r="A697" s="450" t="s">
        <v>12374</v>
      </c>
      <c r="B697" s="595" t="s">
        <v>12136</v>
      </c>
      <c r="C697" s="13">
        <v>67208.791033057845</v>
      </c>
      <c r="D697" s="465">
        <v>30</v>
      </c>
      <c r="E697" s="6"/>
      <c r="F697" s="72">
        <v>0</v>
      </c>
      <c r="G697" s="72">
        <v>0</v>
      </c>
      <c r="H697" s="13">
        <f t="shared" si="49"/>
        <v>0</v>
      </c>
    </row>
    <row r="698" spans="1:8" x14ac:dyDescent="0.2">
      <c r="A698" s="450" t="s">
        <v>12375</v>
      </c>
      <c r="B698" s="595" t="s">
        <v>1633</v>
      </c>
      <c r="C698" s="13">
        <v>67208.791033057845</v>
      </c>
      <c r="D698" s="465">
        <v>30</v>
      </c>
      <c r="E698" s="6"/>
      <c r="F698" s="72">
        <v>0</v>
      </c>
      <c r="G698" s="72">
        <v>0</v>
      </c>
      <c r="H698" s="13">
        <f t="shared" si="49"/>
        <v>0</v>
      </c>
    </row>
    <row r="699" spans="1:8" x14ac:dyDescent="0.2">
      <c r="A699" s="450" t="s">
        <v>12376</v>
      </c>
      <c r="B699" s="595" t="s">
        <v>12139</v>
      </c>
      <c r="C699" s="13">
        <v>67208.791033057845</v>
      </c>
      <c r="D699" s="465">
        <v>30</v>
      </c>
      <c r="E699" s="6"/>
      <c r="F699" s="72">
        <v>0</v>
      </c>
      <c r="G699" s="72">
        <v>0</v>
      </c>
      <c r="H699" s="13">
        <f t="shared" si="49"/>
        <v>0</v>
      </c>
    </row>
    <row r="700" spans="1:8" x14ac:dyDescent="0.2">
      <c r="A700" s="450" t="s">
        <v>12377</v>
      </c>
      <c r="B700" s="595" t="s">
        <v>1634</v>
      </c>
      <c r="C700" s="13">
        <v>67208.791033057845</v>
      </c>
      <c r="D700" s="465">
        <v>30</v>
      </c>
      <c r="E700" s="6"/>
      <c r="F700" s="72">
        <v>0</v>
      </c>
      <c r="G700" s="72">
        <v>0</v>
      </c>
      <c r="H700" s="13">
        <f t="shared" si="49"/>
        <v>0</v>
      </c>
    </row>
    <row r="701" spans="1:8" x14ac:dyDescent="0.2">
      <c r="A701" s="450" t="s">
        <v>12378</v>
      </c>
      <c r="B701" s="595" t="s">
        <v>12142</v>
      </c>
      <c r="C701" s="13">
        <v>67208.791033057845</v>
      </c>
      <c r="D701" s="465">
        <v>30</v>
      </c>
      <c r="E701" s="6"/>
      <c r="F701" s="72">
        <v>0</v>
      </c>
      <c r="G701" s="72">
        <v>0</v>
      </c>
      <c r="H701" s="13">
        <f t="shared" si="49"/>
        <v>0</v>
      </c>
    </row>
    <row r="702" spans="1:8" x14ac:dyDescent="0.2">
      <c r="A702" s="450" t="s">
        <v>12379</v>
      </c>
      <c r="B702" s="595" t="s">
        <v>1635</v>
      </c>
      <c r="C702" s="13">
        <v>67208.791033057845</v>
      </c>
      <c r="D702" s="465">
        <v>30</v>
      </c>
      <c r="E702" s="6"/>
      <c r="F702" s="72">
        <v>0</v>
      </c>
      <c r="G702" s="72">
        <v>0</v>
      </c>
      <c r="H702" s="13">
        <f t="shared" si="49"/>
        <v>0</v>
      </c>
    </row>
    <row r="703" spans="1:8" x14ac:dyDescent="0.2">
      <c r="A703" s="450" t="s">
        <v>12380</v>
      </c>
      <c r="B703" s="595" t="s">
        <v>12145</v>
      </c>
      <c r="C703" s="13">
        <v>67208.791033057845</v>
      </c>
      <c r="D703" s="465">
        <v>30</v>
      </c>
      <c r="E703" s="6"/>
      <c r="F703" s="72">
        <v>0</v>
      </c>
      <c r="G703" s="72">
        <v>0</v>
      </c>
      <c r="H703" s="13">
        <f t="shared" si="49"/>
        <v>0</v>
      </c>
    </row>
    <row r="704" spans="1:8" x14ac:dyDescent="0.2">
      <c r="A704" s="450" t="s">
        <v>12381</v>
      </c>
      <c r="B704" s="595" t="s">
        <v>1636</v>
      </c>
      <c r="C704" s="13">
        <v>67208.791033057845</v>
      </c>
      <c r="D704" s="465">
        <v>31</v>
      </c>
      <c r="E704" s="6"/>
      <c r="F704" s="72">
        <v>0</v>
      </c>
      <c r="G704" s="72">
        <v>0</v>
      </c>
      <c r="H704" s="13">
        <f t="shared" si="49"/>
        <v>0</v>
      </c>
    </row>
    <row r="705" spans="1:8" x14ac:dyDescent="0.2">
      <c r="A705" s="450" t="s">
        <v>12382</v>
      </c>
      <c r="B705" s="595" t="s">
        <v>12148</v>
      </c>
      <c r="C705" s="13">
        <v>67208.791033057845</v>
      </c>
      <c r="D705" s="465">
        <v>31</v>
      </c>
      <c r="E705" s="6"/>
      <c r="F705" s="72">
        <v>0</v>
      </c>
      <c r="G705" s="72">
        <v>0</v>
      </c>
      <c r="H705" s="13">
        <f t="shared" si="49"/>
        <v>0</v>
      </c>
    </row>
    <row r="706" spans="1:8" x14ac:dyDescent="0.2">
      <c r="A706" s="450" t="s">
        <v>12383</v>
      </c>
      <c r="B706" s="595" t="s">
        <v>1637</v>
      </c>
      <c r="C706" s="13">
        <v>67208.791033057845</v>
      </c>
      <c r="D706" s="465">
        <v>31</v>
      </c>
      <c r="E706" s="6"/>
      <c r="F706" s="72">
        <v>0</v>
      </c>
      <c r="G706" s="72">
        <v>0</v>
      </c>
      <c r="H706" s="13">
        <f t="shared" si="49"/>
        <v>0</v>
      </c>
    </row>
    <row r="707" spans="1:8" x14ac:dyDescent="0.2">
      <c r="A707" s="450" t="s">
        <v>12384</v>
      </c>
      <c r="B707" s="595" t="s">
        <v>12151</v>
      </c>
      <c r="C707" s="13">
        <v>67208.791033057845</v>
      </c>
      <c r="D707" s="465">
        <v>31</v>
      </c>
      <c r="E707" s="6"/>
      <c r="F707" s="72">
        <v>0</v>
      </c>
      <c r="G707" s="72">
        <v>0</v>
      </c>
      <c r="H707" s="13">
        <f t="shared" si="49"/>
        <v>0</v>
      </c>
    </row>
    <row r="708" spans="1:8" x14ac:dyDescent="0.2">
      <c r="A708" s="450" t="s">
        <v>12385</v>
      </c>
      <c r="B708" s="595" t="s">
        <v>1638</v>
      </c>
      <c r="C708" s="13">
        <v>67208.791033057845</v>
      </c>
      <c r="D708" s="465">
        <v>31</v>
      </c>
      <c r="E708" s="6"/>
      <c r="F708" s="72">
        <v>0</v>
      </c>
      <c r="G708" s="72">
        <v>0</v>
      </c>
      <c r="H708" s="13">
        <f t="shared" si="49"/>
        <v>0</v>
      </c>
    </row>
    <row r="709" spans="1:8" x14ac:dyDescent="0.2">
      <c r="A709" s="450" t="s">
        <v>12386</v>
      </c>
      <c r="B709" s="595" t="s">
        <v>12154</v>
      </c>
      <c r="C709" s="13">
        <v>67208.791033057845</v>
      </c>
      <c r="D709" s="465">
        <v>31</v>
      </c>
      <c r="E709" s="6"/>
      <c r="F709" s="72">
        <v>0</v>
      </c>
      <c r="G709" s="72">
        <v>0</v>
      </c>
      <c r="H709" s="13">
        <f t="shared" si="49"/>
        <v>0</v>
      </c>
    </row>
    <row r="710" spans="1:8" x14ac:dyDescent="0.2">
      <c r="A710" s="450" t="s">
        <v>12387</v>
      </c>
      <c r="B710" s="595" t="s">
        <v>1639</v>
      </c>
      <c r="C710" s="13">
        <v>67208.791033057845</v>
      </c>
      <c r="D710" s="465">
        <v>31</v>
      </c>
      <c r="E710" s="6"/>
      <c r="F710" s="72">
        <v>0</v>
      </c>
      <c r="G710" s="72">
        <v>0</v>
      </c>
      <c r="H710" s="13">
        <f t="shared" si="49"/>
        <v>0</v>
      </c>
    </row>
    <row r="711" spans="1:8" x14ac:dyDescent="0.2">
      <c r="A711" s="450" t="s">
        <v>12388</v>
      </c>
      <c r="B711" s="595" t="s">
        <v>12157</v>
      </c>
      <c r="C711" s="13">
        <v>67208.791033057845</v>
      </c>
      <c r="D711" s="465">
        <v>31</v>
      </c>
      <c r="E711" s="6"/>
      <c r="F711" s="72">
        <v>0</v>
      </c>
      <c r="G711" s="72">
        <v>0</v>
      </c>
      <c r="H711" s="13">
        <f t="shared" si="49"/>
        <v>0</v>
      </c>
    </row>
    <row r="712" spans="1:8" x14ac:dyDescent="0.2">
      <c r="A712" s="450" t="s">
        <v>12389</v>
      </c>
      <c r="B712" s="595" t="s">
        <v>1640</v>
      </c>
      <c r="C712" s="13">
        <v>67208.791033057845</v>
      </c>
      <c r="D712" s="465">
        <v>31</v>
      </c>
      <c r="E712" s="6"/>
      <c r="F712" s="72">
        <v>0</v>
      </c>
      <c r="G712" s="72">
        <v>0</v>
      </c>
      <c r="H712" s="13">
        <f t="shared" si="49"/>
        <v>0</v>
      </c>
    </row>
    <row r="713" spans="1:8" x14ac:dyDescent="0.2">
      <c r="A713" s="450" t="s">
        <v>12390</v>
      </c>
      <c r="B713" s="595" t="s">
        <v>12160</v>
      </c>
      <c r="C713" s="13">
        <v>67208.791033057845</v>
      </c>
      <c r="D713" s="465">
        <v>31</v>
      </c>
      <c r="E713" s="6"/>
      <c r="F713" s="72">
        <v>0</v>
      </c>
      <c r="G713" s="72">
        <v>0</v>
      </c>
      <c r="H713" s="13">
        <f t="shared" si="49"/>
        <v>0</v>
      </c>
    </row>
    <row r="714" spans="1:8" x14ac:dyDescent="0.2">
      <c r="A714" s="450" t="s">
        <v>12391</v>
      </c>
      <c r="B714" s="595" t="s">
        <v>1641</v>
      </c>
      <c r="C714" s="13">
        <v>67208.791033057845</v>
      </c>
      <c r="D714" s="465">
        <v>31</v>
      </c>
      <c r="E714" s="6"/>
      <c r="F714" s="72">
        <v>0</v>
      </c>
      <c r="G714" s="72">
        <v>0</v>
      </c>
      <c r="H714" s="13">
        <f t="shared" si="49"/>
        <v>0</v>
      </c>
    </row>
    <row r="715" spans="1:8" x14ac:dyDescent="0.2">
      <c r="A715" s="450" t="s">
        <v>12392</v>
      </c>
      <c r="B715" s="595" t="s">
        <v>12163</v>
      </c>
      <c r="C715" s="13">
        <v>67208.791033057845</v>
      </c>
      <c r="D715" s="465">
        <v>31</v>
      </c>
      <c r="E715" s="6"/>
      <c r="F715" s="72">
        <v>0</v>
      </c>
      <c r="G715" s="72">
        <v>0</v>
      </c>
      <c r="H715" s="13">
        <f t="shared" si="49"/>
        <v>0</v>
      </c>
    </row>
    <row r="716" spans="1:8" x14ac:dyDescent="0.2">
      <c r="A716" s="450" t="s">
        <v>12393</v>
      </c>
      <c r="B716" s="595" t="s">
        <v>1642</v>
      </c>
      <c r="C716" s="13">
        <v>67208.791033057845</v>
      </c>
      <c r="D716" s="465">
        <v>31</v>
      </c>
      <c r="E716" s="6"/>
      <c r="F716" s="72">
        <v>0</v>
      </c>
      <c r="G716" s="72">
        <v>0</v>
      </c>
      <c r="H716" s="13">
        <f t="shared" si="49"/>
        <v>0</v>
      </c>
    </row>
    <row r="717" spans="1:8" x14ac:dyDescent="0.2">
      <c r="A717" s="450" t="s">
        <v>12394</v>
      </c>
      <c r="B717" s="595" t="s">
        <v>12166</v>
      </c>
      <c r="C717" s="13">
        <v>67208.791033057845</v>
      </c>
      <c r="D717" s="465">
        <v>31</v>
      </c>
      <c r="E717" s="6"/>
      <c r="F717" s="72">
        <v>0</v>
      </c>
      <c r="G717" s="72">
        <v>0</v>
      </c>
      <c r="H717" s="13">
        <f t="shared" si="49"/>
        <v>0</v>
      </c>
    </row>
    <row r="718" spans="1:8" x14ac:dyDescent="0.2">
      <c r="A718" s="450" t="s">
        <v>12395</v>
      </c>
      <c r="B718" s="595" t="s">
        <v>1643</v>
      </c>
      <c r="C718" s="13">
        <v>67208.791033057845</v>
      </c>
      <c r="D718" s="465">
        <v>31</v>
      </c>
      <c r="E718" s="6"/>
      <c r="F718" s="72">
        <v>0</v>
      </c>
      <c r="G718" s="72">
        <v>0</v>
      </c>
      <c r="H718" s="13">
        <f t="shared" ref="H718:H781" si="50">G718-F718</f>
        <v>0</v>
      </c>
    </row>
    <row r="719" spans="1:8" x14ac:dyDescent="0.2">
      <c r="A719" s="450" t="s">
        <v>12396</v>
      </c>
      <c r="B719" s="595" t="s">
        <v>12169</v>
      </c>
      <c r="C719" s="13">
        <v>67208.791033057845</v>
      </c>
      <c r="D719" s="465">
        <v>32</v>
      </c>
      <c r="E719" s="6"/>
      <c r="F719" s="72">
        <v>0</v>
      </c>
      <c r="G719" s="72">
        <v>0</v>
      </c>
      <c r="H719" s="13">
        <f t="shared" si="50"/>
        <v>0</v>
      </c>
    </row>
    <row r="720" spans="1:8" x14ac:dyDescent="0.2">
      <c r="A720" s="450" t="s">
        <v>12397</v>
      </c>
      <c r="B720" s="595" t="s">
        <v>1644</v>
      </c>
      <c r="C720" s="13">
        <v>67208.791033057845</v>
      </c>
      <c r="D720" s="465">
        <v>32</v>
      </c>
      <c r="E720" s="6"/>
      <c r="F720" s="72">
        <v>0</v>
      </c>
      <c r="G720" s="72">
        <v>0</v>
      </c>
      <c r="H720" s="13">
        <f t="shared" si="50"/>
        <v>0</v>
      </c>
    </row>
    <row r="721" spans="1:8" x14ac:dyDescent="0.2">
      <c r="A721" s="450" t="s">
        <v>12398</v>
      </c>
      <c r="B721" s="595" t="s">
        <v>12172</v>
      </c>
      <c r="C721" s="13">
        <v>67208.791033057845</v>
      </c>
      <c r="D721" s="465">
        <v>32</v>
      </c>
      <c r="E721" s="6"/>
      <c r="F721" s="72">
        <v>0</v>
      </c>
      <c r="G721" s="72">
        <v>0</v>
      </c>
      <c r="H721" s="13">
        <f t="shared" si="50"/>
        <v>0</v>
      </c>
    </row>
    <row r="722" spans="1:8" x14ac:dyDescent="0.2">
      <c r="A722" s="450" t="s">
        <v>12399</v>
      </c>
      <c r="B722" s="595" t="s">
        <v>1645</v>
      </c>
      <c r="C722" s="13">
        <v>67208.791033057845</v>
      </c>
      <c r="D722" s="465">
        <v>32</v>
      </c>
      <c r="E722" s="6"/>
      <c r="F722" s="72">
        <v>0</v>
      </c>
      <c r="G722" s="72">
        <v>0</v>
      </c>
      <c r="H722" s="13">
        <f t="shared" si="50"/>
        <v>0</v>
      </c>
    </row>
    <row r="723" spans="1:8" x14ac:dyDescent="0.2">
      <c r="A723" s="450" t="s">
        <v>12400</v>
      </c>
      <c r="B723" s="595" t="s">
        <v>7071</v>
      </c>
      <c r="C723" s="13">
        <v>67208.791033057845</v>
      </c>
      <c r="D723" s="465">
        <v>32</v>
      </c>
      <c r="E723" s="6"/>
      <c r="F723" s="72">
        <v>0</v>
      </c>
      <c r="G723" s="72">
        <v>0</v>
      </c>
      <c r="H723" s="13">
        <f t="shared" si="50"/>
        <v>0</v>
      </c>
    </row>
    <row r="724" spans="1:8" x14ac:dyDescent="0.2">
      <c r="A724" s="450" t="s">
        <v>12401</v>
      </c>
      <c r="B724" s="595" t="s">
        <v>1646</v>
      </c>
      <c r="C724" s="13">
        <v>67208.791033057845</v>
      </c>
      <c r="D724" s="465">
        <v>32</v>
      </c>
      <c r="E724" s="6"/>
      <c r="F724" s="72">
        <v>0</v>
      </c>
      <c r="G724" s="72">
        <v>0</v>
      </c>
      <c r="H724" s="13">
        <f t="shared" si="50"/>
        <v>0</v>
      </c>
    </row>
    <row r="725" spans="1:8" x14ac:dyDescent="0.2">
      <c r="A725" s="450" t="s">
        <v>12402</v>
      </c>
      <c r="B725" s="595" t="s">
        <v>12177</v>
      </c>
      <c r="C725" s="13">
        <v>67208.791033057845</v>
      </c>
      <c r="D725" s="465">
        <v>32</v>
      </c>
      <c r="E725" s="6"/>
      <c r="F725" s="72">
        <v>0</v>
      </c>
      <c r="G725" s="72">
        <v>0</v>
      </c>
      <c r="H725" s="13">
        <f t="shared" si="50"/>
        <v>0</v>
      </c>
    </row>
    <row r="726" spans="1:8" x14ac:dyDescent="0.2">
      <c r="A726" s="450" t="s">
        <v>12403</v>
      </c>
      <c r="B726" s="595" t="s">
        <v>1647</v>
      </c>
      <c r="C726" s="13">
        <v>67208.791033057845</v>
      </c>
      <c r="D726" s="465">
        <v>32</v>
      </c>
      <c r="E726" s="6"/>
      <c r="F726" s="72">
        <v>0</v>
      </c>
      <c r="G726" s="72">
        <v>0</v>
      </c>
      <c r="H726" s="13">
        <f t="shared" si="50"/>
        <v>0</v>
      </c>
    </row>
    <row r="727" spans="1:8" x14ac:dyDescent="0.2">
      <c r="A727" s="450" t="s">
        <v>12404</v>
      </c>
      <c r="B727" s="595" t="s">
        <v>12180</v>
      </c>
      <c r="C727" s="13">
        <v>67208.791033057845</v>
      </c>
      <c r="D727" s="465">
        <v>32</v>
      </c>
      <c r="E727" s="6"/>
      <c r="F727" s="72">
        <v>0</v>
      </c>
      <c r="G727" s="72">
        <v>0</v>
      </c>
      <c r="H727" s="13">
        <f t="shared" si="50"/>
        <v>0</v>
      </c>
    </row>
    <row r="728" spans="1:8" x14ac:dyDescent="0.2">
      <c r="A728" s="450" t="s">
        <v>12405</v>
      </c>
      <c r="B728" s="595" t="s">
        <v>1648</v>
      </c>
      <c r="C728" s="13">
        <v>67208.791033057845</v>
      </c>
      <c r="D728" s="465">
        <v>32</v>
      </c>
      <c r="E728" s="6"/>
      <c r="F728" s="72">
        <v>0</v>
      </c>
      <c r="G728" s="72">
        <v>0</v>
      </c>
      <c r="H728" s="13">
        <f t="shared" si="50"/>
        <v>0</v>
      </c>
    </row>
    <row r="729" spans="1:8" x14ac:dyDescent="0.2">
      <c r="A729" s="450" t="s">
        <v>12406</v>
      </c>
      <c r="B729" s="595" t="s">
        <v>12183</v>
      </c>
      <c r="C729" s="13">
        <v>67208.791033057845</v>
      </c>
      <c r="D729" s="465">
        <v>32</v>
      </c>
      <c r="E729" s="6"/>
      <c r="F729" s="72">
        <v>0</v>
      </c>
      <c r="G729" s="72">
        <v>0</v>
      </c>
      <c r="H729" s="13">
        <f t="shared" si="50"/>
        <v>0</v>
      </c>
    </row>
    <row r="730" spans="1:8" x14ac:dyDescent="0.2">
      <c r="A730" s="450" t="s">
        <v>12407</v>
      </c>
      <c r="B730" s="595" t="s">
        <v>1649</v>
      </c>
      <c r="C730" s="13">
        <v>67208.791033057845</v>
      </c>
      <c r="D730" s="465">
        <v>32</v>
      </c>
      <c r="E730" s="6"/>
      <c r="F730" s="72">
        <v>0</v>
      </c>
      <c r="G730" s="72">
        <v>0</v>
      </c>
      <c r="H730" s="13">
        <f t="shared" si="50"/>
        <v>0</v>
      </c>
    </row>
    <row r="731" spans="1:8" x14ac:dyDescent="0.2">
      <c r="A731" s="450" t="s">
        <v>12408</v>
      </c>
      <c r="B731" s="595" t="s">
        <v>12186</v>
      </c>
      <c r="C731" s="13">
        <v>67208.791033057845</v>
      </c>
      <c r="D731" s="465">
        <v>32</v>
      </c>
      <c r="E731" s="6"/>
      <c r="F731" s="72">
        <v>0</v>
      </c>
      <c r="G731" s="72">
        <v>0</v>
      </c>
      <c r="H731" s="13">
        <f t="shared" si="50"/>
        <v>0</v>
      </c>
    </row>
    <row r="732" spans="1:8" x14ac:dyDescent="0.2">
      <c r="A732" s="450" t="s">
        <v>12409</v>
      </c>
      <c r="B732" s="595" t="s">
        <v>1650</v>
      </c>
      <c r="C732" s="13">
        <v>67208.791033057845</v>
      </c>
      <c r="D732" s="465">
        <v>32</v>
      </c>
      <c r="E732" s="6"/>
      <c r="F732" s="72">
        <v>0</v>
      </c>
      <c r="G732" s="72">
        <v>0</v>
      </c>
      <c r="H732" s="13">
        <f t="shared" si="50"/>
        <v>0</v>
      </c>
    </row>
    <row r="733" spans="1:8" x14ac:dyDescent="0.2">
      <c r="A733" s="450" t="s">
        <v>12410</v>
      </c>
      <c r="B733" s="595" t="s">
        <v>12189</v>
      </c>
      <c r="C733" s="13">
        <v>67208.791033057845</v>
      </c>
      <c r="D733" s="465">
        <v>32</v>
      </c>
      <c r="E733" s="6"/>
      <c r="F733" s="72">
        <v>0</v>
      </c>
      <c r="G733" s="72">
        <v>0</v>
      </c>
      <c r="H733" s="13">
        <f t="shared" si="50"/>
        <v>0</v>
      </c>
    </row>
    <row r="734" spans="1:8" x14ac:dyDescent="0.2">
      <c r="A734" s="450" t="s">
        <v>12411</v>
      </c>
      <c r="B734" s="595" t="s">
        <v>1651</v>
      </c>
      <c r="C734" s="13">
        <v>67208.791033057845</v>
      </c>
      <c r="D734" s="465">
        <v>33</v>
      </c>
      <c r="E734" s="6"/>
      <c r="F734" s="72">
        <v>0</v>
      </c>
      <c r="G734" s="72">
        <v>0</v>
      </c>
      <c r="H734" s="13">
        <f t="shared" si="50"/>
        <v>0</v>
      </c>
    </row>
    <row r="735" spans="1:8" x14ac:dyDescent="0.2">
      <c r="A735" s="450" t="s">
        <v>12412</v>
      </c>
      <c r="B735" s="595" t="s">
        <v>12192</v>
      </c>
      <c r="C735" s="13">
        <v>67208.791033057845</v>
      </c>
      <c r="D735" s="465">
        <v>33</v>
      </c>
      <c r="E735" s="6"/>
      <c r="F735" s="72">
        <v>0</v>
      </c>
      <c r="G735" s="72">
        <v>0</v>
      </c>
      <c r="H735" s="13">
        <f t="shared" si="50"/>
        <v>0</v>
      </c>
    </row>
    <row r="736" spans="1:8" x14ac:dyDescent="0.2">
      <c r="A736" s="450" t="s">
        <v>12413</v>
      </c>
      <c r="B736" s="595" t="s">
        <v>1652</v>
      </c>
      <c r="C736" s="13">
        <v>67208.791033057845</v>
      </c>
      <c r="D736" s="465">
        <v>33</v>
      </c>
      <c r="E736" s="6"/>
      <c r="F736" s="72">
        <v>0</v>
      </c>
      <c r="G736" s="72">
        <v>0</v>
      </c>
      <c r="H736" s="13">
        <f t="shared" si="50"/>
        <v>0</v>
      </c>
    </row>
    <row r="737" spans="1:8" x14ac:dyDescent="0.2">
      <c r="A737" s="450" t="s">
        <v>12414</v>
      </c>
      <c r="B737" s="595" t="s">
        <v>12195</v>
      </c>
      <c r="C737" s="13">
        <v>67208.791033057845</v>
      </c>
      <c r="D737" s="465">
        <v>33</v>
      </c>
      <c r="E737" s="6"/>
      <c r="F737" s="72">
        <v>0</v>
      </c>
      <c r="G737" s="72">
        <v>0</v>
      </c>
      <c r="H737" s="13">
        <f t="shared" si="50"/>
        <v>0</v>
      </c>
    </row>
    <row r="738" spans="1:8" x14ac:dyDescent="0.2">
      <c r="A738" s="450" t="s">
        <v>12415</v>
      </c>
      <c r="B738" s="595" t="s">
        <v>1653</v>
      </c>
      <c r="C738" s="13">
        <v>67208.791033057845</v>
      </c>
      <c r="D738" s="465">
        <v>33</v>
      </c>
      <c r="E738" s="6"/>
      <c r="F738" s="72">
        <v>0</v>
      </c>
      <c r="G738" s="72">
        <v>0</v>
      </c>
      <c r="H738" s="13">
        <f t="shared" si="50"/>
        <v>0</v>
      </c>
    </row>
    <row r="739" spans="1:8" x14ac:dyDescent="0.2">
      <c r="A739" s="450" t="s">
        <v>12416</v>
      </c>
      <c r="B739" s="595" t="s">
        <v>12198</v>
      </c>
      <c r="C739" s="13">
        <v>67208.791033057845</v>
      </c>
      <c r="D739" s="465">
        <v>33</v>
      </c>
      <c r="E739" s="6"/>
      <c r="F739" s="72">
        <v>0</v>
      </c>
      <c r="G739" s="72">
        <v>0</v>
      </c>
      <c r="H739" s="13">
        <f t="shared" si="50"/>
        <v>0</v>
      </c>
    </row>
    <row r="740" spans="1:8" x14ac:dyDescent="0.2">
      <c r="A740" s="450" t="s">
        <v>12417</v>
      </c>
      <c r="B740" s="595" t="s">
        <v>1654</v>
      </c>
      <c r="C740" s="13">
        <v>67208.791033057845</v>
      </c>
      <c r="D740" s="465">
        <v>33</v>
      </c>
      <c r="E740" s="6"/>
      <c r="F740" s="72">
        <v>0</v>
      </c>
      <c r="G740" s="72">
        <v>0</v>
      </c>
      <c r="H740" s="13">
        <f t="shared" si="50"/>
        <v>0</v>
      </c>
    </row>
    <row r="741" spans="1:8" x14ac:dyDescent="0.2">
      <c r="A741" s="450" t="s">
        <v>12418</v>
      </c>
      <c r="B741" s="595" t="s">
        <v>12201</v>
      </c>
      <c r="C741" s="13">
        <v>67208.791033057845</v>
      </c>
      <c r="D741" s="465">
        <v>33</v>
      </c>
      <c r="E741" s="6"/>
      <c r="F741" s="72">
        <v>0</v>
      </c>
      <c r="G741" s="72">
        <v>0</v>
      </c>
      <c r="H741" s="13">
        <f t="shared" si="50"/>
        <v>0</v>
      </c>
    </row>
    <row r="742" spans="1:8" x14ac:dyDescent="0.2">
      <c r="A742" s="450" t="s">
        <v>12419</v>
      </c>
      <c r="B742" s="595" t="s">
        <v>1655</v>
      </c>
      <c r="C742" s="13">
        <v>67208.791033057845</v>
      </c>
      <c r="D742" s="465">
        <v>33</v>
      </c>
      <c r="E742" s="6"/>
      <c r="F742" s="72">
        <v>0</v>
      </c>
      <c r="G742" s="72">
        <v>0</v>
      </c>
      <c r="H742" s="13">
        <f t="shared" si="50"/>
        <v>0</v>
      </c>
    </row>
    <row r="743" spans="1:8" x14ac:dyDescent="0.2">
      <c r="A743" s="450" t="s">
        <v>12420</v>
      </c>
      <c r="B743" s="595" t="s">
        <v>12204</v>
      </c>
      <c r="C743" s="13">
        <v>67208.791033057845</v>
      </c>
      <c r="D743" s="465">
        <v>33</v>
      </c>
      <c r="E743" s="6"/>
      <c r="F743" s="72">
        <v>0</v>
      </c>
      <c r="G743" s="72">
        <v>0</v>
      </c>
      <c r="H743" s="13">
        <f t="shared" si="50"/>
        <v>0</v>
      </c>
    </row>
    <row r="744" spans="1:8" x14ac:dyDescent="0.2">
      <c r="A744" s="450" t="s">
        <v>12421</v>
      </c>
      <c r="B744" s="595" t="s">
        <v>1656</v>
      </c>
      <c r="C744" s="13">
        <v>67208.791033057845</v>
      </c>
      <c r="D744" s="465">
        <v>33</v>
      </c>
      <c r="E744" s="6"/>
      <c r="F744" s="72">
        <v>0</v>
      </c>
      <c r="G744" s="72">
        <v>0</v>
      </c>
      <c r="H744" s="13">
        <f t="shared" si="50"/>
        <v>0</v>
      </c>
    </row>
    <row r="745" spans="1:8" x14ac:dyDescent="0.2">
      <c r="A745" s="450" t="s">
        <v>12422</v>
      </c>
      <c r="B745" s="595" t="s">
        <v>12207</v>
      </c>
      <c r="C745" s="13">
        <v>67208.791033057845</v>
      </c>
      <c r="D745" s="465">
        <v>33</v>
      </c>
      <c r="E745" s="6"/>
      <c r="F745" s="72">
        <v>0</v>
      </c>
      <c r="G745" s="72">
        <v>0</v>
      </c>
      <c r="H745" s="13">
        <f t="shared" si="50"/>
        <v>0</v>
      </c>
    </row>
    <row r="746" spans="1:8" x14ac:dyDescent="0.2">
      <c r="A746" s="450" t="s">
        <v>12423</v>
      </c>
      <c r="B746" s="595" t="s">
        <v>1657</v>
      </c>
      <c r="C746" s="13">
        <v>67208.791033057845</v>
      </c>
      <c r="D746" s="465">
        <v>33</v>
      </c>
      <c r="E746" s="6"/>
      <c r="F746" s="72">
        <v>0</v>
      </c>
      <c r="G746" s="72">
        <v>0</v>
      </c>
      <c r="H746" s="13">
        <f t="shared" si="50"/>
        <v>0</v>
      </c>
    </row>
    <row r="747" spans="1:8" x14ac:dyDescent="0.2">
      <c r="A747" s="450" t="s">
        <v>12424</v>
      </c>
      <c r="B747" s="595" t="s">
        <v>12210</v>
      </c>
      <c r="C747" s="13">
        <v>67208.791033057845</v>
      </c>
      <c r="D747" s="465">
        <v>33</v>
      </c>
      <c r="E747" s="6"/>
      <c r="F747" s="72">
        <v>0</v>
      </c>
      <c r="G747" s="72">
        <v>0</v>
      </c>
      <c r="H747" s="13">
        <f t="shared" si="50"/>
        <v>0</v>
      </c>
    </row>
    <row r="748" spans="1:8" x14ac:dyDescent="0.2">
      <c r="A748" s="450" t="s">
        <v>12425</v>
      </c>
      <c r="B748" s="595" t="s">
        <v>1658</v>
      </c>
      <c r="C748" s="13">
        <v>67208.791033057845</v>
      </c>
      <c r="D748" s="465">
        <v>33</v>
      </c>
      <c r="E748" s="6"/>
      <c r="F748" s="72">
        <v>0</v>
      </c>
      <c r="G748" s="72">
        <v>0</v>
      </c>
      <c r="H748" s="13">
        <f t="shared" si="50"/>
        <v>0</v>
      </c>
    </row>
    <row r="749" spans="1:8" x14ac:dyDescent="0.2">
      <c r="A749" s="450" t="s">
        <v>12426</v>
      </c>
      <c r="B749" s="595" t="s">
        <v>12213</v>
      </c>
      <c r="C749" s="13">
        <v>67208.791033057845</v>
      </c>
      <c r="D749" s="465">
        <v>34</v>
      </c>
      <c r="E749" s="6"/>
      <c r="F749" s="72">
        <v>0</v>
      </c>
      <c r="G749" s="72">
        <v>0</v>
      </c>
      <c r="H749" s="13">
        <f t="shared" si="50"/>
        <v>0</v>
      </c>
    </row>
    <row r="750" spans="1:8" x14ac:dyDescent="0.2">
      <c r="A750" s="450" t="s">
        <v>12427</v>
      </c>
      <c r="B750" s="595" t="s">
        <v>1659</v>
      </c>
      <c r="C750" s="13">
        <v>67208.791033057845</v>
      </c>
      <c r="D750" s="465">
        <v>34</v>
      </c>
      <c r="E750" s="6"/>
      <c r="F750" s="72">
        <v>0</v>
      </c>
      <c r="G750" s="72">
        <v>0</v>
      </c>
      <c r="H750" s="13">
        <f t="shared" si="50"/>
        <v>0</v>
      </c>
    </row>
    <row r="751" spans="1:8" x14ac:dyDescent="0.2">
      <c r="A751" s="450" t="s">
        <v>12428</v>
      </c>
      <c r="B751" s="595" t="s">
        <v>12216</v>
      </c>
      <c r="C751" s="13">
        <v>67208.791033057845</v>
      </c>
      <c r="D751" s="465">
        <v>34</v>
      </c>
      <c r="E751" s="6"/>
      <c r="F751" s="72">
        <v>0</v>
      </c>
      <c r="G751" s="72">
        <v>0</v>
      </c>
      <c r="H751" s="13">
        <f t="shared" si="50"/>
        <v>0</v>
      </c>
    </row>
    <row r="752" spans="1:8" x14ac:dyDescent="0.2">
      <c r="A752" s="450" t="s">
        <v>12429</v>
      </c>
      <c r="B752" s="595" t="s">
        <v>1660</v>
      </c>
      <c r="C752" s="13">
        <v>67208.791033057845</v>
      </c>
      <c r="D752" s="465">
        <v>34</v>
      </c>
      <c r="E752" s="6"/>
      <c r="F752" s="72">
        <v>0</v>
      </c>
      <c r="G752" s="72">
        <v>0</v>
      </c>
      <c r="H752" s="13">
        <f t="shared" si="50"/>
        <v>0</v>
      </c>
    </row>
    <row r="753" spans="1:8" x14ac:dyDescent="0.2">
      <c r="A753" s="450" t="s">
        <v>12430</v>
      </c>
      <c r="B753" s="595" t="s">
        <v>7072</v>
      </c>
      <c r="C753" s="13">
        <v>67208.791033057845</v>
      </c>
      <c r="D753" s="465">
        <v>34</v>
      </c>
      <c r="E753" s="6"/>
      <c r="F753" s="72">
        <v>0</v>
      </c>
      <c r="G753" s="72">
        <v>0</v>
      </c>
      <c r="H753" s="13">
        <f t="shared" si="50"/>
        <v>0</v>
      </c>
    </row>
    <row r="754" spans="1:8" x14ac:dyDescent="0.2">
      <c r="A754" s="450" t="s">
        <v>12431</v>
      </c>
      <c r="B754" s="595" t="s">
        <v>1661</v>
      </c>
      <c r="C754" s="13">
        <v>67208.791033057845</v>
      </c>
      <c r="D754" s="465">
        <v>34</v>
      </c>
      <c r="E754" s="6"/>
      <c r="F754" s="72">
        <v>0</v>
      </c>
      <c r="G754" s="72">
        <v>0</v>
      </c>
      <c r="H754" s="13">
        <f t="shared" si="50"/>
        <v>0</v>
      </c>
    </row>
    <row r="755" spans="1:8" x14ac:dyDescent="0.2">
      <c r="A755" s="450" t="s">
        <v>12432</v>
      </c>
      <c r="B755" s="595" t="s">
        <v>12221</v>
      </c>
      <c r="C755" s="13">
        <v>67208.791033057845</v>
      </c>
      <c r="D755" s="465">
        <v>34</v>
      </c>
      <c r="E755" s="6"/>
      <c r="F755" s="72">
        <v>0</v>
      </c>
      <c r="G755" s="72">
        <v>0</v>
      </c>
      <c r="H755" s="13">
        <f t="shared" si="50"/>
        <v>0</v>
      </c>
    </row>
    <row r="756" spans="1:8" x14ac:dyDescent="0.2">
      <c r="A756" s="450" t="s">
        <v>12433</v>
      </c>
      <c r="B756" s="595" t="s">
        <v>1662</v>
      </c>
      <c r="C756" s="13">
        <v>67208.791033057845</v>
      </c>
      <c r="D756" s="465">
        <v>34</v>
      </c>
      <c r="E756" s="6"/>
      <c r="F756" s="72">
        <v>0</v>
      </c>
      <c r="G756" s="72">
        <v>0</v>
      </c>
      <c r="H756" s="13">
        <f t="shared" si="50"/>
        <v>0</v>
      </c>
    </row>
    <row r="757" spans="1:8" x14ac:dyDescent="0.2">
      <c r="A757" s="450" t="s">
        <v>12434</v>
      </c>
      <c r="B757" s="595" t="s">
        <v>12224</v>
      </c>
      <c r="C757" s="13">
        <v>67208.791033057845</v>
      </c>
      <c r="D757" s="465">
        <v>34</v>
      </c>
      <c r="E757" s="6"/>
      <c r="F757" s="72">
        <v>0</v>
      </c>
      <c r="G757" s="72">
        <v>0</v>
      </c>
      <c r="H757" s="13">
        <f t="shared" si="50"/>
        <v>0</v>
      </c>
    </row>
    <row r="758" spans="1:8" x14ac:dyDescent="0.2">
      <c r="A758" s="450" t="s">
        <v>12435</v>
      </c>
      <c r="B758" s="595" t="s">
        <v>1663</v>
      </c>
      <c r="C758" s="13">
        <v>67208.791033057845</v>
      </c>
      <c r="D758" s="465">
        <v>34</v>
      </c>
      <c r="E758" s="6"/>
      <c r="F758" s="72">
        <v>0</v>
      </c>
      <c r="G758" s="72">
        <v>0</v>
      </c>
      <c r="H758" s="13">
        <f t="shared" si="50"/>
        <v>0</v>
      </c>
    </row>
    <row r="759" spans="1:8" x14ac:dyDescent="0.2">
      <c r="A759" s="450" t="s">
        <v>12436</v>
      </c>
      <c r="B759" s="595" t="s">
        <v>12227</v>
      </c>
      <c r="C759" s="13">
        <v>67208.791033057845</v>
      </c>
      <c r="D759" s="465">
        <v>34</v>
      </c>
      <c r="E759" s="6"/>
      <c r="F759" s="72">
        <v>0</v>
      </c>
      <c r="G759" s="72">
        <v>0</v>
      </c>
      <c r="H759" s="13">
        <f t="shared" si="50"/>
        <v>0</v>
      </c>
    </row>
    <row r="760" spans="1:8" x14ac:dyDescent="0.2">
      <c r="A760" s="450" t="s">
        <v>12437</v>
      </c>
      <c r="B760" s="595" t="s">
        <v>1664</v>
      </c>
      <c r="C760" s="13">
        <v>67208.791033057845</v>
      </c>
      <c r="D760" s="465">
        <v>34</v>
      </c>
      <c r="E760" s="6"/>
      <c r="F760" s="72">
        <v>0</v>
      </c>
      <c r="G760" s="72">
        <v>0</v>
      </c>
      <c r="H760" s="13">
        <f t="shared" si="50"/>
        <v>0</v>
      </c>
    </row>
    <row r="761" spans="1:8" x14ac:dyDescent="0.2">
      <c r="A761" s="450" t="s">
        <v>12438</v>
      </c>
      <c r="B761" s="595" t="s">
        <v>12230</v>
      </c>
      <c r="C761" s="13">
        <v>67208.791033057845</v>
      </c>
      <c r="D761" s="465">
        <v>34</v>
      </c>
      <c r="E761" s="6"/>
      <c r="F761" s="72">
        <v>0</v>
      </c>
      <c r="G761" s="72">
        <v>0</v>
      </c>
      <c r="H761" s="13">
        <f t="shared" si="50"/>
        <v>0</v>
      </c>
    </row>
    <row r="762" spans="1:8" x14ac:dyDescent="0.2">
      <c r="A762" s="450" t="s">
        <v>12439</v>
      </c>
      <c r="B762" s="595" t="s">
        <v>1665</v>
      </c>
      <c r="C762" s="13">
        <v>67208.791033057845</v>
      </c>
      <c r="D762" s="465">
        <v>34</v>
      </c>
      <c r="E762" s="6"/>
      <c r="F762" s="72">
        <v>0</v>
      </c>
      <c r="G762" s="72">
        <v>0</v>
      </c>
      <c r="H762" s="13">
        <f t="shared" si="50"/>
        <v>0</v>
      </c>
    </row>
    <row r="763" spans="1:8" x14ac:dyDescent="0.2">
      <c r="A763" s="450" t="s">
        <v>12440</v>
      </c>
      <c r="B763" s="595" t="s">
        <v>12233</v>
      </c>
      <c r="C763" s="13">
        <v>67208.791033057845</v>
      </c>
      <c r="D763" s="465">
        <v>34</v>
      </c>
      <c r="E763" s="6"/>
      <c r="F763" s="72">
        <v>0</v>
      </c>
      <c r="G763" s="72">
        <v>0</v>
      </c>
      <c r="H763" s="13">
        <f t="shared" si="50"/>
        <v>0</v>
      </c>
    </row>
    <row r="764" spans="1:8" x14ac:dyDescent="0.2">
      <c r="A764" s="450" t="s">
        <v>12441</v>
      </c>
      <c r="B764" s="595" t="s">
        <v>1666</v>
      </c>
      <c r="C764" s="13">
        <v>67208.791033057845</v>
      </c>
      <c r="D764" s="465">
        <v>35</v>
      </c>
      <c r="E764" s="6"/>
      <c r="F764" s="72">
        <v>0</v>
      </c>
      <c r="G764" s="72">
        <v>0</v>
      </c>
      <c r="H764" s="13">
        <f t="shared" si="50"/>
        <v>0</v>
      </c>
    </row>
    <row r="765" spans="1:8" x14ac:dyDescent="0.2">
      <c r="A765" s="450" t="s">
        <v>12442</v>
      </c>
      <c r="B765" s="595" t="s">
        <v>12236</v>
      </c>
      <c r="C765" s="13">
        <v>67208.791033057845</v>
      </c>
      <c r="D765" s="465">
        <v>35</v>
      </c>
      <c r="E765" s="6"/>
      <c r="F765" s="72">
        <v>0</v>
      </c>
      <c r="G765" s="72">
        <v>0</v>
      </c>
      <c r="H765" s="13">
        <f t="shared" si="50"/>
        <v>0</v>
      </c>
    </row>
    <row r="766" spans="1:8" x14ac:dyDescent="0.2">
      <c r="A766" s="450" t="s">
        <v>12443</v>
      </c>
      <c r="B766" s="595" t="s">
        <v>1667</v>
      </c>
      <c r="C766" s="13">
        <v>67208.791033057845</v>
      </c>
      <c r="D766" s="465">
        <v>35</v>
      </c>
      <c r="E766" s="6"/>
      <c r="F766" s="72">
        <v>0</v>
      </c>
      <c r="G766" s="72">
        <v>0</v>
      </c>
      <c r="H766" s="13">
        <f t="shared" si="50"/>
        <v>0</v>
      </c>
    </row>
    <row r="767" spans="1:8" x14ac:dyDescent="0.2">
      <c r="A767" s="450" t="s">
        <v>12444</v>
      </c>
      <c r="B767" s="595" t="s">
        <v>12239</v>
      </c>
      <c r="C767" s="13">
        <v>67208.791033057845</v>
      </c>
      <c r="D767" s="465">
        <v>35</v>
      </c>
      <c r="E767" s="6"/>
      <c r="F767" s="72">
        <v>0</v>
      </c>
      <c r="G767" s="72">
        <v>0</v>
      </c>
      <c r="H767" s="13">
        <f t="shared" si="50"/>
        <v>0</v>
      </c>
    </row>
    <row r="768" spans="1:8" x14ac:dyDescent="0.2">
      <c r="A768" s="450" t="s">
        <v>12445</v>
      </c>
      <c r="B768" s="595" t="s">
        <v>1668</v>
      </c>
      <c r="C768" s="13">
        <v>67208.791033057845</v>
      </c>
      <c r="D768" s="465">
        <v>35</v>
      </c>
      <c r="E768" s="6"/>
      <c r="F768" s="72">
        <v>0</v>
      </c>
      <c r="G768" s="72">
        <v>0</v>
      </c>
      <c r="H768" s="13">
        <f t="shared" si="50"/>
        <v>0</v>
      </c>
    </row>
    <row r="769" spans="1:8" x14ac:dyDescent="0.2">
      <c r="A769" s="450" t="s">
        <v>12446</v>
      </c>
      <c r="B769" s="595" t="s">
        <v>12242</v>
      </c>
      <c r="C769" s="13">
        <v>67208.791033057845</v>
      </c>
      <c r="D769" s="465">
        <v>35</v>
      </c>
      <c r="E769" s="6"/>
      <c r="F769" s="72">
        <v>0</v>
      </c>
      <c r="G769" s="72">
        <v>0</v>
      </c>
      <c r="H769" s="13">
        <f t="shared" si="50"/>
        <v>0</v>
      </c>
    </row>
    <row r="770" spans="1:8" x14ac:dyDescent="0.2">
      <c r="A770" s="450" t="s">
        <v>12447</v>
      </c>
      <c r="B770" s="595" t="s">
        <v>1669</v>
      </c>
      <c r="C770" s="13">
        <v>67208.791033057845</v>
      </c>
      <c r="D770" s="465">
        <v>35</v>
      </c>
      <c r="E770" s="6"/>
      <c r="F770" s="72">
        <v>0</v>
      </c>
      <c r="G770" s="72">
        <v>0</v>
      </c>
      <c r="H770" s="13">
        <f t="shared" si="50"/>
        <v>0</v>
      </c>
    </row>
    <row r="771" spans="1:8" x14ac:dyDescent="0.2">
      <c r="A771" s="450" t="s">
        <v>12448</v>
      </c>
      <c r="B771" s="595" t="s">
        <v>12245</v>
      </c>
      <c r="C771" s="13">
        <v>67208.791033057845</v>
      </c>
      <c r="D771" s="465">
        <v>35</v>
      </c>
      <c r="E771" s="6"/>
      <c r="F771" s="72">
        <v>0</v>
      </c>
      <c r="G771" s="72">
        <v>0</v>
      </c>
      <c r="H771" s="13">
        <f t="shared" si="50"/>
        <v>0</v>
      </c>
    </row>
    <row r="772" spans="1:8" x14ac:dyDescent="0.2">
      <c r="A772" s="450" t="s">
        <v>12449</v>
      </c>
      <c r="B772" s="595" t="s">
        <v>1670</v>
      </c>
      <c r="C772" s="13">
        <v>67208.791033057845</v>
      </c>
      <c r="D772" s="465">
        <v>35</v>
      </c>
      <c r="E772" s="6"/>
      <c r="F772" s="72">
        <v>0</v>
      </c>
      <c r="G772" s="72">
        <v>0</v>
      </c>
      <c r="H772" s="13">
        <f t="shared" si="50"/>
        <v>0</v>
      </c>
    </row>
    <row r="773" spans="1:8" x14ac:dyDescent="0.2">
      <c r="A773" s="450" t="s">
        <v>12450</v>
      </c>
      <c r="B773" s="595" t="s">
        <v>12248</v>
      </c>
      <c r="C773" s="13">
        <v>67208.791033057845</v>
      </c>
      <c r="D773" s="465">
        <v>35</v>
      </c>
      <c r="E773" s="6"/>
      <c r="F773" s="72">
        <v>0</v>
      </c>
      <c r="G773" s="72">
        <v>0</v>
      </c>
      <c r="H773" s="13">
        <f t="shared" si="50"/>
        <v>0</v>
      </c>
    </row>
    <row r="774" spans="1:8" x14ac:dyDescent="0.2">
      <c r="A774" s="450" t="s">
        <v>12451</v>
      </c>
      <c r="B774" s="595" t="s">
        <v>1671</v>
      </c>
      <c r="C774" s="13">
        <v>67208.791033057845</v>
      </c>
      <c r="D774" s="465">
        <v>35</v>
      </c>
      <c r="E774" s="6"/>
      <c r="F774" s="72">
        <v>0</v>
      </c>
      <c r="G774" s="72">
        <v>0</v>
      </c>
      <c r="H774" s="13">
        <f t="shared" si="50"/>
        <v>0</v>
      </c>
    </row>
    <row r="775" spans="1:8" x14ac:dyDescent="0.2">
      <c r="A775" s="450" t="s">
        <v>12452</v>
      </c>
      <c r="B775" s="595" t="s">
        <v>12251</v>
      </c>
      <c r="C775" s="13">
        <v>67208.791033057845</v>
      </c>
      <c r="D775" s="465">
        <v>35</v>
      </c>
      <c r="E775" s="6"/>
      <c r="F775" s="72">
        <v>0</v>
      </c>
      <c r="G775" s="72">
        <v>0</v>
      </c>
      <c r="H775" s="13">
        <f t="shared" si="50"/>
        <v>0</v>
      </c>
    </row>
    <row r="776" spans="1:8" x14ac:dyDescent="0.2">
      <c r="A776" s="450" t="s">
        <v>12453</v>
      </c>
      <c r="B776" s="595" t="s">
        <v>1672</v>
      </c>
      <c r="C776" s="13">
        <v>67208.791033057845</v>
      </c>
      <c r="D776" s="465">
        <v>35</v>
      </c>
      <c r="E776" s="6"/>
      <c r="F776" s="72">
        <v>0</v>
      </c>
      <c r="G776" s="72">
        <v>0</v>
      </c>
      <c r="H776" s="13">
        <f t="shared" si="50"/>
        <v>0</v>
      </c>
    </row>
    <row r="777" spans="1:8" x14ac:dyDescent="0.2">
      <c r="A777" s="450" t="s">
        <v>12454</v>
      </c>
      <c r="B777" s="595" t="s">
        <v>12254</v>
      </c>
      <c r="C777" s="13">
        <v>67208.791033057845</v>
      </c>
      <c r="D777" s="465">
        <v>35</v>
      </c>
      <c r="E777" s="6"/>
      <c r="F777" s="72">
        <v>0</v>
      </c>
      <c r="G777" s="72">
        <v>0</v>
      </c>
      <c r="H777" s="13">
        <f t="shared" si="50"/>
        <v>0</v>
      </c>
    </row>
    <row r="778" spans="1:8" x14ac:dyDescent="0.2">
      <c r="A778" s="450" t="s">
        <v>12455</v>
      </c>
      <c r="B778" s="595" t="s">
        <v>1673</v>
      </c>
      <c r="C778" s="13">
        <v>67208.791033057845</v>
      </c>
      <c r="D778" s="465">
        <v>35</v>
      </c>
      <c r="E778" s="6"/>
      <c r="F778" s="72">
        <v>0</v>
      </c>
      <c r="G778" s="72">
        <v>0</v>
      </c>
      <c r="H778" s="13">
        <f t="shared" si="50"/>
        <v>0</v>
      </c>
    </row>
    <row r="779" spans="1:8" x14ac:dyDescent="0.2">
      <c r="A779" s="450" t="s">
        <v>12456</v>
      </c>
      <c r="B779" s="595" t="s">
        <v>12257</v>
      </c>
      <c r="C779" s="13">
        <v>67208.791033057845</v>
      </c>
      <c r="D779" s="465">
        <v>36</v>
      </c>
      <c r="E779" s="6"/>
      <c r="F779" s="72">
        <v>0</v>
      </c>
      <c r="G779" s="72">
        <v>0</v>
      </c>
      <c r="H779" s="13">
        <f t="shared" si="50"/>
        <v>0</v>
      </c>
    </row>
    <row r="780" spans="1:8" x14ac:dyDescent="0.2">
      <c r="A780" s="450" t="s">
        <v>12457</v>
      </c>
      <c r="B780" s="595" t="s">
        <v>1674</v>
      </c>
      <c r="C780" s="13">
        <v>67208.791033057845</v>
      </c>
      <c r="D780" s="465">
        <v>36</v>
      </c>
      <c r="E780" s="6"/>
      <c r="F780" s="72">
        <v>0</v>
      </c>
      <c r="G780" s="72">
        <v>0</v>
      </c>
      <c r="H780" s="13">
        <f t="shared" si="50"/>
        <v>0</v>
      </c>
    </row>
    <row r="781" spans="1:8" x14ac:dyDescent="0.2">
      <c r="A781" s="450" t="s">
        <v>12458</v>
      </c>
      <c r="B781" s="595" t="s">
        <v>12260</v>
      </c>
      <c r="C781" s="13">
        <v>67208.791033057845</v>
      </c>
      <c r="D781" s="465">
        <v>36</v>
      </c>
      <c r="E781" s="6"/>
      <c r="F781" s="72">
        <v>0</v>
      </c>
      <c r="G781" s="72">
        <v>0</v>
      </c>
      <c r="H781" s="13">
        <f t="shared" si="50"/>
        <v>0</v>
      </c>
    </row>
    <row r="782" spans="1:8" x14ac:dyDescent="0.2">
      <c r="A782" s="450" t="s">
        <v>12459</v>
      </c>
      <c r="B782" s="595" t="s">
        <v>1675</v>
      </c>
      <c r="C782" s="13">
        <v>67208.791033057845</v>
      </c>
      <c r="D782" s="465">
        <v>36</v>
      </c>
      <c r="E782" s="6"/>
      <c r="F782" s="72">
        <v>0</v>
      </c>
      <c r="G782" s="72">
        <v>0</v>
      </c>
      <c r="H782" s="13">
        <f t="shared" ref="H782:H830" si="51">G782-F782</f>
        <v>0</v>
      </c>
    </row>
    <row r="783" spans="1:8" x14ac:dyDescent="0.2">
      <c r="A783" s="450" t="s">
        <v>12460</v>
      </c>
      <c r="B783" s="595" t="s">
        <v>7073</v>
      </c>
      <c r="C783" s="13">
        <v>67208.791033057845</v>
      </c>
      <c r="D783" s="465">
        <v>36</v>
      </c>
      <c r="E783" s="6"/>
      <c r="F783" s="72">
        <v>0</v>
      </c>
      <c r="G783" s="72">
        <v>0</v>
      </c>
      <c r="H783" s="13">
        <f t="shared" si="51"/>
        <v>0</v>
      </c>
    </row>
    <row r="784" spans="1:8" x14ac:dyDescent="0.2">
      <c r="A784" s="450" t="s">
        <v>12461</v>
      </c>
      <c r="B784" s="595" t="s">
        <v>1676</v>
      </c>
      <c r="C784" s="13">
        <v>67208.791033057845</v>
      </c>
      <c r="D784" s="465">
        <v>36</v>
      </c>
      <c r="E784" s="6"/>
      <c r="F784" s="72">
        <v>0</v>
      </c>
      <c r="G784" s="72">
        <v>0</v>
      </c>
      <c r="H784" s="13">
        <f t="shared" si="51"/>
        <v>0</v>
      </c>
    </row>
    <row r="785" spans="1:8" x14ac:dyDescent="0.2">
      <c r="A785" s="450" t="s">
        <v>12462</v>
      </c>
      <c r="B785" s="595" t="s">
        <v>12265</v>
      </c>
      <c r="C785" s="13">
        <v>67208.791033057845</v>
      </c>
      <c r="D785" s="465">
        <v>36</v>
      </c>
      <c r="E785" s="6"/>
      <c r="F785" s="72">
        <v>0</v>
      </c>
      <c r="G785" s="72">
        <v>0</v>
      </c>
      <c r="H785" s="13">
        <f t="shared" si="51"/>
        <v>0</v>
      </c>
    </row>
    <row r="786" spans="1:8" x14ac:dyDescent="0.2">
      <c r="A786" s="450" t="s">
        <v>12463</v>
      </c>
      <c r="B786" s="595" t="s">
        <v>1677</v>
      </c>
      <c r="C786" s="13">
        <v>67208.791033057845</v>
      </c>
      <c r="D786" s="465">
        <v>36</v>
      </c>
      <c r="E786" s="6"/>
      <c r="F786" s="72">
        <v>0</v>
      </c>
      <c r="G786" s="72">
        <v>0</v>
      </c>
      <c r="H786" s="13">
        <f t="shared" si="51"/>
        <v>0</v>
      </c>
    </row>
    <row r="787" spans="1:8" x14ac:dyDescent="0.2">
      <c r="A787" s="450" t="s">
        <v>12464</v>
      </c>
      <c r="B787" s="595" t="s">
        <v>12268</v>
      </c>
      <c r="C787" s="13">
        <v>67208.791033057845</v>
      </c>
      <c r="D787" s="465">
        <v>36</v>
      </c>
      <c r="E787" s="6"/>
      <c r="F787" s="72">
        <v>0</v>
      </c>
      <c r="G787" s="72">
        <v>0</v>
      </c>
      <c r="H787" s="13">
        <f t="shared" si="51"/>
        <v>0</v>
      </c>
    </row>
    <row r="788" spans="1:8" x14ac:dyDescent="0.2">
      <c r="A788" s="450" t="s">
        <v>12465</v>
      </c>
      <c r="B788" s="595" t="s">
        <v>1678</v>
      </c>
      <c r="C788" s="13">
        <v>67208.791033057845</v>
      </c>
      <c r="D788" s="465">
        <v>36</v>
      </c>
      <c r="E788" s="6"/>
      <c r="F788" s="72">
        <v>0</v>
      </c>
      <c r="G788" s="72">
        <v>0</v>
      </c>
      <c r="H788" s="13">
        <f t="shared" si="51"/>
        <v>0</v>
      </c>
    </row>
    <row r="789" spans="1:8" x14ac:dyDescent="0.2">
      <c r="A789" s="450" t="s">
        <v>12466</v>
      </c>
      <c r="B789" s="595" t="s">
        <v>12271</v>
      </c>
      <c r="C789" s="13">
        <v>67208.791033057845</v>
      </c>
      <c r="D789" s="465">
        <v>36</v>
      </c>
      <c r="E789" s="6"/>
      <c r="F789" s="72">
        <v>0</v>
      </c>
      <c r="G789" s="72">
        <v>0</v>
      </c>
      <c r="H789" s="13">
        <f t="shared" si="51"/>
        <v>0</v>
      </c>
    </row>
    <row r="790" spans="1:8" x14ac:dyDescent="0.2">
      <c r="A790" s="450" t="s">
        <v>12467</v>
      </c>
      <c r="B790" s="595" t="s">
        <v>1679</v>
      </c>
      <c r="C790" s="13">
        <v>67208.791033057845</v>
      </c>
      <c r="D790" s="465">
        <v>36</v>
      </c>
      <c r="E790" s="6"/>
      <c r="F790" s="72">
        <v>0</v>
      </c>
      <c r="G790" s="72">
        <v>0</v>
      </c>
      <c r="H790" s="13">
        <f t="shared" si="51"/>
        <v>0</v>
      </c>
    </row>
    <row r="791" spans="1:8" x14ac:dyDescent="0.2">
      <c r="A791" s="450" t="s">
        <v>12468</v>
      </c>
      <c r="B791" s="595" t="s">
        <v>12274</v>
      </c>
      <c r="C791" s="13">
        <v>67208.791033057845</v>
      </c>
      <c r="D791" s="465">
        <v>36</v>
      </c>
      <c r="E791" s="6"/>
      <c r="F791" s="72">
        <v>0</v>
      </c>
      <c r="G791" s="72">
        <v>0</v>
      </c>
      <c r="H791" s="13">
        <f t="shared" si="51"/>
        <v>0</v>
      </c>
    </row>
    <row r="792" spans="1:8" x14ac:dyDescent="0.2">
      <c r="A792" s="450" t="s">
        <v>12469</v>
      </c>
      <c r="B792" s="595" t="s">
        <v>1680</v>
      </c>
      <c r="C792" s="13">
        <v>67208.791033057845</v>
      </c>
      <c r="D792" s="465">
        <v>36</v>
      </c>
      <c r="E792" s="6"/>
      <c r="F792" s="72">
        <v>0</v>
      </c>
      <c r="G792" s="72">
        <v>0</v>
      </c>
      <c r="H792" s="13">
        <f t="shared" si="51"/>
        <v>0</v>
      </c>
    </row>
    <row r="793" spans="1:8" x14ac:dyDescent="0.2">
      <c r="A793" s="450" t="s">
        <v>12470</v>
      </c>
      <c r="B793" s="595" t="s">
        <v>12277</v>
      </c>
      <c r="C793" s="13">
        <v>67208.791033057845</v>
      </c>
      <c r="D793" s="465">
        <v>36</v>
      </c>
      <c r="E793" s="6"/>
      <c r="F793" s="72">
        <v>0</v>
      </c>
      <c r="G793" s="72">
        <v>0</v>
      </c>
      <c r="H793" s="13">
        <f t="shared" si="51"/>
        <v>0</v>
      </c>
    </row>
    <row r="794" spans="1:8" x14ac:dyDescent="0.2">
      <c r="A794" s="450" t="s">
        <v>12471</v>
      </c>
      <c r="B794" s="595" t="s">
        <v>1681</v>
      </c>
      <c r="C794" s="13">
        <v>67208.791033057845</v>
      </c>
      <c r="D794" s="465">
        <v>37</v>
      </c>
      <c r="E794" s="6"/>
      <c r="F794" s="72">
        <v>0</v>
      </c>
      <c r="G794" s="72">
        <v>0</v>
      </c>
      <c r="H794" s="13">
        <f t="shared" si="51"/>
        <v>0</v>
      </c>
    </row>
    <row r="795" spans="1:8" x14ac:dyDescent="0.2">
      <c r="A795" s="450" t="s">
        <v>12472</v>
      </c>
      <c r="B795" s="595" t="s">
        <v>12280</v>
      </c>
      <c r="C795" s="13">
        <v>67208.791033057845</v>
      </c>
      <c r="D795" s="465">
        <v>37</v>
      </c>
      <c r="E795" s="6"/>
      <c r="F795" s="72">
        <v>0</v>
      </c>
      <c r="G795" s="72">
        <v>0</v>
      </c>
      <c r="H795" s="13">
        <f t="shared" si="51"/>
        <v>0</v>
      </c>
    </row>
    <row r="796" spans="1:8" x14ac:dyDescent="0.2">
      <c r="A796" s="450" t="s">
        <v>12473</v>
      </c>
      <c r="B796" s="595" t="s">
        <v>1682</v>
      </c>
      <c r="C796" s="13">
        <v>67208.791033057845</v>
      </c>
      <c r="D796" s="465">
        <v>37</v>
      </c>
      <c r="E796" s="6"/>
      <c r="F796" s="72">
        <v>0</v>
      </c>
      <c r="G796" s="72">
        <v>0</v>
      </c>
      <c r="H796" s="13">
        <f t="shared" si="51"/>
        <v>0</v>
      </c>
    </row>
    <row r="797" spans="1:8" x14ac:dyDescent="0.2">
      <c r="A797" s="450" t="s">
        <v>12474</v>
      </c>
      <c r="B797" s="595" t="s">
        <v>12283</v>
      </c>
      <c r="C797" s="13">
        <v>67208.791033057845</v>
      </c>
      <c r="D797" s="465">
        <v>37</v>
      </c>
      <c r="E797" s="6"/>
      <c r="F797" s="72">
        <v>0</v>
      </c>
      <c r="G797" s="72">
        <v>0</v>
      </c>
      <c r="H797" s="13">
        <f t="shared" si="51"/>
        <v>0</v>
      </c>
    </row>
    <row r="798" spans="1:8" x14ac:dyDescent="0.2">
      <c r="A798" s="450" t="s">
        <v>12475</v>
      </c>
      <c r="B798" s="595" t="s">
        <v>1683</v>
      </c>
      <c r="C798" s="13">
        <v>67208.791033057845</v>
      </c>
      <c r="D798" s="465">
        <v>37</v>
      </c>
      <c r="E798" s="6"/>
      <c r="F798" s="72">
        <v>0</v>
      </c>
      <c r="G798" s="72">
        <v>0</v>
      </c>
      <c r="H798" s="13">
        <f t="shared" si="51"/>
        <v>0</v>
      </c>
    </row>
    <row r="799" spans="1:8" x14ac:dyDescent="0.2">
      <c r="A799" s="450" t="s">
        <v>12476</v>
      </c>
      <c r="B799" s="595" t="s">
        <v>12286</v>
      </c>
      <c r="C799" s="13">
        <v>67208.791033057845</v>
      </c>
      <c r="D799" s="465">
        <v>37</v>
      </c>
      <c r="E799" s="6"/>
      <c r="F799" s="72">
        <v>0</v>
      </c>
      <c r="G799" s="72">
        <v>0</v>
      </c>
      <c r="H799" s="13">
        <f t="shared" si="51"/>
        <v>0</v>
      </c>
    </row>
    <row r="800" spans="1:8" x14ac:dyDescent="0.2">
      <c r="A800" s="450" t="s">
        <v>12477</v>
      </c>
      <c r="B800" s="595" t="s">
        <v>1684</v>
      </c>
      <c r="C800" s="13">
        <v>67208.791033057845</v>
      </c>
      <c r="D800" s="465">
        <v>37</v>
      </c>
      <c r="E800" s="6"/>
      <c r="F800" s="72">
        <v>0</v>
      </c>
      <c r="G800" s="72">
        <v>0</v>
      </c>
      <c r="H800" s="13">
        <f t="shared" si="51"/>
        <v>0</v>
      </c>
    </row>
    <row r="801" spans="1:8" x14ac:dyDescent="0.2">
      <c r="A801" s="450" t="s">
        <v>12478</v>
      </c>
      <c r="B801" s="595" t="s">
        <v>12289</v>
      </c>
      <c r="C801" s="13">
        <v>67208.791033057845</v>
      </c>
      <c r="D801" s="465">
        <v>37</v>
      </c>
      <c r="E801" s="6"/>
      <c r="F801" s="72">
        <v>0</v>
      </c>
      <c r="G801" s="72">
        <v>0</v>
      </c>
      <c r="H801" s="13">
        <f t="shared" si="51"/>
        <v>0</v>
      </c>
    </row>
    <row r="802" spans="1:8" x14ac:dyDescent="0.2">
      <c r="A802" s="450" t="s">
        <v>12479</v>
      </c>
      <c r="B802" s="595" t="s">
        <v>1685</v>
      </c>
      <c r="C802" s="13">
        <v>67208.791033057845</v>
      </c>
      <c r="D802" s="465">
        <v>37</v>
      </c>
      <c r="E802" s="6"/>
      <c r="F802" s="72">
        <v>0</v>
      </c>
      <c r="G802" s="72">
        <v>0</v>
      </c>
      <c r="H802" s="13">
        <f t="shared" si="51"/>
        <v>0</v>
      </c>
    </row>
    <row r="803" spans="1:8" x14ac:dyDescent="0.2">
      <c r="A803" s="450" t="s">
        <v>12480</v>
      </c>
      <c r="B803" s="595" t="s">
        <v>12292</v>
      </c>
      <c r="C803" s="13">
        <v>67208.791033057845</v>
      </c>
      <c r="D803" s="465">
        <v>37</v>
      </c>
      <c r="E803" s="6"/>
      <c r="F803" s="72">
        <v>0</v>
      </c>
      <c r="G803" s="72">
        <v>0</v>
      </c>
      <c r="H803" s="13">
        <f t="shared" si="51"/>
        <v>0</v>
      </c>
    </row>
    <row r="804" spans="1:8" x14ac:dyDescent="0.2">
      <c r="A804" s="450" t="s">
        <v>12481</v>
      </c>
      <c r="B804" s="595" t="s">
        <v>1686</v>
      </c>
      <c r="C804" s="13">
        <v>67208.791033057845</v>
      </c>
      <c r="D804" s="465">
        <v>37</v>
      </c>
      <c r="E804" s="6"/>
      <c r="F804" s="72">
        <v>0</v>
      </c>
      <c r="G804" s="72">
        <v>0</v>
      </c>
      <c r="H804" s="13">
        <f t="shared" si="51"/>
        <v>0</v>
      </c>
    </row>
    <row r="805" spans="1:8" x14ac:dyDescent="0.2">
      <c r="A805" s="450" t="s">
        <v>12482</v>
      </c>
      <c r="B805" s="595" t="s">
        <v>12295</v>
      </c>
      <c r="C805" s="13">
        <v>67208.791033057845</v>
      </c>
      <c r="D805" s="465">
        <v>37</v>
      </c>
      <c r="E805" s="6"/>
      <c r="F805" s="72">
        <v>0</v>
      </c>
      <c r="G805" s="72">
        <v>0</v>
      </c>
      <c r="H805" s="13">
        <f t="shared" si="51"/>
        <v>0</v>
      </c>
    </row>
    <row r="806" spans="1:8" x14ac:dyDescent="0.2">
      <c r="A806" s="450" t="s">
        <v>12483</v>
      </c>
      <c r="B806" s="595" t="s">
        <v>1687</v>
      </c>
      <c r="C806" s="13">
        <v>67208.791033057845</v>
      </c>
      <c r="D806" s="465">
        <v>37</v>
      </c>
      <c r="E806" s="6"/>
      <c r="F806" s="72">
        <v>0</v>
      </c>
      <c r="G806" s="72">
        <v>0</v>
      </c>
      <c r="H806" s="13">
        <f t="shared" si="51"/>
        <v>0</v>
      </c>
    </row>
    <row r="807" spans="1:8" x14ac:dyDescent="0.2">
      <c r="A807" s="450" t="s">
        <v>12484</v>
      </c>
      <c r="B807" s="595" t="s">
        <v>12298</v>
      </c>
      <c r="C807" s="13">
        <v>67208.791033057845</v>
      </c>
      <c r="D807" s="465">
        <v>37</v>
      </c>
      <c r="E807" s="6"/>
      <c r="F807" s="72">
        <v>0</v>
      </c>
      <c r="G807" s="72">
        <v>0</v>
      </c>
      <c r="H807" s="13">
        <f t="shared" si="51"/>
        <v>0</v>
      </c>
    </row>
    <row r="808" spans="1:8" x14ac:dyDescent="0.2">
      <c r="A808" s="450" t="s">
        <v>12485</v>
      </c>
      <c r="B808" s="595" t="s">
        <v>1688</v>
      </c>
      <c r="C808" s="13">
        <v>67208.791033057845</v>
      </c>
      <c r="D808" s="465">
        <v>37</v>
      </c>
      <c r="E808" s="6"/>
      <c r="F808" s="72">
        <v>0</v>
      </c>
      <c r="G808" s="72">
        <v>0</v>
      </c>
      <c r="H808" s="13">
        <f t="shared" si="51"/>
        <v>0</v>
      </c>
    </row>
    <row r="809" spans="1:8" x14ac:dyDescent="0.2">
      <c r="A809" s="450" t="s">
        <v>12486</v>
      </c>
      <c r="B809" s="595" t="s">
        <v>12301</v>
      </c>
      <c r="C809" s="13">
        <v>67208.791033057845</v>
      </c>
      <c r="D809" s="465">
        <v>38</v>
      </c>
      <c r="E809" s="6"/>
      <c r="F809" s="72">
        <v>0</v>
      </c>
      <c r="G809" s="72">
        <v>0</v>
      </c>
      <c r="H809" s="13">
        <f t="shared" si="51"/>
        <v>0</v>
      </c>
    </row>
    <row r="810" spans="1:8" x14ac:dyDescent="0.2">
      <c r="A810" s="450" t="s">
        <v>12487</v>
      </c>
      <c r="B810" s="595" t="s">
        <v>1689</v>
      </c>
      <c r="C810" s="13">
        <v>67208.791033057845</v>
      </c>
      <c r="D810" s="465">
        <v>38</v>
      </c>
      <c r="E810" s="6"/>
      <c r="F810" s="72">
        <v>0</v>
      </c>
      <c r="G810" s="72">
        <v>0</v>
      </c>
      <c r="H810" s="13">
        <f t="shared" si="51"/>
        <v>0</v>
      </c>
    </row>
    <row r="811" spans="1:8" x14ac:dyDescent="0.2">
      <c r="A811" s="450" t="s">
        <v>12488</v>
      </c>
      <c r="B811" s="595" t="s">
        <v>12304</v>
      </c>
      <c r="C811" s="13">
        <v>67208.791033057845</v>
      </c>
      <c r="D811" s="465">
        <v>38</v>
      </c>
      <c r="E811" s="6"/>
      <c r="F811" s="72">
        <v>0</v>
      </c>
      <c r="G811" s="72">
        <v>0</v>
      </c>
      <c r="H811" s="13">
        <f t="shared" si="51"/>
        <v>0</v>
      </c>
    </row>
    <row r="812" spans="1:8" x14ac:dyDescent="0.2">
      <c r="A812" s="450" t="s">
        <v>12489</v>
      </c>
      <c r="B812" s="595" t="s">
        <v>1690</v>
      </c>
      <c r="C812" s="13">
        <v>67208.791033057845</v>
      </c>
      <c r="D812" s="465">
        <v>38</v>
      </c>
      <c r="E812" s="6"/>
      <c r="F812" s="72">
        <v>0</v>
      </c>
      <c r="G812" s="72">
        <v>0</v>
      </c>
      <c r="H812" s="13">
        <f t="shared" si="51"/>
        <v>0</v>
      </c>
    </row>
    <row r="813" spans="1:8" x14ac:dyDescent="0.2">
      <c r="A813" s="450" t="s">
        <v>12490</v>
      </c>
      <c r="B813" s="595" t="s">
        <v>7074</v>
      </c>
      <c r="C813" s="13">
        <v>67208.791033057845</v>
      </c>
      <c r="D813" s="465">
        <v>38</v>
      </c>
      <c r="E813" s="6"/>
      <c r="F813" s="72">
        <v>0</v>
      </c>
      <c r="G813" s="72">
        <v>0</v>
      </c>
      <c r="H813" s="13">
        <f t="shared" si="51"/>
        <v>0</v>
      </c>
    </row>
    <row r="814" spans="1:8" x14ac:dyDescent="0.2">
      <c r="A814" s="450" t="s">
        <v>12491</v>
      </c>
      <c r="B814" s="595" t="s">
        <v>1691</v>
      </c>
      <c r="C814" s="13">
        <v>67208.791033057845</v>
      </c>
      <c r="D814" s="465">
        <v>38</v>
      </c>
      <c r="E814" s="6"/>
      <c r="F814" s="72">
        <v>0</v>
      </c>
      <c r="G814" s="72">
        <v>0</v>
      </c>
      <c r="H814" s="13">
        <f t="shared" si="51"/>
        <v>0</v>
      </c>
    </row>
    <row r="815" spans="1:8" x14ac:dyDescent="0.2">
      <c r="A815" s="450" t="s">
        <v>12492</v>
      </c>
      <c r="B815" s="595" t="s">
        <v>12309</v>
      </c>
      <c r="C815" s="13">
        <v>67208.791033057845</v>
      </c>
      <c r="D815" s="465">
        <v>38</v>
      </c>
      <c r="E815" s="6"/>
      <c r="F815" s="72">
        <v>0</v>
      </c>
      <c r="G815" s="72">
        <v>0</v>
      </c>
      <c r="H815" s="13">
        <f t="shared" si="51"/>
        <v>0</v>
      </c>
    </row>
    <row r="816" spans="1:8" x14ac:dyDescent="0.2">
      <c r="A816" s="450" t="s">
        <v>12493</v>
      </c>
      <c r="B816" s="595" t="s">
        <v>1692</v>
      </c>
      <c r="C816" s="13">
        <v>67208.791033057845</v>
      </c>
      <c r="D816" s="465">
        <v>38</v>
      </c>
      <c r="E816" s="6"/>
      <c r="F816" s="72">
        <v>0</v>
      </c>
      <c r="G816" s="72">
        <v>0</v>
      </c>
      <c r="H816" s="13">
        <f t="shared" si="51"/>
        <v>0</v>
      </c>
    </row>
    <row r="817" spans="1:8" x14ac:dyDescent="0.2">
      <c r="A817" s="450" t="s">
        <v>12494</v>
      </c>
      <c r="B817" s="595" t="s">
        <v>12312</v>
      </c>
      <c r="C817" s="13">
        <v>67208.791033057845</v>
      </c>
      <c r="D817" s="465">
        <v>38</v>
      </c>
      <c r="E817" s="6"/>
      <c r="F817" s="72">
        <v>0</v>
      </c>
      <c r="G817" s="72">
        <v>0</v>
      </c>
      <c r="H817" s="13">
        <f t="shared" si="51"/>
        <v>0</v>
      </c>
    </row>
    <row r="818" spans="1:8" x14ac:dyDescent="0.2">
      <c r="A818" s="450" t="s">
        <v>12495</v>
      </c>
      <c r="B818" s="595" t="s">
        <v>1693</v>
      </c>
      <c r="C818" s="13">
        <v>67208.791033057845</v>
      </c>
      <c r="D818" s="465">
        <v>38</v>
      </c>
      <c r="E818" s="6"/>
      <c r="F818" s="72">
        <v>0</v>
      </c>
      <c r="G818" s="72">
        <v>0</v>
      </c>
      <c r="H818" s="13">
        <f t="shared" si="51"/>
        <v>0</v>
      </c>
    </row>
    <row r="819" spans="1:8" x14ac:dyDescent="0.2">
      <c r="A819" s="450" t="s">
        <v>12496</v>
      </c>
      <c r="B819" s="595" t="s">
        <v>12315</v>
      </c>
      <c r="C819" s="13">
        <v>67208.791033057845</v>
      </c>
      <c r="D819" s="465">
        <v>38</v>
      </c>
      <c r="E819" s="6"/>
      <c r="F819" s="72">
        <v>0</v>
      </c>
      <c r="G819" s="72">
        <v>0</v>
      </c>
      <c r="H819" s="13">
        <f t="shared" si="51"/>
        <v>0</v>
      </c>
    </row>
    <row r="820" spans="1:8" x14ac:dyDescent="0.2">
      <c r="A820" s="450" t="s">
        <v>12497</v>
      </c>
      <c r="B820" s="595" t="s">
        <v>1694</v>
      </c>
      <c r="C820" s="13">
        <v>67208.791033057845</v>
      </c>
      <c r="D820" s="465">
        <v>38</v>
      </c>
      <c r="E820" s="6"/>
      <c r="F820" s="72">
        <v>0</v>
      </c>
      <c r="G820" s="72">
        <v>0</v>
      </c>
      <c r="H820" s="13">
        <f t="shared" si="51"/>
        <v>0</v>
      </c>
    </row>
    <row r="821" spans="1:8" x14ac:dyDescent="0.2">
      <c r="A821" s="450" t="s">
        <v>12498</v>
      </c>
      <c r="B821" s="595" t="s">
        <v>12318</v>
      </c>
      <c r="C821" s="13">
        <v>67208.791033057845</v>
      </c>
      <c r="D821" s="465">
        <v>39</v>
      </c>
      <c r="E821" s="6"/>
      <c r="F821" s="72">
        <v>0</v>
      </c>
      <c r="G821" s="72">
        <v>0</v>
      </c>
      <c r="H821" s="13">
        <f t="shared" si="51"/>
        <v>0</v>
      </c>
    </row>
    <row r="822" spans="1:8" x14ac:dyDescent="0.2">
      <c r="A822" s="450" t="s">
        <v>12499</v>
      </c>
      <c r="B822" s="595" t="s">
        <v>1695</v>
      </c>
      <c r="C822" s="13">
        <v>67208.791033057845</v>
      </c>
      <c r="D822" s="465">
        <v>39</v>
      </c>
      <c r="E822" s="6"/>
      <c r="F822" s="72">
        <v>0</v>
      </c>
      <c r="G822" s="72">
        <v>0</v>
      </c>
      <c r="H822" s="13">
        <f t="shared" si="51"/>
        <v>0</v>
      </c>
    </row>
    <row r="823" spans="1:8" x14ac:dyDescent="0.2">
      <c r="A823" s="450" t="s">
        <v>12500</v>
      </c>
      <c r="B823" s="595" t="s">
        <v>12321</v>
      </c>
      <c r="C823" s="13">
        <v>67208.791033057845</v>
      </c>
      <c r="D823" s="465">
        <v>39</v>
      </c>
      <c r="E823" s="6"/>
      <c r="F823" s="72">
        <v>0</v>
      </c>
      <c r="G823" s="72">
        <v>0</v>
      </c>
      <c r="H823" s="13">
        <f t="shared" si="51"/>
        <v>0</v>
      </c>
    </row>
    <row r="824" spans="1:8" x14ac:dyDescent="0.2">
      <c r="A824" s="450" t="s">
        <v>12501</v>
      </c>
      <c r="B824" s="595" t="s">
        <v>1696</v>
      </c>
      <c r="C824" s="13">
        <v>67208.791033057845</v>
      </c>
      <c r="D824" s="465">
        <v>39</v>
      </c>
      <c r="E824" s="6"/>
      <c r="F824" s="72">
        <v>0</v>
      </c>
      <c r="G824" s="72">
        <v>0</v>
      </c>
      <c r="H824" s="13">
        <f t="shared" si="51"/>
        <v>0</v>
      </c>
    </row>
    <row r="825" spans="1:8" x14ac:dyDescent="0.2">
      <c r="A825" s="450" t="s">
        <v>12502</v>
      </c>
      <c r="B825" s="595" t="s">
        <v>12324</v>
      </c>
      <c r="C825" s="13">
        <v>67208.791033057845</v>
      </c>
      <c r="D825" s="465">
        <v>39</v>
      </c>
      <c r="E825" s="6"/>
      <c r="F825" s="72">
        <v>0</v>
      </c>
      <c r="G825" s="72">
        <v>0</v>
      </c>
      <c r="H825" s="13">
        <f t="shared" si="51"/>
        <v>0</v>
      </c>
    </row>
    <row r="826" spans="1:8" x14ac:dyDescent="0.2">
      <c r="A826" s="450" t="s">
        <v>12503</v>
      </c>
      <c r="B826" s="595" t="s">
        <v>1697</v>
      </c>
      <c r="C826" s="13">
        <v>67208.791033057845</v>
      </c>
      <c r="D826" s="465">
        <v>39</v>
      </c>
      <c r="E826" s="6"/>
      <c r="F826" s="72">
        <v>0</v>
      </c>
      <c r="G826" s="72">
        <v>0</v>
      </c>
      <c r="H826" s="13">
        <f t="shared" si="51"/>
        <v>0</v>
      </c>
    </row>
    <row r="827" spans="1:8" x14ac:dyDescent="0.2">
      <c r="A827" s="450" t="s">
        <v>12504</v>
      </c>
      <c r="B827" s="595" t="s">
        <v>12327</v>
      </c>
      <c r="C827" s="13">
        <v>67208.791033057845</v>
      </c>
      <c r="D827" s="465">
        <v>39</v>
      </c>
      <c r="E827" s="6"/>
      <c r="F827" s="72">
        <v>0</v>
      </c>
      <c r="G827" s="72">
        <v>0</v>
      </c>
      <c r="H827" s="13">
        <f t="shared" si="51"/>
        <v>0</v>
      </c>
    </row>
    <row r="828" spans="1:8" x14ac:dyDescent="0.2">
      <c r="A828" s="450" t="s">
        <v>12505</v>
      </c>
      <c r="B828" s="595" t="s">
        <v>1698</v>
      </c>
      <c r="C828" s="13">
        <v>67208.791033057845</v>
      </c>
      <c r="D828" s="465">
        <v>39</v>
      </c>
      <c r="E828" s="6"/>
      <c r="F828" s="72">
        <v>0</v>
      </c>
      <c r="G828" s="72">
        <v>0</v>
      </c>
      <c r="H828" s="13">
        <f t="shared" si="51"/>
        <v>0</v>
      </c>
    </row>
    <row r="829" spans="1:8" x14ac:dyDescent="0.2">
      <c r="A829" s="450" t="s">
        <v>12506</v>
      </c>
      <c r="B829" s="595" t="s">
        <v>12330</v>
      </c>
      <c r="C829" s="13">
        <v>67208.791033057845</v>
      </c>
      <c r="D829" s="465">
        <v>39</v>
      </c>
      <c r="E829" s="6"/>
      <c r="F829" s="72">
        <v>0</v>
      </c>
      <c r="G829" s="72">
        <v>0</v>
      </c>
      <c r="H829" s="13">
        <f t="shared" si="51"/>
        <v>0</v>
      </c>
    </row>
    <row r="830" spans="1:8" x14ac:dyDescent="0.2">
      <c r="A830" s="450" t="s">
        <v>12507</v>
      </c>
      <c r="B830" s="595" t="s">
        <v>1699</v>
      </c>
      <c r="C830" s="13">
        <v>67208.791033057845</v>
      </c>
      <c r="D830" s="465">
        <v>39</v>
      </c>
      <c r="E830" s="6"/>
      <c r="F830" s="72">
        <v>0</v>
      </c>
      <c r="G830" s="72">
        <v>0</v>
      </c>
      <c r="H830" s="13">
        <f t="shared" si="51"/>
        <v>0</v>
      </c>
    </row>
    <row r="831" spans="1:8" ht="45" x14ac:dyDescent="0.25">
      <c r="A831" s="19" t="s">
        <v>118</v>
      </c>
      <c r="B831" s="73" t="s">
        <v>12083</v>
      </c>
      <c r="C831" s="17"/>
      <c r="D831" s="17"/>
      <c r="E831" s="3"/>
      <c r="F831" s="3"/>
      <c r="G831" s="3"/>
      <c r="H831" s="162"/>
    </row>
    <row r="832" spans="1:8" x14ac:dyDescent="0.2">
      <c r="A832" s="450" t="s">
        <v>119</v>
      </c>
      <c r="B832" s="595" t="s">
        <v>1585</v>
      </c>
      <c r="C832" s="13">
        <v>80000</v>
      </c>
      <c r="D832" s="465">
        <v>25</v>
      </c>
      <c r="E832" s="6"/>
      <c r="F832" s="72">
        <v>0</v>
      </c>
      <c r="G832" s="72">
        <v>0</v>
      </c>
      <c r="H832" s="13">
        <f t="shared" ref="H832:H856" si="52">G832-F832</f>
        <v>0</v>
      </c>
    </row>
    <row r="833" spans="1:8" x14ac:dyDescent="0.2">
      <c r="A833" s="450" t="s">
        <v>120</v>
      </c>
      <c r="B833" s="595" t="s">
        <v>1590</v>
      </c>
      <c r="C833" s="13">
        <v>80000</v>
      </c>
      <c r="D833" s="465">
        <v>26</v>
      </c>
      <c r="E833" s="6"/>
      <c r="F833" s="72">
        <v>0</v>
      </c>
      <c r="G833" s="72">
        <v>0</v>
      </c>
      <c r="H833" s="13">
        <f t="shared" si="52"/>
        <v>0</v>
      </c>
    </row>
    <row r="834" spans="1:8" x14ac:dyDescent="0.2">
      <c r="A834" s="450" t="s">
        <v>121</v>
      </c>
      <c r="B834" s="595" t="s">
        <v>1506</v>
      </c>
      <c r="C834" s="13">
        <v>80000</v>
      </c>
      <c r="D834" s="465">
        <v>27</v>
      </c>
      <c r="E834" s="6"/>
      <c r="F834" s="72">
        <v>0</v>
      </c>
      <c r="G834" s="72">
        <v>0</v>
      </c>
      <c r="H834" s="13">
        <f t="shared" si="52"/>
        <v>0</v>
      </c>
    </row>
    <row r="835" spans="1:8" x14ac:dyDescent="0.2">
      <c r="A835" s="450" t="s">
        <v>122</v>
      </c>
      <c r="B835" s="595" t="s">
        <v>1599</v>
      </c>
      <c r="C835" s="13">
        <v>80000</v>
      </c>
      <c r="D835" s="465">
        <v>28</v>
      </c>
      <c r="E835" s="6"/>
      <c r="F835" s="72">
        <v>0</v>
      </c>
      <c r="G835" s="72">
        <v>0</v>
      </c>
      <c r="H835" s="13">
        <f t="shared" si="52"/>
        <v>0</v>
      </c>
    </row>
    <row r="836" spans="1:8" x14ac:dyDescent="0.2">
      <c r="A836" s="450" t="s">
        <v>4727</v>
      </c>
      <c r="B836" s="595" t="s">
        <v>1604</v>
      </c>
      <c r="C836" s="13">
        <v>80000</v>
      </c>
      <c r="D836" s="465">
        <v>28</v>
      </c>
      <c r="E836" s="6"/>
      <c r="F836" s="72">
        <v>0</v>
      </c>
      <c r="G836" s="72">
        <v>0</v>
      </c>
      <c r="H836" s="13">
        <f t="shared" si="52"/>
        <v>0</v>
      </c>
    </row>
    <row r="837" spans="1:8" x14ac:dyDescent="0.2">
      <c r="A837" s="450" t="s">
        <v>4728</v>
      </c>
      <c r="B837" s="595" t="s">
        <v>1508</v>
      </c>
      <c r="C837" s="13">
        <v>80000</v>
      </c>
      <c r="D837" s="465">
        <v>29</v>
      </c>
      <c r="E837" s="6"/>
      <c r="F837" s="72">
        <v>0</v>
      </c>
      <c r="G837" s="72">
        <v>0</v>
      </c>
      <c r="H837" s="13">
        <f t="shared" si="52"/>
        <v>0</v>
      </c>
    </row>
    <row r="838" spans="1:8" x14ac:dyDescent="0.2">
      <c r="A838" s="450" t="s">
        <v>7140</v>
      </c>
      <c r="B838" s="595" t="s">
        <v>1613</v>
      </c>
      <c r="C838" s="13">
        <v>80000</v>
      </c>
      <c r="D838" s="465">
        <v>29</v>
      </c>
      <c r="E838" s="6"/>
      <c r="F838" s="72">
        <v>0</v>
      </c>
      <c r="G838" s="72">
        <v>0</v>
      </c>
      <c r="H838" s="13">
        <f t="shared" si="52"/>
        <v>0</v>
      </c>
    </row>
    <row r="839" spans="1:8" x14ac:dyDescent="0.2">
      <c r="A839" s="450" t="s">
        <v>7141</v>
      </c>
      <c r="B839" s="595" t="s">
        <v>1618</v>
      </c>
      <c r="C839" s="13">
        <v>80000</v>
      </c>
      <c r="D839" s="465">
        <v>30</v>
      </c>
      <c r="E839" s="6"/>
      <c r="F839" s="72">
        <v>0</v>
      </c>
      <c r="G839" s="72">
        <v>0</v>
      </c>
      <c r="H839" s="13">
        <f t="shared" si="52"/>
        <v>0</v>
      </c>
    </row>
    <row r="840" spans="1:8" x14ac:dyDescent="0.2">
      <c r="A840" s="450" t="s">
        <v>7142</v>
      </c>
      <c r="B840" s="595" t="s">
        <v>1520</v>
      </c>
      <c r="C840" s="13">
        <v>80000</v>
      </c>
      <c r="D840" s="465">
        <v>31</v>
      </c>
      <c r="E840" s="6"/>
      <c r="F840" s="72">
        <v>0</v>
      </c>
      <c r="G840" s="72">
        <v>0</v>
      </c>
      <c r="H840" s="13">
        <f t="shared" si="52"/>
        <v>0</v>
      </c>
    </row>
    <row r="841" spans="1:8" x14ac:dyDescent="0.2">
      <c r="A841" s="450" t="s">
        <v>7143</v>
      </c>
      <c r="B841" s="595" t="s">
        <v>1628</v>
      </c>
      <c r="C841" s="13">
        <v>80000</v>
      </c>
      <c r="D841" s="465">
        <v>32</v>
      </c>
      <c r="E841" s="6"/>
      <c r="F841" s="72">
        <v>0</v>
      </c>
      <c r="G841" s="72">
        <v>0</v>
      </c>
      <c r="H841" s="13">
        <f t="shared" si="52"/>
        <v>0</v>
      </c>
    </row>
    <row r="842" spans="1:8" x14ac:dyDescent="0.2">
      <c r="A842" s="450" t="s">
        <v>7144</v>
      </c>
      <c r="B842" s="595" t="s">
        <v>1633</v>
      </c>
      <c r="C842" s="13">
        <v>80000</v>
      </c>
      <c r="D842" s="465">
        <v>32</v>
      </c>
      <c r="E842" s="6"/>
      <c r="F842" s="72">
        <v>0</v>
      </c>
      <c r="G842" s="72">
        <v>0</v>
      </c>
      <c r="H842" s="13">
        <f t="shared" si="52"/>
        <v>0</v>
      </c>
    </row>
    <row r="843" spans="1:8" x14ac:dyDescent="0.2">
      <c r="A843" s="450" t="s">
        <v>7145</v>
      </c>
      <c r="B843" s="595" t="s">
        <v>1638</v>
      </c>
      <c r="C843" s="13">
        <v>80000</v>
      </c>
      <c r="D843" s="465">
        <v>33</v>
      </c>
      <c r="E843" s="6"/>
      <c r="F843" s="72">
        <v>0</v>
      </c>
      <c r="G843" s="72">
        <v>0</v>
      </c>
      <c r="H843" s="13">
        <f t="shared" si="52"/>
        <v>0</v>
      </c>
    </row>
    <row r="844" spans="1:8" x14ac:dyDescent="0.2">
      <c r="A844" s="450" t="s">
        <v>7146</v>
      </c>
      <c r="B844" s="631" t="s">
        <v>1643</v>
      </c>
      <c r="C844" s="13">
        <v>80000</v>
      </c>
      <c r="D844" s="465">
        <v>34</v>
      </c>
      <c r="E844" s="6"/>
      <c r="F844" s="72">
        <v>0</v>
      </c>
      <c r="G844" s="72">
        <v>0</v>
      </c>
      <c r="H844" s="13">
        <f t="shared" si="52"/>
        <v>0</v>
      </c>
    </row>
    <row r="845" spans="1:8" x14ac:dyDescent="0.2">
      <c r="A845" s="450" t="s">
        <v>7147</v>
      </c>
      <c r="B845" s="631" t="s">
        <v>1648</v>
      </c>
      <c r="C845" s="13">
        <v>80000</v>
      </c>
      <c r="D845" s="465">
        <v>34</v>
      </c>
      <c r="E845" s="6"/>
      <c r="F845" s="72">
        <v>0</v>
      </c>
      <c r="G845" s="72">
        <v>0</v>
      </c>
      <c r="H845" s="13">
        <f t="shared" si="52"/>
        <v>0</v>
      </c>
    </row>
    <row r="846" spans="1:8" x14ac:dyDescent="0.2">
      <c r="A846" s="450" t="s">
        <v>7148</v>
      </c>
      <c r="B846" s="631" t="s">
        <v>1653</v>
      </c>
      <c r="C846" s="13">
        <v>80000</v>
      </c>
      <c r="D846" s="465">
        <v>35</v>
      </c>
      <c r="E846" s="6"/>
      <c r="F846" s="72">
        <v>0</v>
      </c>
      <c r="G846" s="72">
        <v>0</v>
      </c>
      <c r="H846" s="13">
        <f t="shared" si="52"/>
        <v>0</v>
      </c>
    </row>
    <row r="847" spans="1:8" x14ac:dyDescent="0.2">
      <c r="A847" s="450" t="s">
        <v>7149</v>
      </c>
      <c r="B847" s="631" t="s">
        <v>1658</v>
      </c>
      <c r="C847" s="13">
        <v>80000</v>
      </c>
      <c r="D847" s="465">
        <v>36</v>
      </c>
      <c r="E847" s="6"/>
      <c r="F847" s="72">
        <v>0</v>
      </c>
      <c r="G847" s="72">
        <v>0</v>
      </c>
      <c r="H847" s="13">
        <f t="shared" si="52"/>
        <v>0</v>
      </c>
    </row>
    <row r="848" spans="1:8" x14ac:dyDescent="0.2">
      <c r="A848" s="450" t="s">
        <v>7150</v>
      </c>
      <c r="B848" s="595" t="s">
        <v>1663</v>
      </c>
      <c r="C848" s="13">
        <v>80000</v>
      </c>
      <c r="D848" s="465">
        <v>36</v>
      </c>
      <c r="E848" s="6"/>
      <c r="F848" s="72">
        <v>0</v>
      </c>
      <c r="G848" s="72">
        <v>0</v>
      </c>
      <c r="H848" s="13">
        <f t="shared" si="52"/>
        <v>0</v>
      </c>
    </row>
    <row r="849" spans="1:8" x14ac:dyDescent="0.2">
      <c r="A849" s="450" t="s">
        <v>7151</v>
      </c>
      <c r="B849" s="595" t="s">
        <v>1668</v>
      </c>
      <c r="C849" s="13">
        <v>80000</v>
      </c>
      <c r="D849" s="465">
        <v>37</v>
      </c>
      <c r="E849" s="6"/>
      <c r="F849" s="72">
        <v>0</v>
      </c>
      <c r="G849" s="72">
        <v>0</v>
      </c>
      <c r="H849" s="13">
        <f t="shared" si="52"/>
        <v>0</v>
      </c>
    </row>
    <row r="850" spans="1:8" x14ac:dyDescent="0.2">
      <c r="A850" s="450" t="s">
        <v>7152</v>
      </c>
      <c r="B850" s="595" t="s">
        <v>1673</v>
      </c>
      <c r="C850" s="13">
        <v>80000</v>
      </c>
      <c r="D850" s="465">
        <v>37</v>
      </c>
      <c r="E850" s="6"/>
      <c r="F850" s="72">
        <v>0</v>
      </c>
      <c r="G850" s="72">
        <v>0</v>
      </c>
      <c r="H850" s="13">
        <f t="shared" si="52"/>
        <v>0</v>
      </c>
    </row>
    <row r="851" spans="1:8" x14ac:dyDescent="0.2">
      <c r="A851" s="450" t="s">
        <v>7153</v>
      </c>
      <c r="B851" s="595" t="s">
        <v>1678</v>
      </c>
      <c r="C851" s="13">
        <v>80000</v>
      </c>
      <c r="D851" s="465">
        <v>38</v>
      </c>
      <c r="E851" s="6"/>
      <c r="F851" s="72">
        <v>0</v>
      </c>
      <c r="G851" s="72">
        <v>0</v>
      </c>
      <c r="H851" s="13">
        <f t="shared" si="52"/>
        <v>0</v>
      </c>
    </row>
    <row r="852" spans="1:8" x14ac:dyDescent="0.2">
      <c r="A852" s="450" t="s">
        <v>7154</v>
      </c>
      <c r="B852" s="595" t="s">
        <v>1683</v>
      </c>
      <c r="C852" s="13">
        <v>80000</v>
      </c>
      <c r="D852" s="465">
        <v>39</v>
      </c>
      <c r="E852" s="6"/>
      <c r="F852" s="72">
        <v>0</v>
      </c>
      <c r="G852" s="72">
        <v>0</v>
      </c>
      <c r="H852" s="13">
        <f t="shared" si="52"/>
        <v>0</v>
      </c>
    </row>
    <row r="853" spans="1:8" x14ac:dyDescent="0.2">
      <c r="A853" s="450" t="s">
        <v>7155</v>
      </c>
      <c r="B853" s="595" t="s">
        <v>1688</v>
      </c>
      <c r="C853" s="13">
        <v>80000</v>
      </c>
      <c r="D853" s="465">
        <v>39</v>
      </c>
      <c r="E853" s="6"/>
      <c r="F853" s="72">
        <v>0</v>
      </c>
      <c r="G853" s="72">
        <v>0</v>
      </c>
      <c r="H853" s="13">
        <f t="shared" si="52"/>
        <v>0</v>
      </c>
    </row>
    <row r="854" spans="1:8" x14ac:dyDescent="0.2">
      <c r="A854" s="450" t="s">
        <v>7156</v>
      </c>
      <c r="B854" s="595" t="s">
        <v>1693</v>
      </c>
      <c r="C854" s="13">
        <v>80000</v>
      </c>
      <c r="D854" s="465">
        <v>40</v>
      </c>
      <c r="E854" s="6"/>
      <c r="F854" s="72">
        <v>0</v>
      </c>
      <c r="G854" s="72">
        <v>0</v>
      </c>
      <c r="H854" s="13">
        <f t="shared" si="52"/>
        <v>0</v>
      </c>
    </row>
    <row r="855" spans="1:8" x14ac:dyDescent="0.2">
      <c r="A855" s="450" t="s">
        <v>7157</v>
      </c>
      <c r="B855" s="595" t="s">
        <v>1698</v>
      </c>
      <c r="C855" s="13">
        <v>80000</v>
      </c>
      <c r="D855" s="465">
        <v>40</v>
      </c>
      <c r="E855" s="6"/>
      <c r="F855" s="72">
        <v>0</v>
      </c>
      <c r="G855" s="72">
        <v>0</v>
      </c>
      <c r="H855" s="13">
        <f t="shared" si="52"/>
        <v>0</v>
      </c>
    </row>
    <row r="856" spans="1:8" x14ac:dyDescent="0.2">
      <c r="A856" s="450" t="s">
        <v>7158</v>
      </c>
      <c r="B856" s="595" t="s">
        <v>1699</v>
      </c>
      <c r="C856" s="13">
        <v>16000</v>
      </c>
      <c r="D856" s="465">
        <v>41</v>
      </c>
      <c r="E856" s="6"/>
      <c r="F856" s="72">
        <v>0</v>
      </c>
      <c r="G856" s="72">
        <v>0</v>
      </c>
      <c r="H856" s="13">
        <f t="shared" si="52"/>
        <v>0</v>
      </c>
    </row>
    <row r="857" spans="1:8" ht="15" x14ac:dyDescent="0.25">
      <c r="A857" s="451" t="s">
        <v>7159</v>
      </c>
      <c r="B857" s="11" t="s">
        <v>5500</v>
      </c>
      <c r="C857" s="17"/>
      <c r="D857" s="17"/>
      <c r="E857" s="3"/>
      <c r="F857" s="3"/>
      <c r="G857" s="3"/>
      <c r="H857" s="162"/>
    </row>
    <row r="858" spans="1:8" ht="15" x14ac:dyDescent="0.25">
      <c r="A858" s="450" t="s">
        <v>7160</v>
      </c>
      <c r="B858" s="56" t="s">
        <v>5501</v>
      </c>
      <c r="C858" s="13"/>
      <c r="D858" s="6"/>
      <c r="E858" s="6"/>
      <c r="F858" s="6"/>
      <c r="G858" s="6"/>
      <c r="H858" s="60"/>
    </row>
    <row r="859" spans="1:8" ht="15" x14ac:dyDescent="0.25">
      <c r="A859" s="450" t="s">
        <v>7161</v>
      </c>
      <c r="B859" s="36" t="s">
        <v>4680</v>
      </c>
      <c r="C859" s="253"/>
      <c r="D859" s="250"/>
      <c r="E859" s="250"/>
      <c r="F859" s="250"/>
      <c r="G859" s="250"/>
      <c r="H859" s="256"/>
    </row>
    <row r="860" spans="1:8" x14ac:dyDescent="0.2">
      <c r="A860" s="450" t="s">
        <v>7162</v>
      </c>
      <c r="B860" s="6" t="s">
        <v>5502</v>
      </c>
      <c r="C860" s="253">
        <v>35508.599434114789</v>
      </c>
      <c r="D860" s="465">
        <v>40</v>
      </c>
      <c r="E860" s="250"/>
      <c r="F860" s="62">
        <v>0</v>
      </c>
      <c r="G860" s="62">
        <v>0</v>
      </c>
      <c r="H860" s="253">
        <f t="shared" ref="H860:H862" si="53">G860-F860</f>
        <v>0</v>
      </c>
    </row>
    <row r="861" spans="1:8" x14ac:dyDescent="0.2">
      <c r="A861" s="450" t="s">
        <v>7163</v>
      </c>
      <c r="B861" s="6" t="s">
        <v>5503</v>
      </c>
      <c r="C861" s="253">
        <v>35508.599434114789</v>
      </c>
      <c r="D861" s="465">
        <v>41</v>
      </c>
      <c r="E861" s="250"/>
      <c r="F861" s="62">
        <v>0</v>
      </c>
      <c r="G861" s="62">
        <v>0</v>
      </c>
      <c r="H861" s="253">
        <f t="shared" si="53"/>
        <v>0</v>
      </c>
    </row>
    <row r="862" spans="1:8" x14ac:dyDescent="0.2">
      <c r="A862" s="450" t="s">
        <v>7164</v>
      </c>
      <c r="B862" s="6" t="s">
        <v>5504</v>
      </c>
      <c r="C862" s="253">
        <v>39947.172594987875</v>
      </c>
      <c r="D862" s="465">
        <v>42</v>
      </c>
      <c r="E862" s="250"/>
      <c r="F862" s="62">
        <v>0</v>
      </c>
      <c r="G862" s="62">
        <v>0</v>
      </c>
      <c r="H862" s="253">
        <f t="shared" si="53"/>
        <v>0</v>
      </c>
    </row>
    <row r="863" spans="1:8" ht="15" x14ac:dyDescent="0.25">
      <c r="A863" s="450" t="s">
        <v>7165</v>
      </c>
      <c r="B863" s="36" t="s">
        <v>4681</v>
      </c>
      <c r="C863" s="253"/>
      <c r="D863" s="465"/>
      <c r="E863" s="250"/>
      <c r="F863" s="250"/>
      <c r="G863" s="250"/>
      <c r="H863" s="256"/>
    </row>
    <row r="864" spans="1:8" x14ac:dyDescent="0.2">
      <c r="A864" s="450" t="s">
        <v>7166</v>
      </c>
      <c r="B864" s="6" t="s">
        <v>5502</v>
      </c>
      <c r="C864" s="253">
        <v>35508.599434114789</v>
      </c>
      <c r="D864" s="465">
        <v>40</v>
      </c>
      <c r="E864" s="250"/>
      <c r="F864" s="62">
        <v>0</v>
      </c>
      <c r="G864" s="62">
        <v>0</v>
      </c>
      <c r="H864" s="253">
        <f t="shared" ref="H864:H866" si="54">G864-F864</f>
        <v>0</v>
      </c>
    </row>
    <row r="865" spans="1:8" x14ac:dyDescent="0.2">
      <c r="A865" s="450" t="s">
        <v>7167</v>
      </c>
      <c r="B865" s="6" t="s">
        <v>5503</v>
      </c>
      <c r="C865" s="253">
        <v>35508.599434114789</v>
      </c>
      <c r="D865" s="465">
        <v>41</v>
      </c>
      <c r="E865" s="250"/>
      <c r="F865" s="62">
        <v>0</v>
      </c>
      <c r="G865" s="62">
        <v>0</v>
      </c>
      <c r="H865" s="253">
        <f t="shared" si="54"/>
        <v>0</v>
      </c>
    </row>
    <row r="866" spans="1:8" ht="13.5" customHeight="1" x14ac:dyDescent="0.2">
      <c r="A866" s="450" t="s">
        <v>7168</v>
      </c>
      <c r="B866" s="6" t="s">
        <v>5504</v>
      </c>
      <c r="C866" s="253">
        <v>39947.172594987875</v>
      </c>
      <c r="D866" s="465">
        <v>42</v>
      </c>
      <c r="E866" s="250"/>
      <c r="F866" s="62">
        <v>0</v>
      </c>
      <c r="G866" s="62">
        <v>0</v>
      </c>
      <c r="H866" s="253">
        <f t="shared" si="54"/>
        <v>0</v>
      </c>
    </row>
    <row r="867" spans="1:8" ht="13.5" customHeight="1" x14ac:dyDescent="0.25">
      <c r="A867" s="450" t="s">
        <v>7169</v>
      </c>
      <c r="B867" s="36" t="s">
        <v>4688</v>
      </c>
      <c r="C867" s="253"/>
      <c r="D867" s="465"/>
      <c r="E867" s="250"/>
      <c r="F867" s="250"/>
      <c r="G867" s="250"/>
      <c r="H867" s="256"/>
    </row>
    <row r="868" spans="1:8" ht="13.5" customHeight="1" x14ac:dyDescent="0.2">
      <c r="A868" s="450" t="s">
        <v>7170</v>
      </c>
      <c r="B868" s="6" t="s">
        <v>5502</v>
      </c>
      <c r="C868" s="253">
        <v>35508.599434114789</v>
      </c>
      <c r="D868" s="465">
        <v>40</v>
      </c>
      <c r="E868" s="250"/>
      <c r="F868" s="62">
        <v>0</v>
      </c>
      <c r="G868" s="62">
        <v>0</v>
      </c>
      <c r="H868" s="253">
        <f t="shared" ref="H868:H870" si="55">G868-F868</f>
        <v>0</v>
      </c>
    </row>
    <row r="869" spans="1:8" ht="13.5" customHeight="1" x14ac:dyDescent="0.2">
      <c r="A869" s="450" t="s">
        <v>7171</v>
      </c>
      <c r="B869" s="6" t="s">
        <v>5503</v>
      </c>
      <c r="C869" s="253">
        <v>35508.599434114789</v>
      </c>
      <c r="D869" s="465">
        <v>41</v>
      </c>
      <c r="E869" s="250"/>
      <c r="F869" s="62">
        <v>0</v>
      </c>
      <c r="G869" s="62">
        <v>0</v>
      </c>
      <c r="H869" s="253">
        <f t="shared" si="55"/>
        <v>0</v>
      </c>
    </row>
    <row r="870" spans="1:8" ht="13.5" customHeight="1" x14ac:dyDescent="0.2">
      <c r="A870" s="450" t="s">
        <v>7172</v>
      </c>
      <c r="B870" s="6" t="s">
        <v>5504</v>
      </c>
      <c r="C870" s="253">
        <v>39947.172594987875</v>
      </c>
      <c r="D870" s="465">
        <v>42</v>
      </c>
      <c r="E870" s="250"/>
      <c r="F870" s="62">
        <v>0</v>
      </c>
      <c r="G870" s="62">
        <v>0</v>
      </c>
      <c r="H870" s="253">
        <f t="shared" si="55"/>
        <v>0</v>
      </c>
    </row>
    <row r="871" spans="1:8" ht="13.5" customHeight="1" x14ac:dyDescent="0.25">
      <c r="A871" s="450" t="s">
        <v>7173</v>
      </c>
      <c r="B871" s="36" t="s">
        <v>4689</v>
      </c>
      <c r="C871" s="253"/>
      <c r="D871" s="465"/>
      <c r="E871" s="250"/>
      <c r="F871" s="250"/>
      <c r="G871" s="250"/>
      <c r="H871" s="256"/>
    </row>
    <row r="872" spans="1:8" x14ac:dyDescent="0.2">
      <c r="A872" s="450" t="s">
        <v>7174</v>
      </c>
      <c r="B872" s="6" t="s">
        <v>5502</v>
      </c>
      <c r="C872" s="253">
        <v>35508.599434114789</v>
      </c>
      <c r="D872" s="465">
        <v>40</v>
      </c>
      <c r="E872" s="250"/>
      <c r="F872" s="250"/>
      <c r="G872" s="250"/>
      <c r="H872" s="256"/>
    </row>
    <row r="873" spans="1:8" x14ac:dyDescent="0.2">
      <c r="A873" s="450" t="s">
        <v>7175</v>
      </c>
      <c r="B873" s="6" t="s">
        <v>5503</v>
      </c>
      <c r="C873" s="253">
        <v>35508.599434114789</v>
      </c>
      <c r="D873" s="465">
        <v>41</v>
      </c>
      <c r="E873" s="250"/>
      <c r="F873" s="62">
        <v>0</v>
      </c>
      <c r="G873" s="62">
        <v>0</v>
      </c>
      <c r="H873" s="253">
        <f t="shared" ref="H873:H875" si="56">G873-F873</f>
        <v>0</v>
      </c>
    </row>
    <row r="874" spans="1:8" x14ac:dyDescent="0.2">
      <c r="A874" s="450" t="s">
        <v>7176</v>
      </c>
      <c r="B874" s="6" t="s">
        <v>5504</v>
      </c>
      <c r="C874" s="253">
        <v>39947.172594987875</v>
      </c>
      <c r="D874" s="465">
        <v>42</v>
      </c>
      <c r="E874" s="250"/>
      <c r="F874" s="62">
        <v>0</v>
      </c>
      <c r="G874" s="62">
        <v>0</v>
      </c>
      <c r="H874" s="253">
        <f t="shared" si="56"/>
        <v>0</v>
      </c>
    </row>
    <row r="875" spans="1:8" ht="15" x14ac:dyDescent="0.25">
      <c r="A875" s="450" t="s">
        <v>7177</v>
      </c>
      <c r="B875" s="36" t="s">
        <v>7178</v>
      </c>
      <c r="C875" s="253"/>
      <c r="D875" s="465"/>
      <c r="E875" s="250"/>
      <c r="F875" s="62">
        <v>0</v>
      </c>
      <c r="G875" s="62">
        <v>0</v>
      </c>
      <c r="H875" s="253">
        <f t="shared" si="56"/>
        <v>0</v>
      </c>
    </row>
    <row r="876" spans="1:8" x14ac:dyDescent="0.2">
      <c r="A876" s="450" t="s">
        <v>7179</v>
      </c>
      <c r="B876" s="6" t="s">
        <v>5502</v>
      </c>
      <c r="C876" s="253">
        <v>33662.152263540826</v>
      </c>
      <c r="D876" s="465">
        <v>40</v>
      </c>
      <c r="E876" s="250"/>
      <c r="F876" s="250"/>
      <c r="G876" s="250"/>
      <c r="H876" s="256"/>
    </row>
    <row r="877" spans="1:8" x14ac:dyDescent="0.2">
      <c r="A877" s="450" t="s">
        <v>7180</v>
      </c>
      <c r="B877" s="6" t="s">
        <v>5503</v>
      </c>
      <c r="C877" s="253">
        <v>33662.152263540826</v>
      </c>
      <c r="D877" s="465">
        <v>41</v>
      </c>
      <c r="E877" s="250"/>
      <c r="F877" s="62">
        <v>0</v>
      </c>
      <c r="G877" s="62">
        <v>0</v>
      </c>
      <c r="H877" s="253">
        <f t="shared" ref="H877:H878" si="57">G877-F877</f>
        <v>0</v>
      </c>
    </row>
    <row r="878" spans="1:8" x14ac:dyDescent="0.2">
      <c r="A878" s="450" t="s">
        <v>7181</v>
      </c>
      <c r="B878" s="6" t="s">
        <v>5504</v>
      </c>
      <c r="C878" s="253">
        <v>37869.919620048509</v>
      </c>
      <c r="D878" s="465">
        <v>42</v>
      </c>
      <c r="E878" s="250"/>
      <c r="F878" s="62">
        <v>0</v>
      </c>
      <c r="G878" s="62">
        <v>0</v>
      </c>
      <c r="H878" s="253">
        <f t="shared" si="57"/>
        <v>0</v>
      </c>
    </row>
    <row r="879" spans="1:8" ht="13.5" customHeight="1" x14ac:dyDescent="0.25">
      <c r="A879" s="450" t="s">
        <v>7182</v>
      </c>
      <c r="B879" s="56" t="s">
        <v>5505</v>
      </c>
      <c r="C879" s="278"/>
      <c r="D879" s="402"/>
      <c r="E879" s="250"/>
      <c r="F879" s="62"/>
      <c r="G879" s="62"/>
      <c r="H879" s="253"/>
    </row>
    <row r="880" spans="1:8" ht="13.5" customHeight="1" x14ac:dyDescent="0.25">
      <c r="A880" s="450" t="s">
        <v>7183</v>
      </c>
      <c r="B880" s="36" t="s">
        <v>4680</v>
      </c>
      <c r="C880" s="278"/>
      <c r="D880" s="402"/>
      <c r="E880" s="250"/>
      <c r="F880" s="62"/>
      <c r="G880" s="62"/>
      <c r="H880" s="253"/>
    </row>
    <row r="881" spans="1:8" ht="13.5" customHeight="1" x14ac:dyDescent="0.2">
      <c r="A881" s="450" t="s">
        <v>7184</v>
      </c>
      <c r="B881" s="6" t="s">
        <v>5502</v>
      </c>
      <c r="C881" s="253">
        <v>29614.627174813584</v>
      </c>
      <c r="D881" s="465">
        <v>40</v>
      </c>
      <c r="E881" s="250"/>
      <c r="F881" s="62">
        <v>0</v>
      </c>
      <c r="G881" s="62">
        <v>0</v>
      </c>
      <c r="H881" s="253">
        <f t="shared" ref="H881:H899" si="58">G881-F881</f>
        <v>0</v>
      </c>
    </row>
    <row r="882" spans="1:8" ht="13.5" customHeight="1" x14ac:dyDescent="0.2">
      <c r="A882" s="450" t="s">
        <v>7185</v>
      </c>
      <c r="B882" s="6" t="s">
        <v>5503</v>
      </c>
      <c r="C882" s="253">
        <v>29614.627174813584</v>
      </c>
      <c r="D882" s="465">
        <v>41</v>
      </c>
      <c r="E882" s="250"/>
      <c r="F882" s="62">
        <v>0</v>
      </c>
      <c r="G882" s="62">
        <v>0</v>
      </c>
      <c r="H882" s="253">
        <f t="shared" si="58"/>
        <v>0</v>
      </c>
    </row>
    <row r="883" spans="1:8" ht="13.5" customHeight="1" x14ac:dyDescent="0.2">
      <c r="A883" s="450" t="s">
        <v>7186</v>
      </c>
      <c r="B883" s="6" t="s">
        <v>5504</v>
      </c>
      <c r="C883" s="253">
        <v>33316.456089478044</v>
      </c>
      <c r="D883" s="465">
        <v>42</v>
      </c>
      <c r="E883" s="250"/>
      <c r="F883" s="62">
        <v>0</v>
      </c>
      <c r="G883" s="62">
        <v>0</v>
      </c>
      <c r="H883" s="253">
        <f t="shared" si="58"/>
        <v>0</v>
      </c>
    </row>
    <row r="884" spans="1:8" ht="13.5" customHeight="1" x14ac:dyDescent="0.25">
      <c r="A884" s="450" t="s">
        <v>7187</v>
      </c>
      <c r="B884" s="36" t="s">
        <v>4681</v>
      </c>
      <c r="C884" s="253"/>
      <c r="D884" s="465"/>
      <c r="E884" s="250"/>
      <c r="F884" s="62"/>
      <c r="G884" s="62"/>
      <c r="H884" s="253"/>
    </row>
    <row r="885" spans="1:8" ht="13.5" customHeight="1" x14ac:dyDescent="0.2">
      <c r="A885" s="450" t="s">
        <v>7188</v>
      </c>
      <c r="B885" s="6" t="s">
        <v>5502</v>
      </c>
      <c r="C885" s="253">
        <v>29614.627174813584</v>
      </c>
      <c r="D885" s="465">
        <v>40</v>
      </c>
      <c r="E885" s="250"/>
      <c r="F885" s="62">
        <v>0</v>
      </c>
      <c r="G885" s="62">
        <v>0</v>
      </c>
      <c r="H885" s="253">
        <f t="shared" si="58"/>
        <v>0</v>
      </c>
    </row>
    <row r="886" spans="1:8" ht="13.5" customHeight="1" x14ac:dyDescent="0.2">
      <c r="A886" s="450" t="s">
        <v>7189</v>
      </c>
      <c r="B886" s="6" t="s">
        <v>5503</v>
      </c>
      <c r="C886" s="253">
        <v>29614.627174813584</v>
      </c>
      <c r="D886" s="465">
        <v>41</v>
      </c>
      <c r="E886" s="250"/>
      <c r="F886" s="62">
        <v>0</v>
      </c>
      <c r="G886" s="62">
        <v>0</v>
      </c>
      <c r="H886" s="253">
        <f t="shared" si="58"/>
        <v>0</v>
      </c>
    </row>
    <row r="887" spans="1:8" ht="13.5" customHeight="1" x14ac:dyDescent="0.2">
      <c r="A887" s="450" t="s">
        <v>7190</v>
      </c>
      <c r="B887" s="6" t="s">
        <v>5504</v>
      </c>
      <c r="C887" s="253">
        <v>33316.456089478044</v>
      </c>
      <c r="D887" s="465">
        <v>42</v>
      </c>
      <c r="E887" s="250"/>
      <c r="F887" s="62">
        <v>0</v>
      </c>
      <c r="G887" s="62">
        <v>0</v>
      </c>
      <c r="H887" s="253">
        <f t="shared" si="58"/>
        <v>0</v>
      </c>
    </row>
    <row r="888" spans="1:8" ht="13.5" customHeight="1" x14ac:dyDescent="0.25">
      <c r="A888" s="450" t="s">
        <v>7191</v>
      </c>
      <c r="B888" s="36" t="s">
        <v>4688</v>
      </c>
      <c r="C888" s="253"/>
      <c r="D888" s="465"/>
      <c r="E888" s="250"/>
      <c r="F888" s="62"/>
      <c r="G888" s="62"/>
      <c r="H888" s="253"/>
    </row>
    <row r="889" spans="1:8" ht="13.5" customHeight="1" x14ac:dyDescent="0.2">
      <c r="A889" s="450" t="s">
        <v>7192</v>
      </c>
      <c r="B889" s="6" t="s">
        <v>5502</v>
      </c>
      <c r="C889" s="253">
        <v>29614.627174813584</v>
      </c>
      <c r="D889" s="465">
        <v>40</v>
      </c>
      <c r="E889" s="250"/>
      <c r="F889" s="62">
        <v>0</v>
      </c>
      <c r="G889" s="62">
        <v>0</v>
      </c>
      <c r="H889" s="253">
        <f t="shared" si="58"/>
        <v>0</v>
      </c>
    </row>
    <row r="890" spans="1:8" ht="13.5" customHeight="1" x14ac:dyDescent="0.2">
      <c r="A890" s="450" t="s">
        <v>7193</v>
      </c>
      <c r="B890" s="6" t="s">
        <v>5503</v>
      </c>
      <c r="C890" s="253">
        <v>29614.627174813584</v>
      </c>
      <c r="D890" s="465">
        <v>41</v>
      </c>
      <c r="E890" s="250"/>
      <c r="F890" s="62">
        <v>0</v>
      </c>
      <c r="G890" s="62">
        <v>0</v>
      </c>
      <c r="H890" s="253">
        <f t="shared" si="58"/>
        <v>0</v>
      </c>
    </row>
    <row r="891" spans="1:8" ht="13.5" customHeight="1" x14ac:dyDescent="0.2">
      <c r="A891" s="450" t="s">
        <v>7194</v>
      </c>
      <c r="B891" s="6" t="s">
        <v>5504</v>
      </c>
      <c r="C891" s="253">
        <v>33316.456089478044</v>
      </c>
      <c r="D891" s="465">
        <v>42</v>
      </c>
      <c r="E891" s="250"/>
      <c r="F891" s="62">
        <v>0</v>
      </c>
      <c r="G891" s="62">
        <v>0</v>
      </c>
      <c r="H891" s="253">
        <f t="shared" si="58"/>
        <v>0</v>
      </c>
    </row>
    <row r="892" spans="1:8" ht="13.5" customHeight="1" x14ac:dyDescent="0.25">
      <c r="A892" s="450" t="s">
        <v>7195</v>
      </c>
      <c r="B892" s="36" t="s">
        <v>4689</v>
      </c>
      <c r="C892" s="253"/>
      <c r="D892" s="465"/>
      <c r="E892" s="250"/>
      <c r="F892" s="62"/>
      <c r="G892" s="62"/>
      <c r="H892" s="253"/>
    </row>
    <row r="893" spans="1:8" ht="13.5" customHeight="1" x14ac:dyDescent="0.2">
      <c r="A893" s="450" t="s">
        <v>7196</v>
      </c>
      <c r="B893" s="6" t="s">
        <v>5502</v>
      </c>
      <c r="C893" s="253">
        <v>29614.627174813584</v>
      </c>
      <c r="D893" s="465">
        <v>40</v>
      </c>
      <c r="E893" s="250"/>
      <c r="F893" s="62">
        <v>0</v>
      </c>
      <c r="G893" s="62">
        <v>0</v>
      </c>
      <c r="H893" s="253">
        <f t="shared" si="58"/>
        <v>0</v>
      </c>
    </row>
    <row r="894" spans="1:8" ht="13.5" customHeight="1" x14ac:dyDescent="0.2">
      <c r="A894" s="450" t="s">
        <v>7197</v>
      </c>
      <c r="B894" s="6" t="s">
        <v>5503</v>
      </c>
      <c r="C894" s="253">
        <v>29614.627174813584</v>
      </c>
      <c r="D894" s="465">
        <v>41</v>
      </c>
      <c r="E894" s="250"/>
      <c r="F894" s="62">
        <v>0</v>
      </c>
      <c r="G894" s="62">
        <v>0</v>
      </c>
      <c r="H894" s="253">
        <f t="shared" si="58"/>
        <v>0</v>
      </c>
    </row>
    <row r="895" spans="1:8" ht="13.5" customHeight="1" x14ac:dyDescent="0.2">
      <c r="A895" s="450" t="s">
        <v>7198</v>
      </c>
      <c r="B895" s="6" t="s">
        <v>5504</v>
      </c>
      <c r="C895" s="253">
        <v>33316.456089478044</v>
      </c>
      <c r="D895" s="465">
        <v>42</v>
      </c>
      <c r="E895" s="250"/>
      <c r="F895" s="62">
        <v>0</v>
      </c>
      <c r="G895" s="62">
        <v>0</v>
      </c>
      <c r="H895" s="253">
        <f t="shared" si="58"/>
        <v>0</v>
      </c>
    </row>
    <row r="896" spans="1:8" ht="13.5" customHeight="1" x14ac:dyDescent="0.25">
      <c r="A896" s="450" t="s">
        <v>7199</v>
      </c>
      <c r="B896" s="36" t="s">
        <v>7200</v>
      </c>
      <c r="C896" s="253"/>
      <c r="D896" s="465"/>
      <c r="E896" s="250"/>
      <c r="F896" s="62"/>
      <c r="G896" s="62"/>
      <c r="H896" s="253"/>
    </row>
    <row r="897" spans="1:8" ht="13.5" customHeight="1" x14ac:dyDescent="0.2">
      <c r="A897" s="450" t="s">
        <v>7201</v>
      </c>
      <c r="B897" s="6" t="s">
        <v>5502</v>
      </c>
      <c r="C897" s="253">
        <v>24520.911300745647</v>
      </c>
      <c r="D897" s="465">
        <v>40</v>
      </c>
      <c r="E897" s="250"/>
      <c r="F897" s="62">
        <v>0</v>
      </c>
      <c r="G897" s="62">
        <v>0</v>
      </c>
      <c r="H897" s="253">
        <f t="shared" si="58"/>
        <v>0</v>
      </c>
    </row>
    <row r="898" spans="1:8" ht="13.5" customHeight="1" x14ac:dyDescent="0.2">
      <c r="A898" s="450" t="s">
        <v>7202</v>
      </c>
      <c r="B898" s="6" t="s">
        <v>5503</v>
      </c>
      <c r="C898" s="253">
        <v>24520.911300745647</v>
      </c>
      <c r="D898" s="465">
        <v>41</v>
      </c>
      <c r="E898" s="250"/>
      <c r="F898" s="62">
        <v>0</v>
      </c>
      <c r="G898" s="62">
        <v>0</v>
      </c>
      <c r="H898" s="253">
        <f t="shared" si="58"/>
        <v>0</v>
      </c>
    </row>
    <row r="899" spans="1:8" ht="13.5" customHeight="1" x14ac:dyDescent="0.2">
      <c r="A899" s="450" t="s">
        <v>7203</v>
      </c>
      <c r="B899" s="6" t="s">
        <v>5504</v>
      </c>
      <c r="C899" s="253">
        <v>27586.025642087821</v>
      </c>
      <c r="D899" s="465">
        <v>42</v>
      </c>
      <c r="E899" s="250"/>
      <c r="F899" s="62">
        <v>0</v>
      </c>
      <c r="G899" s="62">
        <v>0</v>
      </c>
      <c r="H899" s="253">
        <f t="shared" si="58"/>
        <v>0</v>
      </c>
    </row>
    <row r="900" spans="1:8" ht="15" x14ac:dyDescent="0.25">
      <c r="A900" s="35" t="s">
        <v>7204</v>
      </c>
      <c r="B900" s="11" t="s">
        <v>5506</v>
      </c>
      <c r="C900" s="269"/>
      <c r="D900" s="269"/>
      <c r="E900" s="255"/>
      <c r="F900" s="255"/>
      <c r="G900" s="255"/>
      <c r="H900" s="270"/>
    </row>
    <row r="901" spans="1:8" x14ac:dyDescent="0.2">
      <c r="A901" s="34" t="s">
        <v>7205</v>
      </c>
      <c r="B901" s="31" t="s">
        <v>5507</v>
      </c>
      <c r="C901" s="253">
        <v>165282.22</v>
      </c>
      <c r="D901" s="250">
        <v>43</v>
      </c>
      <c r="E901" s="250"/>
      <c r="F901" s="62">
        <v>0</v>
      </c>
      <c r="G901" s="62">
        <v>0</v>
      </c>
      <c r="H901" s="253">
        <f t="shared" ref="H901" si="59">G901-F901</f>
        <v>0</v>
      </c>
    </row>
    <row r="902" spans="1:8" x14ac:dyDescent="0.2">
      <c r="A902" s="34" t="s">
        <v>7206</v>
      </c>
      <c r="B902" s="31" t="s">
        <v>7214</v>
      </c>
      <c r="C902" s="267">
        <v>86312.55</v>
      </c>
      <c r="D902" s="250">
        <v>43</v>
      </c>
      <c r="E902" s="250"/>
      <c r="F902" s="62">
        <v>0</v>
      </c>
      <c r="G902" s="62">
        <v>0</v>
      </c>
      <c r="H902" s="253">
        <f t="shared" ref="H902" si="60">G902-F902</f>
        <v>0</v>
      </c>
    </row>
    <row r="903" spans="1:8" ht="15" x14ac:dyDescent="0.25">
      <c r="A903" s="44" t="s">
        <v>7207</v>
      </c>
      <c r="B903" s="36" t="s">
        <v>5525</v>
      </c>
      <c r="C903" s="269"/>
      <c r="D903" s="269"/>
      <c r="E903" s="255"/>
      <c r="F903" s="255"/>
      <c r="G903" s="255"/>
      <c r="H903" s="270"/>
    </row>
    <row r="904" spans="1:8" ht="15" x14ac:dyDescent="0.25">
      <c r="A904" s="37" t="s">
        <v>7208</v>
      </c>
      <c r="B904" s="36" t="s">
        <v>5509</v>
      </c>
      <c r="C904" s="253"/>
      <c r="D904" s="250"/>
      <c r="E904" s="250"/>
      <c r="F904" s="250"/>
      <c r="G904" s="250"/>
      <c r="H904" s="256"/>
    </row>
    <row r="905" spans="1:8" x14ac:dyDescent="0.2">
      <c r="A905" s="34" t="s">
        <v>7209</v>
      </c>
      <c r="B905" s="31" t="s">
        <v>5510</v>
      </c>
      <c r="C905" s="253">
        <v>2174123.7400000002</v>
      </c>
      <c r="D905" s="250">
        <v>43</v>
      </c>
      <c r="E905" s="250"/>
      <c r="F905" s="62">
        <v>0</v>
      </c>
      <c r="G905" s="62">
        <v>0</v>
      </c>
      <c r="H905" s="253">
        <f t="shared" ref="H905:H906" si="61">G905-F905</f>
        <v>0</v>
      </c>
    </row>
    <row r="906" spans="1:8" x14ac:dyDescent="0.2">
      <c r="A906" s="34" t="s">
        <v>7210</v>
      </c>
      <c r="B906" s="6" t="s">
        <v>5511</v>
      </c>
      <c r="C906" s="253">
        <v>241569.3</v>
      </c>
      <c r="D906" s="250">
        <v>44</v>
      </c>
      <c r="E906" s="250"/>
      <c r="F906" s="62">
        <v>0</v>
      </c>
      <c r="G906" s="62">
        <v>0</v>
      </c>
      <c r="H906" s="253">
        <f t="shared" si="61"/>
        <v>0</v>
      </c>
    </row>
    <row r="907" spans="1:8" ht="15" x14ac:dyDescent="0.25">
      <c r="A907" s="37" t="s">
        <v>7211</v>
      </c>
      <c r="B907" s="36" t="s">
        <v>5512</v>
      </c>
      <c r="C907" s="253"/>
      <c r="D907" s="250"/>
      <c r="E907" s="250"/>
      <c r="F907" s="250"/>
      <c r="G907" s="250"/>
      <c r="H907" s="256"/>
    </row>
    <row r="908" spans="1:8" x14ac:dyDescent="0.2">
      <c r="A908" s="34" t="s">
        <v>7212</v>
      </c>
      <c r="B908" s="31" t="s">
        <v>5510</v>
      </c>
      <c r="C908" s="253">
        <v>2228161.61</v>
      </c>
      <c r="D908" s="250">
        <v>43</v>
      </c>
      <c r="E908" s="250"/>
      <c r="F908" s="62">
        <v>0</v>
      </c>
      <c r="G908" s="62">
        <v>0</v>
      </c>
      <c r="H908" s="253">
        <f t="shared" ref="H908:H909" si="62">G908-F908</f>
        <v>0</v>
      </c>
    </row>
    <row r="909" spans="1:8" ht="15" thickBot="1" x14ac:dyDescent="0.25">
      <c r="A909" s="34" t="s">
        <v>7213</v>
      </c>
      <c r="B909" s="61" t="s">
        <v>5511</v>
      </c>
      <c r="C909" s="62">
        <v>247573.52</v>
      </c>
      <c r="D909" s="63">
        <v>44</v>
      </c>
      <c r="E909" s="63"/>
      <c r="F909" s="62">
        <v>0</v>
      </c>
      <c r="G909" s="62">
        <v>0</v>
      </c>
      <c r="H909" s="253">
        <f t="shared" si="62"/>
        <v>0</v>
      </c>
    </row>
    <row r="910" spans="1:8" ht="15.75" thickBot="1" x14ac:dyDescent="0.3">
      <c r="A910" s="34"/>
      <c r="B910" s="172" t="s">
        <v>5530</v>
      </c>
      <c r="C910" s="71">
        <f>SUM(C348:C909)</f>
        <v>44741364.890000336</v>
      </c>
      <c r="D910" s="65"/>
      <c r="E910" s="66"/>
      <c r="F910" s="71">
        <f>SUM(F348:F909)</f>
        <v>4639691.276382328</v>
      </c>
      <c r="G910" s="71">
        <f>SUM(G348:G909)</f>
        <v>1235841.9025193409</v>
      </c>
      <c r="H910" s="71">
        <f>SUM(H348:H909)</f>
        <v>5875533.1789016621</v>
      </c>
    </row>
    <row r="911" spans="1:8" ht="45" x14ac:dyDescent="0.25">
      <c r="A911" s="166" t="s">
        <v>7215</v>
      </c>
      <c r="B911" s="171" t="s">
        <v>7216</v>
      </c>
      <c r="C911" s="70"/>
      <c r="D911" s="160"/>
      <c r="E911" s="160"/>
      <c r="F911" s="160"/>
      <c r="G911" s="160"/>
      <c r="H911" s="163"/>
    </row>
    <row r="912" spans="1:8" x14ac:dyDescent="0.2">
      <c r="A912" s="6"/>
      <c r="B912" s="6" t="s">
        <v>5489</v>
      </c>
      <c r="C912" s="6"/>
      <c r="D912" s="6"/>
      <c r="E912" s="6"/>
      <c r="F912" s="6"/>
      <c r="G912" s="6"/>
      <c r="H912" s="60"/>
    </row>
    <row r="913" spans="1:8" ht="15" x14ac:dyDescent="0.25">
      <c r="A913" s="11" t="s">
        <v>123</v>
      </c>
      <c r="B913" s="12" t="s">
        <v>5515</v>
      </c>
      <c r="C913" s="17"/>
      <c r="D913" s="3"/>
      <c r="E913" s="3"/>
      <c r="F913" s="3"/>
      <c r="G913" s="3"/>
      <c r="H913" s="162"/>
    </row>
    <row r="914" spans="1:8" x14ac:dyDescent="0.2">
      <c r="A914" s="10" t="s">
        <v>124</v>
      </c>
      <c r="B914" s="6" t="s">
        <v>5516</v>
      </c>
      <c r="C914" s="253"/>
      <c r="D914" s="250"/>
      <c r="E914" s="250"/>
      <c r="F914" s="62"/>
      <c r="G914" s="62"/>
      <c r="H914" s="253"/>
    </row>
    <row r="915" spans="1:8" ht="28.5" x14ac:dyDescent="0.2">
      <c r="A915" s="450" t="s">
        <v>14255</v>
      </c>
      <c r="B915" s="520" t="s">
        <v>14256</v>
      </c>
      <c r="C915" s="670">
        <v>23776.046325299136</v>
      </c>
      <c r="D915" s="402">
        <v>15</v>
      </c>
      <c r="E915" s="250"/>
      <c r="F915" s="62">
        <v>0</v>
      </c>
      <c r="G915" s="62">
        <v>0</v>
      </c>
      <c r="H915" s="253">
        <f t="shared" ref="H915" si="63">G915-F915</f>
        <v>0</v>
      </c>
    </row>
    <row r="916" spans="1:8" x14ac:dyDescent="0.2">
      <c r="A916" s="450" t="s">
        <v>165</v>
      </c>
      <c r="B916" s="54" t="s">
        <v>14241</v>
      </c>
      <c r="C916" s="670"/>
      <c r="D916" s="402">
        <v>30</v>
      </c>
      <c r="E916" s="6"/>
      <c r="F916" s="6"/>
      <c r="G916" s="6"/>
      <c r="H916" s="60"/>
    </row>
    <row r="917" spans="1:8" x14ac:dyDescent="0.2">
      <c r="A917" s="450"/>
      <c r="B917" s="520" t="s">
        <v>14257</v>
      </c>
      <c r="C917" s="532"/>
      <c r="D917" s="402"/>
      <c r="E917" s="250"/>
      <c r="F917" s="62"/>
      <c r="G917" s="62"/>
      <c r="H917" s="253"/>
    </row>
    <row r="918" spans="1:8" ht="15" x14ac:dyDescent="0.25">
      <c r="A918" s="485" t="s">
        <v>14258</v>
      </c>
      <c r="B918" s="519" t="s">
        <v>14259</v>
      </c>
      <c r="C918" s="532"/>
      <c r="D918" s="402"/>
      <c r="E918" s="250"/>
      <c r="F918" s="250"/>
      <c r="G918" s="250"/>
      <c r="H918" s="256"/>
    </row>
    <row r="919" spans="1:8" x14ac:dyDescent="0.2">
      <c r="A919" s="450" t="s">
        <v>14260</v>
      </c>
      <c r="B919" s="520" t="s">
        <v>14261</v>
      </c>
      <c r="C919" s="532">
        <v>86116.208834240024</v>
      </c>
      <c r="D919" s="402"/>
      <c r="E919" s="250"/>
      <c r="F919" s="62">
        <v>0</v>
      </c>
      <c r="G919" s="62">
        <v>0</v>
      </c>
      <c r="H919" s="253">
        <f t="shared" ref="H919:H922" si="64">G919-F919</f>
        <v>0</v>
      </c>
    </row>
    <row r="920" spans="1:8" x14ac:dyDescent="0.2">
      <c r="A920" s="450" t="s">
        <v>14262</v>
      </c>
      <c r="B920" s="520" t="s">
        <v>14263</v>
      </c>
      <c r="C920" s="532">
        <v>86116.208834240024</v>
      </c>
      <c r="D920" s="402"/>
      <c r="E920" s="250"/>
      <c r="F920" s="62">
        <v>0</v>
      </c>
      <c r="G920" s="62">
        <v>0</v>
      </c>
      <c r="H920" s="253">
        <f t="shared" si="64"/>
        <v>0</v>
      </c>
    </row>
    <row r="921" spans="1:8" x14ac:dyDescent="0.2">
      <c r="A921" s="450" t="s">
        <v>14264</v>
      </c>
      <c r="B921" s="520" t="s">
        <v>14265</v>
      </c>
      <c r="C921" s="532">
        <v>86116.208834240024</v>
      </c>
      <c r="D921" s="402"/>
      <c r="E921" s="255"/>
      <c r="F921" s="62">
        <v>0</v>
      </c>
      <c r="G921" s="62">
        <v>0</v>
      </c>
      <c r="H921" s="253">
        <f t="shared" si="64"/>
        <v>0</v>
      </c>
    </row>
    <row r="922" spans="1:8" x14ac:dyDescent="0.2">
      <c r="A922" s="450" t="s">
        <v>14266</v>
      </c>
      <c r="B922" s="520" t="s">
        <v>14267</v>
      </c>
      <c r="C922" s="532">
        <v>56190.826264341908</v>
      </c>
      <c r="D922" s="402"/>
      <c r="E922" s="250"/>
      <c r="F922" s="62">
        <v>0</v>
      </c>
      <c r="G922" s="62">
        <v>0</v>
      </c>
      <c r="H922" s="253">
        <f t="shared" si="64"/>
        <v>0</v>
      </c>
    </row>
    <row r="923" spans="1:8" ht="15" x14ac:dyDescent="0.25">
      <c r="A923" s="485" t="s">
        <v>166</v>
      </c>
      <c r="B923" s="560" t="s">
        <v>14194</v>
      </c>
      <c r="C923" s="671"/>
      <c r="D923" s="402"/>
      <c r="E923" s="3"/>
      <c r="F923" s="3"/>
      <c r="G923" s="3"/>
      <c r="H923" s="162"/>
    </row>
    <row r="924" spans="1:8" x14ac:dyDescent="0.2">
      <c r="A924" s="450" t="s">
        <v>7217</v>
      </c>
      <c r="B924" s="428" t="s">
        <v>14268</v>
      </c>
      <c r="C924" s="671">
        <v>7218.4329520815863</v>
      </c>
      <c r="D924" s="402">
        <v>33</v>
      </c>
      <c r="E924" s="250"/>
      <c r="F924" s="62">
        <v>0</v>
      </c>
      <c r="G924" s="62">
        <v>0</v>
      </c>
      <c r="H924" s="253">
        <f t="shared" ref="H924:H925" si="65">G924-F924</f>
        <v>0</v>
      </c>
    </row>
    <row r="925" spans="1:8" x14ac:dyDescent="0.2">
      <c r="A925" s="450" t="s">
        <v>7218</v>
      </c>
      <c r="B925" s="54" t="s">
        <v>14269</v>
      </c>
      <c r="C925" s="671">
        <v>11648.792448427768</v>
      </c>
      <c r="D925" s="402">
        <v>34</v>
      </c>
      <c r="E925" s="255"/>
      <c r="F925" s="62">
        <v>0</v>
      </c>
      <c r="G925" s="62">
        <v>0</v>
      </c>
      <c r="H925" s="253">
        <f t="shared" si="65"/>
        <v>0</v>
      </c>
    </row>
    <row r="926" spans="1:8" ht="15" x14ac:dyDescent="0.25">
      <c r="A926" s="466" t="s">
        <v>125</v>
      </c>
      <c r="B926" s="400" t="s">
        <v>11031</v>
      </c>
      <c r="C926" s="668"/>
      <c r="D926" s="402"/>
      <c r="E926" s="255"/>
      <c r="F926" s="268"/>
      <c r="G926" s="268"/>
      <c r="H926" s="267"/>
    </row>
    <row r="927" spans="1:8" ht="15" x14ac:dyDescent="0.25">
      <c r="A927" s="466" t="s">
        <v>126</v>
      </c>
      <c r="B927" s="12" t="s">
        <v>14236</v>
      </c>
      <c r="C927" s="17"/>
      <c r="D927" s="465"/>
      <c r="E927" s="255"/>
      <c r="F927" s="268"/>
      <c r="G927" s="268"/>
      <c r="H927" s="267"/>
    </row>
    <row r="928" spans="1:8" ht="28.5" x14ac:dyDescent="0.2">
      <c r="A928" s="450"/>
      <c r="B928" s="176" t="s">
        <v>14270</v>
      </c>
      <c r="C928" s="253"/>
      <c r="D928" s="465"/>
      <c r="E928" s="255"/>
      <c r="F928" s="268"/>
      <c r="G928" s="268"/>
      <c r="H928" s="267"/>
    </row>
    <row r="929" spans="1:8" x14ac:dyDescent="0.2">
      <c r="A929" s="450" t="s">
        <v>7219</v>
      </c>
      <c r="B929" s="176" t="s">
        <v>14271</v>
      </c>
      <c r="C929" s="253">
        <v>53201.644573483703</v>
      </c>
      <c r="D929" s="465">
        <v>32</v>
      </c>
      <c r="E929" s="255"/>
      <c r="F929" s="62">
        <v>0</v>
      </c>
      <c r="G929" s="62">
        <v>0</v>
      </c>
      <c r="H929" s="253">
        <f t="shared" ref="H929:H930" si="66">G929-F929</f>
        <v>0</v>
      </c>
    </row>
    <row r="930" spans="1:8" x14ac:dyDescent="0.2">
      <c r="A930" s="450" t="s">
        <v>14272</v>
      </c>
      <c r="B930" s="176" t="s">
        <v>14273</v>
      </c>
      <c r="C930" s="253">
        <v>32967.580630728808</v>
      </c>
      <c r="D930" s="465">
        <v>32</v>
      </c>
      <c r="E930" s="255"/>
      <c r="F930" s="62">
        <v>0</v>
      </c>
      <c r="G930" s="62">
        <v>0</v>
      </c>
      <c r="H930" s="253">
        <f t="shared" si="66"/>
        <v>0</v>
      </c>
    </row>
    <row r="931" spans="1:8" ht="15" x14ac:dyDescent="0.25">
      <c r="A931" s="14" t="s">
        <v>127</v>
      </c>
      <c r="B931" s="167" t="s">
        <v>5480</v>
      </c>
      <c r="C931" s="17"/>
      <c r="D931" s="3"/>
      <c r="E931" s="3"/>
      <c r="F931" s="3"/>
      <c r="G931" s="3"/>
      <c r="H931" s="162"/>
    </row>
    <row r="932" spans="1:8" ht="28.5" x14ac:dyDescent="0.2">
      <c r="A932" s="10" t="s">
        <v>128</v>
      </c>
      <c r="B932" s="31" t="s">
        <v>5481</v>
      </c>
      <c r="C932" s="253">
        <v>9486.3226146910019</v>
      </c>
      <c r="D932" s="250">
        <v>38</v>
      </c>
      <c r="E932" s="250"/>
      <c r="F932" s="62">
        <v>0</v>
      </c>
      <c r="G932" s="62">
        <v>0</v>
      </c>
      <c r="H932" s="253">
        <f t="shared" ref="H932:H937" si="67">G932-F932</f>
        <v>0</v>
      </c>
    </row>
    <row r="933" spans="1:8" ht="28.5" x14ac:dyDescent="0.2">
      <c r="A933" s="10" t="s">
        <v>129</v>
      </c>
      <c r="B933" s="31" t="s">
        <v>5527</v>
      </c>
      <c r="C933" s="253">
        <v>15308.613929217961</v>
      </c>
      <c r="D933" s="250">
        <v>38</v>
      </c>
      <c r="E933" s="250"/>
      <c r="F933" s="62">
        <v>0</v>
      </c>
      <c r="G933" s="62">
        <v>0</v>
      </c>
      <c r="H933" s="253">
        <f t="shared" si="67"/>
        <v>0</v>
      </c>
    </row>
    <row r="934" spans="1:8" ht="28.5" x14ac:dyDescent="0.2">
      <c r="A934" s="10" t="s">
        <v>130</v>
      </c>
      <c r="B934" s="31" t="s">
        <v>5528</v>
      </c>
      <c r="C934" s="253">
        <v>9486.3226146910019</v>
      </c>
      <c r="D934" s="250">
        <v>39</v>
      </c>
      <c r="E934" s="250"/>
      <c r="F934" s="62">
        <v>0</v>
      </c>
      <c r="G934" s="62">
        <v>0</v>
      </c>
      <c r="H934" s="253">
        <f t="shared" si="67"/>
        <v>0</v>
      </c>
    </row>
    <row r="935" spans="1:8" ht="28.5" x14ac:dyDescent="0.2">
      <c r="A935" s="10" t="s">
        <v>131</v>
      </c>
      <c r="B935" s="31" t="s">
        <v>5519</v>
      </c>
      <c r="C935" s="253">
        <v>15308.61</v>
      </c>
      <c r="D935" s="250">
        <v>39</v>
      </c>
      <c r="E935" s="250"/>
      <c r="F935" s="62">
        <v>0</v>
      </c>
      <c r="G935" s="62">
        <v>0</v>
      </c>
      <c r="H935" s="253">
        <f t="shared" si="67"/>
        <v>0</v>
      </c>
    </row>
    <row r="936" spans="1:8" ht="28.5" x14ac:dyDescent="0.2">
      <c r="A936" s="10" t="s">
        <v>132</v>
      </c>
      <c r="B936" s="31" t="s">
        <v>5529</v>
      </c>
      <c r="C936" s="253">
        <v>10540.98383599674</v>
      </c>
      <c r="D936" s="250">
        <v>40</v>
      </c>
      <c r="E936" s="250"/>
      <c r="F936" s="62">
        <v>0</v>
      </c>
      <c r="G936" s="62">
        <v>0</v>
      </c>
      <c r="H936" s="253">
        <f t="shared" si="67"/>
        <v>0</v>
      </c>
    </row>
    <row r="937" spans="1:8" ht="29.25" thickBot="1" x14ac:dyDescent="0.25">
      <c r="A937" s="10" t="s">
        <v>133</v>
      </c>
      <c r="B937" s="168" t="s">
        <v>5520</v>
      </c>
      <c r="C937" s="253">
        <v>17010.580235748952</v>
      </c>
      <c r="D937" s="63">
        <v>40</v>
      </c>
      <c r="E937" s="63"/>
      <c r="F937" s="62">
        <v>0</v>
      </c>
      <c r="G937" s="62">
        <v>0</v>
      </c>
      <c r="H937" s="253">
        <f t="shared" si="67"/>
        <v>0</v>
      </c>
    </row>
    <row r="938" spans="1:8" ht="15.75" thickBot="1" x14ac:dyDescent="0.3">
      <c r="A938" s="34"/>
      <c r="B938" s="175" t="s">
        <v>5532</v>
      </c>
      <c r="C938" s="71">
        <f>SUM(C914:C937)</f>
        <v>520493.38292742852</v>
      </c>
      <c r="D938" s="65"/>
      <c r="E938" s="66"/>
      <c r="F938" s="71">
        <f>SUM(F914:F937)</f>
        <v>0</v>
      </c>
      <c r="G938" s="71">
        <f>SUM(G914:G937)</f>
        <v>0</v>
      </c>
      <c r="H938" s="71">
        <f>SUM(H914:H937)</f>
        <v>0</v>
      </c>
    </row>
    <row r="939" spans="1:8" ht="45" x14ac:dyDescent="0.25">
      <c r="A939" s="166" t="s">
        <v>5533</v>
      </c>
      <c r="B939" s="171" t="s">
        <v>7220</v>
      </c>
      <c r="C939" s="70"/>
      <c r="D939" s="160"/>
      <c r="E939" s="160"/>
      <c r="F939" s="160"/>
      <c r="G939" s="160"/>
      <c r="H939" s="163"/>
    </row>
    <row r="940" spans="1:8" x14ac:dyDescent="0.2">
      <c r="A940" s="6"/>
      <c r="B940" s="6" t="s">
        <v>5474</v>
      </c>
      <c r="C940" s="6"/>
      <c r="D940" s="6"/>
      <c r="E940" s="6"/>
      <c r="F940" s="6"/>
      <c r="G940" s="6"/>
      <c r="H940" s="60"/>
    </row>
    <row r="941" spans="1:8" ht="15" x14ac:dyDescent="0.25">
      <c r="A941" s="11" t="s">
        <v>134</v>
      </c>
      <c r="B941" s="12" t="s">
        <v>5515</v>
      </c>
      <c r="C941" s="17"/>
      <c r="D941" s="3"/>
      <c r="E941" s="3"/>
      <c r="F941" s="3"/>
      <c r="G941" s="3"/>
      <c r="H941" s="162"/>
    </row>
    <row r="942" spans="1:8" x14ac:dyDescent="0.2">
      <c r="A942" s="10" t="s">
        <v>135</v>
      </c>
      <c r="B942" s="6" t="s">
        <v>5516</v>
      </c>
      <c r="C942" s="13"/>
      <c r="D942" s="6"/>
      <c r="E942" s="6"/>
      <c r="F942" s="6"/>
      <c r="G942" s="6"/>
      <c r="H942" s="60"/>
    </row>
    <row r="943" spans="1:8" ht="28.5" x14ac:dyDescent="0.2">
      <c r="A943" s="450" t="s">
        <v>4729</v>
      </c>
      <c r="B943" s="520" t="s">
        <v>14274</v>
      </c>
      <c r="C943" s="670">
        <v>74293.637539880423</v>
      </c>
      <c r="D943" s="402">
        <v>15</v>
      </c>
      <c r="E943" s="6"/>
      <c r="F943" s="62">
        <v>0</v>
      </c>
      <c r="G943" s="62">
        <v>0</v>
      </c>
      <c r="H943" s="253">
        <f t="shared" ref="H943:H946" si="68">G943-F943</f>
        <v>0</v>
      </c>
    </row>
    <row r="944" spans="1:8" ht="28.5" x14ac:dyDescent="0.2">
      <c r="A944" s="450" t="s">
        <v>4730</v>
      </c>
      <c r="B944" s="520" t="s">
        <v>14275</v>
      </c>
      <c r="C944" s="670">
        <v>74293.637539880423</v>
      </c>
      <c r="D944" s="402">
        <v>15</v>
      </c>
      <c r="E944" s="6"/>
      <c r="F944" s="62">
        <v>0</v>
      </c>
      <c r="G944" s="62">
        <v>0</v>
      </c>
      <c r="H944" s="253">
        <f t="shared" si="68"/>
        <v>0</v>
      </c>
    </row>
    <row r="945" spans="1:8" ht="28.5" x14ac:dyDescent="0.2">
      <c r="A945" s="450" t="s">
        <v>4731</v>
      </c>
      <c r="B945" s="520" t="s">
        <v>14276</v>
      </c>
      <c r="C945" s="670">
        <v>74293.637539880423</v>
      </c>
      <c r="D945" s="402">
        <v>15</v>
      </c>
      <c r="E945" s="6"/>
      <c r="F945" s="62">
        <v>0</v>
      </c>
      <c r="G945" s="62">
        <v>0</v>
      </c>
      <c r="H945" s="253">
        <f t="shared" si="68"/>
        <v>0</v>
      </c>
    </row>
    <row r="946" spans="1:8" ht="28.5" x14ac:dyDescent="0.2">
      <c r="A946" s="450" t="s">
        <v>4732</v>
      </c>
      <c r="B946" s="520" t="s">
        <v>14277</v>
      </c>
      <c r="C946" s="670">
        <v>48101.267037920508</v>
      </c>
      <c r="D946" s="402">
        <v>15</v>
      </c>
      <c r="E946" s="6"/>
      <c r="F946" s="62">
        <v>0</v>
      </c>
      <c r="G946" s="62">
        <v>0</v>
      </c>
      <c r="H946" s="253">
        <f t="shared" si="68"/>
        <v>0</v>
      </c>
    </row>
    <row r="947" spans="1:8" ht="15" x14ac:dyDescent="0.25">
      <c r="A947" s="485" t="s">
        <v>136</v>
      </c>
      <c r="B947" s="560" t="s">
        <v>14142</v>
      </c>
      <c r="C947" s="670"/>
      <c r="D947" s="402">
        <v>28</v>
      </c>
      <c r="E947" s="6"/>
      <c r="F947" s="6"/>
      <c r="G947" s="6"/>
      <c r="H947" s="60"/>
    </row>
    <row r="948" spans="1:8" ht="28.5" x14ac:dyDescent="0.2">
      <c r="A948" s="450"/>
      <c r="B948" s="520" t="s">
        <v>14278</v>
      </c>
      <c r="C948" s="532"/>
      <c r="D948" s="402"/>
      <c r="E948" s="250"/>
      <c r="F948" s="62"/>
      <c r="G948" s="62"/>
      <c r="H948" s="253"/>
    </row>
    <row r="949" spans="1:8" ht="15" x14ac:dyDescent="0.25">
      <c r="A949" s="485" t="s">
        <v>14279</v>
      </c>
      <c r="B949" s="519" t="s">
        <v>14280</v>
      </c>
      <c r="C949" s="532"/>
      <c r="D949" s="402"/>
      <c r="E949" s="6"/>
      <c r="F949" s="6"/>
      <c r="G949" s="6"/>
      <c r="H949" s="60"/>
    </row>
    <row r="950" spans="1:8" x14ac:dyDescent="0.2">
      <c r="A950" s="450" t="s">
        <v>14281</v>
      </c>
      <c r="B950" s="520" t="s">
        <v>14282</v>
      </c>
      <c r="C950" s="532">
        <v>224663.7955248392</v>
      </c>
      <c r="D950" s="402"/>
      <c r="E950" s="6"/>
      <c r="F950" s="62">
        <v>0</v>
      </c>
      <c r="G950" s="62">
        <v>0</v>
      </c>
      <c r="H950" s="253">
        <f t="shared" ref="H950:H954" si="69">G950-F950</f>
        <v>0</v>
      </c>
    </row>
    <row r="951" spans="1:8" x14ac:dyDescent="0.2">
      <c r="A951" s="450" t="s">
        <v>14283</v>
      </c>
      <c r="B951" s="520" t="s">
        <v>14284</v>
      </c>
      <c r="C951" s="532">
        <v>186830.59918905649</v>
      </c>
      <c r="D951" s="402"/>
      <c r="E951" s="6"/>
      <c r="F951" s="62">
        <v>0</v>
      </c>
      <c r="G951" s="62">
        <v>0</v>
      </c>
      <c r="H951" s="253">
        <f t="shared" si="69"/>
        <v>0</v>
      </c>
    </row>
    <row r="952" spans="1:8" x14ac:dyDescent="0.2">
      <c r="A952" s="450" t="s">
        <v>14285</v>
      </c>
      <c r="B952" s="520" t="s">
        <v>14286</v>
      </c>
      <c r="C952" s="532">
        <v>186830.59918905649</v>
      </c>
      <c r="D952" s="402"/>
      <c r="E952" s="6"/>
      <c r="F952" s="62">
        <v>0</v>
      </c>
      <c r="G952" s="62">
        <v>0</v>
      </c>
      <c r="H952" s="253">
        <f t="shared" si="69"/>
        <v>0</v>
      </c>
    </row>
    <row r="953" spans="1:8" x14ac:dyDescent="0.2">
      <c r="A953" s="450" t="s">
        <v>14287</v>
      </c>
      <c r="B953" s="520" t="s">
        <v>14288</v>
      </c>
      <c r="C953" s="532">
        <v>186830.59918905649</v>
      </c>
      <c r="D953" s="402"/>
      <c r="E953" s="6"/>
      <c r="F953" s="62">
        <v>0</v>
      </c>
      <c r="G953" s="62">
        <v>0</v>
      </c>
      <c r="H953" s="253">
        <f t="shared" si="69"/>
        <v>0</v>
      </c>
    </row>
    <row r="954" spans="1:8" x14ac:dyDescent="0.2">
      <c r="A954" s="450" t="s">
        <v>14289</v>
      </c>
      <c r="B954" s="520" t="s">
        <v>14290</v>
      </c>
      <c r="C954" s="532">
        <v>186830.59918905649</v>
      </c>
      <c r="D954" s="402"/>
      <c r="E954" s="6"/>
      <c r="F954" s="62">
        <v>0</v>
      </c>
      <c r="G954" s="62">
        <v>0</v>
      </c>
      <c r="H954" s="253">
        <f t="shared" si="69"/>
        <v>0</v>
      </c>
    </row>
    <row r="955" spans="1:8" ht="15" x14ac:dyDescent="0.25">
      <c r="A955" s="485" t="s">
        <v>14291</v>
      </c>
      <c r="B955" s="519" t="s">
        <v>14292</v>
      </c>
      <c r="C955" s="532"/>
      <c r="D955" s="402"/>
      <c r="E955" s="6"/>
      <c r="F955" s="72"/>
      <c r="G955" s="72"/>
      <c r="H955" s="13"/>
    </row>
    <row r="956" spans="1:8" x14ac:dyDescent="0.2">
      <c r="A956" s="450" t="s">
        <v>14293</v>
      </c>
      <c r="B956" s="520" t="s">
        <v>14294</v>
      </c>
      <c r="C956" s="532">
        <v>186830.59918905649</v>
      </c>
      <c r="D956" s="402"/>
      <c r="E956" s="6"/>
      <c r="F956" s="62">
        <v>0</v>
      </c>
      <c r="G956" s="62">
        <v>0</v>
      </c>
      <c r="H956" s="253">
        <f t="shared" ref="H956:H959" si="70">G956-F956</f>
        <v>0</v>
      </c>
    </row>
    <row r="957" spans="1:8" x14ac:dyDescent="0.2">
      <c r="A957" s="450" t="s">
        <v>14295</v>
      </c>
      <c r="B957" s="520" t="s">
        <v>14296</v>
      </c>
      <c r="C957" s="532">
        <v>186830.59918905649</v>
      </c>
      <c r="D957" s="402"/>
      <c r="E957" s="6"/>
      <c r="F957" s="62">
        <v>0</v>
      </c>
      <c r="G957" s="62">
        <v>0</v>
      </c>
      <c r="H957" s="253">
        <f t="shared" si="70"/>
        <v>0</v>
      </c>
    </row>
    <row r="958" spans="1:8" x14ac:dyDescent="0.2">
      <c r="A958" s="450" t="s">
        <v>14297</v>
      </c>
      <c r="B958" s="520" t="s">
        <v>14298</v>
      </c>
      <c r="C958" s="532">
        <v>186830.59918905649</v>
      </c>
      <c r="D958" s="402"/>
      <c r="E958" s="3"/>
      <c r="F958" s="62">
        <v>0</v>
      </c>
      <c r="G958" s="62">
        <v>0</v>
      </c>
      <c r="H958" s="253">
        <f t="shared" si="70"/>
        <v>0</v>
      </c>
    </row>
    <row r="959" spans="1:8" x14ac:dyDescent="0.2">
      <c r="A959" s="450" t="s">
        <v>14299</v>
      </c>
      <c r="B959" s="520" t="s">
        <v>14300</v>
      </c>
      <c r="C959" s="532">
        <v>186830.59918905649</v>
      </c>
      <c r="D959" s="402"/>
      <c r="E959" s="250"/>
      <c r="F959" s="62">
        <v>0</v>
      </c>
      <c r="G959" s="62">
        <v>0</v>
      </c>
      <c r="H959" s="253">
        <f t="shared" si="70"/>
        <v>0</v>
      </c>
    </row>
    <row r="960" spans="1:8" ht="15" x14ac:dyDescent="0.25">
      <c r="A960" s="485" t="s">
        <v>14301</v>
      </c>
      <c r="B960" s="519" t="s">
        <v>14302</v>
      </c>
      <c r="C960" s="532"/>
      <c r="D960" s="402"/>
      <c r="E960" s="3"/>
      <c r="F960" s="3"/>
      <c r="G960" s="3"/>
      <c r="H960" s="162"/>
    </row>
    <row r="961" spans="1:8" x14ac:dyDescent="0.2">
      <c r="A961" s="450" t="s">
        <v>14303</v>
      </c>
      <c r="B961" s="520" t="s">
        <v>14304</v>
      </c>
      <c r="C961" s="532">
        <v>177489.06922960287</v>
      </c>
      <c r="D961" s="402"/>
      <c r="E961" s="250"/>
      <c r="F961" s="62">
        <v>0</v>
      </c>
      <c r="G961" s="62">
        <v>0</v>
      </c>
      <c r="H961" s="253">
        <f t="shared" ref="H961:H964" si="71">G961-F961</f>
        <v>0</v>
      </c>
    </row>
    <row r="962" spans="1:8" x14ac:dyDescent="0.2">
      <c r="A962" s="450" t="s">
        <v>14305</v>
      </c>
      <c r="B962" s="520" t="s">
        <v>14306</v>
      </c>
      <c r="C962" s="532">
        <v>186830.59918905649</v>
      </c>
      <c r="D962" s="402"/>
      <c r="E962" s="255"/>
      <c r="F962" s="62">
        <v>0</v>
      </c>
      <c r="G962" s="62">
        <v>0</v>
      </c>
      <c r="H962" s="253">
        <f t="shared" si="71"/>
        <v>0</v>
      </c>
    </row>
    <row r="963" spans="1:8" x14ac:dyDescent="0.2">
      <c r="A963" s="450" t="s">
        <v>14307</v>
      </c>
      <c r="B963" s="520" t="s">
        <v>14308</v>
      </c>
      <c r="C963" s="532">
        <v>186830.59918905649</v>
      </c>
      <c r="D963" s="402"/>
      <c r="E963" s="255"/>
      <c r="F963" s="62">
        <v>0</v>
      </c>
      <c r="G963" s="62">
        <v>0</v>
      </c>
      <c r="H963" s="253">
        <f t="shared" si="71"/>
        <v>0</v>
      </c>
    </row>
    <row r="964" spans="1:8" x14ac:dyDescent="0.2">
      <c r="A964" s="450" t="s">
        <v>14309</v>
      </c>
      <c r="B964" s="520" t="s">
        <v>14310</v>
      </c>
      <c r="C964" s="532">
        <v>144793.71437151983</v>
      </c>
      <c r="D964" s="402"/>
      <c r="E964" s="255"/>
      <c r="F964" s="62">
        <v>0</v>
      </c>
      <c r="G964" s="62">
        <v>0</v>
      </c>
      <c r="H964" s="253">
        <f t="shared" si="71"/>
        <v>0</v>
      </c>
    </row>
    <row r="965" spans="1:8" ht="15" x14ac:dyDescent="0.25">
      <c r="A965" s="485" t="s">
        <v>14311</v>
      </c>
      <c r="B965" s="519" t="s">
        <v>14312</v>
      </c>
      <c r="C965" s="532"/>
      <c r="D965" s="402"/>
      <c r="E965" s="255"/>
      <c r="F965" s="268"/>
      <c r="G965" s="268"/>
      <c r="H965" s="267"/>
    </row>
    <row r="966" spans="1:8" x14ac:dyDescent="0.2">
      <c r="A966" s="450" t="s">
        <v>14313</v>
      </c>
      <c r="B966" s="520" t="s">
        <v>14314</v>
      </c>
      <c r="C966" s="532">
        <v>211585.65358160652</v>
      </c>
      <c r="D966" s="402"/>
      <c r="E966" s="255"/>
      <c r="F966" s="62">
        <v>0</v>
      </c>
      <c r="G966" s="62">
        <v>0</v>
      </c>
      <c r="H966" s="253">
        <f t="shared" ref="H966:H967" si="72">G966-F966</f>
        <v>0</v>
      </c>
    </row>
    <row r="967" spans="1:8" x14ac:dyDescent="0.2">
      <c r="A967" s="450" t="s">
        <v>14315</v>
      </c>
      <c r="B967" s="520" t="s">
        <v>14316</v>
      </c>
      <c r="C967" s="532">
        <v>186830.59918905649</v>
      </c>
      <c r="D967" s="402"/>
      <c r="E967" s="255"/>
      <c r="F967" s="62">
        <v>0</v>
      </c>
      <c r="G967" s="62">
        <v>0</v>
      </c>
      <c r="H967" s="253">
        <f t="shared" si="72"/>
        <v>0</v>
      </c>
    </row>
    <row r="968" spans="1:8" ht="15" x14ac:dyDescent="0.25">
      <c r="A968" s="485" t="s">
        <v>1318</v>
      </c>
      <c r="B968" s="560" t="s">
        <v>14194</v>
      </c>
      <c r="C968" s="671"/>
      <c r="D968" s="402"/>
      <c r="E968" s="255"/>
      <c r="F968" s="268"/>
      <c r="G968" s="268"/>
      <c r="H968" s="267"/>
    </row>
    <row r="969" spans="1:8" x14ac:dyDescent="0.2">
      <c r="A969" s="450" t="s">
        <v>4733</v>
      </c>
      <c r="B969" s="54" t="s">
        <v>14317</v>
      </c>
      <c r="C969" s="671">
        <v>23136.003051543546</v>
      </c>
      <c r="D969" s="402">
        <v>29</v>
      </c>
      <c r="E969" s="255"/>
      <c r="F969" s="62">
        <v>0</v>
      </c>
      <c r="G969" s="62">
        <v>0</v>
      </c>
      <c r="H969" s="253">
        <f t="shared" ref="H969:H976" si="73">G969-F969</f>
        <v>0</v>
      </c>
    </row>
    <row r="970" spans="1:8" x14ac:dyDescent="0.2">
      <c r="A970" s="450" t="s">
        <v>4734</v>
      </c>
      <c r="B970" s="54" t="s">
        <v>14318</v>
      </c>
      <c r="C970" s="671">
        <v>23136.003051543546</v>
      </c>
      <c r="D970" s="402">
        <v>29</v>
      </c>
      <c r="E970" s="255"/>
      <c r="F970" s="62">
        <v>0</v>
      </c>
      <c r="G970" s="62">
        <v>0</v>
      </c>
      <c r="H970" s="253">
        <f t="shared" si="73"/>
        <v>0</v>
      </c>
    </row>
    <row r="971" spans="1:8" x14ac:dyDescent="0.2">
      <c r="A971" s="450" t="s">
        <v>4735</v>
      </c>
      <c r="B971" s="54" t="s">
        <v>14319</v>
      </c>
      <c r="C971" s="671">
        <v>23136.003051543546</v>
      </c>
      <c r="D971" s="402">
        <v>30</v>
      </c>
      <c r="E971" s="255"/>
      <c r="F971" s="62">
        <v>0</v>
      </c>
      <c r="G971" s="62">
        <v>0</v>
      </c>
      <c r="H971" s="253">
        <f t="shared" si="73"/>
        <v>0</v>
      </c>
    </row>
    <row r="972" spans="1:8" x14ac:dyDescent="0.2">
      <c r="A972" s="450" t="s">
        <v>4736</v>
      </c>
      <c r="B972" s="54" t="s">
        <v>14320</v>
      </c>
      <c r="C972" s="671">
        <v>23136.003051543546</v>
      </c>
      <c r="D972" s="402">
        <v>30</v>
      </c>
      <c r="E972" s="255"/>
      <c r="F972" s="62">
        <v>0</v>
      </c>
      <c r="G972" s="62">
        <v>0</v>
      </c>
      <c r="H972" s="253">
        <f t="shared" si="73"/>
        <v>0</v>
      </c>
    </row>
    <row r="973" spans="1:8" x14ac:dyDescent="0.2">
      <c r="A973" s="450" t="s">
        <v>4737</v>
      </c>
      <c r="B973" s="54" t="s">
        <v>14321</v>
      </c>
      <c r="C973" s="671">
        <v>23136.003051543546</v>
      </c>
      <c r="D973" s="402">
        <v>31</v>
      </c>
      <c r="E973" s="255"/>
      <c r="F973" s="62">
        <v>0</v>
      </c>
      <c r="G973" s="62">
        <v>0</v>
      </c>
      <c r="H973" s="253">
        <f t="shared" si="73"/>
        <v>0</v>
      </c>
    </row>
    <row r="974" spans="1:8" x14ac:dyDescent="0.2">
      <c r="A974" s="450" t="s">
        <v>4738</v>
      </c>
      <c r="B974" s="54" t="s">
        <v>14322</v>
      </c>
      <c r="C974" s="671">
        <v>23136.003051543546</v>
      </c>
      <c r="D974" s="402">
        <v>31</v>
      </c>
      <c r="E974" s="255"/>
      <c r="F974" s="62">
        <v>0</v>
      </c>
      <c r="G974" s="62">
        <v>0</v>
      </c>
      <c r="H974" s="253">
        <f t="shared" si="73"/>
        <v>0</v>
      </c>
    </row>
    <row r="975" spans="1:8" x14ac:dyDescent="0.2">
      <c r="A975" s="450" t="s">
        <v>4739</v>
      </c>
      <c r="B975" s="428" t="s">
        <v>14323</v>
      </c>
      <c r="C975" s="671">
        <v>14954.834740481125</v>
      </c>
      <c r="D975" s="402">
        <v>32</v>
      </c>
      <c r="E975" s="255"/>
      <c r="F975" s="62">
        <v>0</v>
      </c>
      <c r="G975" s="62">
        <v>0</v>
      </c>
      <c r="H975" s="253">
        <f t="shared" si="73"/>
        <v>0</v>
      </c>
    </row>
    <row r="976" spans="1:8" x14ac:dyDescent="0.2">
      <c r="A976" s="450" t="s">
        <v>4740</v>
      </c>
      <c r="B976" s="428" t="s">
        <v>14324</v>
      </c>
      <c r="C976" s="671">
        <v>15003.883066950402</v>
      </c>
      <c r="D976" s="402">
        <v>32</v>
      </c>
      <c r="E976" s="255"/>
      <c r="F976" s="62">
        <v>0</v>
      </c>
      <c r="G976" s="62">
        <v>0</v>
      </c>
      <c r="H976" s="253">
        <f t="shared" si="73"/>
        <v>0</v>
      </c>
    </row>
    <row r="977" spans="1:8" ht="15" x14ac:dyDescent="0.25">
      <c r="A977" s="466" t="s">
        <v>137</v>
      </c>
      <c r="B977" s="400" t="s">
        <v>11031</v>
      </c>
      <c r="C977" s="667"/>
      <c r="D977" s="402"/>
      <c r="E977" s="255"/>
      <c r="F977" s="268"/>
      <c r="G977" s="268"/>
      <c r="H977" s="267"/>
    </row>
    <row r="978" spans="1:8" x14ac:dyDescent="0.2">
      <c r="A978" s="450" t="s">
        <v>138</v>
      </c>
      <c r="B978" s="54" t="s">
        <v>14233</v>
      </c>
      <c r="C978" s="278"/>
      <c r="D978" s="402"/>
      <c r="E978" s="255"/>
      <c r="F978" s="268"/>
      <c r="G978" s="268"/>
      <c r="H978" s="267"/>
    </row>
    <row r="979" spans="1:8" x14ac:dyDescent="0.2">
      <c r="A979" s="450" t="s">
        <v>14325</v>
      </c>
      <c r="B979" s="530" t="s">
        <v>14326</v>
      </c>
      <c r="C979" s="551">
        <v>7722.6936672365991</v>
      </c>
      <c r="D979" s="402">
        <v>27</v>
      </c>
      <c r="E979" s="255"/>
      <c r="F979" s="62">
        <v>0</v>
      </c>
      <c r="G979" s="62">
        <v>0</v>
      </c>
      <c r="H979" s="253">
        <f t="shared" ref="H979:H981" si="74">G979-F979</f>
        <v>0</v>
      </c>
    </row>
    <row r="980" spans="1:8" x14ac:dyDescent="0.2">
      <c r="A980" s="450" t="s">
        <v>14327</v>
      </c>
      <c r="B980" s="530" t="s">
        <v>14328</v>
      </c>
      <c r="C980" s="551">
        <v>6349.7221488091973</v>
      </c>
      <c r="D980" s="402">
        <v>27</v>
      </c>
      <c r="E980" s="255"/>
      <c r="F980" s="62">
        <v>0</v>
      </c>
      <c r="G980" s="62">
        <v>0</v>
      </c>
      <c r="H980" s="253">
        <f t="shared" si="74"/>
        <v>0</v>
      </c>
    </row>
    <row r="981" spans="1:8" x14ac:dyDescent="0.2">
      <c r="A981" s="450" t="s">
        <v>14329</v>
      </c>
      <c r="B981" s="530" t="s">
        <v>14330</v>
      </c>
      <c r="C981" s="551">
        <v>4757.6825050087009</v>
      </c>
      <c r="D981" s="402">
        <v>27</v>
      </c>
      <c r="E981" s="255"/>
      <c r="F981" s="62">
        <v>0</v>
      </c>
      <c r="G981" s="62">
        <v>0</v>
      </c>
      <c r="H981" s="253">
        <f t="shared" si="74"/>
        <v>0</v>
      </c>
    </row>
    <row r="982" spans="1:8" ht="15" x14ac:dyDescent="0.25">
      <c r="A982" s="466" t="s">
        <v>139</v>
      </c>
      <c r="B982" s="528" t="s">
        <v>14236</v>
      </c>
      <c r="C982" s="668"/>
      <c r="D982" s="402"/>
      <c r="E982" s="255"/>
      <c r="F982" s="268"/>
      <c r="G982" s="268"/>
      <c r="H982" s="267"/>
    </row>
    <row r="983" spans="1:8" ht="28.5" x14ac:dyDescent="0.2">
      <c r="A983" s="450"/>
      <c r="B983" s="672" t="s">
        <v>9018</v>
      </c>
      <c r="C983" s="278"/>
      <c r="D983" s="402"/>
      <c r="E983" s="255"/>
      <c r="F983" s="268"/>
      <c r="G983" s="268"/>
      <c r="H983" s="267"/>
    </row>
    <row r="984" spans="1:8" x14ac:dyDescent="0.2">
      <c r="A984" s="450" t="s">
        <v>140</v>
      </c>
      <c r="B984" s="672" t="s">
        <v>14331</v>
      </c>
      <c r="C984" s="278"/>
      <c r="D984" s="402"/>
      <c r="E984" s="255"/>
      <c r="F984" s="268"/>
      <c r="G984" s="268"/>
      <c r="H984" s="267"/>
    </row>
    <row r="985" spans="1:8" x14ac:dyDescent="0.2">
      <c r="A985" s="450" t="s">
        <v>14332</v>
      </c>
      <c r="B985" s="672" t="s">
        <v>14333</v>
      </c>
      <c r="C985" s="278">
        <v>211330.64506877423</v>
      </c>
      <c r="D985" s="402">
        <v>32</v>
      </c>
      <c r="E985" s="255"/>
      <c r="F985" s="62">
        <v>0</v>
      </c>
      <c r="G985" s="62">
        <v>0</v>
      </c>
      <c r="H985" s="253">
        <f t="shared" ref="H985:H986" si="75">G985-F985</f>
        <v>0</v>
      </c>
    </row>
    <row r="986" spans="1:8" x14ac:dyDescent="0.2">
      <c r="A986" s="450" t="s">
        <v>14334</v>
      </c>
      <c r="B986" s="672" t="s">
        <v>14335</v>
      </c>
      <c r="C986" s="278">
        <v>174190.12952051777</v>
      </c>
      <c r="D986" s="402">
        <v>32</v>
      </c>
      <c r="E986" s="255"/>
      <c r="F986" s="62">
        <v>0</v>
      </c>
      <c r="G986" s="62">
        <v>0</v>
      </c>
      <c r="H986" s="253">
        <f t="shared" si="75"/>
        <v>0</v>
      </c>
    </row>
    <row r="987" spans="1:8" x14ac:dyDescent="0.2">
      <c r="A987" s="450" t="s">
        <v>14336</v>
      </c>
      <c r="B987" s="672" t="s">
        <v>14337</v>
      </c>
      <c r="C987" s="278"/>
      <c r="D987" s="402"/>
      <c r="E987" s="255"/>
      <c r="F987" s="268"/>
      <c r="G987" s="268"/>
      <c r="H987" s="267"/>
    </row>
    <row r="988" spans="1:8" x14ac:dyDescent="0.2">
      <c r="A988" s="450" t="s">
        <v>14338</v>
      </c>
      <c r="B988" s="672" t="s">
        <v>14339</v>
      </c>
      <c r="C988" s="278">
        <v>211330.64506877444</v>
      </c>
      <c r="D988" s="402">
        <v>32</v>
      </c>
      <c r="E988" s="255"/>
      <c r="F988" s="62">
        <v>0</v>
      </c>
      <c r="G988" s="62">
        <v>0</v>
      </c>
      <c r="H988" s="253">
        <f t="shared" ref="H988:H989" si="76">G988-F988</f>
        <v>0</v>
      </c>
    </row>
    <row r="989" spans="1:8" x14ac:dyDescent="0.2">
      <c r="A989" s="450" t="s">
        <v>14340</v>
      </c>
      <c r="B989" s="672" t="s">
        <v>14341</v>
      </c>
      <c r="C989" s="278">
        <v>173966.11903674458</v>
      </c>
      <c r="D989" s="402">
        <v>32</v>
      </c>
      <c r="E989" s="255"/>
      <c r="F989" s="62">
        <v>0</v>
      </c>
      <c r="G989" s="62">
        <v>0</v>
      </c>
      <c r="H989" s="253">
        <f t="shared" si="76"/>
        <v>0</v>
      </c>
    </row>
    <row r="990" spans="1:8" ht="15" x14ac:dyDescent="0.25">
      <c r="A990" s="15" t="s">
        <v>141</v>
      </c>
      <c r="B990" s="12" t="s">
        <v>5480</v>
      </c>
      <c r="C990" s="17"/>
      <c r="D990" s="3"/>
      <c r="E990" s="3"/>
      <c r="F990" s="3"/>
      <c r="G990" s="3"/>
      <c r="H990" s="162"/>
    </row>
    <row r="991" spans="1:8" ht="28.5" x14ac:dyDescent="0.2">
      <c r="A991" s="10" t="s">
        <v>142</v>
      </c>
      <c r="B991" s="31" t="s">
        <v>5534</v>
      </c>
      <c r="C991" s="278">
        <v>44137.895432815276</v>
      </c>
      <c r="D991" s="250">
        <v>33</v>
      </c>
      <c r="E991" s="250"/>
      <c r="F991" s="62">
        <v>0</v>
      </c>
      <c r="G991" s="62">
        <v>0</v>
      </c>
      <c r="H991" s="253">
        <f t="shared" ref="H991:H1002" si="77">G991-F991</f>
        <v>0</v>
      </c>
    </row>
    <row r="992" spans="1:8" ht="28.5" x14ac:dyDescent="0.2">
      <c r="A992" s="10" t="s">
        <v>143</v>
      </c>
      <c r="B992" s="31" t="s">
        <v>5535</v>
      </c>
      <c r="C992" s="278">
        <v>44137.895432815276</v>
      </c>
      <c r="D992" s="250">
        <v>33</v>
      </c>
      <c r="E992" s="250"/>
      <c r="F992" s="62">
        <v>0</v>
      </c>
      <c r="G992" s="62">
        <v>0</v>
      </c>
      <c r="H992" s="253">
        <f t="shared" si="77"/>
        <v>0</v>
      </c>
    </row>
    <row r="993" spans="1:8" ht="28.5" x14ac:dyDescent="0.2">
      <c r="A993" s="10" t="s">
        <v>144</v>
      </c>
      <c r="B993" s="31" t="s">
        <v>8408</v>
      </c>
      <c r="C993" s="278">
        <v>36334.05069292093</v>
      </c>
      <c r="D993" s="250">
        <v>33</v>
      </c>
      <c r="E993" s="250"/>
      <c r="F993" s="62">
        <v>0</v>
      </c>
      <c r="G993" s="62">
        <v>0</v>
      </c>
      <c r="H993" s="253">
        <f t="shared" si="77"/>
        <v>0</v>
      </c>
    </row>
    <row r="994" spans="1:8" ht="28.5" x14ac:dyDescent="0.2">
      <c r="A994" s="10" t="s">
        <v>4741</v>
      </c>
      <c r="B994" s="31" t="s">
        <v>8409</v>
      </c>
      <c r="C994" s="278">
        <v>36380.836862079705</v>
      </c>
      <c r="D994" s="250">
        <v>33</v>
      </c>
      <c r="E994" s="250"/>
      <c r="F994" s="62">
        <v>0</v>
      </c>
      <c r="G994" s="62">
        <v>0</v>
      </c>
      <c r="H994" s="253">
        <f t="shared" si="77"/>
        <v>0</v>
      </c>
    </row>
    <row r="995" spans="1:8" ht="28.5" x14ac:dyDescent="0.2">
      <c r="A995" s="10" t="s">
        <v>4742</v>
      </c>
      <c r="B995" s="31" t="s">
        <v>5536</v>
      </c>
      <c r="C995" s="278">
        <v>44137.895432815276</v>
      </c>
      <c r="D995" s="250">
        <v>34</v>
      </c>
      <c r="E995" s="250"/>
      <c r="F995" s="62">
        <v>0</v>
      </c>
      <c r="G995" s="62">
        <v>0</v>
      </c>
      <c r="H995" s="253">
        <f t="shared" si="77"/>
        <v>0</v>
      </c>
    </row>
    <row r="996" spans="1:8" ht="28.5" x14ac:dyDescent="0.2">
      <c r="A996" s="10" t="s">
        <v>4743</v>
      </c>
      <c r="B996" s="31" t="s">
        <v>5537</v>
      </c>
      <c r="C996" s="278">
        <v>44137.895432815276</v>
      </c>
      <c r="D996" s="250">
        <v>34</v>
      </c>
      <c r="E996" s="250"/>
      <c r="F996" s="62">
        <v>0</v>
      </c>
      <c r="G996" s="62">
        <v>0</v>
      </c>
      <c r="H996" s="253">
        <f t="shared" si="77"/>
        <v>0</v>
      </c>
    </row>
    <row r="997" spans="1:8" ht="30.75" customHeight="1" x14ac:dyDescent="0.2">
      <c r="A997" s="10" t="s">
        <v>4744</v>
      </c>
      <c r="B997" s="31" t="s">
        <v>8411</v>
      </c>
      <c r="C997" s="278">
        <v>36334.05069292093</v>
      </c>
      <c r="D997" s="250">
        <v>34</v>
      </c>
      <c r="E997" s="250"/>
      <c r="F997" s="62">
        <v>0</v>
      </c>
      <c r="G997" s="62">
        <v>0</v>
      </c>
      <c r="H997" s="253">
        <f t="shared" si="77"/>
        <v>0</v>
      </c>
    </row>
    <row r="998" spans="1:8" ht="28.5" x14ac:dyDescent="0.2">
      <c r="A998" s="10" t="s">
        <v>4745</v>
      </c>
      <c r="B998" s="31" t="s">
        <v>8410</v>
      </c>
      <c r="C998" s="278">
        <v>36380.836862079705</v>
      </c>
      <c r="D998" s="250">
        <v>34</v>
      </c>
      <c r="E998" s="250"/>
      <c r="F998" s="62">
        <v>0</v>
      </c>
      <c r="G998" s="62">
        <v>0</v>
      </c>
      <c r="H998" s="253">
        <f t="shared" si="77"/>
        <v>0</v>
      </c>
    </row>
    <row r="999" spans="1:8" ht="28.5" x14ac:dyDescent="0.2">
      <c r="A999" s="10" t="s">
        <v>4746</v>
      </c>
      <c r="B999" s="31" t="s">
        <v>5538</v>
      </c>
      <c r="C999" s="278">
        <v>76833.10591868723</v>
      </c>
      <c r="D999" s="250">
        <v>35</v>
      </c>
      <c r="E999" s="250"/>
      <c r="F999" s="62">
        <v>0</v>
      </c>
      <c r="G999" s="62">
        <v>0</v>
      </c>
      <c r="H999" s="253">
        <f t="shared" si="77"/>
        <v>0</v>
      </c>
    </row>
    <row r="1000" spans="1:8" ht="28.5" x14ac:dyDescent="0.2">
      <c r="A1000" s="10" t="s">
        <v>4747</v>
      </c>
      <c r="B1000" s="31" t="s">
        <v>5539</v>
      </c>
      <c r="C1000" s="278">
        <v>76833.10591868723</v>
      </c>
      <c r="D1000" s="250">
        <v>35</v>
      </c>
      <c r="E1000" s="250"/>
      <c r="F1000" s="62">
        <v>0</v>
      </c>
      <c r="G1000" s="62">
        <v>0</v>
      </c>
      <c r="H1000" s="253">
        <f t="shared" si="77"/>
        <v>0</v>
      </c>
    </row>
    <row r="1001" spans="1:8" ht="27" customHeight="1" x14ac:dyDescent="0.2">
      <c r="A1001" s="10" t="s">
        <v>4748</v>
      </c>
      <c r="B1001" s="31" t="s">
        <v>8412</v>
      </c>
      <c r="C1001" s="278">
        <v>63248.551793627805</v>
      </c>
      <c r="D1001" s="250">
        <v>36</v>
      </c>
      <c r="E1001" s="250"/>
      <c r="F1001" s="62">
        <v>0</v>
      </c>
      <c r="G1001" s="62">
        <v>0</v>
      </c>
      <c r="H1001" s="253">
        <f t="shared" si="77"/>
        <v>0</v>
      </c>
    </row>
    <row r="1002" spans="1:8" ht="29.25" thickBot="1" x14ac:dyDescent="0.25">
      <c r="A1002" s="177" t="s">
        <v>4749</v>
      </c>
      <c r="B1002" s="178" t="s">
        <v>8413</v>
      </c>
      <c r="C1002" s="581">
        <v>63329.994885901571</v>
      </c>
      <c r="D1002" s="266">
        <v>36</v>
      </c>
      <c r="E1002" s="266"/>
      <c r="F1002" s="62">
        <v>0</v>
      </c>
      <c r="G1002" s="62">
        <v>0</v>
      </c>
      <c r="H1002" s="253">
        <f t="shared" si="77"/>
        <v>0</v>
      </c>
    </row>
    <row r="1003" spans="1:8" ht="15.75" thickBot="1" x14ac:dyDescent="0.3">
      <c r="A1003" s="179"/>
      <c r="B1003" s="172" t="s">
        <v>5540</v>
      </c>
      <c r="C1003" s="71">
        <f>SUM(C943:C1002)</f>
        <v>4645299.4919354757</v>
      </c>
      <c r="D1003" s="65"/>
      <c r="E1003" s="66"/>
      <c r="F1003" s="71">
        <f t="shared" ref="F1003:H1003" si="78">SUM(F943:F1002)</f>
        <v>0</v>
      </c>
      <c r="G1003" s="71">
        <f t="shared" si="78"/>
        <v>0</v>
      </c>
      <c r="H1003" s="71">
        <f t="shared" si="78"/>
        <v>0</v>
      </c>
    </row>
    <row r="1004" spans="1:8" ht="30.75" thickBot="1" x14ac:dyDescent="0.3">
      <c r="B1004" s="180" t="s">
        <v>5541</v>
      </c>
      <c r="C1004" s="262">
        <f>C99+C279+C317+C344+C910+C938+C1003</f>
        <v>67894104.994551018</v>
      </c>
      <c r="D1004" s="281"/>
      <c r="E1004" s="282"/>
      <c r="F1004" s="262">
        <f>F99+F279+F317+F344+F910+F938+F1003</f>
        <v>4639691.276382328</v>
      </c>
      <c r="G1004" s="262">
        <f>G99+G279+G317+G344+G910+G938+G1003</f>
        <v>1235841.9025193409</v>
      </c>
      <c r="H1004" s="262">
        <f>H99+H279+H317+H344+H910+H938+H1003</f>
        <v>5875533.1789016621</v>
      </c>
    </row>
    <row r="1005" spans="1:8" x14ac:dyDescent="0.2">
      <c r="C1005" s="251"/>
      <c r="D1005" s="251"/>
      <c r="E1005" s="251"/>
      <c r="F1005" s="251"/>
      <c r="G1005" s="251"/>
      <c r="H1005" s="251"/>
    </row>
  </sheetData>
  <autoFilter ref="A10:I1004"/>
  <mergeCells count="5">
    <mergeCell ref="E345:G345"/>
    <mergeCell ref="C8:H8"/>
    <mergeCell ref="A8:A9"/>
    <mergeCell ref="B8:B9"/>
    <mergeCell ref="C345:D345"/>
  </mergeCells>
  <phoneticPr fontId="40" type="noConversion"/>
  <pageMargins left="0.9055118110236221" right="0.70866141732283472" top="0.74803149606299213" bottom="0.74803149606299213" header="0.31496062992125984" footer="0.31496062992125984"/>
  <pageSetup paperSize="9" scale="51" fitToHeight="12" orientation="portrait" r:id="rId1"/>
  <headerFooter>
    <oddFooter>&amp;R&amp;P/&amp;N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24</vt:i4>
      </vt:variant>
      <vt:variant>
        <vt:lpstr>命名范围</vt:lpstr>
      </vt:variant>
      <vt:variant>
        <vt:i4>35</vt:i4>
      </vt:variant>
    </vt:vector>
  </HeadingPairs>
  <TitlesOfParts>
    <vt:vector size="59" baseType="lpstr">
      <vt:lpstr>Front Page </vt:lpstr>
      <vt:lpstr>Summary</vt:lpstr>
      <vt:lpstr>Variations</vt:lpstr>
      <vt:lpstr>Employer's Claims Status</vt:lpstr>
      <vt:lpstr>Contractor CLaims Status</vt:lpstr>
      <vt:lpstr>NCN Status</vt:lpstr>
      <vt:lpstr>SUMMARY DESIGN AND CONST</vt:lpstr>
      <vt:lpstr>COST CENTER 0A</vt:lpstr>
      <vt:lpstr>COST CENTER 01</vt:lpstr>
      <vt:lpstr>COST CENTER 02</vt:lpstr>
      <vt:lpstr>COST CENTER 03</vt:lpstr>
      <vt:lpstr>COST CENTER 04</vt:lpstr>
      <vt:lpstr>COST CENTER 05</vt:lpstr>
      <vt:lpstr>COST CENTER 06</vt:lpstr>
      <vt:lpstr>COST CENTER 07</vt:lpstr>
      <vt:lpstr>COST CENTER 08</vt:lpstr>
      <vt:lpstr>COST CENTER 09</vt:lpstr>
      <vt:lpstr>COST CENTER 10</vt:lpstr>
      <vt:lpstr>COST CENTER 11</vt:lpstr>
      <vt:lpstr>COST CENTER 12</vt:lpstr>
      <vt:lpstr>COST CENTER 13</vt:lpstr>
      <vt:lpstr>COST CENTER 14</vt:lpstr>
      <vt:lpstr>COST CENTER 15</vt:lpstr>
      <vt:lpstr>COST CENTER C</vt:lpstr>
      <vt:lpstr>'COST CENTER 01'!Print_Area</vt:lpstr>
      <vt:lpstr>'COST CENTER 02'!Print_Area</vt:lpstr>
      <vt:lpstr>'COST CENTER 03'!Print_Area</vt:lpstr>
      <vt:lpstr>'COST CENTER 04'!Print_Area</vt:lpstr>
      <vt:lpstr>'COST CENTER 05'!Print_Area</vt:lpstr>
      <vt:lpstr>'COST CENTER 07'!Print_Area</vt:lpstr>
      <vt:lpstr>'COST CENTER 08'!Print_Area</vt:lpstr>
      <vt:lpstr>'COST CENTER 09'!Print_Area</vt:lpstr>
      <vt:lpstr>'COST CENTER 0A'!Print_Area</vt:lpstr>
      <vt:lpstr>'COST CENTER 10'!Print_Area</vt:lpstr>
      <vt:lpstr>'COST CENTER 11'!Print_Area</vt:lpstr>
      <vt:lpstr>'COST CENTER 12'!Print_Area</vt:lpstr>
      <vt:lpstr>'COST CENTER 13'!Print_Area</vt:lpstr>
      <vt:lpstr>'COST CENTER 14'!Print_Area</vt:lpstr>
      <vt:lpstr>'COST CENTER 15'!Print_Area</vt:lpstr>
      <vt:lpstr>'COST CENTER C'!Print_Area</vt:lpstr>
      <vt:lpstr>'Front Page '!Print_Area</vt:lpstr>
      <vt:lpstr>'SUMMARY DESIGN AND CONST'!Print_Area</vt:lpstr>
      <vt:lpstr>'COST CENTER 01'!Print_Titles</vt:lpstr>
      <vt:lpstr>'COST CENTER 02'!Print_Titles</vt:lpstr>
      <vt:lpstr>'COST CENTER 03'!Print_Titles</vt:lpstr>
      <vt:lpstr>'COST CENTER 04'!Print_Titles</vt:lpstr>
      <vt:lpstr>'COST CENTER 05'!Print_Titles</vt:lpstr>
      <vt:lpstr>'COST CENTER 06'!Print_Titles</vt:lpstr>
      <vt:lpstr>'COST CENTER 07'!Print_Titles</vt:lpstr>
      <vt:lpstr>'COST CENTER 08'!Print_Titles</vt:lpstr>
      <vt:lpstr>'COST CENTER 09'!Print_Titles</vt:lpstr>
      <vt:lpstr>'COST CENTER 10'!Print_Titles</vt:lpstr>
      <vt:lpstr>'COST CENTER 11'!Print_Titles</vt:lpstr>
      <vt:lpstr>'COST CENTER 12'!Print_Titles</vt:lpstr>
      <vt:lpstr>'COST CENTER 13'!Print_Titles</vt:lpstr>
      <vt:lpstr>'COST CENTER 14'!Print_Titles</vt:lpstr>
      <vt:lpstr>'COST CENTER 15'!Print_Titles</vt:lpstr>
      <vt:lpstr>'COST CENTER C'!Print_Titles</vt:lpstr>
      <vt:lpstr>'SUMMARY DESIGN AND CONST'!Print_Titles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Administrator</cp:lastModifiedBy>
  <cp:lastPrinted>2017-11-27T12:32:21Z</cp:lastPrinted>
  <dcterms:created xsi:type="dcterms:W3CDTF">2015-06-22T08:18:12Z</dcterms:created>
  <dcterms:modified xsi:type="dcterms:W3CDTF">2018-01-10T19:00:27Z</dcterms:modified>
</cp:coreProperties>
</file>