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nicholson/bin/PredVirusHost/"/>
    </mc:Choice>
  </mc:AlternateContent>
  <xr:revisionPtr revIDLastSave="0" documentId="13_ncr:1_{CCA5F812-53F5-DC46-A4AF-DA20D1B32766}" xr6:coauthVersionLast="36" xr6:coauthVersionMax="36" xr10:uidLastSave="{00000000-0000-0000-0000-000000000000}"/>
  <bookViews>
    <workbookView xWindow="0" yWindow="460" windowWidth="33600" windowHeight="20540" activeTab="1" xr2:uid="{5237C393-54CE-D444-95F7-069ABD5CBB20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G16" i="3"/>
  <c r="E16" i="3"/>
  <c r="K4" i="3"/>
  <c r="K5" i="3"/>
  <c r="K6" i="3"/>
  <c r="K3" i="3"/>
  <c r="B7" i="3"/>
  <c r="D7" i="3" s="1"/>
  <c r="G7" i="3"/>
  <c r="I7" i="3" s="1"/>
  <c r="I6" i="3" l="1"/>
  <c r="I5" i="3"/>
  <c r="I4" i="3"/>
  <c r="D3" i="3"/>
  <c r="I3" i="3"/>
  <c r="D6" i="3"/>
  <c r="D4" i="3"/>
  <c r="D5" i="3"/>
  <c r="N16" i="1"/>
  <c r="N15" i="1"/>
  <c r="I2" i="1"/>
  <c r="I16" i="1"/>
  <c r="I15" i="1"/>
  <c r="N3" i="1"/>
  <c r="N2" i="1"/>
  <c r="I3" i="1"/>
</calcChain>
</file>

<file path=xl/sharedStrings.xml><?xml version="1.0" encoding="utf-8"?>
<sst xmlns="http://schemas.openxmlformats.org/spreadsheetml/2006/main" count="400" uniqueCount="336">
  <si>
    <t>pVOGs</t>
  </si>
  <si>
    <t>Allvogsalignments</t>
  </si>
  <si>
    <t>VOGDB</t>
  </si>
  <si>
    <t>vog.members.tsz</t>
  </si>
  <si>
    <t>arCOGs</t>
  </si>
  <si>
    <t>arVOGs</t>
  </si>
  <si>
    <t>arCOG_arVOG</t>
  </si>
  <si>
    <t>retained</t>
  </si>
  <si>
    <t>total</t>
  </si>
  <si>
    <t>&gt; 1 match</t>
  </si>
  <si>
    <t>saved as</t>
  </si>
  <si>
    <t>arCOG_arVOG_distribution.svg</t>
  </si>
  <si>
    <t>red</t>
  </si>
  <si>
    <t>arVOG</t>
  </si>
  <si>
    <t>blue</t>
  </si>
  <si>
    <t>arCOG</t>
  </si>
  <si>
    <t>rowsum</t>
  </si>
  <si>
    <t>number of models matching</t>
  </si>
  <si>
    <t xml:space="preserve">binwidth </t>
  </si>
  <si>
    <t>freqpoly</t>
  </si>
  <si>
    <t>type</t>
  </si>
  <si>
    <t>pVOG_arVOG</t>
  </si>
  <si>
    <t>pVOG_arVOG_distribution.svg</t>
  </si>
  <si>
    <t>pVOG</t>
  </si>
  <si>
    <t>VOGDB_arVOG</t>
  </si>
  <si>
    <t>baPOG_arVOG</t>
  </si>
  <si>
    <t>baPOGs</t>
  </si>
  <si>
    <t>VOGDB_arVOG_distribution.svg</t>
  </si>
  <si>
    <t>baPOG_arVOG_distribution.svg</t>
  </si>
  <si>
    <t>baPOG</t>
  </si>
  <si>
    <t>11  arVOG_56</t>
  </si>
  <si>
    <t>59 arVOG_386</t>
  </si>
  <si>
    <t>68 arVOG_530</t>
  </si>
  <si>
    <t>86  arVOG_78</t>
  </si>
  <si>
    <t>28 arVOG_323</t>
  </si>
  <si>
    <t>60 arVOG_405</t>
  </si>
  <si>
    <t>1    arVOG_1</t>
  </si>
  <si>
    <t>2  arVOG_100</t>
  </si>
  <si>
    <t>3  arVOG_101</t>
  </si>
  <si>
    <t>4  arVOG_102</t>
  </si>
  <si>
    <t>5  arVOG_109</t>
  </si>
  <si>
    <t>6  arVOG_111</t>
  </si>
  <si>
    <t>7  arVOG_115</t>
  </si>
  <si>
    <t>8  arVOG_119</t>
  </si>
  <si>
    <t>9   arVOG_12</t>
  </si>
  <si>
    <t>10 arVOG_127</t>
  </si>
  <si>
    <t>11  arVOG_13</t>
  </si>
  <si>
    <t>12 arVOG_142</t>
  </si>
  <si>
    <t>13 arVOG_170</t>
  </si>
  <si>
    <t>14 arVOG_172</t>
  </si>
  <si>
    <t>15 arVOG_184</t>
  </si>
  <si>
    <t>16  arVOG_19</t>
  </si>
  <si>
    <t>17 arVOG_194</t>
  </si>
  <si>
    <t>18 arVOG_199</t>
  </si>
  <si>
    <t>19   arVOG_2</t>
  </si>
  <si>
    <t>20  arVOG_22</t>
  </si>
  <si>
    <t>21 arVOG_220</t>
  </si>
  <si>
    <t>22 arVOG_227</t>
  </si>
  <si>
    <t>23 arVOG_231</t>
  </si>
  <si>
    <t>24 arVOG_235</t>
  </si>
  <si>
    <t>25 arVOG_242</t>
  </si>
  <si>
    <t>26  arVOG_26</t>
  </si>
  <si>
    <t>27   arVOG_3</t>
  </si>
  <si>
    <t>29 arVOG_324</t>
  </si>
  <si>
    <t>30 arVOG_325</t>
  </si>
  <si>
    <t>31  arVOG_33</t>
  </si>
  <si>
    <t>32 arVOG_345</t>
  </si>
  <si>
    <t>33 arVOG_349</t>
  </si>
  <si>
    <t>34  arVOG_36</t>
  </si>
  <si>
    <t>35 arVOG_361</t>
  </si>
  <si>
    <t>36 arVOG_366</t>
  </si>
  <si>
    <t>37  arVOG_37</t>
  </si>
  <si>
    <t>38 arVOG_383</t>
  </si>
  <si>
    <t>39 arVOG_405</t>
  </si>
  <si>
    <t>40  arVOG_41</t>
  </si>
  <si>
    <t>41 arVOG_454</t>
  </si>
  <si>
    <t>42 arVOG_456</t>
  </si>
  <si>
    <t>43 arVOG_461</t>
  </si>
  <si>
    <t>44 arVOG_471</t>
  </si>
  <si>
    <t>45  arVOG_48</t>
  </si>
  <si>
    <t>46 arVOG_494</t>
  </si>
  <si>
    <t>47 arVOG_530</t>
  </si>
  <si>
    <t>48  arVOG_54</t>
  </si>
  <si>
    <t>49 arVOG_542</t>
  </si>
  <si>
    <t>50 arVOG_546</t>
  </si>
  <si>
    <t>51  arVOG_56</t>
  </si>
  <si>
    <t>52   arVOG_6</t>
  </si>
  <si>
    <t>53 arVOG_602</t>
  </si>
  <si>
    <t>54 arVOG_612</t>
  </si>
  <si>
    <t>55 arVOG_635</t>
  </si>
  <si>
    <t>56 arVOG_661</t>
  </si>
  <si>
    <t>57 arVOG_669</t>
  </si>
  <si>
    <t>58  arVOG_67</t>
  </si>
  <si>
    <t>59  arVOG_78</t>
  </si>
  <si>
    <t>60  arVOG_79</t>
  </si>
  <si>
    <t>61  arVOG_15</t>
  </si>
  <si>
    <t>62 arVOG_224</t>
  </si>
  <si>
    <t>63 arVOG_238</t>
  </si>
  <si>
    <t>64 arVOG_259</t>
  </si>
  <si>
    <t>65  arVOG_35</t>
  </si>
  <si>
    <t>66 arVOG_398</t>
  </si>
  <si>
    <t>67 arVOG_490</t>
  </si>
  <si>
    <t>68 arVOG_675</t>
  </si>
  <si>
    <t>69 arVOG_326</t>
  </si>
  <si>
    <t>70  arVOG_31</t>
  </si>
  <si>
    <t>71  arVOG_32</t>
  </si>
  <si>
    <t>1   arVOG_100</t>
  </si>
  <si>
    <t>2   arVOG_101</t>
  </si>
  <si>
    <t>3   arVOG_102</t>
  </si>
  <si>
    <t>4   arVOG_115</t>
  </si>
  <si>
    <t>5   arVOG_130</t>
  </si>
  <si>
    <t>6   arVOG_136</t>
  </si>
  <si>
    <t>7   arVOG_137</t>
  </si>
  <si>
    <t>8   arVOG_142</t>
  </si>
  <si>
    <t>9   arVOG_151</t>
  </si>
  <si>
    <t>10  arVOG_166</t>
  </si>
  <si>
    <t>11  arVOG_172</t>
  </si>
  <si>
    <t>12  arVOG_184</t>
  </si>
  <si>
    <t>13  arVOG_192</t>
  </si>
  <si>
    <t>14   arVOG_20</t>
  </si>
  <si>
    <t>15  arVOG_202</t>
  </si>
  <si>
    <t>16  arVOG_211</t>
  </si>
  <si>
    <t>17  arVOG_212</t>
  </si>
  <si>
    <t>18   arVOG_22</t>
  </si>
  <si>
    <t>19  arVOG_223</t>
  </si>
  <si>
    <t>20  arVOG_226</t>
  </si>
  <si>
    <t>21  arVOG_227</t>
  </si>
  <si>
    <t>22  arVOG_231</t>
  </si>
  <si>
    <t>23  arVOG_234</t>
  </si>
  <si>
    <t>24  arVOG_235</t>
  </si>
  <si>
    <t>25  arVOG_239</t>
  </si>
  <si>
    <t>26  arVOG_242</t>
  </si>
  <si>
    <t>27  arVOG_254</t>
  </si>
  <si>
    <t>28  arVOG_264</t>
  </si>
  <si>
    <t>29  arVOG_278</t>
  </si>
  <si>
    <t>30  arVOG_297</t>
  </si>
  <si>
    <t>31   arVOG_31</t>
  </si>
  <si>
    <t>32  arVOG_317</t>
  </si>
  <si>
    <t>33  arVOG_320</t>
  </si>
  <si>
    <t>34  arVOG_321</t>
  </si>
  <si>
    <t>35  arVOG_323</t>
  </si>
  <si>
    <t>36  arVOG_325</t>
  </si>
  <si>
    <t>37  arVOG_326</t>
  </si>
  <si>
    <t>38  arVOG_331</t>
  </si>
  <si>
    <t>39  arVOG_345</t>
  </si>
  <si>
    <t>40  arVOG_349</t>
  </si>
  <si>
    <t>41  arVOG_361</t>
  </si>
  <si>
    <t>42  arVOG_378</t>
  </si>
  <si>
    <t>43  arVOG_383</t>
  </si>
  <si>
    <t>44  arVOG_456</t>
  </si>
  <si>
    <t>45  arVOG_468</t>
  </si>
  <si>
    <t>46  arVOG_471</t>
  </si>
  <si>
    <t>47  arVOG_489</t>
  </si>
  <si>
    <t>48  arVOG_491</t>
  </si>
  <si>
    <t>49  arVOG_520</t>
  </si>
  <si>
    <t>50  arVOG_546</t>
  </si>
  <si>
    <t>51  arVOG_553</t>
  </si>
  <si>
    <t>52   arVOG_56</t>
  </si>
  <si>
    <t>53  arVOG_635</t>
  </si>
  <si>
    <t>54   arVOG_67</t>
  </si>
  <si>
    <t>55  arVOG_676</t>
  </si>
  <si>
    <t>56   arVOG_78</t>
  </si>
  <si>
    <t>57  arVOG_108</t>
  </si>
  <si>
    <t>58  arVOG_144</t>
  </si>
  <si>
    <t>59  arVOG_174</t>
  </si>
  <si>
    <t>60  arVOG_186</t>
  </si>
  <si>
    <t>61  arVOG_198</t>
  </si>
  <si>
    <t>62  arVOG_205</t>
  </si>
  <si>
    <t>63  arVOG_217</t>
  </si>
  <si>
    <t>64  arVOG_229</t>
  </si>
  <si>
    <t>65  arVOG_247</t>
  </si>
  <si>
    <t>66  arVOG_265</t>
  </si>
  <si>
    <t>67  arVOG_267</t>
  </si>
  <si>
    <t>68  arVOG_271</t>
  </si>
  <si>
    <t>69  arVOG_283</t>
  </si>
  <si>
    <t>70  arVOG_329</t>
  </si>
  <si>
    <t>71  arVOG_334</t>
  </si>
  <si>
    <t>72  arVOG_344</t>
  </si>
  <si>
    <t>73  arVOG_353</t>
  </si>
  <si>
    <t>74  arVOG_357</t>
  </si>
  <si>
    <t>75  arVOG_366</t>
  </si>
  <si>
    <t>76  arVOG_373</t>
  </si>
  <si>
    <t>77  arVOG_382</t>
  </si>
  <si>
    <t>78  arVOG_394</t>
  </si>
  <si>
    <t>79  arVOG_397</t>
  </si>
  <si>
    <t>80  arVOG_427</t>
  </si>
  <si>
    <t>81  arVOG_443</t>
  </si>
  <si>
    <t>82  arVOG_457</t>
  </si>
  <si>
    <t>83  arVOG_505</t>
  </si>
  <si>
    <t>84  arVOG_510</t>
  </si>
  <si>
    <t>85  arVOG_523</t>
  </si>
  <si>
    <t>86  arVOG_556</t>
  </si>
  <si>
    <t>87  arVOG_557</t>
  </si>
  <si>
    <t>88  arVOG_575</t>
  </si>
  <si>
    <t>89  arVOG_582</t>
  </si>
  <si>
    <t>90  arVOG_583</t>
  </si>
  <si>
    <t>91  arVOG_586</t>
  </si>
  <si>
    <t>92  arVOG_590</t>
  </si>
  <si>
    <t>93  arVOG_603</t>
  </si>
  <si>
    <t>94  arVOG_607</t>
  </si>
  <si>
    <t>95  arVOG_613</t>
  </si>
  <si>
    <t>96  arVOG_627</t>
  </si>
  <si>
    <t>97  arVOG_640</t>
  </si>
  <si>
    <t>98  arVOG_662</t>
  </si>
  <si>
    <t>99  arVOG_670</t>
  </si>
  <si>
    <t>100 arVOG_694</t>
  </si>
  <si>
    <t>101 arVOG_111</t>
  </si>
  <si>
    <t>102 arVOG_196</t>
  </si>
  <si>
    <t>103 arVOG_241</t>
  </si>
  <si>
    <t>104 arVOG_268</t>
  </si>
  <si>
    <t>105 arVOG_302</t>
  </si>
  <si>
    <t>106 arVOG_307</t>
  </si>
  <si>
    <t>107 arVOG_445</t>
  </si>
  <si>
    <t>108 arVOG_653</t>
  </si>
  <si>
    <t>109 arVOG_195</t>
  </si>
  <si>
    <t>110 arVOG_579</t>
  </si>
  <si>
    <t>8  arVOG_116</t>
  </si>
  <si>
    <t>9  arVOG_117</t>
  </si>
  <si>
    <t>10 arVOG_119</t>
  </si>
  <si>
    <t>11 arVOG_126</t>
  </si>
  <si>
    <t>12 arVOG_127</t>
  </si>
  <si>
    <t>13 arVOG_130</t>
  </si>
  <si>
    <t>14 arVOG_138</t>
  </si>
  <si>
    <t>15 arVOG_142</t>
  </si>
  <si>
    <t>16 arVOG_149</t>
  </si>
  <si>
    <t>17  arVOG_15</t>
  </si>
  <si>
    <t>18 arVOG_151</t>
  </si>
  <si>
    <t>19 arVOG_165</t>
  </si>
  <si>
    <t>20 arVOG_166</t>
  </si>
  <si>
    <t>21 arVOG_170</t>
  </si>
  <si>
    <t>22 arVOG_172</t>
  </si>
  <si>
    <t>23 arVOG_175</t>
  </si>
  <si>
    <t>24 arVOG_179</t>
  </si>
  <si>
    <t>25 arVOG_184</t>
  </si>
  <si>
    <t>26  arVOG_19</t>
  </si>
  <si>
    <t>27 arVOG_190</t>
  </si>
  <si>
    <t>28 arVOG_193</t>
  </si>
  <si>
    <t>29 arVOG_194</t>
  </si>
  <si>
    <t>30 arVOG_199</t>
  </si>
  <si>
    <t>31   arVOG_2</t>
  </si>
  <si>
    <t>32 arVOG_210</t>
  </si>
  <si>
    <t>33 arVOG_217</t>
  </si>
  <si>
    <t>34  arVOG_22</t>
  </si>
  <si>
    <t>35 arVOG_220</t>
  </si>
  <si>
    <t>36 arVOG_231</t>
  </si>
  <si>
    <t>37 arVOG_235</t>
  </si>
  <si>
    <t>38 arVOG_240</t>
  </si>
  <si>
    <t>39 arVOG_242</t>
  </si>
  <si>
    <t>40 arVOG_251</t>
  </si>
  <si>
    <t>41 arVOG_252</t>
  </si>
  <si>
    <t>42  arVOG_26</t>
  </si>
  <si>
    <t>43 arVOG_294</t>
  </si>
  <si>
    <t>44   arVOG_3</t>
  </si>
  <si>
    <t>45 arVOG_320</t>
  </si>
  <si>
    <t>46 arVOG_323</t>
  </si>
  <si>
    <t>47 arVOG_324</t>
  </si>
  <si>
    <t>48 arVOG_325</t>
  </si>
  <si>
    <t>49 arVOG_327</t>
  </si>
  <si>
    <t>50  arVOG_33</t>
  </si>
  <si>
    <t>51 arVOG_332</t>
  </si>
  <si>
    <t>52 arVOG_334</t>
  </si>
  <si>
    <t>53 arVOG_341</t>
  </si>
  <si>
    <t>54 arVOG_345</t>
  </si>
  <si>
    <t>55 arVOG_349</t>
  </si>
  <si>
    <t>56 arVOG_361</t>
  </si>
  <si>
    <t>57  arVOG_37</t>
  </si>
  <si>
    <t>58 arVOG_382</t>
  </si>
  <si>
    <t>61 arVOG_406</t>
  </si>
  <si>
    <t>62 arVOG_413</t>
  </si>
  <si>
    <t>63 arVOG_454</t>
  </si>
  <si>
    <t>64  arVOG_48</t>
  </si>
  <si>
    <t>65 arVOG_491</t>
  </si>
  <si>
    <t>66 arVOG_494</t>
  </si>
  <si>
    <t>67  arVOG_53</t>
  </si>
  <si>
    <t>69 arVOG_536</t>
  </si>
  <si>
    <t>70 arVOG_546</t>
  </si>
  <si>
    <t>71 arVOG_555</t>
  </si>
  <si>
    <t>72  arVOG_56</t>
  </si>
  <si>
    <t>73 arVOG_568</t>
  </si>
  <si>
    <t>74 arVOG_574</t>
  </si>
  <si>
    <t>75   arVOG_6</t>
  </si>
  <si>
    <t>76 arVOG_602</t>
  </si>
  <si>
    <t>77 arVOG_612</t>
  </si>
  <si>
    <t>78 arVOG_648</t>
  </si>
  <si>
    <t>79 arVOG_656</t>
  </si>
  <si>
    <t>80 arVOG_661</t>
  </si>
  <si>
    <t>81  arVOG_67</t>
  </si>
  <si>
    <t>82 arVOG_680</t>
  </si>
  <si>
    <t>83 arVOG_681</t>
  </si>
  <si>
    <t>84 arVOG_704</t>
  </si>
  <si>
    <t>85 arVOG_741</t>
  </si>
  <si>
    <t>87  arVOG_79</t>
  </si>
  <si>
    <t>88  arVOG_97</t>
  </si>
  <si>
    <t>89 arVOG_227</t>
  </si>
  <si>
    <t>90 arVOG_471</t>
  </si>
  <si>
    <t>91 arVOG_383</t>
  </si>
  <si>
    <t>92  arVOG_13</t>
  </si>
  <si>
    <t>93  arVOG_36</t>
  </si>
  <si>
    <t>94  arVOG_12</t>
  </si>
  <si>
    <t>1  arVOG_100</t>
  </si>
  <si>
    <t>2   arVOG_15</t>
  </si>
  <si>
    <t>3  arVOG_172</t>
  </si>
  <si>
    <t>4  arVOG_206</t>
  </si>
  <si>
    <t>5  arVOG_231</t>
  </si>
  <si>
    <t>6  arVOG_345</t>
  </si>
  <si>
    <t>7  arVOG_361</t>
  </si>
  <si>
    <t>8  arVOG_454</t>
  </si>
  <si>
    <t>9  arVOG_457</t>
  </si>
  <si>
    <t>10 arVOG_546</t>
  </si>
  <si>
    <t>12  arVOG_67</t>
  </si>
  <si>
    <t>13 arVOG_676</t>
  </si>
  <si>
    <t>14  arVOG_68</t>
  </si>
  <si>
    <t>15  arVOG_73</t>
  </si>
  <si>
    <t>16  arVOG_78</t>
  </si>
  <si>
    <t>17 arVOG_137</t>
  </si>
  <si>
    <t>18  arVOG_32</t>
  </si>
  <si>
    <t>19 arVOG_490</t>
  </si>
  <si>
    <t>Metagenomes</t>
  </si>
  <si>
    <t>Arcahaeal</t>
  </si>
  <si>
    <t>Bacterial</t>
  </si>
  <si>
    <t>Eukaryotic</t>
  </si>
  <si>
    <t>None</t>
  </si>
  <si>
    <t>Total</t>
  </si>
  <si>
    <t>Thermal</t>
  </si>
  <si>
    <t>Percantage</t>
  </si>
  <si>
    <t>Count</t>
  </si>
  <si>
    <t xml:space="preserve">             archaeal eukaryotic  phage</t>
  </si>
  <si>
    <t xml:space="preserve">  archaeal      22157        593    273</t>
  </si>
  <si>
    <t xml:space="preserve">  eukaryotic        1     957589  10139</t>
  </si>
  <si>
    <t xml:space="preserve">  none           1849     242841  27888</t>
  </si>
  <si>
    <t xml:space="preserve">  phage           488       7396 953270</t>
  </si>
  <si>
    <t>archaeal</t>
  </si>
  <si>
    <t>eukaryotic</t>
  </si>
  <si>
    <t>bacterial</t>
  </si>
  <si>
    <t>none</t>
  </si>
  <si>
    <t>none as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</si>
</sst>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2" fillId="3" borderId="0" xfId="2"/>
    <xf numFmtId="0" fontId="3" fillId="4" borderId="0" xfId="3"/>
    <xf numFmtId="0" fontId="4" fillId="5" borderId="1" xfId="4"/>
    <xf numFmtId="0" fontId="1" fillId="2" borderId="0" xfId="1"/>
    <xf numFmtId="0" fontId="5" fillId="4" borderId="0" xfId="3" applyFont="1"/>
    <xf numFmtId="0" fontId="6" fillId="0" borderId="0" xfId="0" applyFont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C4FA-EA0C-A34C-A6CA-2752250DB923}">
  <dimension ref="A1:N24"/>
  <sheetViews>
    <sheetView zoomScale="150" zoomScaleNormal="150" workbookViewId="0">
      <selection activeCell="A29" sqref="A29"/>
    </sheetView>
  </sheetViews>
  <sheetFormatPr baseColWidth="10" defaultRowHeight="16" x14ac:dyDescent="0.2"/>
  <cols>
    <col min="6" max="6" width="19.83203125" customWidth="1"/>
  </cols>
  <sheetData>
    <row r="1" spans="1:14" x14ac:dyDescent="0.2">
      <c r="A1" t="s">
        <v>0</v>
      </c>
      <c r="B1" t="s">
        <v>1</v>
      </c>
      <c r="F1" t="s">
        <v>6</v>
      </c>
      <c r="G1" t="s">
        <v>7</v>
      </c>
      <c r="H1" t="s">
        <v>8</v>
      </c>
      <c r="I1" t="s">
        <v>9</v>
      </c>
      <c r="K1" t="s">
        <v>21</v>
      </c>
      <c r="L1" t="s">
        <v>7</v>
      </c>
      <c r="M1" t="s">
        <v>8</v>
      </c>
      <c r="N1" t="s">
        <v>9</v>
      </c>
    </row>
    <row r="2" spans="1:14" x14ac:dyDescent="0.2">
      <c r="A2" t="s">
        <v>2</v>
      </c>
      <c r="B2" t="s">
        <v>3</v>
      </c>
      <c r="F2" t="s">
        <v>5</v>
      </c>
      <c r="G2">
        <v>198</v>
      </c>
      <c r="H2">
        <v>781</v>
      </c>
      <c r="I2">
        <f>G2-132</f>
        <v>66</v>
      </c>
      <c r="K2" t="s">
        <v>5</v>
      </c>
      <c r="L2">
        <v>405</v>
      </c>
      <c r="M2">
        <v>781</v>
      </c>
      <c r="N2">
        <f>L2-358</f>
        <v>47</v>
      </c>
    </row>
    <row r="3" spans="1:14" x14ac:dyDescent="0.2">
      <c r="A3" t="s">
        <v>4</v>
      </c>
      <c r="F3" t="s">
        <v>4</v>
      </c>
      <c r="G3">
        <v>275</v>
      </c>
      <c r="H3">
        <v>113444</v>
      </c>
      <c r="I3">
        <f>G3-228</f>
        <v>47</v>
      </c>
      <c r="K3" t="s">
        <v>0</v>
      </c>
      <c r="L3">
        <v>414</v>
      </c>
      <c r="M3">
        <v>9518</v>
      </c>
      <c r="N3">
        <f>L3-385</f>
        <v>29</v>
      </c>
    </row>
    <row r="6" spans="1:14" x14ac:dyDescent="0.2">
      <c r="F6" t="s">
        <v>10</v>
      </c>
      <c r="G6" t="s">
        <v>11</v>
      </c>
      <c r="K6" t="s">
        <v>10</v>
      </c>
      <c r="L6" t="s">
        <v>22</v>
      </c>
    </row>
    <row r="7" spans="1:14" x14ac:dyDescent="0.2">
      <c r="F7" t="s">
        <v>12</v>
      </c>
      <c r="G7" t="s">
        <v>13</v>
      </c>
      <c r="K7" t="s">
        <v>12</v>
      </c>
      <c r="L7" t="s">
        <v>13</v>
      </c>
    </row>
    <row r="8" spans="1:14" x14ac:dyDescent="0.2">
      <c r="F8" t="s">
        <v>14</v>
      </c>
      <c r="G8" t="s">
        <v>15</v>
      </c>
      <c r="K8" t="s">
        <v>14</v>
      </c>
      <c r="L8" t="s">
        <v>23</v>
      </c>
    </row>
    <row r="9" spans="1:14" x14ac:dyDescent="0.2">
      <c r="F9" t="s">
        <v>16</v>
      </c>
      <c r="G9" t="s">
        <v>17</v>
      </c>
      <c r="K9" t="s">
        <v>16</v>
      </c>
      <c r="L9" t="s">
        <v>17</v>
      </c>
    </row>
    <row r="10" spans="1:14" x14ac:dyDescent="0.2">
      <c r="F10" t="s">
        <v>18</v>
      </c>
      <c r="G10">
        <v>1</v>
      </c>
      <c r="K10" t="s">
        <v>18</v>
      </c>
      <c r="L10">
        <v>1</v>
      </c>
    </row>
    <row r="11" spans="1:14" x14ac:dyDescent="0.2">
      <c r="F11" t="s">
        <v>20</v>
      </c>
      <c r="G11" t="s">
        <v>19</v>
      </c>
      <c r="K11" t="s">
        <v>20</v>
      </c>
      <c r="L11" t="s">
        <v>19</v>
      </c>
    </row>
    <row r="14" spans="1:14" x14ac:dyDescent="0.2">
      <c r="F14" t="s">
        <v>24</v>
      </c>
      <c r="G14" t="s">
        <v>7</v>
      </c>
      <c r="H14" t="s">
        <v>8</v>
      </c>
      <c r="I14" t="s">
        <v>9</v>
      </c>
      <c r="K14" t="s">
        <v>25</v>
      </c>
      <c r="L14" t="s">
        <v>7</v>
      </c>
      <c r="M14" t="s">
        <v>8</v>
      </c>
      <c r="N14" t="s">
        <v>9</v>
      </c>
    </row>
    <row r="15" spans="1:14" x14ac:dyDescent="0.2">
      <c r="F15" t="s">
        <v>5</v>
      </c>
      <c r="G15">
        <v>608</v>
      </c>
      <c r="H15">
        <v>781</v>
      </c>
      <c r="I15">
        <f>G15-505</f>
        <v>103</v>
      </c>
      <c r="K15" t="s">
        <v>5</v>
      </c>
      <c r="L15">
        <v>90</v>
      </c>
      <c r="M15">
        <v>781</v>
      </c>
      <c r="N15">
        <f>L15-54</f>
        <v>36</v>
      </c>
    </row>
    <row r="16" spans="1:14" x14ac:dyDescent="0.2">
      <c r="F16" t="s">
        <v>2</v>
      </c>
      <c r="G16">
        <v>688</v>
      </c>
      <c r="H16">
        <v>25397</v>
      </c>
      <c r="I16">
        <f>G16-647</f>
        <v>41</v>
      </c>
      <c r="K16" t="s">
        <v>26</v>
      </c>
      <c r="L16">
        <v>209</v>
      </c>
      <c r="M16">
        <v>19243</v>
      </c>
      <c r="N16">
        <f>L16-189</f>
        <v>20</v>
      </c>
    </row>
    <row r="19" spans="6:12" x14ac:dyDescent="0.2">
      <c r="F19" t="s">
        <v>10</v>
      </c>
      <c r="G19" t="s">
        <v>27</v>
      </c>
      <c r="K19" t="s">
        <v>10</v>
      </c>
      <c r="L19" t="s">
        <v>28</v>
      </c>
    </row>
    <row r="20" spans="6:12" x14ac:dyDescent="0.2">
      <c r="F20" t="s">
        <v>12</v>
      </c>
      <c r="G20" t="s">
        <v>13</v>
      </c>
      <c r="K20" t="s">
        <v>12</v>
      </c>
      <c r="L20" t="s">
        <v>13</v>
      </c>
    </row>
    <row r="21" spans="6:12" x14ac:dyDescent="0.2">
      <c r="F21" t="s">
        <v>14</v>
      </c>
      <c r="G21" t="s">
        <v>2</v>
      </c>
      <c r="K21" t="s">
        <v>14</v>
      </c>
      <c r="L21" t="s">
        <v>29</v>
      </c>
    </row>
    <row r="22" spans="6:12" x14ac:dyDescent="0.2">
      <c r="F22" t="s">
        <v>16</v>
      </c>
      <c r="G22" t="s">
        <v>17</v>
      </c>
      <c r="K22" t="s">
        <v>16</v>
      </c>
      <c r="L22" t="s">
        <v>17</v>
      </c>
    </row>
    <row r="23" spans="6:12" x14ac:dyDescent="0.2">
      <c r="F23" t="s">
        <v>18</v>
      </c>
      <c r="G23">
        <v>1</v>
      </c>
      <c r="K23" t="s">
        <v>18</v>
      </c>
      <c r="L23">
        <v>1</v>
      </c>
    </row>
    <row r="24" spans="6:12" x14ac:dyDescent="0.2">
      <c r="F24" t="s">
        <v>20</v>
      </c>
      <c r="G24" t="s">
        <v>19</v>
      </c>
      <c r="K24" t="s">
        <v>20</v>
      </c>
      <c r="L2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B5BC-D916-8946-ACD9-E2BC5E26A10B}">
  <dimension ref="A1:K16"/>
  <sheetViews>
    <sheetView tabSelected="1" zoomScale="150" zoomScaleNormal="150" workbookViewId="0">
      <selection activeCell="G16" sqref="G16"/>
    </sheetView>
  </sheetViews>
  <sheetFormatPr baseColWidth="10" defaultRowHeight="16" x14ac:dyDescent="0.2"/>
  <sheetData>
    <row r="1" spans="1:11" x14ac:dyDescent="0.2">
      <c r="A1" s="6" t="s">
        <v>317</v>
      </c>
      <c r="F1" s="6" t="s">
        <v>323</v>
      </c>
    </row>
    <row r="2" spans="1:11" x14ac:dyDescent="0.2">
      <c r="B2" t="s">
        <v>325</v>
      </c>
      <c r="D2" t="s">
        <v>324</v>
      </c>
      <c r="G2" t="s">
        <v>325</v>
      </c>
      <c r="I2" t="s">
        <v>324</v>
      </c>
    </row>
    <row r="3" spans="1:11" x14ac:dyDescent="0.2">
      <c r="A3" t="s">
        <v>318</v>
      </c>
      <c r="B3">
        <v>10564</v>
      </c>
      <c r="D3">
        <f>B3/B$7*100</f>
        <v>1.3677541978427186</v>
      </c>
      <c r="F3" t="s">
        <v>318</v>
      </c>
      <c r="G3">
        <v>7743</v>
      </c>
      <c r="I3">
        <f>G3/G$7*100</f>
        <v>15.847967579516148</v>
      </c>
      <c r="K3">
        <f>ROUND((I3-D3)/I3 *100, 2)</f>
        <v>91.37</v>
      </c>
    </row>
    <row r="4" spans="1:11" x14ac:dyDescent="0.2">
      <c r="A4" t="s">
        <v>319</v>
      </c>
      <c r="B4">
        <v>630650</v>
      </c>
      <c r="D4">
        <f t="shared" ref="D4:D7" si="0">B4/B$7*100</f>
        <v>81.652232570002894</v>
      </c>
      <c r="F4" t="s">
        <v>319</v>
      </c>
      <c r="G4">
        <v>3727</v>
      </c>
      <c r="I4">
        <f>G4/G$7*100</f>
        <v>7.6282287445249493</v>
      </c>
      <c r="K4">
        <f t="shared" ref="K4:K6" si="1">ROUND((I4-D4)/I4 *100, 2)</f>
        <v>-970.4</v>
      </c>
    </row>
    <row r="5" spans="1:11" x14ac:dyDescent="0.2">
      <c r="A5" t="s">
        <v>320</v>
      </c>
      <c r="B5">
        <v>43053</v>
      </c>
      <c r="D5">
        <f t="shared" si="0"/>
        <v>5.5742068799434463</v>
      </c>
      <c r="F5" t="s">
        <v>320</v>
      </c>
      <c r="G5">
        <v>2194</v>
      </c>
      <c r="I5">
        <f>G5/G$7*100</f>
        <v>4.4905644930205897</v>
      </c>
      <c r="K5">
        <f t="shared" si="1"/>
        <v>-24.13</v>
      </c>
    </row>
    <row r="6" spans="1:11" x14ac:dyDescent="0.2">
      <c r="A6" t="s">
        <v>321</v>
      </c>
      <c r="B6">
        <v>88094</v>
      </c>
      <c r="D6">
        <f t="shared" si="0"/>
        <v>11.405806352210949</v>
      </c>
      <c r="F6" t="s">
        <v>321</v>
      </c>
      <c r="G6">
        <v>35194</v>
      </c>
      <c r="I6">
        <f>G6/G$7*100</f>
        <v>72.033239182938317</v>
      </c>
      <c r="K6">
        <f t="shared" si="1"/>
        <v>84.17</v>
      </c>
    </row>
    <row r="7" spans="1:11" x14ac:dyDescent="0.2">
      <c r="A7" t="s">
        <v>322</v>
      </c>
      <c r="B7">
        <f>SUM(B3:B6)</f>
        <v>772361</v>
      </c>
      <c r="D7">
        <f t="shared" si="0"/>
        <v>100</v>
      </c>
      <c r="F7" t="s">
        <v>322</v>
      </c>
      <c r="G7">
        <f>SUM(G3:G6)</f>
        <v>48858</v>
      </c>
      <c r="I7">
        <f>G7/G$7*100</f>
        <v>100</v>
      </c>
    </row>
    <row r="11" spans="1:11" x14ac:dyDescent="0.2">
      <c r="A11" t="s">
        <v>326</v>
      </c>
      <c r="E11" t="s">
        <v>331</v>
      </c>
      <c r="F11" t="s">
        <v>332</v>
      </c>
      <c r="G11" t="s">
        <v>333</v>
      </c>
    </row>
    <row r="12" spans="1:11" x14ac:dyDescent="0.2">
      <c r="A12" t="s">
        <v>327</v>
      </c>
      <c r="D12" t="s">
        <v>331</v>
      </c>
      <c r="E12">
        <v>22157</v>
      </c>
      <c r="F12">
        <v>593</v>
      </c>
      <c r="G12">
        <v>273</v>
      </c>
    </row>
    <row r="13" spans="1:11" x14ac:dyDescent="0.2">
      <c r="A13" t="s">
        <v>328</v>
      </c>
      <c r="D13" t="s">
        <v>332</v>
      </c>
      <c r="E13">
        <v>1</v>
      </c>
      <c r="F13">
        <v>957589</v>
      </c>
      <c r="G13">
        <v>10139</v>
      </c>
    </row>
    <row r="14" spans="1:11" x14ac:dyDescent="0.2">
      <c r="A14" t="s">
        <v>329</v>
      </c>
      <c r="D14" t="s">
        <v>333</v>
      </c>
      <c r="E14">
        <v>488</v>
      </c>
      <c r="F14">
        <v>7396</v>
      </c>
      <c r="G14">
        <v>953270</v>
      </c>
    </row>
    <row r="15" spans="1:11" x14ac:dyDescent="0.2">
      <c r="A15" t="s">
        <v>330</v>
      </c>
      <c r="D15" t="s">
        <v>334</v>
      </c>
      <c r="E15">
        <v>1849</v>
      </c>
      <c r="F15">
        <v>242841</v>
      </c>
      <c r="G15">
        <v>27888</v>
      </c>
    </row>
    <row r="16" spans="1:11" x14ac:dyDescent="0.2">
      <c r="D16" t="s">
        <v>335</v>
      </c>
      <c r="E16">
        <f>ROUND(E15/SUM(E12:E15)*100, 2)</f>
        <v>7.55</v>
      </c>
      <c r="F16">
        <f t="shared" ref="F16:G16" si="2">ROUND(F15/SUM(F12:F15)*100, 2)</f>
        <v>20.100000000000001</v>
      </c>
      <c r="G16">
        <f t="shared" si="2"/>
        <v>2.81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37D9F-828B-0046-B91A-D4E06046E9EF}">
  <dimension ref="A1:D111"/>
  <sheetViews>
    <sheetView zoomScale="150" zoomScaleNormal="150" workbookViewId="0">
      <selection activeCell="B23" activeCellId="1" sqref="A22 B23"/>
    </sheetView>
  </sheetViews>
  <sheetFormatPr baseColWidth="10" defaultRowHeight="16" x14ac:dyDescent="0.2"/>
  <cols>
    <col min="1" max="1" width="37.1640625" customWidth="1"/>
    <col min="2" max="2" width="20.33203125" customWidth="1"/>
    <col min="3" max="3" width="26" customWidth="1"/>
    <col min="4" max="4" width="22.6640625" customWidth="1"/>
  </cols>
  <sheetData>
    <row r="1" spans="1:4" x14ac:dyDescent="0.2">
      <c r="A1" t="s">
        <v>15</v>
      </c>
      <c r="B1" t="s">
        <v>23</v>
      </c>
      <c r="C1" t="s">
        <v>2</v>
      </c>
      <c r="D1" t="s">
        <v>29</v>
      </c>
    </row>
    <row r="2" spans="1:4" x14ac:dyDescent="0.2">
      <c r="A2" s="1" t="s">
        <v>106</v>
      </c>
      <c r="B2" s="2" t="s">
        <v>36</v>
      </c>
      <c r="C2" s="2" t="s">
        <v>36</v>
      </c>
      <c r="D2" s="1" t="s">
        <v>299</v>
      </c>
    </row>
    <row r="3" spans="1:4" x14ac:dyDescent="0.2">
      <c r="A3" s="3" t="s">
        <v>107</v>
      </c>
      <c r="B3" s="1" t="s">
        <v>37</v>
      </c>
      <c r="C3" s="1" t="s">
        <v>37</v>
      </c>
      <c r="D3" s="2" t="s">
        <v>300</v>
      </c>
    </row>
    <row r="4" spans="1:4" x14ac:dyDescent="0.2">
      <c r="A4" s="3" t="s">
        <v>108</v>
      </c>
      <c r="B4" s="3" t="s">
        <v>38</v>
      </c>
      <c r="C4" s="3" t="s">
        <v>38</v>
      </c>
      <c r="D4" s="1" t="s">
        <v>301</v>
      </c>
    </row>
    <row r="5" spans="1:4" x14ac:dyDescent="0.2">
      <c r="A5" s="3" t="s">
        <v>109</v>
      </c>
      <c r="B5" s="3" t="s">
        <v>39</v>
      </c>
      <c r="C5" s="3" t="s">
        <v>39</v>
      </c>
      <c r="D5" s="4" t="s">
        <v>302</v>
      </c>
    </row>
    <row r="6" spans="1:4" x14ac:dyDescent="0.2">
      <c r="A6" s="2" t="s">
        <v>110</v>
      </c>
      <c r="B6" s="2" t="s">
        <v>40</v>
      </c>
      <c r="C6" s="2" t="s">
        <v>40</v>
      </c>
      <c r="D6" s="5" t="s">
        <v>303</v>
      </c>
    </row>
    <row r="7" spans="1:4" x14ac:dyDescent="0.2">
      <c r="A7" s="4" t="s">
        <v>111</v>
      </c>
      <c r="B7" s="2" t="s">
        <v>41</v>
      </c>
      <c r="C7" s="2" t="s">
        <v>41</v>
      </c>
      <c r="D7" t="s">
        <v>304</v>
      </c>
    </row>
    <row r="8" spans="1:4" x14ac:dyDescent="0.2">
      <c r="A8" s="4" t="s">
        <v>112</v>
      </c>
      <c r="B8" s="3" t="s">
        <v>42</v>
      </c>
      <c r="C8" s="3" t="s">
        <v>42</v>
      </c>
      <c r="D8" t="s">
        <v>305</v>
      </c>
    </row>
    <row r="9" spans="1:4" x14ac:dyDescent="0.2">
      <c r="A9" s="3" t="s">
        <v>113</v>
      </c>
      <c r="B9" s="2" t="s">
        <v>43</v>
      </c>
      <c r="C9" s="4" t="s">
        <v>216</v>
      </c>
      <c r="D9" t="s">
        <v>306</v>
      </c>
    </row>
    <row r="10" spans="1:4" x14ac:dyDescent="0.2">
      <c r="A10" s="2" t="s">
        <v>114</v>
      </c>
      <c r="B10" s="4" t="s">
        <v>44</v>
      </c>
      <c r="C10" s="4" t="s">
        <v>217</v>
      </c>
      <c r="D10" t="s">
        <v>307</v>
      </c>
    </row>
    <row r="11" spans="1:4" x14ac:dyDescent="0.2">
      <c r="A11" s="2" t="s">
        <v>115</v>
      </c>
      <c r="B11" s="2" t="s">
        <v>45</v>
      </c>
      <c r="C11" s="2" t="s">
        <v>218</v>
      </c>
      <c r="D11" t="s">
        <v>308</v>
      </c>
    </row>
    <row r="12" spans="1:4" x14ac:dyDescent="0.2">
      <c r="A12" s="1" t="s">
        <v>116</v>
      </c>
      <c r="B12" s="4" t="s">
        <v>46</v>
      </c>
      <c r="C12" s="4" t="s">
        <v>219</v>
      </c>
      <c r="D12" t="s">
        <v>30</v>
      </c>
    </row>
    <row r="13" spans="1:4" x14ac:dyDescent="0.2">
      <c r="A13" s="3" t="s">
        <v>117</v>
      </c>
      <c r="B13" s="3" t="s">
        <v>47</v>
      </c>
      <c r="C13" s="2" t="s">
        <v>220</v>
      </c>
      <c r="D13" t="s">
        <v>309</v>
      </c>
    </row>
    <row r="14" spans="1:4" x14ac:dyDescent="0.2">
      <c r="A14" s="4" t="s">
        <v>118</v>
      </c>
      <c r="B14" s="2" t="s">
        <v>48</v>
      </c>
      <c r="C14" s="2" t="s">
        <v>221</v>
      </c>
      <c r="D14" t="s">
        <v>310</v>
      </c>
    </row>
    <row r="15" spans="1:4" x14ac:dyDescent="0.2">
      <c r="A15" s="4" t="s">
        <v>119</v>
      </c>
      <c r="B15" s="1" t="s">
        <v>49</v>
      </c>
      <c r="C15" s="4" t="s">
        <v>222</v>
      </c>
      <c r="D15" t="s">
        <v>311</v>
      </c>
    </row>
    <row r="16" spans="1:4" x14ac:dyDescent="0.2">
      <c r="A16" s="4" t="s">
        <v>120</v>
      </c>
      <c r="B16" s="3" t="s">
        <v>50</v>
      </c>
      <c r="C16" s="3" t="s">
        <v>223</v>
      </c>
      <c r="D16" t="s">
        <v>312</v>
      </c>
    </row>
    <row r="17" spans="1:4" x14ac:dyDescent="0.2">
      <c r="A17" s="4" t="s">
        <v>121</v>
      </c>
      <c r="B17" s="2" t="s">
        <v>51</v>
      </c>
      <c r="C17" s="4" t="s">
        <v>224</v>
      </c>
      <c r="D17" t="s">
        <v>313</v>
      </c>
    </row>
    <row r="18" spans="1:4" x14ac:dyDescent="0.2">
      <c r="A18" s="4" t="s">
        <v>122</v>
      </c>
      <c r="B18" s="2" t="s">
        <v>52</v>
      </c>
      <c r="C18" s="2" t="s">
        <v>225</v>
      </c>
      <c r="D18" t="s">
        <v>314</v>
      </c>
    </row>
    <row r="19" spans="1:4" x14ac:dyDescent="0.2">
      <c r="A19" s="3" t="s">
        <v>123</v>
      </c>
      <c r="B19" s="2" t="s">
        <v>53</v>
      </c>
      <c r="C19" s="2" t="s">
        <v>226</v>
      </c>
      <c r="D19" t="s">
        <v>315</v>
      </c>
    </row>
    <row r="20" spans="1:4" x14ac:dyDescent="0.2">
      <c r="A20" s="4" t="s">
        <v>124</v>
      </c>
      <c r="B20" s="2" t="s">
        <v>54</v>
      </c>
      <c r="C20" s="4" t="s">
        <v>227</v>
      </c>
      <c r="D20" t="s">
        <v>316</v>
      </c>
    </row>
    <row r="21" spans="1:4" x14ac:dyDescent="0.2">
      <c r="A21" s="4" t="s">
        <v>125</v>
      </c>
      <c r="B21" s="3" t="s">
        <v>55</v>
      </c>
      <c r="C21" s="2" t="s">
        <v>228</v>
      </c>
    </row>
    <row r="22" spans="1:4" x14ac:dyDescent="0.2">
      <c r="A22" s="4" t="s">
        <v>126</v>
      </c>
      <c r="B22" s="2" t="s">
        <v>56</v>
      </c>
      <c r="C22" s="2" t="s">
        <v>229</v>
      </c>
    </row>
    <row r="23" spans="1:4" x14ac:dyDescent="0.2">
      <c r="A23" t="s">
        <v>127</v>
      </c>
      <c r="B23" s="4" t="s">
        <v>57</v>
      </c>
      <c r="C23" s="1" t="s">
        <v>230</v>
      </c>
    </row>
    <row r="24" spans="1:4" x14ac:dyDescent="0.2">
      <c r="A24" t="s">
        <v>128</v>
      </c>
      <c r="B24" t="s">
        <v>58</v>
      </c>
      <c r="C24" s="4" t="s">
        <v>231</v>
      </c>
    </row>
    <row r="25" spans="1:4" x14ac:dyDescent="0.2">
      <c r="A25" t="s">
        <v>129</v>
      </c>
      <c r="B25" t="s">
        <v>59</v>
      </c>
      <c r="C25" s="4" t="s">
        <v>232</v>
      </c>
    </row>
    <row r="26" spans="1:4" x14ac:dyDescent="0.2">
      <c r="A26" t="s">
        <v>130</v>
      </c>
      <c r="B26" t="s">
        <v>60</v>
      </c>
      <c r="C26" s="3" t="s">
        <v>233</v>
      </c>
    </row>
    <row r="27" spans="1:4" x14ac:dyDescent="0.2">
      <c r="A27" t="s">
        <v>131</v>
      </c>
      <c r="B27" t="s">
        <v>61</v>
      </c>
      <c r="C27" s="2" t="s">
        <v>234</v>
      </c>
    </row>
    <row r="28" spans="1:4" x14ac:dyDescent="0.2">
      <c r="A28" t="s">
        <v>132</v>
      </c>
      <c r="B28" t="s">
        <v>62</v>
      </c>
      <c r="C28" s="4" t="s">
        <v>235</v>
      </c>
    </row>
    <row r="29" spans="1:4" x14ac:dyDescent="0.2">
      <c r="A29" t="s">
        <v>133</v>
      </c>
      <c r="B29" t="s">
        <v>34</v>
      </c>
      <c r="C29" s="4" t="s">
        <v>236</v>
      </c>
    </row>
    <row r="30" spans="1:4" x14ac:dyDescent="0.2">
      <c r="A30" t="s">
        <v>134</v>
      </c>
      <c r="B30" t="s">
        <v>63</v>
      </c>
      <c r="C30" s="2" t="s">
        <v>237</v>
      </c>
    </row>
    <row r="31" spans="1:4" x14ac:dyDescent="0.2">
      <c r="A31" t="s">
        <v>135</v>
      </c>
      <c r="B31" t="s">
        <v>64</v>
      </c>
      <c r="C31" s="2" t="s">
        <v>238</v>
      </c>
    </row>
    <row r="32" spans="1:4" x14ac:dyDescent="0.2">
      <c r="A32" t="s">
        <v>136</v>
      </c>
      <c r="B32" t="s">
        <v>65</v>
      </c>
      <c r="C32" s="2" t="s">
        <v>239</v>
      </c>
    </row>
    <row r="33" spans="1:3" x14ac:dyDescent="0.2">
      <c r="A33" t="s">
        <v>137</v>
      </c>
      <c r="B33" t="s">
        <v>66</v>
      </c>
      <c r="C33" s="4" t="s">
        <v>240</v>
      </c>
    </row>
    <row r="34" spans="1:3" x14ac:dyDescent="0.2">
      <c r="A34" t="s">
        <v>138</v>
      </c>
      <c r="B34" t="s">
        <v>67</v>
      </c>
      <c r="C34" s="4" t="s">
        <v>241</v>
      </c>
    </row>
    <row r="35" spans="1:3" x14ac:dyDescent="0.2">
      <c r="A35" t="s">
        <v>139</v>
      </c>
      <c r="B35" t="s">
        <v>68</v>
      </c>
      <c r="C35" s="3" t="s">
        <v>242</v>
      </c>
    </row>
    <row r="36" spans="1:3" x14ac:dyDescent="0.2">
      <c r="A36" t="s">
        <v>140</v>
      </c>
      <c r="B36" t="s">
        <v>69</v>
      </c>
      <c r="C36" s="2" t="s">
        <v>243</v>
      </c>
    </row>
    <row r="37" spans="1:3" x14ac:dyDescent="0.2">
      <c r="A37" t="s">
        <v>141</v>
      </c>
      <c r="B37" t="s">
        <v>70</v>
      </c>
      <c r="C37" s="5" t="s">
        <v>244</v>
      </c>
    </row>
    <row r="38" spans="1:3" x14ac:dyDescent="0.2">
      <c r="A38" t="s">
        <v>142</v>
      </c>
      <c r="B38" t="s">
        <v>71</v>
      </c>
      <c r="C38" t="s">
        <v>245</v>
      </c>
    </row>
    <row r="39" spans="1:3" x14ac:dyDescent="0.2">
      <c r="A39" t="s">
        <v>143</v>
      </c>
      <c r="B39" t="s">
        <v>72</v>
      </c>
      <c r="C39" t="s">
        <v>246</v>
      </c>
    </row>
    <row r="40" spans="1:3" x14ac:dyDescent="0.2">
      <c r="A40" t="s">
        <v>144</v>
      </c>
      <c r="B40" t="s">
        <v>73</v>
      </c>
      <c r="C40" t="s">
        <v>247</v>
      </c>
    </row>
    <row r="41" spans="1:3" x14ac:dyDescent="0.2">
      <c r="A41" t="s">
        <v>145</v>
      </c>
      <c r="B41" t="s">
        <v>74</v>
      </c>
      <c r="C41" t="s">
        <v>248</v>
      </c>
    </row>
    <row r="42" spans="1:3" x14ac:dyDescent="0.2">
      <c r="A42" t="s">
        <v>146</v>
      </c>
      <c r="B42" t="s">
        <v>75</v>
      </c>
      <c r="C42" t="s">
        <v>249</v>
      </c>
    </row>
    <row r="43" spans="1:3" x14ac:dyDescent="0.2">
      <c r="A43" t="s">
        <v>147</v>
      </c>
      <c r="B43" t="s">
        <v>76</v>
      </c>
      <c r="C43" t="s">
        <v>250</v>
      </c>
    </row>
    <row r="44" spans="1:3" x14ac:dyDescent="0.2">
      <c r="A44" t="s">
        <v>148</v>
      </c>
      <c r="B44" t="s">
        <v>77</v>
      </c>
      <c r="C44" t="s">
        <v>251</v>
      </c>
    </row>
    <row r="45" spans="1:3" x14ac:dyDescent="0.2">
      <c r="A45" t="s">
        <v>149</v>
      </c>
      <c r="B45" t="s">
        <v>78</v>
      </c>
      <c r="C45" t="s">
        <v>252</v>
      </c>
    </row>
    <row r="46" spans="1:3" x14ac:dyDescent="0.2">
      <c r="A46" t="s">
        <v>150</v>
      </c>
      <c r="B46" t="s">
        <v>79</v>
      </c>
      <c r="C46" t="s">
        <v>253</v>
      </c>
    </row>
    <row r="47" spans="1:3" x14ac:dyDescent="0.2">
      <c r="A47" t="s">
        <v>151</v>
      </c>
      <c r="B47" t="s">
        <v>80</v>
      </c>
      <c r="C47" t="s">
        <v>254</v>
      </c>
    </row>
    <row r="48" spans="1:3" x14ac:dyDescent="0.2">
      <c r="A48" t="s">
        <v>152</v>
      </c>
      <c r="B48" t="s">
        <v>81</v>
      </c>
      <c r="C48" t="s">
        <v>255</v>
      </c>
    </row>
    <row r="49" spans="1:3" x14ac:dyDescent="0.2">
      <c r="A49" t="s">
        <v>153</v>
      </c>
      <c r="B49" t="s">
        <v>82</v>
      </c>
      <c r="C49" t="s">
        <v>256</v>
      </c>
    </row>
    <row r="50" spans="1:3" x14ac:dyDescent="0.2">
      <c r="A50" t="s">
        <v>154</v>
      </c>
      <c r="B50" t="s">
        <v>83</v>
      </c>
      <c r="C50" t="s">
        <v>257</v>
      </c>
    </row>
    <row r="51" spans="1:3" x14ac:dyDescent="0.2">
      <c r="A51" t="s">
        <v>155</v>
      </c>
      <c r="B51" t="s">
        <v>84</v>
      </c>
      <c r="C51" t="s">
        <v>258</v>
      </c>
    </row>
    <row r="52" spans="1:3" x14ac:dyDescent="0.2">
      <c r="A52" t="s">
        <v>156</v>
      </c>
      <c r="B52" t="s">
        <v>85</v>
      </c>
      <c r="C52" t="s">
        <v>259</v>
      </c>
    </row>
    <row r="53" spans="1:3" x14ac:dyDescent="0.2">
      <c r="A53" t="s">
        <v>157</v>
      </c>
      <c r="B53" t="s">
        <v>86</v>
      </c>
      <c r="C53" t="s">
        <v>260</v>
      </c>
    </row>
    <row r="54" spans="1:3" x14ac:dyDescent="0.2">
      <c r="A54" t="s">
        <v>158</v>
      </c>
      <c r="B54" t="s">
        <v>87</v>
      </c>
      <c r="C54" t="s">
        <v>261</v>
      </c>
    </row>
    <row r="55" spans="1:3" x14ac:dyDescent="0.2">
      <c r="A55" t="s">
        <v>159</v>
      </c>
      <c r="B55" t="s">
        <v>88</v>
      </c>
      <c r="C55" t="s">
        <v>262</v>
      </c>
    </row>
    <row r="56" spans="1:3" x14ac:dyDescent="0.2">
      <c r="A56" t="s">
        <v>160</v>
      </c>
      <c r="B56" t="s">
        <v>89</v>
      </c>
      <c r="C56" t="s">
        <v>263</v>
      </c>
    </row>
    <row r="57" spans="1:3" x14ac:dyDescent="0.2">
      <c r="A57" t="s">
        <v>161</v>
      </c>
      <c r="B57" t="s">
        <v>90</v>
      </c>
      <c r="C57" t="s">
        <v>264</v>
      </c>
    </row>
    <row r="58" spans="1:3" x14ac:dyDescent="0.2">
      <c r="A58" t="s">
        <v>162</v>
      </c>
      <c r="B58" t="s">
        <v>91</v>
      </c>
      <c r="C58" t="s">
        <v>265</v>
      </c>
    </row>
    <row r="59" spans="1:3" x14ac:dyDescent="0.2">
      <c r="A59" t="s">
        <v>163</v>
      </c>
      <c r="B59" t="s">
        <v>92</v>
      </c>
      <c r="C59" t="s">
        <v>266</v>
      </c>
    </row>
    <row r="60" spans="1:3" x14ac:dyDescent="0.2">
      <c r="A60" t="s">
        <v>164</v>
      </c>
      <c r="B60" t="s">
        <v>93</v>
      </c>
      <c r="C60" t="s">
        <v>31</v>
      </c>
    </row>
    <row r="61" spans="1:3" x14ac:dyDescent="0.2">
      <c r="A61" t="s">
        <v>165</v>
      </c>
      <c r="B61" t="s">
        <v>94</v>
      </c>
      <c r="C61" t="s">
        <v>35</v>
      </c>
    </row>
    <row r="62" spans="1:3" x14ac:dyDescent="0.2">
      <c r="A62" t="s">
        <v>166</v>
      </c>
      <c r="B62" t="s">
        <v>95</v>
      </c>
      <c r="C62" t="s">
        <v>267</v>
      </c>
    </row>
    <row r="63" spans="1:3" x14ac:dyDescent="0.2">
      <c r="A63" t="s">
        <v>167</v>
      </c>
      <c r="B63" t="s">
        <v>96</v>
      </c>
      <c r="C63" t="s">
        <v>268</v>
      </c>
    </row>
    <row r="64" spans="1:3" x14ac:dyDescent="0.2">
      <c r="A64" t="s">
        <v>168</v>
      </c>
      <c r="B64" t="s">
        <v>97</v>
      </c>
      <c r="C64" t="s">
        <v>269</v>
      </c>
    </row>
    <row r="65" spans="1:3" x14ac:dyDescent="0.2">
      <c r="A65" t="s">
        <v>169</v>
      </c>
      <c r="B65" t="s">
        <v>98</v>
      </c>
      <c r="C65" t="s">
        <v>270</v>
      </c>
    </row>
    <row r="66" spans="1:3" x14ac:dyDescent="0.2">
      <c r="A66" t="s">
        <v>170</v>
      </c>
      <c r="B66" t="s">
        <v>99</v>
      </c>
      <c r="C66" t="s">
        <v>271</v>
      </c>
    </row>
    <row r="67" spans="1:3" x14ac:dyDescent="0.2">
      <c r="A67" t="s">
        <v>171</v>
      </c>
      <c r="B67" t="s">
        <v>100</v>
      </c>
      <c r="C67" t="s">
        <v>272</v>
      </c>
    </row>
    <row r="68" spans="1:3" x14ac:dyDescent="0.2">
      <c r="A68" t="s">
        <v>172</v>
      </c>
      <c r="B68" t="s">
        <v>101</v>
      </c>
      <c r="C68" t="s">
        <v>273</v>
      </c>
    </row>
    <row r="69" spans="1:3" x14ac:dyDescent="0.2">
      <c r="A69" t="s">
        <v>173</v>
      </c>
      <c r="B69" t="s">
        <v>102</v>
      </c>
      <c r="C69" t="s">
        <v>32</v>
      </c>
    </row>
    <row r="70" spans="1:3" x14ac:dyDescent="0.2">
      <c r="A70" t="s">
        <v>174</v>
      </c>
      <c r="B70" t="s">
        <v>103</v>
      </c>
      <c r="C70" t="s">
        <v>274</v>
      </c>
    </row>
    <row r="71" spans="1:3" x14ac:dyDescent="0.2">
      <c r="A71" t="s">
        <v>175</v>
      </c>
      <c r="B71" t="s">
        <v>104</v>
      </c>
      <c r="C71" t="s">
        <v>275</v>
      </c>
    </row>
    <row r="72" spans="1:3" x14ac:dyDescent="0.2">
      <c r="A72" t="s">
        <v>176</v>
      </c>
      <c r="B72" t="s">
        <v>105</v>
      </c>
      <c r="C72" t="s">
        <v>276</v>
      </c>
    </row>
    <row r="73" spans="1:3" x14ac:dyDescent="0.2">
      <c r="A73" t="s">
        <v>177</v>
      </c>
      <c r="C73" t="s">
        <v>277</v>
      </c>
    </row>
    <row r="74" spans="1:3" x14ac:dyDescent="0.2">
      <c r="A74" t="s">
        <v>178</v>
      </c>
      <c r="C74" t="s">
        <v>278</v>
      </c>
    </row>
    <row r="75" spans="1:3" x14ac:dyDescent="0.2">
      <c r="A75" t="s">
        <v>179</v>
      </c>
      <c r="C75" t="s">
        <v>279</v>
      </c>
    </row>
    <row r="76" spans="1:3" x14ac:dyDescent="0.2">
      <c r="A76" t="s">
        <v>180</v>
      </c>
      <c r="C76" t="s">
        <v>280</v>
      </c>
    </row>
    <row r="77" spans="1:3" x14ac:dyDescent="0.2">
      <c r="A77" t="s">
        <v>181</v>
      </c>
      <c r="C77" t="s">
        <v>281</v>
      </c>
    </row>
    <row r="78" spans="1:3" x14ac:dyDescent="0.2">
      <c r="A78" t="s">
        <v>182</v>
      </c>
      <c r="C78" t="s">
        <v>282</v>
      </c>
    </row>
    <row r="79" spans="1:3" x14ac:dyDescent="0.2">
      <c r="A79" t="s">
        <v>183</v>
      </c>
      <c r="C79" t="s">
        <v>283</v>
      </c>
    </row>
    <row r="80" spans="1:3" x14ac:dyDescent="0.2">
      <c r="A80" t="s">
        <v>184</v>
      </c>
      <c r="C80" t="s">
        <v>284</v>
      </c>
    </row>
    <row r="81" spans="1:3" x14ac:dyDescent="0.2">
      <c r="A81" t="s">
        <v>185</v>
      </c>
      <c r="C81" t="s">
        <v>285</v>
      </c>
    </row>
    <row r="82" spans="1:3" x14ac:dyDescent="0.2">
      <c r="A82" t="s">
        <v>186</v>
      </c>
      <c r="C82" t="s">
        <v>286</v>
      </c>
    </row>
    <row r="83" spans="1:3" x14ac:dyDescent="0.2">
      <c r="A83" t="s">
        <v>187</v>
      </c>
      <c r="C83" t="s">
        <v>287</v>
      </c>
    </row>
    <row r="84" spans="1:3" x14ac:dyDescent="0.2">
      <c r="A84" t="s">
        <v>188</v>
      </c>
      <c r="C84" t="s">
        <v>288</v>
      </c>
    </row>
    <row r="85" spans="1:3" x14ac:dyDescent="0.2">
      <c r="A85" t="s">
        <v>189</v>
      </c>
      <c r="C85" t="s">
        <v>289</v>
      </c>
    </row>
    <row r="86" spans="1:3" x14ac:dyDescent="0.2">
      <c r="A86" t="s">
        <v>190</v>
      </c>
      <c r="C86" t="s">
        <v>290</v>
      </c>
    </row>
    <row r="87" spans="1:3" x14ac:dyDescent="0.2">
      <c r="A87" t="s">
        <v>191</v>
      </c>
      <c r="C87" t="s">
        <v>33</v>
      </c>
    </row>
    <row r="88" spans="1:3" x14ac:dyDescent="0.2">
      <c r="A88" t="s">
        <v>192</v>
      </c>
      <c r="C88" t="s">
        <v>291</v>
      </c>
    </row>
    <row r="89" spans="1:3" x14ac:dyDescent="0.2">
      <c r="A89" t="s">
        <v>193</v>
      </c>
      <c r="C89" t="s">
        <v>292</v>
      </c>
    </row>
    <row r="90" spans="1:3" x14ac:dyDescent="0.2">
      <c r="A90" t="s">
        <v>194</v>
      </c>
      <c r="C90" t="s">
        <v>293</v>
      </c>
    </row>
    <row r="91" spans="1:3" x14ac:dyDescent="0.2">
      <c r="A91" t="s">
        <v>195</v>
      </c>
      <c r="C91" t="s">
        <v>294</v>
      </c>
    </row>
    <row r="92" spans="1:3" x14ac:dyDescent="0.2">
      <c r="A92" t="s">
        <v>196</v>
      </c>
      <c r="C92" t="s">
        <v>295</v>
      </c>
    </row>
    <row r="93" spans="1:3" x14ac:dyDescent="0.2">
      <c r="A93" t="s">
        <v>197</v>
      </c>
      <c r="C93" t="s">
        <v>296</v>
      </c>
    </row>
    <row r="94" spans="1:3" x14ac:dyDescent="0.2">
      <c r="A94" t="s">
        <v>198</v>
      </c>
      <c r="C94" t="s">
        <v>297</v>
      </c>
    </row>
    <row r="95" spans="1:3" x14ac:dyDescent="0.2">
      <c r="A95" t="s">
        <v>199</v>
      </c>
      <c r="C95" t="s">
        <v>298</v>
      </c>
    </row>
    <row r="96" spans="1:3" x14ac:dyDescent="0.2">
      <c r="A96" t="s">
        <v>200</v>
      </c>
    </row>
    <row r="97" spans="1:1" x14ac:dyDescent="0.2">
      <c r="A97" t="s">
        <v>201</v>
      </c>
    </row>
    <row r="98" spans="1:1" x14ac:dyDescent="0.2">
      <c r="A98" t="s">
        <v>202</v>
      </c>
    </row>
    <row r="99" spans="1:1" x14ac:dyDescent="0.2">
      <c r="A99" t="s">
        <v>203</v>
      </c>
    </row>
    <row r="100" spans="1:1" x14ac:dyDescent="0.2">
      <c r="A100" t="s">
        <v>204</v>
      </c>
    </row>
    <row r="101" spans="1:1" x14ac:dyDescent="0.2">
      <c r="A101" t="s">
        <v>205</v>
      </c>
    </row>
    <row r="102" spans="1:1" x14ac:dyDescent="0.2">
      <c r="A102" t="s">
        <v>206</v>
      </c>
    </row>
    <row r="103" spans="1:1" x14ac:dyDescent="0.2">
      <c r="A103" t="s">
        <v>207</v>
      </c>
    </row>
    <row r="104" spans="1:1" x14ac:dyDescent="0.2">
      <c r="A104" t="s">
        <v>208</v>
      </c>
    </row>
    <row r="105" spans="1:1" x14ac:dyDescent="0.2">
      <c r="A105" t="s">
        <v>209</v>
      </c>
    </row>
    <row r="106" spans="1:1" x14ac:dyDescent="0.2">
      <c r="A106" t="s">
        <v>210</v>
      </c>
    </row>
    <row r="107" spans="1:1" x14ac:dyDescent="0.2">
      <c r="A107" t="s">
        <v>211</v>
      </c>
    </row>
    <row r="108" spans="1:1" x14ac:dyDescent="0.2">
      <c r="A108" t="s">
        <v>212</v>
      </c>
    </row>
    <row r="109" spans="1:1" x14ac:dyDescent="0.2">
      <c r="A109" t="s">
        <v>213</v>
      </c>
    </row>
    <row r="110" spans="1:1" x14ac:dyDescent="0.2">
      <c r="A110" t="s">
        <v>214</v>
      </c>
    </row>
    <row r="111" spans="1:1" x14ac:dyDescent="0.2">
      <c r="A111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Nicholson</dc:creator>
  <cp:lastModifiedBy>Thomas Nicholson</cp:lastModifiedBy>
  <dcterms:created xsi:type="dcterms:W3CDTF">2020-03-10T23:28:08Z</dcterms:created>
  <dcterms:modified xsi:type="dcterms:W3CDTF">2020-03-17T03:35:41Z</dcterms:modified>
</cp:coreProperties>
</file>