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8_{78EBD138-2A93-4FE1-A4BE-0366DDB87D21}" xr6:coauthVersionLast="47" xr6:coauthVersionMax="47" xr10:uidLastSave="{00000000-0000-0000-0000-000000000000}"/>
  <bookViews>
    <workbookView xWindow="-108" yWindow="-108" windowWidth="23256" windowHeight="13896" activeTab="1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G25" i="1"/>
  <c r="B26" i="1"/>
  <c r="C26" i="1"/>
  <c r="D26" i="1"/>
  <c r="E26" i="1"/>
  <c r="E36" i="1" s="1"/>
  <c r="F26" i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F35" i="1"/>
  <c r="G35" i="1"/>
  <c r="B36" i="1"/>
  <c r="C36" i="1"/>
  <c r="D36" i="1"/>
  <c r="F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44" i="1"/>
  <c r="C44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H223" i="5" s="1"/>
  <c r="G224" i="5"/>
  <c r="F224" i="5"/>
  <c r="F223" i="5" s="1"/>
  <c r="E224" i="5"/>
  <c r="D224" i="5"/>
  <c r="C224" i="5"/>
  <c r="B224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K179" i="5" s="1"/>
  <c r="J181" i="5"/>
  <c r="I181" i="5"/>
  <c r="H181" i="5"/>
  <c r="G181" i="5"/>
  <c r="F181" i="5"/>
  <c r="E181" i="5"/>
  <c r="D181" i="5"/>
  <c r="C181" i="5"/>
  <c r="B181" i="5"/>
  <c r="N180" i="5"/>
  <c r="N179" i="5" s="1"/>
  <c r="M180" i="5"/>
  <c r="L180" i="5"/>
  <c r="K180" i="5"/>
  <c r="J180" i="5"/>
  <c r="I180" i="5"/>
  <c r="H180" i="5"/>
  <c r="G180" i="5"/>
  <c r="F180" i="5"/>
  <c r="E180" i="5"/>
  <c r="D180" i="5"/>
  <c r="C180" i="5"/>
  <c r="B18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I96" i="5" s="1"/>
  <c r="H97" i="5"/>
  <c r="G97" i="5"/>
  <c r="F97" i="5"/>
  <c r="E97" i="5"/>
  <c r="D97" i="5"/>
  <c r="C97" i="5"/>
  <c r="B97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E56" i="5"/>
  <c r="D56" i="5"/>
  <c r="N53" i="5"/>
  <c r="N57" i="5" s="1"/>
  <c r="M53" i="5"/>
  <c r="M56" i="5" s="1"/>
  <c r="L53" i="5"/>
  <c r="L56" i="5" s="1"/>
  <c r="K53" i="5"/>
  <c r="K56" i="5" s="1"/>
  <c r="J53" i="5"/>
  <c r="J56" i="5" s="1"/>
  <c r="I53" i="5"/>
  <c r="I56" i="5" s="1"/>
  <c r="H53" i="5"/>
  <c r="H57" i="5" s="1"/>
  <c r="G53" i="5"/>
  <c r="G57" i="5" s="1"/>
  <c r="F53" i="5"/>
  <c r="F57" i="5" s="1"/>
  <c r="E53" i="5"/>
  <c r="E57" i="5" s="1"/>
  <c r="D53" i="5"/>
  <c r="D57" i="5" s="1"/>
  <c r="C53" i="5"/>
  <c r="C57" i="5" s="1"/>
  <c r="B53" i="5"/>
  <c r="B57" i="5" s="1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38" i="5" l="1"/>
  <c r="B41" i="5" s="1"/>
  <c r="C38" i="5"/>
  <c r="C44" i="5" s="1"/>
  <c r="B56" i="5"/>
  <c r="C56" i="5"/>
  <c r="I223" i="5"/>
  <c r="K223" i="5"/>
  <c r="E38" i="5"/>
  <c r="E42" i="5" s="1"/>
  <c r="J223" i="5"/>
  <c r="B179" i="5"/>
  <c r="J146" i="5"/>
  <c r="M146" i="5"/>
  <c r="C179" i="5"/>
  <c r="F56" i="5"/>
  <c r="F58" i="5" s="1"/>
  <c r="K146" i="5"/>
  <c r="N146" i="5"/>
  <c r="G38" i="5"/>
  <c r="G41" i="5" s="1"/>
  <c r="D58" i="5"/>
  <c r="G56" i="5"/>
  <c r="G58" i="5" s="1"/>
  <c r="B96" i="5"/>
  <c r="N116" i="5"/>
  <c r="L146" i="5"/>
  <c r="E58" i="5"/>
  <c r="H56" i="5"/>
  <c r="H58" i="5" s="1"/>
  <c r="C96" i="5"/>
  <c r="D96" i="5"/>
  <c r="M96" i="5"/>
  <c r="J179" i="5"/>
  <c r="C46" i="5"/>
  <c r="E96" i="5"/>
  <c r="N96" i="5"/>
  <c r="F96" i="5"/>
  <c r="L179" i="5"/>
  <c r="I57" i="5"/>
  <c r="I58" i="5" s="1"/>
  <c r="G96" i="5"/>
  <c r="M179" i="5"/>
  <c r="J57" i="5"/>
  <c r="H96" i="5"/>
  <c r="C47" i="5"/>
  <c r="F179" i="5"/>
  <c r="C146" i="5"/>
  <c r="J58" i="5"/>
  <c r="J116" i="5"/>
  <c r="M116" i="5"/>
  <c r="H146" i="5"/>
  <c r="C41" i="5"/>
  <c r="C58" i="5"/>
  <c r="G179" i="5"/>
  <c r="H179" i="5"/>
  <c r="D38" i="5"/>
  <c r="D46" i="5" s="1"/>
  <c r="K116" i="5"/>
  <c r="I146" i="5"/>
  <c r="I179" i="5"/>
  <c r="N38" i="5"/>
  <c r="N42" i="5" s="1"/>
  <c r="J96" i="5"/>
  <c r="K96" i="5"/>
  <c r="F116" i="5"/>
  <c r="B223" i="5"/>
  <c r="L96" i="5"/>
  <c r="G116" i="5"/>
  <c r="E146" i="5"/>
  <c r="C223" i="5"/>
  <c r="E179" i="5"/>
  <c r="B116" i="5"/>
  <c r="M38" i="5"/>
  <c r="M47" i="5" s="1"/>
  <c r="D116" i="5"/>
  <c r="N56" i="5"/>
  <c r="N58" i="5" s="1"/>
  <c r="D146" i="5"/>
  <c r="H116" i="5"/>
  <c r="F146" i="5"/>
  <c r="D223" i="5"/>
  <c r="G223" i="5"/>
  <c r="B58" i="5"/>
  <c r="D179" i="5"/>
  <c r="L223" i="5"/>
  <c r="M223" i="5"/>
  <c r="N223" i="5"/>
  <c r="L38" i="5"/>
  <c r="L42" i="5" s="1"/>
  <c r="C116" i="5"/>
  <c r="B146" i="5"/>
  <c r="E116" i="5"/>
  <c r="I116" i="5"/>
  <c r="L116" i="5"/>
  <c r="G146" i="5"/>
  <c r="E223" i="5"/>
  <c r="C29" i="1"/>
  <c r="F29" i="1"/>
  <c r="B29" i="1"/>
  <c r="E29" i="1"/>
  <c r="D29" i="1"/>
  <c r="G29" i="1"/>
  <c r="F45" i="1"/>
  <c r="E45" i="1"/>
  <c r="G44" i="1"/>
  <c r="D45" i="1"/>
  <c r="D42" i="5"/>
  <c r="E47" i="5"/>
  <c r="H38" i="5"/>
  <c r="H44" i="5" s="1"/>
  <c r="I38" i="5"/>
  <c r="I44" i="5" s="1"/>
  <c r="K57" i="5"/>
  <c r="K58" i="5" s="1"/>
  <c r="K38" i="5"/>
  <c r="L57" i="5"/>
  <c r="L58" i="5" s="1"/>
  <c r="C45" i="5"/>
  <c r="B44" i="5"/>
  <c r="J38" i="5"/>
  <c r="M57" i="5"/>
  <c r="M58" i="5" s="1"/>
  <c r="F38" i="5"/>
  <c r="F44" i="5" s="1"/>
  <c r="C43" i="5"/>
  <c r="C42" i="5"/>
  <c r="E44" i="5"/>
  <c r="B43" i="5" l="1"/>
  <c r="E43" i="5"/>
  <c r="B46" i="5"/>
  <c r="G46" i="5"/>
  <c r="H45" i="5"/>
  <c r="E45" i="5"/>
  <c r="B45" i="5"/>
  <c r="E41" i="5"/>
  <c r="B47" i="5"/>
  <c r="B42" i="5"/>
  <c r="E46" i="5"/>
  <c r="G47" i="5"/>
  <c r="G44" i="5"/>
  <c r="G43" i="5"/>
  <c r="G45" i="5"/>
  <c r="G42" i="5"/>
  <c r="G48" i="5" s="1"/>
  <c r="D43" i="5"/>
  <c r="L46" i="5"/>
  <c r="D45" i="5"/>
  <c r="M44" i="5"/>
  <c r="L47" i="5"/>
  <c r="D47" i="5"/>
  <c r="M42" i="5"/>
  <c r="M45" i="5"/>
  <c r="L41" i="5"/>
  <c r="M46" i="5"/>
  <c r="N43" i="5"/>
  <c r="M43" i="5"/>
  <c r="L45" i="5"/>
  <c r="C48" i="5"/>
  <c r="B48" i="5"/>
  <c r="N41" i="5"/>
  <c r="M41" i="5"/>
  <c r="D44" i="5"/>
  <c r="L43" i="5"/>
  <c r="D41" i="5"/>
  <c r="N44" i="5"/>
  <c r="N47" i="5"/>
  <c r="N45" i="5"/>
  <c r="N46" i="5"/>
  <c r="L44" i="5"/>
  <c r="E48" i="5"/>
  <c r="J47" i="5"/>
  <c r="J43" i="5"/>
  <c r="J42" i="5"/>
  <c r="J41" i="5"/>
  <c r="I43" i="5"/>
  <c r="I47" i="5"/>
  <c r="I42" i="5"/>
  <c r="I46" i="5"/>
  <c r="I41" i="5"/>
  <c r="H43" i="5"/>
  <c r="H46" i="5"/>
  <c r="H42" i="5"/>
  <c r="H47" i="5"/>
  <c r="H41" i="5"/>
  <c r="J45" i="5"/>
  <c r="K41" i="5"/>
  <c r="K42" i="5"/>
  <c r="K43" i="5"/>
  <c r="K47" i="5"/>
  <c r="I45" i="5"/>
  <c r="K44" i="5"/>
  <c r="J46" i="5"/>
  <c r="F45" i="5"/>
  <c r="F46" i="5"/>
  <c r="F43" i="5"/>
  <c r="F41" i="5"/>
  <c r="F47" i="5"/>
  <c r="F42" i="5"/>
  <c r="K45" i="5"/>
  <c r="K46" i="5"/>
  <c r="J44" i="5"/>
  <c r="L48" i="5" l="1"/>
  <c r="N48" i="5"/>
  <c r="M48" i="5"/>
  <c r="D48" i="5"/>
  <c r="I48" i="5"/>
  <c r="F48" i="5"/>
  <c r="K48" i="5"/>
  <c r="J48" i="5"/>
  <c r="H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6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6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<sst xmlns="http://schemas.openxmlformats.org/spreadsheetml/2006/main" count="899" uniqueCount="232">
  <si>
    <t>Peel</t>
  </si>
  <si>
    <t>Canada</t>
  </si>
  <si>
    <t>Ontario</t>
  </si>
  <si>
    <t>Total - Age groups of the population in private households - 25% sample data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</si>
  <si>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</si>
  <si>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</si>
  <si>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</si>
  <si>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</si>
  <si>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</si>
  <si>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</si>
  <si>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</si>
  <si>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</si>
  <si>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</si>
  <si>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</si>
  <si>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</si>
  <si>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</si>
  <si>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</si>
  <si>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</si>
  <si>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</si>
  <si>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</si>
  <si>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</si>
  <si>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</si>
  <si>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</si>
  <si>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</si>
  <si>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</si>
  <si>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</si>
  <si>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</si>
  <si>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</si>
  <si>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</si>
  <si>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</si>
  <si>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</si>
  <si>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</si>
  <si>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</si>
  <si>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</si>
  <si>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</si>
  <si>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</si>
  <si>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</si>
  <si>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</si>
  <si>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</si>
  <si>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</si>
  <si>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</si>
  <si>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</si>
  <si>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</si>
  <si>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</si>
  <si>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</si>
  <si>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</si>
  <si>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</si>
  <si>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</si>
  <si>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</si>
  <si>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</si>
  <si>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</si>
  <si>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</si>
  <si>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</si>
  <si>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</si>
  <si>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</si>
  <si>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</si>
  <si>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</si>
  <si>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</si>
  <si>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</si>
  <si>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</si>
  <si>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</si>
  <si>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</si>
  <si>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</si>
  <si>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</si>
  <si>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</si>
  <si>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</si>
  <si>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</si>
  <si>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</si>
  <si>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</si>
  <si>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</si>
  <si>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</si>
  <si>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</si>
  <si>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</si>
  <si>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</si>
  <si>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</si>
  <si>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</si>
  <si>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</si>
  <si>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</si>
  <si>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</si>
  <si>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</si>
  <si>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</si>
  <si>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</si>
  <si>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</si>
  <si>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</si>
  <si>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</si>
  <si>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</si>
  <si>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</si>
  <si>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</si>
  <si>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</si>
  <si>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</si>
  <si>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</si>
  <si>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</si>
  <si>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</si>
  <si>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</si>
  <si>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</si>
  <si>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</si>
  <si>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</si>
  <si>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</si>
  <si>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</si>
  <si>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</si>
  <si>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</si>
  <si>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</si>
  <si>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</si>
  <si>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</si>
  <si>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</si>
  <si>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</si>
  <si>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</si>
  <si>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</si>
  <si>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</si>
  <si>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</si>
  <si>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</si>
  <si>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</si>
  <si>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</si>
  <si>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</si>
  <si>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</si>
  <si>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</si>
  <si>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</si>
  <si>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</si>
  <si>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</si>
  <si>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</si>
  <si>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</si>
  <si>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</si>
  <si>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</si>
  <si>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</si>
  <si>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</si>
  <si>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</si>
  <si>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</si>
  <si>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</si>
  <si>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</si>
  <si>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</si>
  <si>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</si>
  <si>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</si>
  <si>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</si>
  <si>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</si>
  <si>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</si>
  <si>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</si>
  <si>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</si>
  <si>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</si>
  <si>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</si>
  <si>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</si>
  <si>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</si>
  <si>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Total - Highest certificate, diploma or degree for the population aged 15 years and over in private households - 25% sample data In Percentage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</si>
  <si>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</si>
  <si>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</si>
  <si>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</si>
  <si>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</si>
  <si>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</si>
  <si>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</si>
  <si>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</si>
  <si>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</si>
  <si>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</si>
  <si>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</si>
  <si>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</si>
  <si>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</si>
  <si>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</si>
  <si>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</si>
  <si>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</si>
  <si>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</si>
  <si>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</si>
  <si>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</si>
  <si>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</si>
  <si>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</si>
  <si>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</si>
  <si>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</si>
  <si>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</si>
  <si>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</si>
  <si>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</si>
  <si>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</si>
  <si>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>Total - Age groups of the population in private households - 25% sample data In Percentage</t>
  </si>
  <si>
    <t xml:space="preserve">Total </t>
  </si>
  <si>
    <t>Age Group of Males Or Females In Private Households In Percentage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</si>
  <si>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</si>
  <si>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</si>
  <si>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</si>
  <si>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</si>
  <si>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</si>
  <si>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</si>
  <si>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</si>
  <si>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</si>
  <si>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</si>
  <si>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</si>
  <si>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</si>
  <si>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</si>
  <si>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</si>
  <si>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</si>
  <si>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</si>
  <si>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</si>
  <si>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</si>
  <si>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</si>
  <si>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</si>
  <si>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</si>
  <si>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</si>
  <si>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Total Martial Status For Population Aged 15 Years And Over In Private Households</t>
  </si>
  <si>
    <t>Total - Citizenship For Population Of Private Households Locations</t>
  </si>
  <si>
    <t>Canadian citizens</t>
  </si>
  <si>
    <t>Canadian citizens under age 18</t>
  </si>
  <si>
    <t>Canadian citizens aged 18 and over</t>
  </si>
  <si>
    <t>Not Canadian citizens</t>
  </si>
  <si>
    <t>Total Citizenship For Population Of Private Households Location Percentages</t>
  </si>
  <si>
    <t>Immigrant Status And Period Of Immigration For Population In Private Households Location</t>
  </si>
  <si>
    <t>Immigrant Status And Period Of Immigration For Population In Private Households Location Percentage</t>
  </si>
  <si>
    <t>Total - Highest certificate, diploma or degree for the population aged 15 years and over in private households Location</t>
  </si>
  <si>
    <t>Location of study compared with province or territory of residence with countries outside Canada for the population aged 15 years and over in private households Location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</si>
  <si>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</si>
  <si>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</si>
  <si>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</si>
  <si>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</si>
  <si>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</si>
  <si>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</si>
  <si>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</si>
  <si>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</si>
  <si>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</si>
  <si>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</si>
  <si>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</si>
  <si>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>Location of study compared with province or territory of residence with countries outside Canada for the population aged 15 years and over in private households Location And Percentages</t>
  </si>
  <si>
    <t xml:space="preserve"> No postsecondary certificate, diploma or degree</t>
  </si>
  <si>
    <t xml:space="preserve"> Postsecondary certificate, diploma or degree</t>
  </si>
  <si>
    <t>Total - Population aged 15 years and over by Labour force status Location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</si>
  <si>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</si>
  <si>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</si>
  <si>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</si>
  <si>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</si>
  <si>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</si>
  <si>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</si>
  <si>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</si>
  <si>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</si>
  <si>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</si>
  <si>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</si>
  <si>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Total labour force population aged 15 years and over by occupation - National Occupational Classification (NOC) 2016 Percentage</t>
  </si>
  <si>
    <t>Total Labour Force population aged 15 years and over by Industry - North American Industry Classification System (NAICS) 2012 Location</t>
  </si>
  <si>
    <t>Total Labour Force population aged 15 years and over by Industry - North American Industry Classification System (NAICS) 2012 Percentage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</si>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</sst>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4" fillId="0" borderId="0" xfId="1" applyNumberFormat="1" applyFont="1"/>
    <xf numFmtId="164" fontId="2" fillId="0" borderId="0" xfId="1" applyNumberFormat="1" applyFont="1"/>
    <xf numFmtId="165" fontId="2" fillId="0" borderId="0" xfId="2" applyNumberFormat="1" applyFont="1"/>
    <xf numFmtId="165" fontId="4" fillId="0" borderId="0" xfId="2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164" fontId="5" fillId="0" borderId="0" xfId="1" applyNumberFormat="1" applyFont="1"/>
    <xf numFmtId="165" fontId="5" fillId="0" borderId="0" xfId="2" applyNumberFormat="1" applyFont="1"/>
    <xf numFmtId="165" fontId="6" fillId="0" borderId="0" xfId="2" applyNumberFormat="1" applyFont="1"/>
    <xf numFmtId="9" fontId="5" fillId="0" borderId="0" xfId="0" applyNumberFormat="1" applyFont="1"/>
    <xf numFmtId="9" fontId="6" fillId="0" borderId="0" xfId="0" applyNumberFormat="1" applyFont="1"/>
    <xf numFmtId="166" fontId="6" fillId="0" borderId="0" xfId="2" applyNumberFormat="1" applyFont="1"/>
    <xf numFmtId="0" fontId="6" fillId="0" borderId="1" xfId="0" applyFont="1" applyBorder="1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8" fillId="0" borderId="2" xfId="0" applyFont="1" applyBorder="1"/>
    <xf numFmtId="165" fontId="7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9" fontId="7" fillId="0" borderId="2" xfId="0" applyNumberFormat="1" applyFont="1" applyBorder="1"/>
    <xf numFmtId="9" fontId="7" fillId="0" borderId="3" xfId="0" applyNumberFormat="1" applyFont="1" applyBorder="1"/>
    <xf numFmtId="0" fontId="7" fillId="0" borderId="0" xfId="0" applyFont="1" applyAlignment="1">
      <alignment wrapText="1"/>
    </xf>
    <xf numFmtId="10" fontId="7" fillId="0" borderId="2" xfId="0" applyNumberFormat="1" applyFont="1" applyBorder="1"/>
    <xf numFmtId="0" fontId="8" fillId="0" borderId="3" xfId="0" applyFont="1" applyBorder="1"/>
    <xf numFmtId="165" fontId="8" fillId="0" borderId="2" xfId="0" applyNumberFormat="1" applyFont="1" applyBorder="1"/>
    <xf numFmtId="165" fontId="8" fillId="0" borderId="3" xfId="0" applyNumberFormat="1" applyFont="1" applyBorder="1"/>
    <xf numFmtId="10" fontId="7" fillId="2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5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2">
  <autoFilter ref="A1:G16" xr:uid="{EC136B7F-DF24-4FEF-AEB8-3CA54C441A5B}"/>
  <tableColumns count="7">
    <tableColumn id="1" xr3:uid="{710B7ECA-21C3-4741-AF9D-A0196405DB3C}" name="Visible minority: South Asian"/>
    <tableColumn id="2" xr3:uid="{4FD087FC-9935-4658-A6A1-0B38C62C93FE}" name="Peel"/>
    <tableColumn id="3" xr3:uid="{52BFF8AD-796B-4268-AC0A-DDF33C39EEC4}" name="Mississauga "/>
    <tableColumn id="4" xr3:uid="{51757649-058F-4FAD-931D-60D1AF67C836}" name="Brampton"/>
    <tableColumn id="5" xr3:uid="{DC4A9D40-499B-4683-9BA9-84930196D937}" name="Caledon"/>
    <tableColumn id="6" xr3:uid="{9588DC06-C45E-4597-9B73-4DDA513A93E1}" name="Canada" dataDxfId="551"/>
    <tableColumn id="7" xr3:uid="{5950C595-45D6-42FB-BBBA-5014E6279D9F}" name="Ontario" dataDxfId="55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 in private households - 25% sample data In Percentage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ational Occupational Classification (NOC) 2016 - 25% sample data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40:N48" totalsRowShown="0" headerRowDxfId="343" dataDxfId="342" tableBorderDxfId="341">
  <autoFilter ref="A40:N48" xr:uid="{2A03A5B2-AF23-4D45-BAE1-32C1BC127396}"/>
  <tableColumns count="14">
    <tableColumn id="1" xr3:uid="{B5CE3817-613D-49E8-A4FB-27C66C2E583B}" name="Total - Age groups of the population in private households - 25% sample data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50:N53" totalsRowShown="0" headerRowDxfId="326" dataDxfId="325">
  <autoFilter ref="A50:N53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5:N58" totalsRowShown="0" headerRowDxfId="310" dataDxfId="309">
  <autoFilter ref="A55:N58" xr:uid="{2BCD5488-D348-4C78-8630-C4D0F2C98E51}"/>
  <tableColumns count="14">
    <tableColumn id="1" xr3:uid="{CE6C5380-7412-4E95-A518-6B72678D6200}" name="Age Group of Males Or Females In Private Households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60:N66" totalsRowShown="0" headerRowDxfId="294" dataDxfId="293" tableBorderDxfId="292">
  <autoFilter ref="A60:N66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8:N76" totalsRowShown="0" headerRowDxfId="277" dataDxfId="276">
  <autoFilter ref="A68:N76" xr:uid="{1DFDF67D-77CF-4F74-9E38-D798CC8AC647}"/>
  <tableColumns count="14">
    <tableColumn id="1" xr3:uid="{BFE4C3BA-6CC6-40BA-B743-9FF8D32DD755}" name="Total - Marital status for the population aged 15 years and over in private households - 25% sample data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8:N86" totalsRowShown="0" headerRowDxfId="261" dataDxfId="260" tableBorderDxfId="259">
  <autoFilter ref="A78:N86" xr:uid="{52FF037D-41A1-4A5F-A699-6D8347491A34}"/>
  <tableColumns count="14">
    <tableColumn id="1" xr3:uid="{B2AF7116-D650-468C-BFC6-783DF629ADCB}" name="Total Martial Status For Population Aged 15 Years And Over In Private Households" dataDxfId="258"/>
    <tableColumn id="2" xr3:uid="{3E1FB69A-4BA4-441A-B050-0D0BF2A66487}" name="Newfoundland and Labrador ( 6.8%)" dataDxfId="257">
      <calculatedColumnFormula>B69/B$68</calculatedColumnFormula>
    </tableColumn>
    <tableColumn id="3" xr3:uid="{5CB14848-59FE-4946-A001-5598390D159D}" name="Prince Edward Island ( 5.6%)" dataDxfId="256">
      <calculatedColumnFormula>C69/C$68</calculatedColumnFormula>
    </tableColumn>
    <tableColumn id="4" xr3:uid="{32D21BEB-E3D5-42A7-9309-5463029107F6}" name="Nova Scotia ( 5.5%)" dataDxfId="255">
      <calculatedColumnFormula>D69/D$68</calculatedColumnFormula>
    </tableColumn>
    <tableColumn id="5" xr3:uid="{06D546EF-F0DD-4FAF-BA14-D67AD7D6A4D8}" name="New Brunswick ( 4.9%)" dataDxfId="254">
      <calculatedColumnFormula>E69/E$68</calculatedColumnFormula>
    </tableColumn>
    <tableColumn id="6" xr3:uid="{B87ADAD4-6715-4B33-B519-2FDFD1C6EE7D}" name="Quebec ( 4.3%)" dataDxfId="253">
      <calculatedColumnFormula>F69/F$68</calculatedColumnFormula>
    </tableColumn>
    <tableColumn id="7" xr3:uid="{7A57D118-2368-4282-BC61-0C383E6E6970}" name="Ontario ( 4.6%)" dataDxfId="252">
      <calculatedColumnFormula>G69/G$68</calculatedColumnFormula>
    </tableColumn>
    <tableColumn id="8" xr3:uid="{259F8F94-1A19-4340-BCD3-5034BC10C55A}" name="Manitoba ( 5.3%)" dataDxfId="251">
      <calculatedColumnFormula>H69/H$68</calculatedColumnFormula>
    </tableColumn>
    <tableColumn id="9" xr3:uid="{14F7C5E8-CC16-4FE5-A67D-BD9814ED083A}" name="Saskatchewan ( 6.3%)" dataDxfId="250">
      <calculatedColumnFormula>I69/I$68</calculatedColumnFormula>
    </tableColumn>
    <tableColumn id="10" xr3:uid="{43F74625-A672-400B-B5EF-B8B221092713}" name="Alberta ( 6.1%)" dataDxfId="249">
      <calculatedColumnFormula>J69/J$68</calculatedColumnFormula>
    </tableColumn>
    <tableColumn id="11" xr3:uid="{13397495-72D0-4D3B-B350-06EF1A470E7D}" name="British Columbia ( 6.1%)" dataDxfId="248">
      <calculatedColumnFormula>K69/K$68</calculatedColumnFormula>
    </tableColumn>
    <tableColumn id="12" xr3:uid="{1AA03BDA-E349-482A-851A-6D66AF4592F5}" name="Yukon ( 6.8%)" dataDxfId="247">
      <calculatedColumnFormula>L69/L$68</calculatedColumnFormula>
    </tableColumn>
    <tableColumn id="13" xr3:uid="{44F41B54-9F80-474B-8798-435E6C4BDFA8}" name="Northwest Territories ( 8.8%)" dataDxfId="246">
      <calculatedColumnFormula>M69/M$68</calculatedColumnFormula>
    </tableColumn>
    <tableColumn id="14" xr3:uid="{F8402B30-A60D-40C3-B478-4710A8743908}" name="Nunavut ( 8.7%)" dataDxfId="245">
      <calculatedColumnFormula>N69/N$68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8:N93" totalsRowShown="0" headerRowDxfId="244" dataDxfId="243">
  <autoFilter ref="A88:N93" xr:uid="{2E9B5A79-9334-45D0-BC60-69BEEB003F7A}"/>
  <tableColumns count="14">
    <tableColumn id="1" xr3:uid="{398F8775-4CFB-4D76-B8E1-48642ABAC64E}" name="Total - Citizenship For Population Of Private Households Locations" dataDxfId="242"/>
    <tableColumn id="2" xr3:uid="{FD8AD183-2F78-444F-8206-FBFF21845C8A}" name="Newfoundland and Labrador ( 6.8%)" dataDxfId="241"/>
    <tableColumn id="3" xr3:uid="{64AB6171-671E-43C8-BA65-92286B34B6E9}" name="Prince Edward Island ( 5.6%)" dataDxfId="240"/>
    <tableColumn id="4" xr3:uid="{B0332EDA-F806-44FD-9613-7C800691309F}" name="Nova Scotia ( 5.5%)" dataDxfId="239"/>
    <tableColumn id="5" xr3:uid="{3D45336F-E4F3-454B-809F-53601F6004D8}" name="New Brunswick ( 4.9%)" dataDxfId="238"/>
    <tableColumn id="6" xr3:uid="{AF238D9A-20C4-467F-8136-93ACE8ECD489}" name="Quebec ( 4.3%)" dataDxfId="237"/>
    <tableColumn id="7" xr3:uid="{90BD6ED5-A908-402C-B689-C69EA8FDE56D}" name="Ontario ( 4.6%)" dataDxfId="236"/>
    <tableColumn id="8" xr3:uid="{743F794A-3FE1-4874-B279-AF9EBB18DB94}" name="Manitoba ( 5.3%)" dataDxfId="235"/>
    <tableColumn id="9" xr3:uid="{1E4527BA-6E2D-485A-99A0-0C657B90ACC5}" name="Saskatchewan ( 6.3%)" dataDxfId="234"/>
    <tableColumn id="10" xr3:uid="{1F9E5484-E919-4429-BBD5-B960E7340F8E}" name="Alberta ( 6.1%)" dataDxfId="233"/>
    <tableColumn id="11" xr3:uid="{2BF0ACB8-8F95-45CB-BE77-0F28977D1947}" name="British Columbia ( 6.1%)" dataDxfId="232"/>
    <tableColumn id="12" xr3:uid="{C99505C9-DE8E-4915-AE5B-2C2A583E04D6}" name="Yukon ( 6.8%)" dataDxfId="231"/>
    <tableColumn id="13" xr3:uid="{1155D598-67C8-4D10-87FF-69758A676FBB}" name="Northwest Territories ( 8.8%)" dataDxfId="230"/>
    <tableColumn id="14" xr3:uid="{8DC876F7-36D2-4C97-89A2-558595469813}" name="Nunavut ( 8.7%)" dataDxfId="229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5:N100" totalsRowShown="0" headerRowDxfId="228" dataDxfId="227" tableBorderDxfId="226">
  <autoFilter ref="A95:N100" xr:uid="{7C420D36-49C7-4185-8AE3-87E4AA6B19F2}"/>
  <tableColumns count="14">
    <tableColumn id="1" xr3:uid="{87C918BD-AED5-45E4-9EC5-8FA60A4B5AE7}" name="Total Citizenship For Population Of Private Households Location Percentages" dataDxfId="225"/>
    <tableColumn id="2" xr3:uid="{7ECCD259-0A8F-4674-B7CA-5D0338E7D969}" name="Newfoundland and Labrador ( 6.8%)" dataDxfId="224">
      <calculatedColumnFormula>B89/B$89</calculatedColumnFormula>
    </tableColumn>
    <tableColumn id="3" xr3:uid="{9E4E8E40-FBA5-4529-9FBB-01545A8F130C}" name="Prince Edward Island ( 5.6%)" dataDxfId="223">
      <calculatedColumnFormula>C89/C$89</calculatedColumnFormula>
    </tableColumn>
    <tableColumn id="4" xr3:uid="{853CDAFD-E83D-4EA5-9F77-0C080B0184B2}" name="Nova Scotia ( 5.5%)" dataDxfId="222">
      <calculatedColumnFormula>D89/D$89</calculatedColumnFormula>
    </tableColumn>
    <tableColumn id="5" xr3:uid="{1560673D-D8BC-4B0E-8A66-8CD2B108081B}" name="New Brunswick ( 4.9%)" dataDxfId="221">
      <calculatedColumnFormula>E89/E$89</calculatedColumnFormula>
    </tableColumn>
    <tableColumn id="6" xr3:uid="{17469BD5-F175-418B-ABF3-A10D1A0B74B8}" name="Quebec ( 4.3%)" dataDxfId="220">
      <calculatedColumnFormula>F89/F$89</calculatedColumnFormula>
    </tableColumn>
    <tableColumn id="7" xr3:uid="{5D9D83CB-868E-4CF5-9B7F-E2E4AC73AE4B}" name="Ontario ( 4.6%)" dataDxfId="219">
      <calculatedColumnFormula>G89/G$89</calculatedColumnFormula>
    </tableColumn>
    <tableColumn id="8" xr3:uid="{40427B44-A7CB-403E-80FC-E5C9A0CCE5F1}" name="Manitoba ( 5.3%)" dataDxfId="218">
      <calculatedColumnFormula>H89/H$89</calculatedColumnFormula>
    </tableColumn>
    <tableColumn id="9" xr3:uid="{C242A87E-A5B4-4BA5-BFFC-2F9D4EA3E059}" name="Saskatchewan ( 6.3%)" dataDxfId="217">
      <calculatedColumnFormula>I89/I$89</calculatedColumnFormula>
    </tableColumn>
    <tableColumn id="10" xr3:uid="{84DD65F5-FAC2-4A5A-8BE9-43E1F632C37F}" name="Alberta ( 6.1%)" dataDxfId="216">
      <calculatedColumnFormula>J89/J$89</calculatedColumnFormula>
    </tableColumn>
    <tableColumn id="11" xr3:uid="{FAB686E2-3C77-4EBC-8A68-038B5BE187FB}" name="British Columbia ( 6.1%)" dataDxfId="215">
      <calculatedColumnFormula>K89/K$89</calculatedColumnFormula>
    </tableColumn>
    <tableColumn id="12" xr3:uid="{C976AB1B-3A51-42C7-84A2-E03DD2BC5840}" name="Yukon ( 6.8%)" dataDxfId="214">
      <calculatedColumnFormula>L89/L$89</calculatedColumnFormula>
    </tableColumn>
    <tableColumn id="13" xr3:uid="{55963187-07A9-443B-B8E3-0EA3D0801999}" name="Northwest Territories ( 8.8%)" dataDxfId="213">
      <calculatedColumnFormula>M89/M$89</calculatedColumnFormula>
    </tableColumn>
    <tableColumn id="14" xr3:uid="{D7481A11-EDC4-4102-BB18-B726B70D3C1C}" name="Nunavut ( 8.7%)" dataDxfId="212">
      <calculatedColumnFormula>N89/N$89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2:N113" totalsRowShown="0" headerRowDxfId="211" dataDxfId="210" tableBorderDxfId="209">
  <autoFilter ref="A102:N113" xr:uid="{EB2CFDFB-5DD2-48FE-B7B6-A9965DB69F14}"/>
  <tableColumns count="14">
    <tableColumn id="1" xr3:uid="{A4D5C8BB-9186-411B-86F7-64CF3826258E}" name="Immigrant Status And Period Of Immigration For Population In Private Households Location" dataDxfId="208"/>
    <tableColumn id="2" xr3:uid="{5B9DBCD7-2D1D-4075-B184-9E4194A068CB}" name="Newfoundland and Labrador ( 6.8%)" dataDxfId="207"/>
    <tableColumn id="3" xr3:uid="{E7977B0F-16B8-4A8C-B421-9D759791F8F8}" name="Prince Edward Island ( 5.6%)" dataDxfId="206"/>
    <tableColumn id="4" xr3:uid="{12F73860-800C-4489-B9E3-BA5AE16DC3B3}" name="Nova Scotia ( 5.5%)" dataDxfId="205"/>
    <tableColumn id="5" xr3:uid="{D585A820-DF0D-43A0-B41C-26FCDD5A2776}" name="New Brunswick ( 4.9%)" dataDxfId="204"/>
    <tableColumn id="6" xr3:uid="{6EE39CB8-E76F-4F96-B2D8-7A9B47C12C1A}" name="Quebec ( 4.3%)" dataDxfId="203"/>
    <tableColumn id="7" xr3:uid="{B3A692D0-812C-43DE-95C8-EEC6D7BE266A}" name="Ontario ( 4.6%)" dataDxfId="202"/>
    <tableColumn id="8" xr3:uid="{40D9AB91-252D-4EFA-8CEA-72BD07F31AE7}" name="Manitoba ( 5.3%)" dataDxfId="201"/>
    <tableColumn id="9" xr3:uid="{988686C8-9E17-4084-A045-F8755556B665}" name="Saskatchewan ( 6.3%)" dataDxfId="200"/>
    <tableColumn id="10" xr3:uid="{2AEC9F55-2356-46AC-B55F-C1DD82B593F2}" name="Alberta ( 6.1%)" dataDxfId="199"/>
    <tableColumn id="11" xr3:uid="{F3647803-4C3D-4433-A98C-44A5067B719F}" name="British Columbia ( 6.1%)" dataDxfId="198"/>
    <tableColumn id="12" xr3:uid="{C5B30385-A396-4E0D-804B-38533AECDD96}" name="Yukon ( 6.8%)" dataDxfId="197"/>
    <tableColumn id="13" xr3:uid="{50B14E3B-1F6B-4DB7-9CA1-95EC4FD5400F}" name="Northwest Territories ( 8.8%)" dataDxfId="196"/>
    <tableColumn id="14" xr3:uid="{F512D109-BB72-40C0-9F34-0B1F0683D3F5}" name="Nunavut ( 8.7%)" dataDxfId="195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5:N126" totalsRowShown="0" headerRowDxfId="194" dataDxfId="193">
  <autoFilter ref="A115:N126" xr:uid="{77EF6E13-2F3B-474F-AF52-46159D9DFD14}"/>
  <tableColumns count="14">
    <tableColumn id="1" xr3:uid="{E830BE44-D8DB-41F1-BB4C-CC53F587711F}" name="Immigrant Status And Period Of Immigration For Population In Private Households Location Percentage" dataDxfId="192"/>
    <tableColumn id="2" xr3:uid="{2EB380A6-EC6F-46E5-8895-51BCFF11AF72}" name="Newfoundland and Labrador ( 6.8%)" dataDxfId="191">
      <calculatedColumnFormula>B103/B$103</calculatedColumnFormula>
    </tableColumn>
    <tableColumn id="3" xr3:uid="{29F60730-6920-4241-80E9-5444EA189984}" name="Prince Edward Island ( 5.6%)" dataDxfId="190">
      <calculatedColumnFormula>C103/C$103</calculatedColumnFormula>
    </tableColumn>
    <tableColumn id="4" xr3:uid="{B34AC730-46A4-4019-BB05-EA15A8D17D17}" name="Nova Scotia ( 5.5%)" dataDxfId="189">
      <calculatedColumnFormula>D103/D$103</calculatedColumnFormula>
    </tableColumn>
    <tableColumn id="5" xr3:uid="{4CE3E5CC-1E84-4B04-8DE5-AE469A0D3BD3}" name="New Brunswick ( 4.9%)" dataDxfId="188">
      <calculatedColumnFormula>E103/E$103</calculatedColumnFormula>
    </tableColumn>
    <tableColumn id="6" xr3:uid="{A74C0602-80C2-4D90-99DC-4141087737A8}" name="Quebec ( 4.3%)" dataDxfId="187">
      <calculatedColumnFormula>F103/F$103</calculatedColumnFormula>
    </tableColumn>
    <tableColumn id="7" xr3:uid="{A04D011E-AF45-4249-8D87-E68C9918A7C1}" name="Ontario ( 4.6%)" dataDxfId="186">
      <calculatedColumnFormula>G103/G$103</calculatedColumnFormula>
    </tableColumn>
    <tableColumn id="8" xr3:uid="{F45C4167-9C7B-4A5F-92F5-4B9948E07856}" name="Manitoba ( 5.3%)" dataDxfId="185">
      <calculatedColumnFormula>H103/H$103</calculatedColumnFormula>
    </tableColumn>
    <tableColumn id="9" xr3:uid="{69011CEF-D01E-4C9D-92B9-D5A3678D6223}" name="Saskatchewan ( 6.3%)" dataDxfId="184">
      <calculatedColumnFormula>I103/I$103</calculatedColumnFormula>
    </tableColumn>
    <tableColumn id="10" xr3:uid="{AC1C1468-D120-4AC1-B47D-1733E7CF6A91}" name="Alberta ( 6.1%)" dataDxfId="183">
      <calculatedColumnFormula>J103/J$103</calculatedColumnFormula>
    </tableColumn>
    <tableColumn id="11" xr3:uid="{4EF3340B-B784-4A77-B376-2F57974708A3}" name="British Columbia ( 6.1%)" dataDxfId="182">
      <calculatedColumnFormula>K103/K$103</calculatedColumnFormula>
    </tableColumn>
    <tableColumn id="12" xr3:uid="{4C9230BB-30AC-429A-9EDE-4F854CD2BCA2}" name="Yukon ( 6.8%)" dataDxfId="181">
      <calculatedColumnFormula>L103/L$103</calculatedColumnFormula>
    </tableColumn>
    <tableColumn id="13" xr3:uid="{3E0DBBA8-CAE9-4319-9053-CF6369A704DA}" name="Northwest Territories ( 8.8%)" dataDxfId="180">
      <calculatedColumnFormula>M103/M$103</calculatedColumnFormula>
    </tableColumn>
    <tableColumn id="14" xr3:uid="{A173910C-9439-453E-8B65-A8792130373E}" name="Nunavut ( 8.7%)" dataDxfId="179">
      <calculatedColumnFormula>N103/N$103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8:N143" totalsRowShown="0" headerRowDxfId="178" dataDxfId="177" tableBorderDxfId="176">
  <autoFilter ref="A128:N143" xr:uid="{E3BE42CC-9705-4647-A934-82F08D7EB315}"/>
  <tableColumns count="14">
    <tableColumn id="1" xr3:uid="{64A060C4-867C-4564-9EB8-12B0423C20E4}" name="Total - Highest certificate, diploma or degree for the population aged 15 years and over in private households Location" dataDxfId="175"/>
    <tableColumn id="2" xr3:uid="{39930ADA-BFF2-4D5F-9CD1-DCAB59E0E2E1}" name="Newfoundland and Labrador ( 6.8%)" dataDxfId="174"/>
    <tableColumn id="3" xr3:uid="{36CE38FC-E53E-429A-89B4-5E02FC05CE8B}" name="Prince Edward Island ( 5.6%)" dataDxfId="173"/>
    <tableColumn id="4" xr3:uid="{DE74AE16-32A9-4D90-8BA4-5341D9C25433}" name="Nova Scotia ( 5.5%)" dataDxfId="172"/>
    <tableColumn id="5" xr3:uid="{E678D61D-631D-4CC5-A3C4-FA693334680B}" name="New Brunswick ( 4.9%)" dataDxfId="171"/>
    <tableColumn id="6" xr3:uid="{F48B57F0-B97F-492D-ACE5-9800C0B32213}" name="Quebec ( 4.3%)" dataDxfId="170"/>
    <tableColumn id="7" xr3:uid="{C18CC6FF-63D3-47B8-BCE0-535DAF315436}" name="Ontario ( 4.6%)" dataDxfId="169"/>
    <tableColumn id="8" xr3:uid="{53D38F4C-DF12-4F4A-B2E9-39638A0420FC}" name="Manitoba ( 5.3%)" dataDxfId="168"/>
    <tableColumn id="9" xr3:uid="{0407E9F7-4AB9-4314-93C0-08CADAA39374}" name="Saskatchewan ( 6.3%)" dataDxfId="167"/>
    <tableColumn id="10" xr3:uid="{F3269244-EE9C-4288-B209-B3D78C1D49F4}" name="Alberta ( 6.1%)" dataDxfId="166"/>
    <tableColumn id="11" xr3:uid="{DC750406-AAE7-4892-BF61-6ADF87588C5E}" name="British Columbia ( 6.1%)" dataDxfId="165"/>
    <tableColumn id="12" xr3:uid="{6A2A3450-722D-43DF-978F-274BD84D3CC9}" name="Yukon ( 6.8%)" dataDxfId="164"/>
    <tableColumn id="13" xr3:uid="{3441D88E-500E-4A2D-9D66-E44B587D773A}" name="Northwest Territories ( 8.8%)" dataDxfId="163"/>
    <tableColumn id="14" xr3:uid="{059A1A7C-4F33-4D1C-9290-71B45D09369A}" name="Nunavut ( 8.7%)" dataDxfId="162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5:N160" totalsRowShown="0" headerRowDxfId="161" dataDxfId="160">
  <autoFilter ref="A145:N160" xr:uid="{3956C321-E8B3-4D80-A47E-8C2D3AA152E8}"/>
  <tableColumns count="14">
    <tableColumn id="1" xr3:uid="{751EA24F-CD23-457C-80BF-3302A7D7565A}" name="Total - Highest certificate, diploma or degree for the population aged 15 years and over in private households Location" dataDxfId="159"/>
    <tableColumn id="2" xr3:uid="{1F2F5D4E-B343-4DB8-BDC9-1F7C110CE5BE}" name="Newfoundland and Labrador ( 6.8%)" dataDxfId="158"/>
    <tableColumn id="3" xr3:uid="{A04C4F5B-4C4E-4C0A-A49F-0610D71BBDE0}" name="Prince Edward Island ( 5.6%)" dataDxfId="157"/>
    <tableColumn id="4" xr3:uid="{A5A5F082-AF17-4986-9AE8-80D96FA6A042}" name="Nova Scotia ( 5.5%)" dataDxfId="156"/>
    <tableColumn id="5" xr3:uid="{DD3AEDE1-F3FD-4476-815D-C821D84EFEB1}" name="New Brunswick ( 4.9%)" dataDxfId="155"/>
    <tableColumn id="6" xr3:uid="{D903BF4E-24B1-4213-8FBD-6B07D045BF2F}" name="Quebec ( 4.3%)" dataDxfId="154"/>
    <tableColumn id="7" xr3:uid="{E08ECDFE-11B3-4481-9245-9D0BF8D02790}" name="Ontario ( 4.6%)" dataDxfId="153"/>
    <tableColumn id="8" xr3:uid="{D6C2DFA2-8412-41B0-A22D-5A68CC18A212}" name="Manitoba ( 5.3%)" dataDxfId="152"/>
    <tableColumn id="9" xr3:uid="{DA743990-4BAC-45D7-AE3F-1B9607B9792A}" name="Saskatchewan ( 6.3%)" dataDxfId="151"/>
    <tableColumn id="10" xr3:uid="{CECD64A5-91CB-43B0-B060-806491867467}" name="Alberta ( 6.1%)" dataDxfId="150"/>
    <tableColumn id="11" xr3:uid="{EAA2AC72-3C29-432B-9CE2-E95C4045F809}" name="British Columbia ( 6.1%)" dataDxfId="149"/>
    <tableColumn id="12" xr3:uid="{05232A5E-DA6C-4DFD-945C-1F40DCF7D7BA}" name="Yukon ( 6.8%)" dataDxfId="148"/>
    <tableColumn id="13" xr3:uid="{EBCDB42E-19A6-407D-A6E9-17E2EC7B5D22}" name="Northwest Territories ( 8.8%)" dataDxfId="147"/>
    <tableColumn id="14" xr3:uid="{1B6C14CA-2C4B-4BAF-93B3-7C1F25615651}" name="Nunavut ( 8.7%)" dataDxfId="146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2:N176" totalsRowShown="0" headerRowDxfId="145" dataDxfId="144">
  <autoFilter ref="A162:N176" xr:uid="{AEB2083B-BFFF-49F6-8973-72953A14293C}"/>
  <tableColumns count="14">
    <tableColumn id="1" xr3:uid="{09EE1717-A752-498B-BDA6-01DAEDECBF0F}" name="Location of study compared with province or territory of residence with countries outside Canada for the population aged 15 years and over in private households Location" dataDxfId="143"/>
    <tableColumn id="2" xr3:uid="{82090A21-57F9-439C-BA51-5FA82B6C9AD9}" name="Newfoundland and Labrador ( 6.8%)" dataDxfId="142"/>
    <tableColumn id="3" xr3:uid="{1BABEB19-8FAF-401A-9152-4157B64F84F2}" name="Prince Edward Island ( 5.6%)" dataDxfId="141"/>
    <tableColumn id="4" xr3:uid="{2B740395-3BFC-44F4-8603-4289D31EAF89}" name="Nova Scotia ( 5.5%)" dataDxfId="140"/>
    <tableColumn id="5" xr3:uid="{0F7452D7-6410-4E41-AD72-4DBF9D351DD7}" name="New Brunswick ( 4.9%)" dataDxfId="139"/>
    <tableColumn id="6" xr3:uid="{8116D4AF-0A77-4152-89D1-749B0946C168}" name="Quebec ( 4.3%)" dataDxfId="138"/>
    <tableColumn id="7" xr3:uid="{6AAFCDD2-9786-4E49-B7B1-491349B67BBE}" name="Ontario ( 4.6%)" dataDxfId="137"/>
    <tableColumn id="8" xr3:uid="{1E9C8BFA-8F7C-42D0-A539-1891E25D8DB0}" name="Manitoba ( 5.3%)" dataDxfId="136"/>
    <tableColumn id="9" xr3:uid="{44B35DA0-94A5-4F7B-8641-BE4FAE57A463}" name="Saskatchewan ( 6.3%)" dataDxfId="135"/>
    <tableColumn id="10" xr3:uid="{9C8636D0-B724-43E5-92CC-A373A58F181B}" name="Alberta ( 6.1%)" dataDxfId="134"/>
    <tableColumn id="11" xr3:uid="{4300E6EF-DBF5-4FAD-848C-A8FA41677FAF}" name="British Columbia ( 6.1%)" dataDxfId="133"/>
    <tableColumn id="12" xr3:uid="{7F515F8A-73DB-4BA9-9171-0ECBEAB37968}" name="Yukon ( 6.8%)" dataDxfId="132"/>
    <tableColumn id="13" xr3:uid="{86D753E4-1E8F-41E1-9240-0D12CF4E25EB}" name="Northwest Territories ( 8.8%)" dataDxfId="131"/>
    <tableColumn id="14" xr3:uid="{582858F1-7D10-424F-8DB7-ED17EF848704}" name="Nunavut ( 8.7%)" dataDxfId="130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8:N192" totalsRowShown="0" headerRowDxfId="129" dataDxfId="128">
  <autoFilter ref="A178:N192" xr:uid="{5F891D5D-331A-4EF0-9C6D-6524E8BDD039}"/>
  <tableColumns count="14">
    <tableColumn id="1" xr3:uid="{93B73EB4-A35B-4773-8F51-C730C70EEBC1}" name="Location of study compared with province or territory of residence with countries outside Canada for the population aged 15 years and over in private households Location And Percentages" dataDxfId="127"/>
    <tableColumn id="2" xr3:uid="{9DF4F6C6-7817-4B7A-8658-9B448AC13C21}" name="Newfoundland and Labrador ( 6.8%)" dataDxfId="126"/>
    <tableColumn id="3" xr3:uid="{6FDFFE07-5481-4E05-9D4F-D457537747F3}" name="Prince Edward Island ( 5.6%)" dataDxfId="125"/>
    <tableColumn id="4" xr3:uid="{BE38796B-2598-46CF-9A42-82D801D52898}" name="Nova Scotia ( 5.5%)" dataDxfId="124"/>
    <tableColumn id="5" xr3:uid="{226CD09D-E790-473C-81C3-3BD0A4E3FDCC}" name="New Brunswick ( 4.9%)" dataDxfId="123"/>
    <tableColumn id="6" xr3:uid="{5AAD0A84-73C0-4D68-894A-AADC2C00FCAE}" name="Quebec ( 4.3%)" dataDxfId="122"/>
    <tableColumn id="7" xr3:uid="{C45607D1-DBEC-4C11-8760-E5D4A7F355E5}" name="Ontario ( 4.6%)" dataDxfId="121"/>
    <tableColumn id="8" xr3:uid="{2E3B4EA1-C6F0-4293-934C-C35A6A0C05E8}" name="Manitoba ( 5.3%)" dataDxfId="120"/>
    <tableColumn id="9" xr3:uid="{1B08E87A-ECE8-4FF6-B8BF-AB1DE6A1B12B}" name="Saskatchewan ( 6.3%)" dataDxfId="119"/>
    <tableColumn id="10" xr3:uid="{DBA4D704-A070-4074-9689-DB49537CF3B7}" name="Alberta ( 6.1%)" dataDxfId="118"/>
    <tableColumn id="11" xr3:uid="{01C7FB6C-21A9-4C0F-9A4A-E8C8AFDD0DEC}" name="British Columbia ( 6.1%)" dataDxfId="117"/>
    <tableColumn id="12" xr3:uid="{D2867176-10D1-4575-8D05-7D1D28D2B3DB}" name="Yukon ( 6.8%)" dataDxfId="116"/>
    <tableColumn id="13" xr3:uid="{BC90224C-4F0C-446F-B190-3765D37ADA87}" name="Northwest Territories ( 8.8%)" dataDxfId="115"/>
    <tableColumn id="14" xr3:uid="{0F49BB61-C8F9-4506-9DCF-B7332ACC02B1}" name="Nunavut ( 8.7%)" dataDxfId="114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4:N202" totalsRowShown="0" headerRowDxfId="113" dataDxfId="112">
  <autoFilter ref="A194:N202" xr:uid="{BCD7E829-FEA5-4412-B99D-2B7B9952830F}"/>
  <tableColumns count="14">
    <tableColumn id="1" xr3:uid="{957D1992-52A3-4453-AEA9-0C4DB2BD5E44}" name="Total - Population aged 15 years and over by Labour force status Location" dataDxfId="111"/>
    <tableColumn id="2" xr3:uid="{871AC6DE-FE94-42BB-9449-F284CC23BD63}" name="Newfoundland and Labrador ( 6.8%)" dataDxfId="110"/>
    <tableColumn id="3" xr3:uid="{36C1617B-C5DA-4BCC-BA78-87A93CBB7AE1}" name="Prince Edward Island ( 5.6%)" dataDxfId="109"/>
    <tableColumn id="4" xr3:uid="{CEE9BE79-EF00-45AE-BE62-B3F0CD232820}" name="Nova Scotia ( 5.5%)" dataDxfId="108"/>
    <tableColumn id="5" xr3:uid="{F39FC874-D848-4032-821D-334F2C8276F0}" name="New Brunswick ( 4.9%)" dataDxfId="107"/>
    <tableColumn id="6" xr3:uid="{1AA2718C-31CF-4AAE-9F77-B7B5E48E687C}" name="Quebec ( 4.3%)" dataDxfId="106"/>
    <tableColumn id="7" xr3:uid="{5BB1E6BD-BF0D-4E1F-A47F-8CD432BB8979}" name="Ontario ( 4.6%)" dataDxfId="105"/>
    <tableColumn id="8" xr3:uid="{8D350137-2D37-4487-AC99-D3FFFA198D88}" name="Manitoba ( 5.3%)" dataDxfId="104"/>
    <tableColumn id="9" xr3:uid="{EF420EC7-DF3B-40F7-82CC-A691240B2E7D}" name="Saskatchewan ( 6.3%)" dataDxfId="103"/>
    <tableColumn id="10" xr3:uid="{31DEE6FF-5A9A-492E-8C79-E6BA7209DA17}" name="Alberta ( 6.1%)" dataDxfId="102"/>
    <tableColumn id="11" xr3:uid="{E130B344-2031-42B7-BD6E-33270CD7B924}" name="British Columbia ( 6.1%)" dataDxfId="101"/>
    <tableColumn id="12" xr3:uid="{7BBFF8E9-5DE4-4DE3-8255-79597F69E46D}" name="Yukon ( 6.8%)" dataDxfId="100"/>
    <tableColumn id="13" xr3:uid="{CB153DAA-AF18-479D-B3C5-13B3FA2B5772}" name="Northwest Territories ( 8.8%)" dataDxfId="99"/>
    <tableColumn id="14" xr3:uid="{938E2FFA-F867-4166-ACF0-E79CB6C82567}" name="Nunavut ( 8.7%)" dataDxfId="98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7:N220" totalsRowShown="0" headerRowDxfId="97" dataDxfId="96">
  <autoFilter ref="A207:N220" xr:uid="{EE564EFE-E2D8-43B3-8C5D-605661EC6E2F}"/>
  <tableColumns count="14">
    <tableColumn id="1" xr3:uid="{A77600F5-493C-4D05-B333-F2BB9EE09263}" name="Total labour force population aged 15 years and over by occupation - National Occupational Classification (NOC) 2016 Location" dataDxfId="95"/>
    <tableColumn id="2" xr3:uid="{15116F99-B1F7-420C-9ECF-BF596379F284}" name="Newfoundland and Labrador ( 6.8%)" dataDxfId="94"/>
    <tableColumn id="3" xr3:uid="{C5B457E0-468A-4AAF-8B20-341273DEAD22}" name="Prince Edward Island ( 5.6%)" dataDxfId="93"/>
    <tableColumn id="4" xr3:uid="{D3970E8F-F362-4441-A865-AFD2089F42A5}" name="Nova Scotia ( 5.5%)" dataDxfId="92"/>
    <tableColumn id="5" xr3:uid="{CB65691D-9DBD-433A-B0B8-7A97E34E2C29}" name="New Brunswick ( 4.9%)" dataDxfId="91"/>
    <tableColumn id="6" xr3:uid="{6ED8341B-EA28-4116-ABE9-5EEBC55DDE81}" name="Quebec ( 4.3%)" dataDxfId="90"/>
    <tableColumn id="7" xr3:uid="{F6C116DE-B40F-410C-B9DA-1DBEC6A5F223}" name="Ontario ( 4.6%)" dataDxfId="89"/>
    <tableColumn id="8" xr3:uid="{93CA833B-8600-41F7-BE05-D25EC6F00A6E}" name="Manitoba ( 5.3%)" dataDxfId="88"/>
    <tableColumn id="9" xr3:uid="{398F3C49-A41C-4776-9F90-46AFCEB6C1A9}" name="Saskatchewan ( 6.3%)" dataDxfId="87"/>
    <tableColumn id="10" xr3:uid="{EB1A6C66-849F-40B6-A93D-F5279BCE0E08}" name="Alberta ( 6.1%)" dataDxfId="86"/>
    <tableColumn id="11" xr3:uid="{40E37753-AFCD-40D6-A600-AE2FBA7D965A}" name="British Columbia ( 6.1%)" dataDxfId="85"/>
    <tableColumn id="12" xr3:uid="{E88DBD2A-4186-428F-A9D7-A79283633162}" name="Yukon ( 6.8%)" dataDxfId="84"/>
    <tableColumn id="13" xr3:uid="{E47ED695-F642-4B58-B197-B8C2DEF3CD52}" name="Northwest Territories ( 8.8%)" dataDxfId="83"/>
    <tableColumn id="14" xr3:uid="{165BDE85-21D1-4FC7-AC9C-DA858B872757}" name="Nunavut ( 8.7%)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2:N235" totalsRowShown="0" headerRowDxfId="81" dataDxfId="80">
  <autoFilter ref="A222:N235" xr:uid="{8684E08F-B98A-40AF-8A19-77AFB0D98D19}"/>
  <tableColumns count="14">
    <tableColumn id="1" xr3:uid="{ADBBCE6A-0F18-42A0-9947-8EF77BF4AA2C}" name="Total labour force population aged 15 years and over by occupation - National Occupational Classification (NOC) 2016 Percentage" dataDxfId="79"/>
    <tableColumn id="2" xr3:uid="{23E5BE15-6CA5-4326-BD59-96F76BAF55FB}" name="Newfoundland and Labrador ( 6.8%)" dataDxfId="78"/>
    <tableColumn id="3" xr3:uid="{94B3281B-6C44-4715-80BB-7503EE7638B1}" name="Prince Edward Island ( 5.6%)" dataDxfId="77"/>
    <tableColumn id="4" xr3:uid="{5F58A9F3-E9F7-457E-A74A-D2CAB1427E0D}" name="Nova Scotia ( 5.5%)" dataDxfId="76"/>
    <tableColumn id="5" xr3:uid="{E1C7556E-1B00-48E8-8686-CD2382ACFC7E}" name="New Brunswick ( 4.9%)" dataDxfId="75"/>
    <tableColumn id="6" xr3:uid="{C3F5761D-D944-4292-9E0E-05A0CD1CD54B}" name="Quebec ( 4.3%)" dataDxfId="74"/>
    <tableColumn id="7" xr3:uid="{22EBFCF5-330C-42A2-AB68-A5E0AFEFAAB9}" name="Ontario ( 4.6%)" dataDxfId="73"/>
    <tableColumn id="8" xr3:uid="{8091C65E-0C8B-415A-9D5F-B58BF7B321A7}" name="Manitoba ( 5.3%)" dataDxfId="72"/>
    <tableColumn id="9" xr3:uid="{55C96F4A-5DD5-47FD-8EE7-57139A084A95}" name="Saskatchewan ( 6.3%)" dataDxfId="71"/>
    <tableColumn id="10" xr3:uid="{E8A6E31D-3708-42E4-A8FC-673A2DEF6EAB}" name="Alberta ( 6.1%)" dataDxfId="70"/>
    <tableColumn id="11" xr3:uid="{02E34F16-3166-466E-94A2-C5ED1974F4C9}" name="British Columbia ( 6.1%)" dataDxfId="69"/>
    <tableColumn id="12" xr3:uid="{744E6C2D-06A2-43BA-A13E-B286E8D797CC}" name="Yukon ( 6.8%)" dataDxfId="68"/>
    <tableColumn id="13" xr3:uid="{11FEFE61-6EDE-4756-AE53-A8CB120C7F49}" name="Northwest Territories ( 8.8%)" dataDxfId="67"/>
    <tableColumn id="14" xr3:uid="{A0E2A1FF-440D-4247-9B82-68E68E0A4ED2}" name="Nunavut ( 8.7%)" dataDxfId="66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7:N260" totalsRowShown="0" headerRowDxfId="65" dataDxfId="64">
  <autoFilter ref="A237:N260" xr:uid="{2E2DF266-79F3-46D5-87AA-83652DBB2098}"/>
  <tableColumns count="14">
    <tableColumn id="1" xr3:uid="{014B766E-E4BB-43E1-AA07-94D3CE8D4AE4}" name="Total Labour Force population aged 15 years and over by Industry - North American Industry Classification System (NAICS) 2012 Location" dataDxfId="63"/>
    <tableColumn id="2" xr3:uid="{92906507-E367-49FB-B6BA-02C21054A0F0}" name="Newfoundland and Labrador ( 6.8%)" dataDxfId="62"/>
    <tableColumn id="3" xr3:uid="{774F2DA7-FC9B-4878-8A52-2BBAD3490D1D}" name="Prince Edward Island ( 5.6%)" dataDxfId="61"/>
    <tableColumn id="4" xr3:uid="{9E702AF0-EDBB-40F0-987D-D5BC2B47C1D1}" name="Nova Scotia ( 5.5%)" dataDxfId="60"/>
    <tableColumn id="5" xr3:uid="{8569C583-514C-4EDA-91E6-306F71957AC4}" name="New Brunswick ( 4.9%)" dataDxfId="59"/>
    <tableColumn id="6" xr3:uid="{4A8A5C33-6100-4954-8F7D-E08AB1FA6772}" name="Quebec ( 4.3%)" dataDxfId="58"/>
    <tableColumn id="7" xr3:uid="{B696A995-DA72-4696-AAF0-78803AB3DE1B}" name="Ontario ( 4.6%)" dataDxfId="57"/>
    <tableColumn id="8" xr3:uid="{28FFFBA5-BF62-4073-9482-DC3D487EA75A}" name="Manitoba ( 5.3%)" dataDxfId="56"/>
    <tableColumn id="9" xr3:uid="{FD264495-9FAC-46BD-8CD2-ED1F96757008}" name="Saskatchewan ( 6.3%)" dataDxfId="55"/>
    <tableColumn id="10" xr3:uid="{EB14F2C5-B8AB-49BD-8440-8FADC958281B}" name="Alberta ( 6.1%)" dataDxfId="54"/>
    <tableColumn id="11" xr3:uid="{BDBE883F-C67D-49F9-863A-F70C2029B25A}" name="British Columbia ( 6.1%)" dataDxfId="53"/>
    <tableColumn id="12" xr3:uid="{7459D3C5-BD6B-4AB3-9B3B-6974F908F545}" name="Yukon ( 6.8%)" dataDxfId="52"/>
    <tableColumn id="13" xr3:uid="{8D5402A3-1358-4705-B078-108845ADAF76}" name="Northwest Territories ( 8.8%)" dataDxfId="51"/>
    <tableColumn id="14" xr3:uid="{40AC1BC9-254C-4526-BCB1-05C7FB353F23}" name="Nunavut ( 8.7%)" dataDxfId="50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2:N285" totalsRowShown="0" headerRowDxfId="49" dataDxfId="48">
  <autoFilter ref="A262:N285" xr:uid="{61D8678C-3AF1-4BA9-B506-74869DB3AEE7}"/>
  <tableColumns count="14">
    <tableColumn id="1" xr3:uid="{A7FC9846-41FB-4A93-BB35-A34D2C97CC1A}" name="Total Labour Force population aged 15 years and over by Industry - North American Industry Classification System (NAICS) 2012 Percentage" dataDxfId="47"/>
    <tableColumn id="2" xr3:uid="{1941E91E-9F3B-43C2-ACEB-2ABE2BC6801A}" name="Newfoundland and Labrador ( 6.8%)" dataDxfId="46"/>
    <tableColumn id="3" xr3:uid="{67EAC78B-1141-4CFA-BE54-0B91629C90CC}" name="Prince Edward Island ( 5.6%)" dataDxfId="45"/>
    <tableColumn id="4" xr3:uid="{A5E45E21-3BDB-45FA-8A44-5578F8DA04DD}" name="Nova Scotia ( 5.5%)" dataDxfId="44"/>
    <tableColumn id="5" xr3:uid="{B254CE5D-DFB1-475D-95BD-9DA551C9C9CE}" name="New Brunswick ( 4.9%)" dataDxfId="43"/>
    <tableColumn id="6" xr3:uid="{3A8FBC81-5A98-43E9-96F8-B911DA4302E3}" name="Quebec ( 4.3%)" dataDxfId="42"/>
    <tableColumn id="7" xr3:uid="{D6A70797-9CF0-4A07-95C4-D0CCEA85A252}" name="Ontario ( 4.6%)" dataDxfId="41"/>
    <tableColumn id="8" xr3:uid="{CC1F00A4-C3CE-4D1C-8970-EDC86C3A6E18}" name="Manitoba ( 5.3%)" dataDxfId="40"/>
    <tableColumn id="9" xr3:uid="{94E23301-9B5E-404E-970F-7D89E1E04BA1}" name="Saskatchewan ( 6.3%)" dataDxfId="39"/>
    <tableColumn id="10" xr3:uid="{422DA5AD-C804-4938-AEA0-3EBD2049DCD5}" name="Alberta ( 6.1%)" dataDxfId="38"/>
    <tableColumn id="11" xr3:uid="{F6075AC5-F656-4AF1-A129-58698FEE95A7}" name="British Columbia ( 6.1%)" dataDxfId="37"/>
    <tableColumn id="12" xr3:uid="{1A5C55A7-02C7-47E4-BC96-5C2DB760CD57}" name="Yukon ( 6.8%)" dataDxfId="36"/>
    <tableColumn id="13" xr3:uid="{4F3C3888-1834-405D-ADFA-45658690B299}" name="Northwest Territories ( 8.8%)" dataDxfId="35"/>
    <tableColumn id="14" xr3:uid="{3F5978D0-948E-4368-88DF-697B5BF83FE6}" name="Nunavut ( 8.7%)" dataDxfId="34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8" totalsRowShown="0" headerRowDxfId="33" dataDxfId="32" tableBorderDxfId="31">
  <autoFilter ref="A29:N38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( 6.8%)" dataDxfId="29"/>
    <tableColumn id="3" xr3:uid="{BBE6EC1A-F9E9-4D20-92DB-DECFF9FE79C2}" name="Prince Edward Island ( 5.6%)" dataDxfId="28"/>
    <tableColumn id="4" xr3:uid="{BCEE9210-08A3-460D-9054-D44F75D5FAEB}" name="Nova Scotia ( 5.5%)" dataDxfId="27"/>
    <tableColumn id="5" xr3:uid="{1E74CFF3-8754-4A92-8584-BDE85CCBCE85}" name="New Brunswick ( 4.9%)" dataDxfId="26"/>
    <tableColumn id="6" xr3:uid="{69CF5D5B-B6A5-46A3-8012-AF977698F798}" name="Quebec ( 4.3%)" dataDxfId="25"/>
    <tableColumn id="7" xr3:uid="{E94AFB0B-77F1-40BA-BC3C-24343F26D585}" name="Ontario ( 4.6%)" dataDxfId="24"/>
    <tableColumn id="8" xr3:uid="{AE658213-33A0-4147-BE97-47008E92C578}" name="Manitoba ( 5.3%)" dataDxfId="23"/>
    <tableColumn id="9" xr3:uid="{00E6363D-F3D5-4C83-9BDA-15A170A9D049}" name="Saskatchewan ( 6.3%)" dataDxfId="22"/>
    <tableColumn id="10" xr3:uid="{404BDE39-DB57-44CC-A660-C54B12A429D3}" name="Alberta ( 6.1%)" dataDxfId="21"/>
    <tableColumn id="11" xr3:uid="{219CBDC1-3F5B-42DA-BDCE-22218D2FF239}" name="British Columbia ( 6.1%)" dataDxfId="20"/>
    <tableColumn id="12" xr3:uid="{EE0AA27E-9062-4707-9768-21EAB3230A45}" name="Yukon ( 6.8%)" dataDxfId="19"/>
    <tableColumn id="13" xr3:uid="{FFEAA9EB-06D7-4BEC-B083-6F35CBA477A5}" name="Northwest Territories ( 8.8%)" dataDxfId="18"/>
    <tableColumn id="14" xr3:uid="{25E1E5D5-25DE-4506-938D-D181E56DC444}" name="Nunavut ( 8.7%)" dataDxfId="17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4:N205" totalsRowShown="0" headerRowDxfId="16" dataDxfId="15" tableBorderDxfId="14">
  <autoFilter ref="A204:N205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( 6.8%)" dataDxfId="12">
      <calculatedColumnFormula>B198/B196</calculatedColumnFormula>
    </tableColumn>
    <tableColumn id="3" xr3:uid="{BE0A42EE-F564-42BD-923A-73EA88AAB670}" name="Prince Edward Island ( 5.6%)" dataDxfId="11">
      <calculatedColumnFormula>C198/C196</calculatedColumnFormula>
    </tableColumn>
    <tableColumn id="4" xr3:uid="{A6FF6799-070B-458E-8C96-75151594DD92}" name="Nova Scotia ( 5.5%)" dataDxfId="10">
      <calculatedColumnFormula>D198/D196</calculatedColumnFormula>
    </tableColumn>
    <tableColumn id="5" xr3:uid="{F8000874-2DF1-4321-8FCA-83A0CA2A9B55}" name="New Brunswick ( 4.9%)" dataDxfId="9">
      <calculatedColumnFormula>E198/E196</calculatedColumnFormula>
    </tableColumn>
    <tableColumn id="6" xr3:uid="{07FD7A8B-7BD6-4998-8925-63DA8FB13EA6}" name="Quebec ( 4.3%)" dataDxfId="8">
      <calculatedColumnFormula>F198/F196</calculatedColumnFormula>
    </tableColumn>
    <tableColumn id="7" xr3:uid="{200BAF4B-2AEE-4EB0-A187-658FB95558DB}" name="Ontario ( 4.6%)" dataDxfId="7">
      <calculatedColumnFormula>G198/G196</calculatedColumnFormula>
    </tableColumn>
    <tableColumn id="8" xr3:uid="{DBC401D6-67D4-476F-8440-09B18CA193AF}" name="Manitoba ( 5.3%)" dataDxfId="6">
      <calculatedColumnFormula>H198/H196</calculatedColumnFormula>
    </tableColumn>
    <tableColumn id="9" xr3:uid="{73E4FB49-954F-411B-92B2-58AF2A83302F}" name="Saskatchewan ( 6.3%)" dataDxfId="5">
      <calculatedColumnFormula>I198/I196</calculatedColumnFormula>
    </tableColumn>
    <tableColumn id="10" xr3:uid="{FA901480-CDC8-4036-AC99-3C03096B4278}" name="Alberta ( 6.1%)" dataDxfId="4">
      <calculatedColumnFormula>J198/J196</calculatedColumnFormula>
    </tableColumn>
    <tableColumn id="11" xr3:uid="{20010AC3-07D6-4635-B2D4-7CDCE7F6F8AC}" name="British Columbia ( 6.1%)" dataDxfId="3">
      <calculatedColumnFormula>K198/K196</calculatedColumnFormula>
    </tableColumn>
    <tableColumn id="12" xr3:uid="{EB6F0305-BDBE-4274-8B1F-9B09CDE46D99}" name="Yukon ( 6.8%)" dataDxfId="2">
      <calculatedColumnFormula>L198/L196</calculatedColumnFormula>
    </tableColumn>
    <tableColumn id="13" xr3:uid="{A78C235B-9263-41C3-88BA-5B95FD54DCA9}" name="Northwest Territories ( 8.8%)" dataDxfId="1">
      <calculatedColumnFormula>M198/M196</calculatedColumnFormula>
    </tableColumn>
    <tableColumn id="14" xr3:uid="{74353210-99E2-4216-B844-A9FAC8A86602}" name="Nunavut ( 8.7%)" dataDxfId="0">
      <calculatedColumnFormula>N198/N196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opLeftCell="A174" zoomScale="85" zoomScaleNormal="85" workbookViewId="0">
      <selection activeCell="A19" sqref="A19:A26"/>
    </sheetView>
  </sheetViews>
  <sheetFormatPr defaultRowHeight="14.4" x14ac:dyDescent="0.3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style="1" customWidth="1"/>
    <col min="7" max="7" width="12.6640625" style="1" customWidth="1"/>
    <col min="8" max="9" width="9.109375" customWidth="1"/>
  </cols>
  <sheetData>
    <row r="1" spans="1:7" x14ac:dyDescent="0.3">
      <c r="A1" t="s">
        <v>19</v>
      </c>
      <c r="B1" s="1" t="s">
        <v>0</v>
      </c>
      <c r="C1" s="1" t="s">
        <v>20</v>
      </c>
      <c r="D1" s="1" t="s">
        <v>21</v>
      </c>
      <c r="E1" s="1" t="s">
        <v>22</v>
      </c>
      <c r="F1" s="1" t="s">
        <v>1</v>
      </c>
      <c r="G1" s="1" t="s">
        <v>2</v>
      </c>
    </row>
    <row r="2" spans="1:7" x14ac:dyDescent="0.3">
      <c r="A2" t="s">
        <v>3</v>
      </c>
      <c r="B2">
        <v>434100</v>
      </c>
      <c r="C2">
        <v>165765</v>
      </c>
      <c r="D2">
        <v>261705</v>
      </c>
      <c r="E2">
        <v>6635</v>
      </c>
      <c r="F2" s="1">
        <v>1924635</v>
      </c>
      <c r="G2" s="1">
        <v>1150410</v>
      </c>
    </row>
    <row r="3" spans="1:7" x14ac:dyDescent="0.3">
      <c r="A3" t="s">
        <v>35</v>
      </c>
      <c r="B3">
        <v>29300</v>
      </c>
      <c r="C3">
        <v>10220</v>
      </c>
      <c r="D3">
        <v>18605</v>
      </c>
      <c r="E3">
        <v>480</v>
      </c>
      <c r="F3" s="1">
        <v>133990</v>
      </c>
      <c r="G3" s="1">
        <v>77375</v>
      </c>
    </row>
    <row r="4" spans="1:7" x14ac:dyDescent="0.3">
      <c r="A4" t="s">
        <v>34</v>
      </c>
      <c r="B4">
        <v>33915</v>
      </c>
      <c r="C4">
        <v>12165</v>
      </c>
      <c r="D4">
        <v>21180</v>
      </c>
      <c r="E4">
        <v>570</v>
      </c>
      <c r="F4" s="1">
        <v>144070</v>
      </c>
      <c r="G4" s="1">
        <v>86195</v>
      </c>
    </row>
    <row r="5" spans="1:7" x14ac:dyDescent="0.3">
      <c r="A5" t="s">
        <v>33</v>
      </c>
      <c r="B5">
        <v>32500</v>
      </c>
      <c r="C5">
        <v>12090</v>
      </c>
      <c r="D5">
        <v>19875</v>
      </c>
      <c r="E5">
        <v>530</v>
      </c>
      <c r="F5" s="1">
        <v>135450</v>
      </c>
      <c r="G5" s="1">
        <v>82870</v>
      </c>
    </row>
    <row r="6" spans="1:7" x14ac:dyDescent="0.3">
      <c r="A6" t="s">
        <v>32</v>
      </c>
      <c r="B6">
        <v>31350</v>
      </c>
      <c r="C6">
        <v>12430</v>
      </c>
      <c r="D6">
        <v>18390</v>
      </c>
      <c r="E6">
        <v>525</v>
      </c>
      <c r="F6" s="1">
        <v>130700</v>
      </c>
      <c r="G6" s="1">
        <v>80530</v>
      </c>
    </row>
    <row r="7" spans="1:7" x14ac:dyDescent="0.3">
      <c r="A7" t="s">
        <v>36</v>
      </c>
      <c r="B7">
        <v>31275</v>
      </c>
      <c r="C7">
        <v>12720</v>
      </c>
      <c r="D7">
        <v>18185</v>
      </c>
      <c r="E7">
        <v>375</v>
      </c>
      <c r="F7" s="1">
        <v>141240</v>
      </c>
      <c r="G7" s="1">
        <v>85735</v>
      </c>
    </row>
    <row r="8" spans="1:7" x14ac:dyDescent="0.3">
      <c r="A8" t="s">
        <v>31</v>
      </c>
      <c r="B8">
        <v>31350</v>
      </c>
      <c r="C8">
        <v>12075</v>
      </c>
      <c r="D8">
        <v>18835</v>
      </c>
      <c r="E8">
        <v>440</v>
      </c>
      <c r="F8" s="1">
        <v>158755</v>
      </c>
      <c r="G8" s="1">
        <v>89315</v>
      </c>
    </row>
    <row r="9" spans="1:7" x14ac:dyDescent="0.3">
      <c r="A9" t="s">
        <v>30</v>
      </c>
      <c r="B9">
        <v>35350</v>
      </c>
      <c r="C9">
        <v>12385</v>
      </c>
      <c r="D9">
        <v>22410</v>
      </c>
      <c r="E9">
        <v>555</v>
      </c>
      <c r="F9" s="1">
        <v>168170</v>
      </c>
      <c r="G9" s="1">
        <v>94745</v>
      </c>
    </row>
    <row r="10" spans="1:7" x14ac:dyDescent="0.3">
      <c r="A10" t="s">
        <v>29</v>
      </c>
      <c r="B10">
        <v>35845</v>
      </c>
      <c r="C10">
        <v>12530</v>
      </c>
      <c r="D10">
        <v>22800</v>
      </c>
      <c r="E10">
        <v>520</v>
      </c>
      <c r="F10" s="1">
        <v>160795</v>
      </c>
      <c r="G10" s="1">
        <v>92640</v>
      </c>
    </row>
    <row r="11" spans="1:7" x14ac:dyDescent="0.3">
      <c r="A11" t="s">
        <v>28</v>
      </c>
      <c r="B11">
        <v>34185</v>
      </c>
      <c r="C11">
        <v>12290</v>
      </c>
      <c r="D11">
        <v>21310</v>
      </c>
      <c r="E11">
        <v>585</v>
      </c>
      <c r="F11" s="1">
        <v>145750</v>
      </c>
      <c r="G11" s="1">
        <v>87605</v>
      </c>
    </row>
    <row r="12" spans="1:7" x14ac:dyDescent="0.3">
      <c r="A12" t="s">
        <v>27</v>
      </c>
      <c r="B12">
        <v>30485</v>
      </c>
      <c r="C12">
        <v>12600</v>
      </c>
      <c r="D12">
        <v>17355</v>
      </c>
      <c r="E12">
        <v>530</v>
      </c>
      <c r="F12" s="1">
        <v>129305</v>
      </c>
      <c r="G12" s="1">
        <v>80740</v>
      </c>
    </row>
    <row r="13" spans="1:7" x14ac:dyDescent="0.3">
      <c r="A13" t="s">
        <v>26</v>
      </c>
      <c r="B13">
        <v>26145</v>
      </c>
      <c r="C13">
        <v>11275</v>
      </c>
      <c r="D13">
        <v>14515</v>
      </c>
      <c r="E13">
        <v>355</v>
      </c>
      <c r="F13" s="1">
        <v>110460</v>
      </c>
      <c r="G13" s="1">
        <v>70565</v>
      </c>
    </row>
    <row r="14" spans="1:7" x14ac:dyDescent="0.3">
      <c r="A14" t="s">
        <v>25</v>
      </c>
      <c r="B14">
        <v>21820</v>
      </c>
      <c r="C14">
        <v>9290</v>
      </c>
      <c r="D14">
        <v>12260</v>
      </c>
      <c r="E14">
        <v>265</v>
      </c>
      <c r="F14" s="1">
        <v>93770</v>
      </c>
      <c r="G14" s="1">
        <v>59305</v>
      </c>
    </row>
    <row r="15" spans="1:7" x14ac:dyDescent="0.3">
      <c r="A15" t="s">
        <v>23</v>
      </c>
      <c r="B15">
        <v>19660</v>
      </c>
      <c r="C15">
        <v>7905</v>
      </c>
      <c r="D15">
        <v>11485</v>
      </c>
      <c r="E15">
        <v>265</v>
      </c>
      <c r="F15" s="1">
        <v>83285</v>
      </c>
      <c r="G15" s="1">
        <v>51010</v>
      </c>
    </row>
    <row r="16" spans="1:7" x14ac:dyDescent="0.3">
      <c r="A16" t="s">
        <v>24</v>
      </c>
      <c r="B16">
        <v>40925</v>
      </c>
      <c r="C16">
        <v>15790</v>
      </c>
      <c r="D16">
        <v>24505</v>
      </c>
      <c r="E16">
        <v>630</v>
      </c>
      <c r="F16" s="1">
        <v>188900</v>
      </c>
      <c r="G16" s="1">
        <v>111775</v>
      </c>
    </row>
    <row r="18" spans="1:7" x14ac:dyDescent="0.3">
      <c r="A18" s="10" t="s">
        <v>37</v>
      </c>
      <c r="B18" s="11" t="s">
        <v>0</v>
      </c>
      <c r="C18" s="11" t="s">
        <v>38</v>
      </c>
      <c r="D18" s="11" t="s">
        <v>39</v>
      </c>
      <c r="E18" s="11" t="s">
        <v>22</v>
      </c>
      <c r="F18" s="11" t="s">
        <v>1</v>
      </c>
      <c r="G18" s="11" t="s">
        <v>2</v>
      </c>
    </row>
    <row r="19" spans="1:7" x14ac:dyDescent="0.3">
      <c r="A19" s="10" t="s">
        <v>3</v>
      </c>
      <c r="B19" s="12">
        <v>434100</v>
      </c>
      <c r="C19" s="12">
        <v>165765</v>
      </c>
      <c r="D19" s="12">
        <v>261705</v>
      </c>
      <c r="E19" s="12">
        <v>6635</v>
      </c>
      <c r="F19" s="12">
        <v>1924635</v>
      </c>
      <c r="G19" s="12">
        <v>1150410</v>
      </c>
    </row>
    <row r="20" spans="1:7" x14ac:dyDescent="0.3">
      <c r="A20" s="10" t="s">
        <v>47</v>
      </c>
      <c r="B20" s="13">
        <v>29300</v>
      </c>
      <c r="C20" s="13">
        <v>10220</v>
      </c>
      <c r="D20" s="13">
        <v>18605</v>
      </c>
      <c r="E20" s="13">
        <v>480</v>
      </c>
      <c r="F20" s="12">
        <v>133990</v>
      </c>
      <c r="G20" s="12">
        <v>77375</v>
      </c>
    </row>
    <row r="21" spans="1:7" x14ac:dyDescent="0.3">
      <c r="A21" s="10" t="s">
        <v>34</v>
      </c>
      <c r="B21" s="13">
        <v>33915</v>
      </c>
      <c r="C21" s="13">
        <v>12165</v>
      </c>
      <c r="D21" s="13">
        <v>21180</v>
      </c>
      <c r="E21" s="13">
        <v>570</v>
      </c>
      <c r="F21" s="12">
        <v>144070</v>
      </c>
      <c r="G21" s="12">
        <v>86195</v>
      </c>
    </row>
    <row r="22" spans="1:7" x14ac:dyDescent="0.3">
      <c r="A22" s="10" t="s">
        <v>33</v>
      </c>
      <c r="B22" s="13">
        <v>32500</v>
      </c>
      <c r="C22" s="13">
        <v>12090</v>
      </c>
      <c r="D22" s="13">
        <v>19875</v>
      </c>
      <c r="E22" s="13">
        <v>530</v>
      </c>
      <c r="F22" s="12">
        <v>135450</v>
      </c>
      <c r="G22" s="12">
        <v>82870</v>
      </c>
    </row>
    <row r="23" spans="1:7" x14ac:dyDescent="0.3">
      <c r="A23" s="10" t="s">
        <v>43</v>
      </c>
      <c r="B23" s="13">
        <f>B6+B7</f>
        <v>62625</v>
      </c>
      <c r="C23" s="13">
        <f t="shared" ref="C23:G23" si="0">C6+C7</f>
        <v>25150</v>
      </c>
      <c r="D23" s="13">
        <f t="shared" si="0"/>
        <v>36575</v>
      </c>
      <c r="E23" s="13">
        <f t="shared" si="0"/>
        <v>900</v>
      </c>
      <c r="F23" s="12">
        <f t="shared" si="0"/>
        <v>271940</v>
      </c>
      <c r="G23" s="12">
        <f t="shared" si="0"/>
        <v>166265</v>
      </c>
    </row>
    <row r="24" spans="1:7" x14ac:dyDescent="0.3">
      <c r="A24" s="10" t="s">
        <v>42</v>
      </c>
      <c r="B24" s="13">
        <f>B8+B9+B10+B11</f>
        <v>136730</v>
      </c>
      <c r="C24" s="13">
        <f t="shared" ref="C24:G24" si="1">C8+C9+C10+C11</f>
        <v>49280</v>
      </c>
      <c r="D24" s="13">
        <f t="shared" si="1"/>
        <v>85355</v>
      </c>
      <c r="E24" s="13">
        <f t="shared" si="1"/>
        <v>2100</v>
      </c>
      <c r="F24" s="12">
        <f t="shared" si="1"/>
        <v>633470</v>
      </c>
      <c r="G24" s="12">
        <f t="shared" si="1"/>
        <v>364305</v>
      </c>
    </row>
    <row r="25" spans="1:7" x14ac:dyDescent="0.3">
      <c r="A25" s="10" t="s">
        <v>41</v>
      </c>
      <c r="B25" s="13">
        <f>B12+B13+B14+B15</f>
        <v>98110</v>
      </c>
      <c r="C25" s="13">
        <f t="shared" ref="C25:G25" si="2">C12+C13+C14+C15</f>
        <v>41070</v>
      </c>
      <c r="D25" s="13">
        <f t="shared" si="2"/>
        <v>55615</v>
      </c>
      <c r="E25" s="13">
        <f t="shared" si="2"/>
        <v>1415</v>
      </c>
      <c r="F25" s="12">
        <f t="shared" si="2"/>
        <v>416820</v>
      </c>
      <c r="G25" s="12">
        <f t="shared" si="2"/>
        <v>261620</v>
      </c>
    </row>
    <row r="26" spans="1:7" x14ac:dyDescent="0.3">
      <c r="A26" s="10" t="s">
        <v>24</v>
      </c>
      <c r="B26" s="13">
        <f t="shared" ref="B26:G26" si="3">B16</f>
        <v>40925</v>
      </c>
      <c r="C26" s="13">
        <f t="shared" si="3"/>
        <v>15790</v>
      </c>
      <c r="D26" s="13">
        <f t="shared" si="3"/>
        <v>24505</v>
      </c>
      <c r="E26" s="13">
        <f t="shared" si="3"/>
        <v>630</v>
      </c>
      <c r="F26" s="12">
        <f t="shared" si="3"/>
        <v>188900</v>
      </c>
      <c r="G26" s="12">
        <f t="shared" si="3"/>
        <v>111775</v>
      </c>
    </row>
    <row r="27" spans="1:7" x14ac:dyDescent="0.3">
      <c r="A27" s="10"/>
      <c r="B27" s="13"/>
      <c r="C27" s="13"/>
      <c r="D27" s="13"/>
      <c r="E27" s="13"/>
      <c r="F27" s="12"/>
      <c r="G27" s="12"/>
    </row>
    <row r="28" spans="1:7" x14ac:dyDescent="0.3">
      <c r="A28" s="10" t="s">
        <v>40</v>
      </c>
      <c r="B28" s="11" t="s">
        <v>0</v>
      </c>
      <c r="C28" s="11" t="s">
        <v>38</v>
      </c>
      <c r="D28" s="11" t="s">
        <v>39</v>
      </c>
      <c r="E28" s="11" t="s">
        <v>22</v>
      </c>
      <c r="F28" s="11" t="s">
        <v>1</v>
      </c>
      <c r="G28" s="11" t="s">
        <v>2</v>
      </c>
    </row>
    <row r="29" spans="1:7" x14ac:dyDescent="0.3">
      <c r="A29" s="10" t="s">
        <v>3</v>
      </c>
      <c r="B29" s="14">
        <f>B30+B31+B32+B33+B34+B35+B36</f>
        <v>1.0000115180833911</v>
      </c>
      <c r="C29" s="14">
        <f t="shared" ref="C29:G29" si="4">C30+C31+C32+C33+C34+C35+C36</f>
        <v>1</v>
      </c>
      <c r="D29" s="14">
        <f t="shared" si="4"/>
        <v>1.0000191054813627</v>
      </c>
      <c r="E29" s="14">
        <f t="shared" si="4"/>
        <v>0.99849284099472502</v>
      </c>
      <c r="F29" s="15">
        <f t="shared" si="4"/>
        <v>1.0000025978951854</v>
      </c>
      <c r="G29" s="15">
        <f t="shared" si="4"/>
        <v>0.99999565372345522</v>
      </c>
    </row>
    <row r="30" spans="1:7" x14ac:dyDescent="0.3">
      <c r="A30" s="10" t="s">
        <v>35</v>
      </c>
      <c r="B30" s="14">
        <f t="shared" ref="B30:G35" si="5">B20/B$19</f>
        <v>6.7495968670813172E-2</v>
      </c>
      <c r="C30" s="14">
        <f t="shared" si="5"/>
        <v>6.1653545682140376E-2</v>
      </c>
      <c r="D30" s="14">
        <f t="shared" si="5"/>
        <v>7.1091496150245501E-2</v>
      </c>
      <c r="E30" s="14">
        <f t="shared" si="5"/>
        <v>7.2343632253202714E-2</v>
      </c>
      <c r="F30" s="15">
        <f t="shared" si="5"/>
        <v>6.9618395176228226E-2</v>
      </c>
      <c r="G30" s="15">
        <f t="shared" si="5"/>
        <v>6.7258629532079867E-2</v>
      </c>
    </row>
    <row r="31" spans="1:7" x14ac:dyDescent="0.3">
      <c r="A31" s="10" t="s">
        <v>34</v>
      </c>
      <c r="B31" s="14">
        <f t="shared" si="5"/>
        <v>7.8127159640635796E-2</v>
      </c>
      <c r="C31" s="14">
        <f t="shared" si="5"/>
        <v>7.3387023798751241E-2</v>
      </c>
      <c r="D31" s="14">
        <f t="shared" si="5"/>
        <v>8.0930819051986014E-2</v>
      </c>
      <c r="E31" s="14">
        <f t="shared" si="5"/>
        <v>8.5908063300678225E-2</v>
      </c>
      <c r="F31" s="15">
        <f t="shared" si="5"/>
        <v>7.4855751869835063E-2</v>
      </c>
      <c r="G31" s="15">
        <f t="shared" si="5"/>
        <v>7.4925461357255238E-2</v>
      </c>
    </row>
    <row r="32" spans="1:7" x14ac:dyDescent="0.3">
      <c r="A32" s="10" t="s">
        <v>33</v>
      </c>
      <c r="B32" s="14">
        <f t="shared" si="5"/>
        <v>7.4867542041004376E-2</v>
      </c>
      <c r="C32" s="14">
        <f t="shared" si="5"/>
        <v>7.2934576056465472E-2</v>
      </c>
      <c r="D32" s="14">
        <f t="shared" si="5"/>
        <v>7.594428841634665E-2</v>
      </c>
      <c r="E32" s="14">
        <f t="shared" si="5"/>
        <v>7.9879427279577989E-2</v>
      </c>
      <c r="F32" s="15">
        <f t="shared" si="5"/>
        <v>7.0376980570341904E-2</v>
      </c>
      <c r="G32" s="15">
        <f t="shared" si="5"/>
        <v>7.2035187454907376E-2</v>
      </c>
    </row>
    <row r="33" spans="1:7" x14ac:dyDescent="0.3">
      <c r="A33" s="10" t="s">
        <v>43</v>
      </c>
      <c r="B33" s="14">
        <f t="shared" si="5"/>
        <v>0.14426399447131996</v>
      </c>
      <c r="C33" s="14">
        <f t="shared" si="5"/>
        <v>0.15172080957982687</v>
      </c>
      <c r="D33" s="14">
        <f t="shared" si="5"/>
        <v>0.13975659616744043</v>
      </c>
      <c r="E33" s="14">
        <f t="shared" si="5"/>
        <v>0.13564431047475509</v>
      </c>
      <c r="F33" s="15">
        <f t="shared" si="5"/>
        <v>0.14129432333923056</v>
      </c>
      <c r="G33" s="15">
        <f t="shared" si="5"/>
        <v>0.14452673394702759</v>
      </c>
    </row>
    <row r="34" spans="1:7" x14ac:dyDescent="0.3">
      <c r="A34" s="10" t="s">
        <v>42</v>
      </c>
      <c r="B34" s="14">
        <f t="shared" si="5"/>
        <v>0.31497350840820088</v>
      </c>
      <c r="C34" s="14">
        <f t="shared" si="5"/>
        <v>0.29728832986456732</v>
      </c>
      <c r="D34" s="14">
        <f t="shared" si="5"/>
        <v>0.32614967234099462</v>
      </c>
      <c r="E34" s="14">
        <f t="shared" si="5"/>
        <v>0.31650339110776188</v>
      </c>
      <c r="F34" s="15">
        <f t="shared" si="5"/>
        <v>0.32913773260904017</v>
      </c>
      <c r="G34" s="15">
        <f t="shared" si="5"/>
        <v>0.31667405533679299</v>
      </c>
    </row>
    <row r="35" spans="1:7" x14ac:dyDescent="0.3">
      <c r="A35" s="10" t="s">
        <v>41</v>
      </c>
      <c r="B35" s="14">
        <f t="shared" si="5"/>
        <v>0.22600783229670582</v>
      </c>
      <c r="C35" s="14">
        <f t="shared" si="5"/>
        <v>0.24776038367568545</v>
      </c>
      <c r="D35" s="14">
        <f t="shared" si="5"/>
        <v>0.21251026919623239</v>
      </c>
      <c r="E35" s="14">
        <f t="shared" si="5"/>
        <v>0.2132629992464205</v>
      </c>
      <c r="F35" s="15">
        <f t="shared" si="5"/>
        <v>0.2165709342290876</v>
      </c>
      <c r="G35" s="15">
        <f t="shared" si="5"/>
        <v>0.22741457393451031</v>
      </c>
    </row>
    <row r="36" spans="1:7" x14ac:dyDescent="0.3">
      <c r="A36" s="10" t="s">
        <v>24</v>
      </c>
      <c r="B36" s="14">
        <f t="shared" ref="B36" si="6">B26/B$19</f>
        <v>9.4275512554710894E-2</v>
      </c>
      <c r="C36" s="14">
        <f t="shared" ref="C36:G36" si="7">C26/C$19</f>
        <v>9.5255331342563268E-2</v>
      </c>
      <c r="D36" s="14">
        <f t="shared" si="7"/>
        <v>9.3635964158116966E-2</v>
      </c>
      <c r="E36" s="14">
        <f t="shared" si="7"/>
        <v>9.4951017332328566E-2</v>
      </c>
      <c r="F36" s="15">
        <f t="shared" si="7"/>
        <v>9.8148480101421826E-2</v>
      </c>
      <c r="G36" s="15">
        <f t="shared" si="7"/>
        <v>9.7161012160881771E-2</v>
      </c>
    </row>
    <row r="37" spans="1:7" x14ac:dyDescent="0.3">
      <c r="A37" s="2"/>
      <c r="B37" s="5"/>
      <c r="C37" s="5"/>
      <c r="D37" s="5"/>
      <c r="E37" s="5"/>
      <c r="F37" s="4"/>
      <c r="G37" s="4"/>
    </row>
    <row r="38" spans="1:7" x14ac:dyDescent="0.3">
      <c r="A38" s="10" t="s">
        <v>44</v>
      </c>
      <c r="B38" s="11" t="s">
        <v>0</v>
      </c>
      <c r="C38" s="11" t="s">
        <v>38</v>
      </c>
      <c r="D38" s="11" t="s">
        <v>39</v>
      </c>
      <c r="E38" s="11" t="s">
        <v>22</v>
      </c>
      <c r="F38" s="11" t="s">
        <v>1</v>
      </c>
      <c r="G38" s="11" t="s">
        <v>2</v>
      </c>
    </row>
    <row r="39" spans="1:7" s="2" customFormat="1" ht="15.75" customHeight="1" x14ac:dyDescent="0.3">
      <c r="A39" s="10" t="s">
        <v>46</v>
      </c>
      <c r="B39" s="13">
        <v>219605</v>
      </c>
      <c r="C39" s="10">
        <v>83565</v>
      </c>
      <c r="D39" s="10">
        <v>132735</v>
      </c>
      <c r="E39" s="10">
        <v>3305</v>
      </c>
      <c r="F39" s="11">
        <v>977685</v>
      </c>
      <c r="G39" s="11">
        <v>582010</v>
      </c>
    </row>
    <row r="40" spans="1:7" s="2" customFormat="1" x14ac:dyDescent="0.3">
      <c r="A40" s="10" t="s">
        <v>45</v>
      </c>
      <c r="B40" s="13">
        <v>214495</v>
      </c>
      <c r="C40" s="10">
        <v>82200</v>
      </c>
      <c r="D40" s="10">
        <v>128970</v>
      </c>
      <c r="E40" s="10">
        <v>3325</v>
      </c>
      <c r="F40" s="11">
        <v>946945</v>
      </c>
      <c r="G40" s="11">
        <v>568400</v>
      </c>
    </row>
    <row r="41" spans="1:7" s="2" customFormat="1" x14ac:dyDescent="0.3">
      <c r="A41" s="10" t="s">
        <v>48</v>
      </c>
      <c r="B41" s="13">
        <f t="shared" ref="B41:G41" si="8">SUM(B39:B40)</f>
        <v>434100</v>
      </c>
      <c r="C41" s="10">
        <f t="shared" si="8"/>
        <v>165765</v>
      </c>
      <c r="D41" s="10">
        <f t="shared" si="8"/>
        <v>261705</v>
      </c>
      <c r="E41" s="10">
        <f t="shared" si="8"/>
        <v>6630</v>
      </c>
      <c r="F41" s="11">
        <f t="shared" si="8"/>
        <v>1924630</v>
      </c>
      <c r="G41" s="11">
        <f t="shared" si="8"/>
        <v>1150410</v>
      </c>
    </row>
    <row r="42" spans="1:7" s="2" customFormat="1" x14ac:dyDescent="0.3">
      <c r="A42" s="10"/>
      <c r="B42" s="13"/>
      <c r="C42" s="10"/>
      <c r="D42" s="10"/>
      <c r="E42" s="10"/>
      <c r="F42" s="11"/>
      <c r="G42" s="11"/>
    </row>
    <row r="43" spans="1:7" s="2" customFormat="1" x14ac:dyDescent="0.3">
      <c r="A43" s="10" t="s">
        <v>51</v>
      </c>
      <c r="B43" s="11" t="s">
        <v>0</v>
      </c>
      <c r="C43" s="11" t="s">
        <v>38</v>
      </c>
      <c r="D43" s="11" t="s">
        <v>21</v>
      </c>
      <c r="E43" s="11" t="s">
        <v>22</v>
      </c>
      <c r="F43" s="11" t="s">
        <v>1</v>
      </c>
      <c r="G43" s="11" t="s">
        <v>2</v>
      </c>
    </row>
    <row r="44" spans="1:7" s="2" customFormat="1" x14ac:dyDescent="0.3">
      <c r="A44" s="10" t="s">
        <v>49</v>
      </c>
      <c r="B44" s="14">
        <f t="shared" ref="B44:G45" si="9">B39/B$41</f>
        <v>0.50588574061276204</v>
      </c>
      <c r="C44" s="14">
        <f t="shared" si="9"/>
        <v>0.50411727445480048</v>
      </c>
      <c r="D44" s="14">
        <f t="shared" si="9"/>
        <v>0.50719321373301995</v>
      </c>
      <c r="E44" s="14">
        <f t="shared" si="9"/>
        <v>0.49849170437405732</v>
      </c>
      <c r="F44" s="15">
        <f t="shared" si="9"/>
        <v>0.50798595054633877</v>
      </c>
      <c r="G44" s="15">
        <f t="shared" si="9"/>
        <v>0.50591528237758709</v>
      </c>
    </row>
    <row r="45" spans="1:7" s="2" customFormat="1" x14ac:dyDescent="0.3">
      <c r="A45" s="10" t="s">
        <v>50</v>
      </c>
      <c r="B45" s="14">
        <f t="shared" si="9"/>
        <v>0.49411425938723796</v>
      </c>
      <c r="C45" s="14">
        <f t="shared" si="9"/>
        <v>0.49588272554519952</v>
      </c>
      <c r="D45" s="14">
        <f t="shared" si="9"/>
        <v>0.49280678626697999</v>
      </c>
      <c r="E45" s="14">
        <f t="shared" si="9"/>
        <v>0.50150829562594268</v>
      </c>
      <c r="F45" s="15">
        <f t="shared" si="9"/>
        <v>0.49201404945366123</v>
      </c>
      <c r="G45" s="15">
        <f t="shared" si="9"/>
        <v>0.49408471762241291</v>
      </c>
    </row>
    <row r="46" spans="1:7" s="2" customFormat="1" x14ac:dyDescent="0.3">
      <c r="F46" s="3"/>
      <c r="G46" s="3"/>
    </row>
    <row r="47" spans="1:7" s="2" customFormat="1" x14ac:dyDescent="0.3">
      <c r="A47" s="10" t="s">
        <v>52</v>
      </c>
      <c r="B47" s="11" t="s">
        <v>0</v>
      </c>
      <c r="C47" s="11" t="s">
        <v>38</v>
      </c>
      <c r="D47" s="11" t="s">
        <v>21</v>
      </c>
      <c r="E47" s="11" t="s">
        <v>22</v>
      </c>
      <c r="F47" s="11" t="s">
        <v>1</v>
      </c>
      <c r="G47" s="11" t="s">
        <v>2</v>
      </c>
    </row>
    <row r="48" spans="1:7" ht="17.25" customHeight="1" x14ac:dyDescent="0.3">
      <c r="A48" s="10" t="s">
        <v>53</v>
      </c>
      <c r="B48" s="10">
        <v>34</v>
      </c>
      <c r="C48" s="10">
        <v>35</v>
      </c>
      <c r="D48" s="10">
        <v>34</v>
      </c>
      <c r="E48" s="10">
        <v>34</v>
      </c>
      <c r="F48" s="11">
        <v>34</v>
      </c>
      <c r="G48" s="11">
        <v>34</v>
      </c>
    </row>
    <row r="49" spans="1:7" s="2" customFormat="1" x14ac:dyDescent="0.3">
      <c r="A49" s="10" t="s">
        <v>54</v>
      </c>
      <c r="B49" s="10">
        <v>33</v>
      </c>
      <c r="C49" s="10">
        <v>34</v>
      </c>
      <c r="D49" s="10">
        <v>33</v>
      </c>
      <c r="E49" s="10">
        <v>33</v>
      </c>
      <c r="F49" s="11">
        <v>33</v>
      </c>
      <c r="G49" s="11">
        <v>33</v>
      </c>
    </row>
    <row r="50" spans="1:7" s="2" customFormat="1" x14ac:dyDescent="0.3">
      <c r="A50" s="10" t="s">
        <v>55</v>
      </c>
      <c r="B50" s="10">
        <v>34</v>
      </c>
      <c r="C50" s="10">
        <v>35</v>
      </c>
      <c r="D50" s="10">
        <v>34</v>
      </c>
      <c r="E50" s="10">
        <v>34</v>
      </c>
      <c r="F50" s="11">
        <v>34</v>
      </c>
      <c r="G50" s="11">
        <v>34</v>
      </c>
    </row>
    <row r="51" spans="1:7" s="2" customFormat="1" x14ac:dyDescent="0.3">
      <c r="F51" s="3"/>
      <c r="G51" s="3"/>
    </row>
    <row r="52" spans="1:7" s="2" customFormat="1" x14ac:dyDescent="0.3">
      <c r="A52" s="10" t="s">
        <v>56</v>
      </c>
      <c r="B52" s="11" t="s">
        <v>0</v>
      </c>
      <c r="C52" s="11" t="s">
        <v>38</v>
      </c>
      <c r="D52" s="11" t="s">
        <v>39</v>
      </c>
      <c r="E52" s="11" t="s">
        <v>22</v>
      </c>
      <c r="F52" s="11" t="s">
        <v>1</v>
      </c>
      <c r="G52" s="11" t="s">
        <v>2</v>
      </c>
    </row>
    <row r="53" spans="1:7" s="2" customFormat="1" x14ac:dyDescent="0.3">
      <c r="A53" s="10" t="s">
        <v>4</v>
      </c>
      <c r="B53" s="13">
        <v>338385</v>
      </c>
      <c r="C53" s="13">
        <v>131285</v>
      </c>
      <c r="D53" s="13">
        <v>202045</v>
      </c>
      <c r="E53" s="13">
        <v>5045</v>
      </c>
      <c r="F53" s="12">
        <v>1511125</v>
      </c>
      <c r="G53" s="12">
        <v>903970</v>
      </c>
    </row>
    <row r="54" spans="1:7" s="2" customFormat="1" x14ac:dyDescent="0.3">
      <c r="A54" s="10" t="s">
        <v>57</v>
      </c>
      <c r="B54" s="13">
        <v>223015</v>
      </c>
      <c r="C54" s="13">
        <v>83305</v>
      </c>
      <c r="D54" s="13">
        <v>136245</v>
      </c>
      <c r="E54" s="13">
        <v>3465</v>
      </c>
      <c r="F54" s="12">
        <v>950830</v>
      </c>
      <c r="G54" s="12">
        <v>565890</v>
      </c>
    </row>
    <row r="55" spans="1:7" s="2" customFormat="1" x14ac:dyDescent="0.3">
      <c r="A55" s="10" t="s">
        <v>58</v>
      </c>
      <c r="B55" s="13">
        <v>2780</v>
      </c>
      <c r="C55" s="13">
        <v>975</v>
      </c>
      <c r="D55" s="13">
        <v>1755</v>
      </c>
      <c r="E55" s="13">
        <v>45</v>
      </c>
      <c r="F55" s="12">
        <v>24945</v>
      </c>
      <c r="G55" s="12">
        <v>13070</v>
      </c>
    </row>
    <row r="56" spans="1:7" s="2" customFormat="1" x14ac:dyDescent="0.3">
      <c r="A56" s="10" t="s">
        <v>59</v>
      </c>
      <c r="B56" s="13">
        <v>88405</v>
      </c>
      <c r="C56" s="13">
        <v>37420</v>
      </c>
      <c r="D56" s="13">
        <v>49735</v>
      </c>
      <c r="E56" s="13">
        <v>1250</v>
      </c>
      <c r="F56" s="12">
        <v>415265</v>
      </c>
      <c r="G56" s="12">
        <v>253920</v>
      </c>
    </row>
    <row r="57" spans="1:7" s="2" customFormat="1" x14ac:dyDescent="0.3">
      <c r="A57" s="10" t="s">
        <v>60</v>
      </c>
      <c r="B57" s="13">
        <v>4675</v>
      </c>
      <c r="C57" s="13">
        <v>1940</v>
      </c>
      <c r="D57" s="13">
        <v>2670</v>
      </c>
      <c r="E57" s="13">
        <v>65</v>
      </c>
      <c r="F57" s="12">
        <v>24075</v>
      </c>
      <c r="G57" s="12">
        <v>15175</v>
      </c>
    </row>
    <row r="58" spans="1:7" s="2" customFormat="1" x14ac:dyDescent="0.3">
      <c r="A58" s="10" t="s">
        <v>61</v>
      </c>
      <c r="B58" s="13">
        <v>6550</v>
      </c>
      <c r="C58" s="13">
        <v>2875</v>
      </c>
      <c r="D58" s="13">
        <v>3640</v>
      </c>
      <c r="E58" s="13">
        <v>35</v>
      </c>
      <c r="F58" s="12">
        <v>38005</v>
      </c>
      <c r="G58" s="12">
        <v>21670</v>
      </c>
    </row>
    <row r="59" spans="1:7" s="2" customFormat="1" x14ac:dyDescent="0.3">
      <c r="A59" s="10" t="s">
        <v>62</v>
      </c>
      <c r="B59" s="13">
        <v>12960</v>
      </c>
      <c r="C59" s="13">
        <v>4780</v>
      </c>
      <c r="D59" s="13">
        <v>8000</v>
      </c>
      <c r="E59" s="13">
        <v>180</v>
      </c>
      <c r="F59" s="12">
        <v>58000</v>
      </c>
      <c r="G59" s="12">
        <v>34245</v>
      </c>
    </row>
    <row r="60" spans="1:7" s="2" customFormat="1" x14ac:dyDescent="0.3">
      <c r="F60" s="3"/>
      <c r="G60" s="3"/>
    </row>
    <row r="61" spans="1:7" s="2" customFormat="1" x14ac:dyDescent="0.3">
      <c r="A61" s="10" t="s">
        <v>63</v>
      </c>
      <c r="B61" s="11" t="s">
        <v>0</v>
      </c>
      <c r="C61" s="11" t="s">
        <v>38</v>
      </c>
      <c r="D61" s="11" t="s">
        <v>39</v>
      </c>
      <c r="E61" s="11" t="s">
        <v>22</v>
      </c>
      <c r="F61" s="11" t="s">
        <v>1</v>
      </c>
      <c r="G61" s="11" t="s">
        <v>2</v>
      </c>
    </row>
    <row r="62" spans="1:7" s="2" customFormat="1" x14ac:dyDescent="0.3">
      <c r="A62" s="10" t="s">
        <v>57</v>
      </c>
      <c r="B62" s="14">
        <f>B54/B$53</f>
        <v>0.65905699129689554</v>
      </c>
      <c r="C62" s="14">
        <f t="shared" ref="C62:G62" si="10">C54/C$53</f>
        <v>0.63453555242411552</v>
      </c>
      <c r="D62" s="14">
        <f t="shared" si="10"/>
        <v>0.67432997599544653</v>
      </c>
      <c r="E62" s="14">
        <f t="shared" si="10"/>
        <v>0.68681863230921703</v>
      </c>
      <c r="F62" s="15">
        <f t="shared" si="10"/>
        <v>0.62921995202249981</v>
      </c>
      <c r="G62" s="15">
        <f t="shared" si="10"/>
        <v>0.6260052877860991</v>
      </c>
    </row>
    <row r="63" spans="1:7" s="2" customFormat="1" x14ac:dyDescent="0.3">
      <c r="A63" s="10" t="s">
        <v>58</v>
      </c>
      <c r="B63" s="14">
        <f t="shared" ref="B63:B67" si="11">B55/B$53</f>
        <v>8.2154941856169752E-3</v>
      </c>
      <c r="C63" s="14">
        <f t="shared" ref="C63:G63" si="12">C55/C$53</f>
        <v>7.4265910043036145E-3</v>
      </c>
      <c r="D63" s="14">
        <f t="shared" si="12"/>
        <v>8.6861837709421175E-3</v>
      </c>
      <c r="E63" s="14">
        <f t="shared" si="12"/>
        <v>8.9197224975222991E-3</v>
      </c>
      <c r="F63" s="15">
        <f t="shared" si="12"/>
        <v>1.6507568864256764E-2</v>
      </c>
      <c r="G63" s="15">
        <f t="shared" si="12"/>
        <v>1.4458444417403233E-2</v>
      </c>
    </row>
    <row r="64" spans="1:7" s="2" customFormat="1" x14ac:dyDescent="0.3">
      <c r="A64" s="10" t="s">
        <v>59</v>
      </c>
      <c r="B64" s="14">
        <f t="shared" si="11"/>
        <v>0.2612556703163556</v>
      </c>
      <c r="C64" s="14">
        <f t="shared" ref="C64:G64" si="13">C56/C$53</f>
        <v>0.28502875423696539</v>
      </c>
      <c r="D64" s="14">
        <f t="shared" si="13"/>
        <v>0.24615803410131407</v>
      </c>
      <c r="E64" s="14">
        <f t="shared" si="13"/>
        <v>0.24777006937561943</v>
      </c>
      <c r="F64" s="15">
        <f t="shared" si="13"/>
        <v>0.27480519480519483</v>
      </c>
      <c r="G64" s="15">
        <f t="shared" si="13"/>
        <v>0.2808942774649601</v>
      </c>
    </row>
    <row r="65" spans="1:7" s="2" customFormat="1" x14ac:dyDescent="0.3">
      <c r="A65" s="10" t="s">
        <v>140</v>
      </c>
      <c r="B65" s="14">
        <f t="shared" si="11"/>
        <v>1.3815624215021352E-2</v>
      </c>
      <c r="C65" s="14">
        <f t="shared" ref="C65:G65" si="14">C57/C$53</f>
        <v>1.4777011844460525E-2</v>
      </c>
      <c r="D65" s="14">
        <f t="shared" si="14"/>
        <v>1.3214877873740998E-2</v>
      </c>
      <c r="E65" s="14">
        <f t="shared" si="14"/>
        <v>1.288404360753221E-2</v>
      </c>
      <c r="F65" s="15">
        <f t="shared" si="14"/>
        <v>1.5931838861775169E-2</v>
      </c>
      <c r="G65" s="15">
        <f t="shared" si="14"/>
        <v>1.6787061517528238E-2</v>
      </c>
    </row>
    <row r="66" spans="1:7" s="2" customFormat="1" x14ac:dyDescent="0.3">
      <c r="A66" s="10" t="s">
        <v>61</v>
      </c>
      <c r="B66" s="14">
        <f t="shared" si="11"/>
        <v>1.935664996970906E-2</v>
      </c>
      <c r="C66" s="14">
        <f t="shared" ref="C66:G66" si="15">C58/C$53</f>
        <v>2.1898922192177324E-2</v>
      </c>
      <c r="D66" s="14">
        <f t="shared" si="15"/>
        <v>1.8015788561954019E-2</v>
      </c>
      <c r="E66" s="14">
        <f t="shared" si="15"/>
        <v>6.9375619425173438E-3</v>
      </c>
      <c r="F66" s="15">
        <f t="shared" si="15"/>
        <v>2.5150136487716107E-2</v>
      </c>
      <c r="G66" s="15">
        <f t="shared" si="15"/>
        <v>2.3972034470170472E-2</v>
      </c>
    </row>
    <row r="67" spans="1:7" s="2" customFormat="1" x14ac:dyDescent="0.3">
      <c r="A67" s="10" t="s">
        <v>62</v>
      </c>
      <c r="B67" s="14">
        <f t="shared" si="11"/>
        <v>3.8299570016401434E-2</v>
      </c>
      <c r="C67" s="14">
        <f t="shared" ref="C67:G67" si="16">C59/C$53</f>
        <v>3.6409338462124387E-2</v>
      </c>
      <c r="D67" s="14">
        <f t="shared" si="16"/>
        <v>3.9595139696602243E-2</v>
      </c>
      <c r="E67" s="14">
        <f t="shared" si="16"/>
        <v>3.5678889990089196E-2</v>
      </c>
      <c r="F67" s="15">
        <f t="shared" si="16"/>
        <v>3.8382000165439654E-2</v>
      </c>
      <c r="G67" s="15">
        <f t="shared" si="16"/>
        <v>3.7882894343838847E-2</v>
      </c>
    </row>
    <row r="68" spans="1:7" s="2" customFormat="1" x14ac:dyDescent="0.3">
      <c r="B68" s="6"/>
      <c r="C68" s="6"/>
      <c r="D68" s="6"/>
      <c r="E68" s="6"/>
      <c r="F68" s="7"/>
      <c r="G68" s="7"/>
    </row>
    <row r="69" spans="1:7" s="2" customFormat="1" x14ac:dyDescent="0.3">
      <c r="A69" s="10" t="s">
        <v>64</v>
      </c>
      <c r="B69" s="11" t="s">
        <v>0</v>
      </c>
      <c r="C69" s="11" t="s">
        <v>20</v>
      </c>
      <c r="D69" s="11" t="s">
        <v>39</v>
      </c>
      <c r="E69" s="11" t="s">
        <v>22</v>
      </c>
      <c r="F69" s="11" t="s">
        <v>1</v>
      </c>
      <c r="G69" s="11" t="s">
        <v>2</v>
      </c>
    </row>
    <row r="70" spans="1:7" s="2" customFormat="1" x14ac:dyDescent="0.3">
      <c r="A70" s="10" t="s">
        <v>5</v>
      </c>
      <c r="B70" s="13">
        <v>434100</v>
      </c>
      <c r="C70" s="13">
        <v>165765</v>
      </c>
      <c r="D70" s="13">
        <v>261710</v>
      </c>
      <c r="E70" s="13">
        <v>6635</v>
      </c>
      <c r="F70" s="12">
        <v>1924635</v>
      </c>
      <c r="G70" s="12">
        <v>1150415</v>
      </c>
    </row>
    <row r="71" spans="1:7" s="2" customFormat="1" x14ac:dyDescent="0.3">
      <c r="A71" s="10" t="s">
        <v>65</v>
      </c>
      <c r="B71" s="13">
        <v>343375</v>
      </c>
      <c r="C71" s="13">
        <v>132140</v>
      </c>
      <c r="D71" s="13">
        <v>205500</v>
      </c>
      <c r="E71" s="13">
        <v>5735</v>
      </c>
      <c r="F71" s="12">
        <v>1507380</v>
      </c>
      <c r="G71" s="12">
        <v>928840</v>
      </c>
    </row>
    <row r="72" spans="1:7" s="2" customFormat="1" x14ac:dyDescent="0.3">
      <c r="A72" s="10"/>
      <c r="B72" s="13"/>
      <c r="C72" s="13"/>
      <c r="D72" s="13"/>
      <c r="E72" s="13"/>
      <c r="F72" s="12"/>
      <c r="G72" s="12"/>
    </row>
    <row r="73" spans="1:7" s="2" customFormat="1" x14ac:dyDescent="0.3">
      <c r="A73" s="10" t="s">
        <v>66</v>
      </c>
      <c r="B73" s="11" t="s">
        <v>0</v>
      </c>
      <c r="C73" s="11" t="s">
        <v>20</v>
      </c>
      <c r="D73" s="11" t="s">
        <v>39</v>
      </c>
      <c r="E73" s="11" t="s">
        <v>22</v>
      </c>
      <c r="F73" s="11" t="s">
        <v>1</v>
      </c>
      <c r="G73" s="11" t="s">
        <v>2</v>
      </c>
    </row>
    <row r="74" spans="1:7" x14ac:dyDescent="0.3">
      <c r="A74" s="10" t="s">
        <v>67</v>
      </c>
      <c r="B74" s="14">
        <f t="shared" ref="B74:G74" si="17">B71/B$70</f>
        <v>0.79100437687168856</v>
      </c>
      <c r="C74" s="14">
        <f t="shared" si="17"/>
        <v>0.79715259554188156</v>
      </c>
      <c r="D74" s="14">
        <f t="shared" si="17"/>
        <v>0.78522028199151728</v>
      </c>
      <c r="E74" s="14">
        <f t="shared" si="17"/>
        <v>0.86435568952524489</v>
      </c>
      <c r="F74" s="15">
        <f t="shared" si="17"/>
        <v>0.78320304888978953</v>
      </c>
      <c r="G74" s="15">
        <f t="shared" si="17"/>
        <v>0.8073955920254865</v>
      </c>
    </row>
    <row r="75" spans="1:7" x14ac:dyDescent="0.3">
      <c r="B75" s="8"/>
      <c r="C75" s="8"/>
      <c r="D75" s="8"/>
      <c r="E75" s="8"/>
      <c r="F75" s="9"/>
      <c r="G75" s="9"/>
    </row>
    <row r="76" spans="1:7" x14ac:dyDescent="0.3">
      <c r="A76" s="10" t="s">
        <v>78</v>
      </c>
      <c r="B76" s="11" t="s">
        <v>0</v>
      </c>
      <c r="C76" s="11" t="s">
        <v>38</v>
      </c>
      <c r="D76" s="11" t="s">
        <v>39</v>
      </c>
      <c r="E76" s="11" t="s">
        <v>22</v>
      </c>
      <c r="F76" s="11" t="s">
        <v>1</v>
      </c>
      <c r="G76" s="11" t="s">
        <v>2</v>
      </c>
    </row>
    <row r="77" spans="1:7" x14ac:dyDescent="0.3">
      <c r="A77" s="10" t="s">
        <v>6</v>
      </c>
      <c r="B77" s="13">
        <v>434105</v>
      </c>
      <c r="C77" s="13">
        <v>165760</v>
      </c>
      <c r="D77" s="13">
        <v>261705</v>
      </c>
      <c r="E77" s="13">
        <v>6635</v>
      </c>
      <c r="F77" s="12">
        <v>1924635</v>
      </c>
      <c r="G77" s="12">
        <v>1150415</v>
      </c>
    </row>
    <row r="78" spans="1:7" x14ac:dyDescent="0.3">
      <c r="A78" s="10" t="s">
        <v>68</v>
      </c>
      <c r="B78" s="13">
        <v>10595</v>
      </c>
      <c r="C78" s="13">
        <v>3835</v>
      </c>
      <c r="D78" s="13">
        <v>6690</v>
      </c>
      <c r="E78" s="13">
        <v>70</v>
      </c>
      <c r="F78" s="12">
        <v>73545</v>
      </c>
      <c r="G78" s="12">
        <v>38785</v>
      </c>
    </row>
    <row r="79" spans="1:7" x14ac:dyDescent="0.3">
      <c r="A79" s="10" t="s">
        <v>69</v>
      </c>
      <c r="B79" s="13">
        <v>124500</v>
      </c>
      <c r="C79" s="13">
        <v>41450</v>
      </c>
      <c r="D79" s="13">
        <v>80485</v>
      </c>
      <c r="E79" s="13">
        <v>2565</v>
      </c>
      <c r="F79" s="12">
        <v>601155</v>
      </c>
      <c r="G79" s="12">
        <v>344005</v>
      </c>
    </row>
    <row r="80" spans="1:7" x14ac:dyDescent="0.3">
      <c r="A80" s="10" t="s">
        <v>70</v>
      </c>
      <c r="B80" s="13">
        <v>299005</v>
      </c>
      <c r="C80" s="13">
        <v>120480</v>
      </c>
      <c r="D80" s="13">
        <v>174530</v>
      </c>
      <c r="E80" s="13">
        <v>3995</v>
      </c>
      <c r="F80" s="12">
        <v>1249940</v>
      </c>
      <c r="G80" s="12">
        <v>767625</v>
      </c>
    </row>
    <row r="81" spans="1:7" x14ac:dyDescent="0.3">
      <c r="A81" s="10" t="s">
        <v>71</v>
      </c>
      <c r="B81" s="13">
        <v>22045</v>
      </c>
      <c r="C81" s="13">
        <v>11150</v>
      </c>
      <c r="D81" s="13">
        <v>10580</v>
      </c>
      <c r="E81" s="13">
        <v>310</v>
      </c>
      <c r="F81" s="12">
        <v>147225</v>
      </c>
      <c r="G81" s="12">
        <v>79715</v>
      </c>
    </row>
    <row r="82" spans="1:7" x14ac:dyDescent="0.3">
      <c r="A82" s="10" t="s">
        <v>72</v>
      </c>
      <c r="B82" s="13">
        <v>27535</v>
      </c>
      <c r="C82" s="13">
        <v>10055</v>
      </c>
      <c r="D82" s="13">
        <v>16865</v>
      </c>
      <c r="E82" s="13">
        <v>615</v>
      </c>
      <c r="F82" s="12">
        <v>125950</v>
      </c>
      <c r="G82" s="12">
        <v>80095</v>
      </c>
    </row>
    <row r="83" spans="1:7" x14ac:dyDescent="0.3">
      <c r="A83" s="10" t="s">
        <v>73</v>
      </c>
      <c r="B83" s="13">
        <v>78575</v>
      </c>
      <c r="C83" s="13">
        <v>30555</v>
      </c>
      <c r="D83" s="13">
        <v>46545</v>
      </c>
      <c r="E83" s="13">
        <v>1475</v>
      </c>
      <c r="F83" s="12">
        <v>306200</v>
      </c>
      <c r="G83" s="12">
        <v>206595</v>
      </c>
    </row>
    <row r="84" spans="1:7" x14ac:dyDescent="0.3">
      <c r="A84" s="10" t="s">
        <v>74</v>
      </c>
      <c r="B84" s="13">
        <v>120360</v>
      </c>
      <c r="C84" s="13">
        <v>46920</v>
      </c>
      <c r="D84" s="13">
        <v>72215</v>
      </c>
      <c r="E84" s="13">
        <v>1225</v>
      </c>
      <c r="F84" s="12">
        <v>433185</v>
      </c>
      <c r="G84" s="12">
        <v>277825</v>
      </c>
    </row>
    <row r="85" spans="1:7" x14ac:dyDescent="0.3">
      <c r="A85" s="10" t="s">
        <v>75</v>
      </c>
      <c r="B85" s="13">
        <v>66200</v>
      </c>
      <c r="C85" s="13">
        <v>26860</v>
      </c>
      <c r="D85" s="13">
        <v>38600</v>
      </c>
      <c r="E85" s="13">
        <v>735</v>
      </c>
      <c r="F85" s="12">
        <v>221795</v>
      </c>
      <c r="G85" s="12">
        <v>151665</v>
      </c>
    </row>
    <row r="86" spans="1:7" x14ac:dyDescent="0.3">
      <c r="A86" s="10" t="s">
        <v>76</v>
      </c>
      <c r="B86" s="13">
        <v>54155</v>
      </c>
      <c r="C86" s="13">
        <v>20060</v>
      </c>
      <c r="D86" s="13">
        <v>33615</v>
      </c>
      <c r="E86" s="13">
        <v>485</v>
      </c>
      <c r="F86" s="12">
        <v>211390</v>
      </c>
      <c r="G86" s="12">
        <v>126155</v>
      </c>
    </row>
    <row r="87" spans="1:7" s="2" customFormat="1" x14ac:dyDescent="0.3">
      <c r="A87" s="10" t="s">
        <v>77</v>
      </c>
      <c r="B87" s="13">
        <v>50490</v>
      </c>
      <c r="C87" s="13">
        <v>21800</v>
      </c>
      <c r="D87" s="13">
        <v>28320</v>
      </c>
      <c r="E87" s="13">
        <v>370</v>
      </c>
      <c r="F87" s="12">
        <v>237370</v>
      </c>
      <c r="G87" s="12">
        <v>123395</v>
      </c>
    </row>
    <row r="88" spans="1:7" s="2" customFormat="1" x14ac:dyDescent="0.3">
      <c r="B88" s="5"/>
      <c r="C88" s="5"/>
      <c r="D88" s="5"/>
      <c r="E88" s="5"/>
      <c r="F88" s="4"/>
      <c r="G88" s="4"/>
    </row>
    <row r="89" spans="1:7" x14ac:dyDescent="0.3">
      <c r="A89" s="10" t="s">
        <v>79</v>
      </c>
      <c r="B89" s="11" t="s">
        <v>0</v>
      </c>
      <c r="C89" s="11" t="s">
        <v>38</v>
      </c>
      <c r="D89" s="11" t="s">
        <v>21</v>
      </c>
      <c r="E89" s="11" t="s">
        <v>22</v>
      </c>
      <c r="F89" s="11" t="s">
        <v>1</v>
      </c>
      <c r="G89" s="11" t="s">
        <v>2</v>
      </c>
    </row>
    <row r="90" spans="1:7" x14ac:dyDescent="0.3">
      <c r="A90" s="10" t="s">
        <v>68</v>
      </c>
      <c r="B90" s="14">
        <f t="shared" ref="B90:G99" si="18">B78/B$77</f>
        <v>2.4406537588832194E-2</v>
      </c>
      <c r="C90" s="14">
        <f t="shared" si="18"/>
        <v>2.3135859073359074E-2</v>
      </c>
      <c r="D90" s="14">
        <f t="shared" si="18"/>
        <v>2.5563134063162723E-2</v>
      </c>
      <c r="E90" s="14">
        <f t="shared" si="18"/>
        <v>1.0550113036925395E-2</v>
      </c>
      <c r="F90" s="15">
        <f t="shared" si="18"/>
        <v>3.8212440280884427E-2</v>
      </c>
      <c r="G90" s="15">
        <f t="shared" si="18"/>
        <v>3.3713920628642709E-2</v>
      </c>
    </row>
    <row r="91" spans="1:7" x14ac:dyDescent="0.3">
      <c r="A91" s="10" t="s">
        <v>69</v>
      </c>
      <c r="B91" s="14">
        <f t="shared" si="18"/>
        <v>0.28679697308254914</v>
      </c>
      <c r="C91" s="14">
        <f t="shared" si="18"/>
        <v>0.2500603281853282</v>
      </c>
      <c r="D91" s="14">
        <f t="shared" si="18"/>
        <v>0.30754093349381939</v>
      </c>
      <c r="E91" s="14">
        <f t="shared" si="18"/>
        <v>0.38658628485305202</v>
      </c>
      <c r="F91" s="15">
        <f t="shared" si="18"/>
        <v>0.31234753602631149</v>
      </c>
      <c r="G91" s="15">
        <f t="shared" si="18"/>
        <v>0.29902687291107993</v>
      </c>
    </row>
    <row r="92" spans="1:7" x14ac:dyDescent="0.3">
      <c r="A92" s="10" t="s">
        <v>70</v>
      </c>
      <c r="B92" s="14">
        <f t="shared" si="18"/>
        <v>0.68878497137789241</v>
      </c>
      <c r="C92" s="14">
        <f t="shared" si="18"/>
        <v>0.72683397683397688</v>
      </c>
      <c r="D92" s="14">
        <f t="shared" si="18"/>
        <v>0.66689593244301792</v>
      </c>
      <c r="E92" s="14">
        <f t="shared" si="18"/>
        <v>0.60211002260738511</v>
      </c>
      <c r="F92" s="15">
        <f t="shared" si="18"/>
        <v>0.64944262158798938</v>
      </c>
      <c r="G92" s="15">
        <f t="shared" si="18"/>
        <v>0.66725920646027737</v>
      </c>
    </row>
    <row r="93" spans="1:7" x14ac:dyDescent="0.3">
      <c r="A93" s="10" t="s">
        <v>80</v>
      </c>
      <c r="B93" s="14">
        <f t="shared" si="18"/>
        <v>5.0782644751845754E-2</v>
      </c>
      <c r="C93" s="14">
        <f t="shared" si="18"/>
        <v>6.7265926640926635E-2</v>
      </c>
      <c r="D93" s="14">
        <f t="shared" si="18"/>
        <v>4.0427198563267805E-2</v>
      </c>
      <c r="E93" s="14">
        <f t="shared" si="18"/>
        <v>4.672192916352675E-2</v>
      </c>
      <c r="F93" s="15">
        <f t="shared" si="18"/>
        <v>7.6495023731772513E-2</v>
      </c>
      <c r="G93" s="15">
        <f t="shared" si="18"/>
        <v>6.9292385791214481E-2</v>
      </c>
    </row>
    <row r="94" spans="1:7" x14ac:dyDescent="0.3">
      <c r="A94" s="10" t="s">
        <v>72</v>
      </c>
      <c r="B94" s="14">
        <f t="shared" si="18"/>
        <v>6.3429354649220809E-2</v>
      </c>
      <c r="C94" s="14">
        <f t="shared" si="18"/>
        <v>6.0659990347490346E-2</v>
      </c>
      <c r="D94" s="14">
        <f t="shared" si="18"/>
        <v>6.4442788636059692E-2</v>
      </c>
      <c r="E94" s="14">
        <f t="shared" si="18"/>
        <v>9.2690278824415981E-2</v>
      </c>
      <c r="F94" s="15">
        <f t="shared" si="18"/>
        <v>6.5440979718232289E-2</v>
      </c>
      <c r="G94" s="15">
        <f t="shared" si="18"/>
        <v>6.9622701372982793E-2</v>
      </c>
    </row>
    <row r="95" spans="1:7" x14ac:dyDescent="0.3">
      <c r="A95" s="10" t="s">
        <v>73</v>
      </c>
      <c r="B95" s="14">
        <f t="shared" si="18"/>
        <v>0.18100459566233976</v>
      </c>
      <c r="C95" s="14">
        <f t="shared" si="18"/>
        <v>0.18433277027027026</v>
      </c>
      <c r="D95" s="14">
        <f t="shared" si="18"/>
        <v>0.1778529260044707</v>
      </c>
      <c r="E95" s="14">
        <f t="shared" si="18"/>
        <v>0.22230595327807084</v>
      </c>
      <c r="F95" s="15">
        <f t="shared" si="18"/>
        <v>0.15909510114904904</v>
      </c>
      <c r="G95" s="15">
        <f t="shared" si="18"/>
        <v>0.17958302004059404</v>
      </c>
    </row>
    <row r="96" spans="1:7" x14ac:dyDescent="0.3">
      <c r="A96" s="10" t="s">
        <v>74</v>
      </c>
      <c r="B96" s="14">
        <f t="shared" si="18"/>
        <v>0.27726010988124994</v>
      </c>
      <c r="C96" s="14">
        <f t="shared" si="18"/>
        <v>0.28305984555984554</v>
      </c>
      <c r="D96" s="14">
        <f t="shared" si="18"/>
        <v>0.27594046732007416</v>
      </c>
      <c r="E96" s="14">
        <f t="shared" si="18"/>
        <v>0.18462697814619441</v>
      </c>
      <c r="F96" s="15">
        <f t="shared" si="18"/>
        <v>0.22507384517064274</v>
      </c>
      <c r="G96" s="15">
        <f t="shared" si="18"/>
        <v>0.24149980659153436</v>
      </c>
    </row>
    <row r="97" spans="1:7" x14ac:dyDescent="0.3">
      <c r="A97" s="10" t="s">
        <v>75</v>
      </c>
      <c r="B97" s="14">
        <f t="shared" si="18"/>
        <v>0.15249766761497793</v>
      </c>
      <c r="C97" s="14">
        <f t="shared" si="18"/>
        <v>0.16204150579150578</v>
      </c>
      <c r="D97" s="14">
        <f t="shared" si="18"/>
        <v>0.14749431611929462</v>
      </c>
      <c r="E97" s="14">
        <f t="shared" si="18"/>
        <v>0.11077618688771665</v>
      </c>
      <c r="F97" s="15">
        <f t="shared" si="18"/>
        <v>0.11524003252564773</v>
      </c>
      <c r="G97" s="15">
        <f t="shared" si="18"/>
        <v>0.13183503344445266</v>
      </c>
    </row>
    <row r="98" spans="1:7" x14ac:dyDescent="0.3">
      <c r="A98" s="10" t="s">
        <v>76</v>
      </c>
      <c r="B98" s="14">
        <f t="shared" si="18"/>
        <v>0.12475092431554578</v>
      </c>
      <c r="C98" s="14">
        <f t="shared" si="18"/>
        <v>0.12101833976833977</v>
      </c>
      <c r="D98" s="14">
        <f t="shared" si="18"/>
        <v>0.12844615120077951</v>
      </c>
      <c r="E98" s="14">
        <f t="shared" si="18"/>
        <v>7.3097211755840247E-2</v>
      </c>
      <c r="F98" s="15">
        <f t="shared" si="18"/>
        <v>0.10983381264499502</v>
      </c>
      <c r="G98" s="15">
        <f t="shared" si="18"/>
        <v>0.10966042688942686</v>
      </c>
    </row>
    <row r="99" spans="1:7" s="2" customFormat="1" x14ac:dyDescent="0.3">
      <c r="A99" s="10" t="s">
        <v>77</v>
      </c>
      <c r="B99" s="14">
        <f t="shared" si="18"/>
        <v>0.1163082664332362</v>
      </c>
      <c r="C99" s="14">
        <f t="shared" si="18"/>
        <v>0.13151544401544402</v>
      </c>
      <c r="D99" s="14">
        <f t="shared" si="18"/>
        <v>0.108213446437783</v>
      </c>
      <c r="E99" s="14">
        <f t="shared" si="18"/>
        <v>5.5764883195177091E-2</v>
      </c>
      <c r="F99" s="15">
        <f t="shared" si="18"/>
        <v>0.12333247602792217</v>
      </c>
      <c r="G99" s="15">
        <f t="shared" si="18"/>
        <v>0.10726129266395171</v>
      </c>
    </row>
    <row r="100" spans="1:7" s="2" customFormat="1" x14ac:dyDescent="0.3">
      <c r="B100" s="5"/>
      <c r="C100" s="5"/>
      <c r="D100" s="5"/>
      <c r="E100" s="5"/>
      <c r="F100" s="4"/>
      <c r="G100" s="4"/>
    </row>
    <row r="101" spans="1:7" x14ac:dyDescent="0.3">
      <c r="A101" s="10" t="s">
        <v>81</v>
      </c>
      <c r="B101" s="11" t="s">
        <v>0</v>
      </c>
      <c r="C101" s="11" t="s">
        <v>38</v>
      </c>
      <c r="D101" s="11" t="s">
        <v>39</v>
      </c>
      <c r="E101" s="11" t="s">
        <v>22</v>
      </c>
      <c r="F101" s="11" t="s">
        <v>1</v>
      </c>
      <c r="G101" s="11" t="s">
        <v>2</v>
      </c>
    </row>
    <row r="102" spans="1:7" ht="15.75" customHeight="1" x14ac:dyDescent="0.3">
      <c r="A102" s="10" t="s">
        <v>7</v>
      </c>
      <c r="B102" s="10">
        <v>338385</v>
      </c>
      <c r="C102" s="10">
        <v>131290</v>
      </c>
      <c r="D102" s="10">
        <v>202045</v>
      </c>
      <c r="E102" s="10">
        <v>5045</v>
      </c>
      <c r="F102" s="11">
        <v>1511125</v>
      </c>
      <c r="G102" s="11">
        <v>903965</v>
      </c>
    </row>
    <row r="103" spans="1:7" x14ac:dyDescent="0.3">
      <c r="A103" s="10" t="s">
        <v>8</v>
      </c>
      <c r="B103" s="10">
        <v>58275</v>
      </c>
      <c r="C103" s="10">
        <v>16975</v>
      </c>
      <c r="D103" s="10">
        <v>40250</v>
      </c>
      <c r="E103" s="10">
        <v>1050</v>
      </c>
      <c r="F103" s="11">
        <v>263820</v>
      </c>
      <c r="G103" s="11">
        <v>145140</v>
      </c>
    </row>
    <row r="104" spans="1:7" x14ac:dyDescent="0.3">
      <c r="A104" s="10" t="s">
        <v>9</v>
      </c>
      <c r="B104" s="10">
        <v>87720</v>
      </c>
      <c r="C104" s="10">
        <v>29340</v>
      </c>
      <c r="D104" s="10">
        <v>56965</v>
      </c>
      <c r="E104" s="10">
        <v>1420</v>
      </c>
      <c r="F104" s="11">
        <v>391695</v>
      </c>
      <c r="G104" s="11">
        <v>224290</v>
      </c>
    </row>
    <row r="105" spans="1:7" s="2" customFormat="1" x14ac:dyDescent="0.3">
      <c r="A105" s="10" t="s">
        <v>10</v>
      </c>
      <c r="B105" s="10">
        <v>192380</v>
      </c>
      <c r="C105" s="10">
        <v>84970</v>
      </c>
      <c r="D105" s="10">
        <v>104830</v>
      </c>
      <c r="E105" s="10">
        <v>2580</v>
      </c>
      <c r="F105" s="11">
        <v>855615</v>
      </c>
      <c r="G105" s="11">
        <v>534540</v>
      </c>
    </row>
    <row r="106" spans="1:7" x14ac:dyDescent="0.3">
      <c r="A106" s="10" t="s">
        <v>85</v>
      </c>
      <c r="B106" s="10">
        <v>8235</v>
      </c>
      <c r="C106" s="10">
        <v>3055</v>
      </c>
      <c r="D106" s="10">
        <v>5055</v>
      </c>
      <c r="E106" s="10">
        <v>125</v>
      </c>
      <c r="F106" s="11">
        <v>44540</v>
      </c>
      <c r="G106" s="11">
        <v>22155</v>
      </c>
    </row>
    <row r="107" spans="1:7" x14ac:dyDescent="0.3">
      <c r="A107" s="10" t="s">
        <v>86</v>
      </c>
      <c r="B107" s="10">
        <v>5310</v>
      </c>
      <c r="C107" s="10">
        <v>1910</v>
      </c>
      <c r="D107" s="10">
        <v>3315</v>
      </c>
      <c r="E107" s="10">
        <v>90</v>
      </c>
      <c r="F107" s="11">
        <v>27290</v>
      </c>
      <c r="G107" s="11">
        <v>14155</v>
      </c>
    </row>
    <row r="108" spans="1:7" x14ac:dyDescent="0.3">
      <c r="A108" s="10" t="s">
        <v>87</v>
      </c>
      <c r="B108" s="10">
        <v>2920</v>
      </c>
      <c r="C108" s="10">
        <v>1145</v>
      </c>
      <c r="D108" s="10">
        <v>1735</v>
      </c>
      <c r="E108" s="10">
        <v>35</v>
      </c>
      <c r="F108" s="11">
        <v>17250</v>
      </c>
      <c r="G108" s="11">
        <v>8000</v>
      </c>
    </row>
    <row r="109" spans="1:7" x14ac:dyDescent="0.3">
      <c r="A109" s="10" t="s">
        <v>88</v>
      </c>
      <c r="B109" s="10">
        <v>41365</v>
      </c>
      <c r="C109" s="10">
        <v>15135</v>
      </c>
      <c r="D109" s="10">
        <v>25475</v>
      </c>
      <c r="E109" s="10">
        <v>745</v>
      </c>
      <c r="F109" s="11">
        <v>185535</v>
      </c>
      <c r="G109" s="11">
        <v>114595</v>
      </c>
    </row>
    <row r="110" spans="1:7" x14ac:dyDescent="0.3">
      <c r="A110" s="10" t="s">
        <v>89</v>
      </c>
      <c r="B110" s="10">
        <v>9365</v>
      </c>
      <c r="C110" s="10">
        <v>3815</v>
      </c>
      <c r="D110" s="10">
        <v>5420</v>
      </c>
      <c r="E110" s="10">
        <v>130</v>
      </c>
      <c r="F110" s="11">
        <v>46235</v>
      </c>
      <c r="G110" s="11">
        <v>24975</v>
      </c>
    </row>
    <row r="111" spans="1:7" x14ac:dyDescent="0.3">
      <c r="A111" s="10" t="s">
        <v>138</v>
      </c>
      <c r="B111" s="10">
        <v>133420</v>
      </c>
      <c r="C111" s="10">
        <v>62960</v>
      </c>
      <c r="D111" s="10">
        <v>68875</v>
      </c>
      <c r="E111" s="10">
        <v>1580</v>
      </c>
      <c r="F111" s="11">
        <v>579300</v>
      </c>
      <c r="G111" s="11">
        <v>372815</v>
      </c>
    </row>
    <row r="112" spans="1:7" x14ac:dyDescent="0.3">
      <c r="A112" s="10" t="s">
        <v>91</v>
      </c>
      <c r="B112" s="10">
        <v>83930</v>
      </c>
      <c r="C112" s="10">
        <v>38215</v>
      </c>
      <c r="D112" s="10">
        <v>44705</v>
      </c>
      <c r="E112" s="10">
        <v>1015</v>
      </c>
      <c r="F112" s="11">
        <v>344775</v>
      </c>
      <c r="G112" s="11">
        <v>224880</v>
      </c>
    </row>
    <row r="113" spans="1:7" x14ac:dyDescent="0.3">
      <c r="A113" s="10" t="s">
        <v>139</v>
      </c>
      <c r="B113" s="10">
        <v>7695</v>
      </c>
      <c r="C113" s="10">
        <v>3800</v>
      </c>
      <c r="D113" s="10">
        <v>3785</v>
      </c>
      <c r="E113" s="10">
        <v>110</v>
      </c>
      <c r="F113" s="11">
        <v>32060</v>
      </c>
      <c r="G113" s="11">
        <v>20690</v>
      </c>
    </row>
    <row r="114" spans="1:7" x14ac:dyDescent="0.3">
      <c r="A114" s="10" t="s">
        <v>93</v>
      </c>
      <c r="B114" s="10">
        <v>4225</v>
      </c>
      <c r="C114" s="10">
        <v>2365</v>
      </c>
      <c r="D114" s="10">
        <v>1825</v>
      </c>
      <c r="E114" s="10">
        <v>45</v>
      </c>
      <c r="F114" s="11">
        <v>24600</v>
      </c>
      <c r="G114" s="11">
        <v>14885</v>
      </c>
    </row>
    <row r="115" spans="1:7" x14ac:dyDescent="0.3">
      <c r="A115" s="10" t="s">
        <v>95</v>
      </c>
      <c r="B115" s="10">
        <v>35670</v>
      </c>
      <c r="C115" s="10">
        <v>17540</v>
      </c>
      <c r="D115" s="10">
        <v>17755</v>
      </c>
      <c r="E115" s="10">
        <v>375</v>
      </c>
      <c r="F115" s="11">
        <v>162430</v>
      </c>
      <c r="G115" s="11">
        <v>103500</v>
      </c>
    </row>
    <row r="116" spans="1:7" x14ac:dyDescent="0.3">
      <c r="A116" s="10" t="s">
        <v>94</v>
      </c>
      <c r="B116" s="10">
        <v>1895</v>
      </c>
      <c r="C116" s="10">
        <v>1045</v>
      </c>
      <c r="D116" s="10">
        <v>805</v>
      </c>
      <c r="E116" s="10">
        <v>45</v>
      </c>
      <c r="F116" s="11">
        <v>15445</v>
      </c>
      <c r="G116" s="11">
        <v>8855</v>
      </c>
    </row>
    <row r="117" spans="1:7" x14ac:dyDescent="0.3">
      <c r="A117" s="10"/>
      <c r="B117" s="10"/>
      <c r="C117" s="10"/>
      <c r="D117" s="10"/>
      <c r="E117" s="10"/>
      <c r="F117" s="11"/>
      <c r="G117" s="11"/>
    </row>
    <row r="118" spans="1:7" x14ac:dyDescent="0.3">
      <c r="A118" s="10" t="s">
        <v>141</v>
      </c>
      <c r="B118" s="11" t="s">
        <v>0</v>
      </c>
      <c r="C118" s="11" t="s">
        <v>38</v>
      </c>
      <c r="D118" s="11" t="s">
        <v>39</v>
      </c>
      <c r="E118" s="11" t="s">
        <v>22</v>
      </c>
      <c r="F118" s="11" t="s">
        <v>1</v>
      </c>
      <c r="G118" s="11" t="s">
        <v>2</v>
      </c>
    </row>
    <row r="119" spans="1:7" x14ac:dyDescent="0.3">
      <c r="A119" s="10" t="s">
        <v>82</v>
      </c>
      <c r="B119" s="14">
        <f t="shared" ref="B119:G132" si="19">B103/B$102</f>
        <v>0.17221508045569395</v>
      </c>
      <c r="C119" s="14">
        <f t="shared" si="19"/>
        <v>0.12929392946911417</v>
      </c>
      <c r="D119" s="14">
        <f t="shared" si="19"/>
        <v>0.19921304659853004</v>
      </c>
      <c r="E119" s="14">
        <f t="shared" si="19"/>
        <v>0.20812685827552033</v>
      </c>
      <c r="F119" s="15">
        <f t="shared" si="19"/>
        <v>0.17458516006286706</v>
      </c>
      <c r="G119" s="15">
        <f t="shared" si="19"/>
        <v>0.16055931369024243</v>
      </c>
    </row>
    <row r="120" spans="1:7" x14ac:dyDescent="0.3">
      <c r="A120" s="10" t="s">
        <v>83</v>
      </c>
      <c r="B120" s="14">
        <f t="shared" si="19"/>
        <v>0.2592313489073097</v>
      </c>
      <c r="C120" s="14">
        <f t="shared" si="19"/>
        <v>0.22347475055221266</v>
      </c>
      <c r="D120" s="14">
        <f t="shared" si="19"/>
        <v>0.28194214160211833</v>
      </c>
      <c r="E120" s="14">
        <f t="shared" si="19"/>
        <v>0.28146679881070369</v>
      </c>
      <c r="F120" s="15">
        <f t="shared" si="19"/>
        <v>0.25920754404830837</v>
      </c>
      <c r="G120" s="15">
        <f t="shared" si="19"/>
        <v>0.24811801341866113</v>
      </c>
    </row>
    <row r="121" spans="1:7" s="2" customFormat="1" x14ac:dyDescent="0.3">
      <c r="A121" s="10" t="s">
        <v>84</v>
      </c>
      <c r="B121" s="14">
        <f t="shared" si="19"/>
        <v>0.56852401849963796</v>
      </c>
      <c r="C121" s="14">
        <f t="shared" si="19"/>
        <v>0.64719323634701809</v>
      </c>
      <c r="D121" s="14">
        <f t="shared" si="19"/>
        <v>0.5188448117993516</v>
      </c>
      <c r="E121" s="14">
        <f t="shared" si="19"/>
        <v>0.51139742319127846</v>
      </c>
      <c r="F121" s="15">
        <f t="shared" si="19"/>
        <v>0.56621060468194229</v>
      </c>
      <c r="G121" s="15">
        <f t="shared" si="19"/>
        <v>0.59132820407869768</v>
      </c>
    </row>
    <row r="122" spans="1:7" x14ac:dyDescent="0.3">
      <c r="A122" s="10" t="s">
        <v>85</v>
      </c>
      <c r="B122" s="14">
        <f t="shared" si="19"/>
        <v>2.4336185114588411E-2</v>
      </c>
      <c r="C122" s="14">
        <f t="shared" si="19"/>
        <v>2.3269098941275039E-2</v>
      </c>
      <c r="D122" s="14">
        <f t="shared" si="19"/>
        <v>2.5019178895790542E-2</v>
      </c>
      <c r="E122" s="14">
        <f t="shared" si="19"/>
        <v>2.4777006937561942E-2</v>
      </c>
      <c r="F122" s="15">
        <f t="shared" si="19"/>
        <v>2.9474729092563486E-2</v>
      </c>
      <c r="G122" s="15">
        <f t="shared" si="19"/>
        <v>2.4508692261315426E-2</v>
      </c>
    </row>
    <row r="123" spans="1:7" x14ac:dyDescent="0.3">
      <c r="A123" s="10" t="s">
        <v>86</v>
      </c>
      <c r="B123" s="14">
        <f t="shared" si="19"/>
        <v>1.5692184937275588E-2</v>
      </c>
      <c r="C123" s="14">
        <f t="shared" si="19"/>
        <v>1.4547947292253789E-2</v>
      </c>
      <c r="D123" s="14">
        <f t="shared" si="19"/>
        <v>1.6407236011779555E-2</v>
      </c>
      <c r="E123" s="14">
        <f t="shared" si="19"/>
        <v>1.7839444995044598E-2</v>
      </c>
      <c r="F123" s="15">
        <f t="shared" si="19"/>
        <v>1.8059392836462899E-2</v>
      </c>
      <c r="G123" s="15">
        <f t="shared" si="19"/>
        <v>1.5658792099251629E-2</v>
      </c>
    </row>
    <row r="124" spans="1:7" x14ac:dyDescent="0.3">
      <c r="A124" s="10" t="s">
        <v>87</v>
      </c>
      <c r="B124" s="14">
        <f t="shared" si="19"/>
        <v>8.6292241086336572E-3</v>
      </c>
      <c r="C124" s="14">
        <f t="shared" si="19"/>
        <v>8.7211516490212498E-3</v>
      </c>
      <c r="D124" s="14">
        <f t="shared" si="19"/>
        <v>8.5871959217006105E-3</v>
      </c>
      <c r="E124" s="14">
        <f t="shared" si="19"/>
        <v>6.9375619425173438E-3</v>
      </c>
      <c r="F124" s="15">
        <f t="shared" si="19"/>
        <v>1.1415336256100587E-2</v>
      </c>
      <c r="G124" s="15">
        <f t="shared" si="19"/>
        <v>8.8499001620637972E-3</v>
      </c>
    </row>
    <row r="125" spans="1:7" x14ac:dyDescent="0.3">
      <c r="A125" s="10" t="s">
        <v>88</v>
      </c>
      <c r="B125" s="14">
        <f t="shared" si="19"/>
        <v>0.12224241618275042</v>
      </c>
      <c r="C125" s="14">
        <f t="shared" si="19"/>
        <v>0.11527915302003199</v>
      </c>
      <c r="D125" s="14">
        <f t="shared" si="19"/>
        <v>0.12608577297136778</v>
      </c>
      <c r="E125" s="14">
        <f t="shared" si="19"/>
        <v>0.14767096134786917</v>
      </c>
      <c r="F125" s="15">
        <f t="shared" si="19"/>
        <v>0.12277938621887667</v>
      </c>
      <c r="G125" s="15">
        <f t="shared" si="19"/>
        <v>0.12676928863396258</v>
      </c>
    </row>
    <row r="126" spans="1:7" x14ac:dyDescent="0.3">
      <c r="A126" s="10" t="s">
        <v>89</v>
      </c>
      <c r="B126" s="14">
        <f t="shared" si="19"/>
        <v>2.7675576636080206E-2</v>
      </c>
      <c r="C126" s="14">
        <f t="shared" si="19"/>
        <v>2.9057810952852463E-2</v>
      </c>
      <c r="D126" s="14">
        <f t="shared" si="19"/>
        <v>2.682570714444802E-2</v>
      </c>
      <c r="E126" s="14">
        <f t="shared" si="19"/>
        <v>2.576808721506442E-2</v>
      </c>
      <c r="F126" s="15">
        <f t="shared" si="19"/>
        <v>3.0596409959467285E-2</v>
      </c>
      <c r="G126" s="15">
        <f t="shared" si="19"/>
        <v>2.7628282068442915E-2</v>
      </c>
    </row>
    <row r="127" spans="1:7" x14ac:dyDescent="0.3">
      <c r="A127" s="10" t="s">
        <v>90</v>
      </c>
      <c r="B127" s="14">
        <f t="shared" si="19"/>
        <v>0.39428461663489811</v>
      </c>
      <c r="C127" s="14">
        <f t="shared" si="19"/>
        <v>0.47954908980120342</v>
      </c>
      <c r="D127" s="14">
        <f t="shared" si="19"/>
        <v>0.34088940582543492</v>
      </c>
      <c r="E127" s="14">
        <f t="shared" si="19"/>
        <v>0.31318136769078297</v>
      </c>
      <c r="F127" s="15">
        <f t="shared" si="19"/>
        <v>0.38335677061791712</v>
      </c>
      <c r="G127" s="15">
        <f t="shared" si="19"/>
        <v>0.41242194111497682</v>
      </c>
    </row>
    <row r="128" spans="1:7" x14ac:dyDescent="0.3">
      <c r="A128" s="10" t="s">
        <v>91</v>
      </c>
      <c r="B128" s="14">
        <f t="shared" si="19"/>
        <v>0.24803108884850097</v>
      </c>
      <c r="C128" s="14">
        <f t="shared" si="19"/>
        <v>0.29107319674004112</v>
      </c>
      <c r="D128" s="14">
        <f t="shared" si="19"/>
        <v>0.22126259001707541</v>
      </c>
      <c r="E128" s="14">
        <f t="shared" si="19"/>
        <v>0.20118929633300298</v>
      </c>
      <c r="F128" s="15">
        <f t="shared" si="19"/>
        <v>0.22815782943171478</v>
      </c>
      <c r="G128" s="15">
        <f t="shared" si="19"/>
        <v>0.24877069355561332</v>
      </c>
    </row>
    <row r="129" spans="1:7" x14ac:dyDescent="0.3">
      <c r="A129" s="10" t="s">
        <v>92</v>
      </c>
      <c r="B129" s="14">
        <f t="shared" si="19"/>
        <v>2.2740369697238354E-2</v>
      </c>
      <c r="C129" s="14">
        <f t="shared" si="19"/>
        <v>2.8943560057887119E-2</v>
      </c>
      <c r="D129" s="14">
        <f t="shared" si="19"/>
        <v>1.8733450468954936E-2</v>
      </c>
      <c r="E129" s="14">
        <f t="shared" si="19"/>
        <v>2.1803766105054509E-2</v>
      </c>
      <c r="F129" s="15">
        <f t="shared" si="19"/>
        <v>2.1215981470758542E-2</v>
      </c>
      <c r="G129" s="15">
        <f t="shared" si="19"/>
        <v>2.2888054294137494E-2</v>
      </c>
    </row>
    <row r="130" spans="1:7" x14ac:dyDescent="0.3">
      <c r="A130" s="10" t="s">
        <v>93</v>
      </c>
      <c r="B130" s="14">
        <f t="shared" si="19"/>
        <v>1.2485778033896302E-2</v>
      </c>
      <c r="C130" s="14">
        <f t="shared" si="19"/>
        <v>1.8013557772869219E-2</v>
      </c>
      <c r="D130" s="14">
        <f t="shared" si="19"/>
        <v>9.032641243287386E-3</v>
      </c>
      <c r="E130" s="14">
        <f t="shared" si="19"/>
        <v>8.9197224975222991E-3</v>
      </c>
      <c r="F130" s="15">
        <f t="shared" si="19"/>
        <v>1.6279262139134752E-2</v>
      </c>
      <c r="G130" s="15">
        <f t="shared" si="19"/>
        <v>1.6466345489039951E-2</v>
      </c>
    </row>
    <row r="131" spans="1:7" x14ac:dyDescent="0.3">
      <c r="A131" s="10" t="s">
        <v>95</v>
      </c>
      <c r="B131" s="14">
        <f t="shared" si="19"/>
        <v>0.10541247395717895</v>
      </c>
      <c r="C131" s="14">
        <f t="shared" si="19"/>
        <v>0.13359737984614212</v>
      </c>
      <c r="D131" s="14">
        <f t="shared" si="19"/>
        <v>8.7876463164146601E-2</v>
      </c>
      <c r="E131" s="14">
        <f t="shared" si="19"/>
        <v>7.4331020812685833E-2</v>
      </c>
      <c r="F131" s="15">
        <f t="shared" si="19"/>
        <v>0.1074894532219373</v>
      </c>
      <c r="G131" s="15">
        <f t="shared" si="19"/>
        <v>0.11449558334670037</v>
      </c>
    </row>
    <row r="132" spans="1:7" x14ac:dyDescent="0.3">
      <c r="A132" s="10" t="s">
        <v>94</v>
      </c>
      <c r="B132" s="14">
        <f t="shared" si="19"/>
        <v>5.6001300294043765E-3</v>
      </c>
      <c r="C132" s="14">
        <f t="shared" si="19"/>
        <v>7.9594790159189573E-3</v>
      </c>
      <c r="D132" s="14">
        <f t="shared" si="19"/>
        <v>3.9842609319706004E-3</v>
      </c>
      <c r="E132" s="14">
        <f t="shared" si="19"/>
        <v>8.9197224975222991E-3</v>
      </c>
      <c r="F132" s="15">
        <f t="shared" si="19"/>
        <v>1.0220861940607163E-2</v>
      </c>
      <c r="G132" s="15">
        <f t="shared" si="19"/>
        <v>9.7957332418843641E-3</v>
      </c>
    </row>
    <row r="133" spans="1:7" s="2" customFormat="1" x14ac:dyDescent="0.3">
      <c r="B133" s="6"/>
      <c r="C133" s="6"/>
      <c r="D133" s="6"/>
      <c r="E133" s="6"/>
      <c r="F133" s="7"/>
      <c r="G133" s="7"/>
    </row>
    <row r="134" spans="1:7" s="2" customFormat="1" x14ac:dyDescent="0.3">
      <c r="A134" s="10" t="s">
        <v>96</v>
      </c>
      <c r="B134" s="11" t="s">
        <v>0</v>
      </c>
      <c r="C134" s="11" t="s">
        <v>38</v>
      </c>
      <c r="D134" s="11" t="s">
        <v>39</v>
      </c>
      <c r="E134" s="11" t="s">
        <v>22</v>
      </c>
      <c r="F134" s="11" t="s">
        <v>1</v>
      </c>
      <c r="G134" s="11" t="s">
        <v>2</v>
      </c>
    </row>
    <row r="135" spans="1:7" s="2" customFormat="1" x14ac:dyDescent="0.3">
      <c r="A135" s="10" t="s">
        <v>11</v>
      </c>
      <c r="B135" s="13">
        <v>338380</v>
      </c>
      <c r="C135" s="13">
        <v>131285</v>
      </c>
      <c r="D135" s="13">
        <v>202045</v>
      </c>
      <c r="E135" s="13">
        <v>5045</v>
      </c>
      <c r="F135" s="12">
        <v>1511125</v>
      </c>
      <c r="G135" s="12">
        <v>903970</v>
      </c>
    </row>
    <row r="136" spans="1:7" s="2" customFormat="1" x14ac:dyDescent="0.3">
      <c r="A136" s="10" t="s">
        <v>97</v>
      </c>
      <c r="B136" s="13">
        <v>73665</v>
      </c>
      <c r="C136" s="13">
        <v>31865</v>
      </c>
      <c r="D136" s="13">
        <v>40365</v>
      </c>
      <c r="E136" s="13">
        <v>1430</v>
      </c>
      <c r="F136" s="12">
        <v>386245</v>
      </c>
      <c r="G136" s="12">
        <v>236415</v>
      </c>
    </row>
    <row r="137" spans="1:7" s="2" customFormat="1" x14ac:dyDescent="0.3">
      <c r="A137" s="10"/>
      <c r="B137" s="13"/>
      <c r="C137" s="13"/>
      <c r="D137" s="13"/>
      <c r="E137" s="13"/>
      <c r="F137" s="12"/>
      <c r="G137" s="12"/>
    </row>
    <row r="138" spans="1:7" s="2" customFormat="1" x14ac:dyDescent="0.3">
      <c r="A138" s="10" t="s">
        <v>142</v>
      </c>
      <c r="B138" s="11" t="s">
        <v>0</v>
      </c>
      <c r="C138" s="11" t="s">
        <v>38</v>
      </c>
      <c r="D138" s="11" t="s">
        <v>39</v>
      </c>
      <c r="E138" s="11" t="s">
        <v>22</v>
      </c>
      <c r="F138" s="11" t="s">
        <v>1</v>
      </c>
      <c r="G138" s="11" t="s">
        <v>2</v>
      </c>
    </row>
    <row r="139" spans="1:7" s="2" customFormat="1" x14ac:dyDescent="0.3">
      <c r="A139" s="10" t="s">
        <v>98</v>
      </c>
      <c r="B139" s="14">
        <f>B136/B135</f>
        <v>0.21769903658608664</v>
      </c>
      <c r="C139" s="14">
        <f t="shared" ref="C139:G139" si="20">C136/C135</f>
        <v>0.24271622805347146</v>
      </c>
      <c r="D139" s="14">
        <f t="shared" si="20"/>
        <v>0.19978222673166868</v>
      </c>
      <c r="E139" s="14">
        <f t="shared" si="20"/>
        <v>0.28344895936570863</v>
      </c>
      <c r="F139" s="15">
        <f t="shared" si="20"/>
        <v>0.25560095955000411</v>
      </c>
      <c r="G139" s="15">
        <f t="shared" si="20"/>
        <v>0.26152969678197285</v>
      </c>
    </row>
    <row r="140" spans="1:7" s="2" customFormat="1" x14ac:dyDescent="0.3">
      <c r="F140" s="3"/>
      <c r="G140" s="3"/>
    </row>
    <row r="141" spans="1:7" s="2" customFormat="1" x14ac:dyDescent="0.3">
      <c r="A141" s="10" t="s">
        <v>17</v>
      </c>
      <c r="B141" s="11" t="s">
        <v>0</v>
      </c>
      <c r="C141" s="11" t="s">
        <v>38</v>
      </c>
      <c r="D141" s="11" t="s">
        <v>39</v>
      </c>
      <c r="E141" s="11" t="s">
        <v>22</v>
      </c>
      <c r="F141" s="11" t="s">
        <v>1</v>
      </c>
      <c r="G141" s="11" t="s">
        <v>2</v>
      </c>
    </row>
    <row r="142" spans="1:7" s="2" customFormat="1" x14ac:dyDescent="0.3">
      <c r="A142" s="10" t="s">
        <v>12</v>
      </c>
      <c r="B142" s="10">
        <v>338385</v>
      </c>
      <c r="C142" s="10">
        <v>131290</v>
      </c>
      <c r="D142" s="10">
        <v>202045</v>
      </c>
      <c r="E142" s="10">
        <v>5045</v>
      </c>
      <c r="F142" s="11">
        <v>1511130</v>
      </c>
      <c r="G142" s="11">
        <v>903965</v>
      </c>
    </row>
    <row r="143" spans="1:7" s="2" customFormat="1" x14ac:dyDescent="0.3">
      <c r="A143" s="10" t="s">
        <v>99</v>
      </c>
      <c r="B143" s="10">
        <v>223765</v>
      </c>
      <c r="C143" s="10">
        <v>86645</v>
      </c>
      <c r="D143" s="10">
        <v>133655</v>
      </c>
      <c r="E143" s="10">
        <v>3465</v>
      </c>
      <c r="F143" s="11">
        <v>1014480</v>
      </c>
      <c r="G143" s="11">
        <v>596610</v>
      </c>
    </row>
    <row r="144" spans="1:7" s="2" customFormat="1" x14ac:dyDescent="0.3">
      <c r="A144" s="10" t="s">
        <v>100</v>
      </c>
      <c r="B144" s="10">
        <v>21425</v>
      </c>
      <c r="C144" s="10">
        <v>9190</v>
      </c>
      <c r="D144" s="10">
        <v>12015</v>
      </c>
      <c r="E144" s="10">
        <v>225</v>
      </c>
      <c r="F144" s="11">
        <v>93245</v>
      </c>
      <c r="G144" s="11">
        <v>56985</v>
      </c>
    </row>
    <row r="145" spans="1:7" s="2" customFormat="1" x14ac:dyDescent="0.3">
      <c r="A145" s="10"/>
      <c r="B145" s="10"/>
      <c r="C145" s="10"/>
      <c r="D145" s="10"/>
      <c r="E145" s="10"/>
      <c r="F145" s="11"/>
      <c r="G145" s="11"/>
    </row>
    <row r="146" spans="1:7" s="2" customFormat="1" x14ac:dyDescent="0.3">
      <c r="A146" s="10" t="s">
        <v>17</v>
      </c>
      <c r="B146" s="11" t="s">
        <v>0</v>
      </c>
      <c r="C146" s="11" t="s">
        <v>38</v>
      </c>
      <c r="D146" s="11" t="s">
        <v>39</v>
      </c>
      <c r="E146" s="11" t="s">
        <v>22</v>
      </c>
      <c r="F146" s="11" t="s">
        <v>1</v>
      </c>
      <c r="G146" s="11" t="s">
        <v>2</v>
      </c>
    </row>
    <row r="147" spans="1:7" s="2" customFormat="1" x14ac:dyDescent="0.3">
      <c r="A147" s="10" t="s">
        <v>101</v>
      </c>
      <c r="B147" s="16">
        <v>0.1</v>
      </c>
      <c r="C147" s="16">
        <v>0.11</v>
      </c>
      <c r="D147" s="16">
        <v>0.09</v>
      </c>
      <c r="E147" s="16">
        <v>7.0000000000000007E-2</v>
      </c>
      <c r="F147" s="17">
        <v>0.09</v>
      </c>
      <c r="G147" s="17">
        <v>0.1</v>
      </c>
    </row>
    <row r="148" spans="1:7" s="2" customFormat="1" x14ac:dyDescent="0.3">
      <c r="B148" s="6"/>
      <c r="C148" s="6"/>
      <c r="D148" s="6"/>
      <c r="E148" s="6"/>
      <c r="F148" s="7"/>
      <c r="G148" s="7"/>
    </row>
    <row r="149" spans="1:7" s="2" customFormat="1" x14ac:dyDescent="0.3">
      <c r="A149" s="10" t="s">
        <v>18</v>
      </c>
      <c r="B149" s="11" t="s">
        <v>0</v>
      </c>
      <c r="C149" s="11" t="s">
        <v>38</v>
      </c>
      <c r="D149" s="11" t="s">
        <v>39</v>
      </c>
      <c r="E149" s="11" t="s">
        <v>22</v>
      </c>
      <c r="F149" s="11" t="s">
        <v>1</v>
      </c>
      <c r="G149" s="11" t="s">
        <v>2</v>
      </c>
    </row>
    <row r="150" spans="1:7" s="2" customFormat="1" x14ac:dyDescent="0.3">
      <c r="A150" s="10" t="s">
        <v>13</v>
      </c>
      <c r="B150" s="13">
        <v>223765</v>
      </c>
      <c r="C150" s="13">
        <v>86640</v>
      </c>
      <c r="D150" s="13">
        <v>133655</v>
      </c>
      <c r="E150" s="13">
        <v>3470</v>
      </c>
      <c r="F150" s="12">
        <v>1014480</v>
      </c>
      <c r="G150" s="12">
        <v>596605</v>
      </c>
    </row>
    <row r="151" spans="1:7" s="2" customFormat="1" x14ac:dyDescent="0.3">
      <c r="A151" s="10" t="s">
        <v>113</v>
      </c>
      <c r="B151" s="13">
        <v>8420</v>
      </c>
      <c r="C151" s="13">
        <v>3880</v>
      </c>
      <c r="D151" s="13">
        <v>4475</v>
      </c>
      <c r="E151" s="13">
        <v>70</v>
      </c>
      <c r="F151" s="12">
        <v>34800</v>
      </c>
      <c r="G151" s="12">
        <v>23075</v>
      </c>
    </row>
    <row r="152" spans="1:7" s="2" customFormat="1" x14ac:dyDescent="0.3">
      <c r="A152" s="10" t="s">
        <v>112</v>
      </c>
      <c r="B152" s="13">
        <v>215345</v>
      </c>
      <c r="C152" s="13">
        <v>82760</v>
      </c>
      <c r="D152" s="13">
        <v>129185</v>
      </c>
      <c r="E152" s="13">
        <v>3400</v>
      </c>
      <c r="F152" s="12">
        <v>979680</v>
      </c>
      <c r="G152" s="12">
        <v>573535</v>
      </c>
    </row>
    <row r="153" spans="1:7" s="2" customFormat="1" x14ac:dyDescent="0.3">
      <c r="A153" s="10" t="s">
        <v>111</v>
      </c>
      <c r="B153" s="13">
        <v>20095</v>
      </c>
      <c r="C153" s="13">
        <v>9500</v>
      </c>
      <c r="D153" s="13">
        <v>10220</v>
      </c>
      <c r="E153" s="13">
        <v>370</v>
      </c>
      <c r="F153" s="12">
        <v>94665</v>
      </c>
      <c r="G153" s="12">
        <v>57510</v>
      </c>
    </row>
    <row r="154" spans="1:7" s="2" customFormat="1" x14ac:dyDescent="0.3">
      <c r="A154" s="10" t="s">
        <v>110</v>
      </c>
      <c r="B154" s="13">
        <v>38860</v>
      </c>
      <c r="C154" s="13">
        <v>17235</v>
      </c>
      <c r="D154" s="13">
        <v>20995</v>
      </c>
      <c r="E154" s="13">
        <v>635</v>
      </c>
      <c r="F154" s="12">
        <v>153840</v>
      </c>
      <c r="G154" s="12">
        <v>101090</v>
      </c>
    </row>
    <row r="155" spans="1:7" s="2" customFormat="1" x14ac:dyDescent="0.3">
      <c r="A155" s="10" t="s">
        <v>109</v>
      </c>
      <c r="B155" s="13">
        <v>23050</v>
      </c>
      <c r="C155" s="13">
        <v>11260</v>
      </c>
      <c r="D155" s="13">
        <v>11545</v>
      </c>
      <c r="E155" s="13">
        <v>245</v>
      </c>
      <c r="F155" s="12">
        <v>101050</v>
      </c>
      <c r="G155" s="12">
        <v>68180</v>
      </c>
    </row>
    <row r="156" spans="1:7" s="2" customFormat="1" x14ac:dyDescent="0.3">
      <c r="A156" s="10" t="s">
        <v>108</v>
      </c>
      <c r="B156" s="13">
        <v>9445</v>
      </c>
      <c r="C156" s="13">
        <v>3670</v>
      </c>
      <c r="D156" s="13">
        <v>5585</v>
      </c>
      <c r="E156" s="13">
        <v>190</v>
      </c>
      <c r="F156" s="12">
        <v>63180</v>
      </c>
      <c r="G156" s="12">
        <v>33035</v>
      </c>
    </row>
    <row r="157" spans="1:7" s="2" customFormat="1" x14ac:dyDescent="0.3">
      <c r="A157" s="10" t="s">
        <v>107</v>
      </c>
      <c r="B157" s="13">
        <v>15755</v>
      </c>
      <c r="C157" s="13">
        <v>7125</v>
      </c>
      <c r="D157" s="13">
        <v>8320</v>
      </c>
      <c r="E157" s="13">
        <v>310</v>
      </c>
      <c r="F157" s="12">
        <v>85505</v>
      </c>
      <c r="G157" s="12">
        <v>52095</v>
      </c>
    </row>
    <row r="158" spans="1:7" s="2" customFormat="1" x14ac:dyDescent="0.3">
      <c r="A158" s="10" t="s">
        <v>106</v>
      </c>
      <c r="B158" s="13">
        <v>2480</v>
      </c>
      <c r="C158" s="13">
        <v>1110</v>
      </c>
      <c r="D158" s="13">
        <v>1325</v>
      </c>
      <c r="E158" s="13">
        <v>50</v>
      </c>
      <c r="F158" s="12">
        <v>13655</v>
      </c>
      <c r="G158" s="12">
        <v>8835</v>
      </c>
    </row>
    <row r="159" spans="1:7" s="2" customFormat="1" x14ac:dyDescent="0.3">
      <c r="A159" s="10" t="s">
        <v>105</v>
      </c>
      <c r="B159" s="13">
        <v>48510</v>
      </c>
      <c r="C159" s="13">
        <v>19685</v>
      </c>
      <c r="D159" s="13">
        <v>28140</v>
      </c>
      <c r="E159" s="13">
        <v>685</v>
      </c>
      <c r="F159" s="12">
        <v>258175</v>
      </c>
      <c r="G159" s="12">
        <v>138975</v>
      </c>
    </row>
    <row r="160" spans="1:7" s="2" customFormat="1" x14ac:dyDescent="0.3">
      <c r="A160" s="10" t="s">
        <v>104</v>
      </c>
      <c r="B160" s="13">
        <v>36520</v>
      </c>
      <c r="C160" s="13">
        <v>8115</v>
      </c>
      <c r="D160" s="13">
        <v>27665</v>
      </c>
      <c r="E160" s="13">
        <v>735</v>
      </c>
      <c r="F160" s="12">
        <v>133430</v>
      </c>
      <c r="G160" s="12">
        <v>67320</v>
      </c>
    </row>
    <row r="161" spans="1:7" s="2" customFormat="1" x14ac:dyDescent="0.3">
      <c r="A161" s="10" t="s">
        <v>103</v>
      </c>
      <c r="B161" s="13">
        <v>580</v>
      </c>
      <c r="C161" s="13">
        <v>145</v>
      </c>
      <c r="D161" s="13">
        <v>420</v>
      </c>
      <c r="E161" s="13">
        <v>10</v>
      </c>
      <c r="F161" s="12">
        <v>10340</v>
      </c>
      <c r="G161" s="12">
        <v>1585</v>
      </c>
    </row>
    <row r="162" spans="1:7" s="2" customFormat="1" x14ac:dyDescent="0.3">
      <c r="A162" s="10" t="s">
        <v>102</v>
      </c>
      <c r="B162" s="13">
        <v>20040</v>
      </c>
      <c r="C162" s="13">
        <v>4910</v>
      </c>
      <c r="D162" s="13">
        <v>14965</v>
      </c>
      <c r="E162" s="13">
        <v>165</v>
      </c>
      <c r="F162" s="12">
        <v>65840</v>
      </c>
      <c r="G162" s="12">
        <v>44925</v>
      </c>
    </row>
    <row r="163" spans="1:7" s="2" customFormat="1" x14ac:dyDescent="0.3">
      <c r="F163" s="3"/>
      <c r="G163" s="3"/>
    </row>
    <row r="164" spans="1:7" s="2" customFormat="1" x14ac:dyDescent="0.3">
      <c r="A164" s="10" t="s">
        <v>13</v>
      </c>
      <c r="B164" s="11" t="s">
        <v>0</v>
      </c>
      <c r="C164" s="11" t="s">
        <v>20</v>
      </c>
      <c r="D164" s="11" t="s">
        <v>39</v>
      </c>
      <c r="E164" s="11" t="s">
        <v>22</v>
      </c>
      <c r="F164" s="11" t="s">
        <v>1</v>
      </c>
      <c r="G164" s="11" t="s">
        <v>2</v>
      </c>
    </row>
    <row r="165" spans="1:7" s="2" customFormat="1" x14ac:dyDescent="0.3">
      <c r="A165" s="10" t="s">
        <v>113</v>
      </c>
      <c r="B165" s="14">
        <f t="shared" ref="B165:G176" si="21">B151/B$150</f>
        <v>3.762876231760999E-2</v>
      </c>
      <c r="C165" s="14">
        <f t="shared" si="21"/>
        <v>4.4783010156971378E-2</v>
      </c>
      <c r="D165" s="14">
        <f t="shared" si="21"/>
        <v>3.3481725337622982E-2</v>
      </c>
      <c r="E165" s="14">
        <f t="shared" si="21"/>
        <v>2.0172910662824207E-2</v>
      </c>
      <c r="F165" s="15">
        <f t="shared" si="21"/>
        <v>3.4303288384196828E-2</v>
      </c>
      <c r="G165" s="15">
        <f t="shared" si="21"/>
        <v>3.8677181719898424E-2</v>
      </c>
    </row>
    <row r="166" spans="1:7" s="2" customFormat="1" x14ac:dyDescent="0.3">
      <c r="A166" s="10" t="s">
        <v>112</v>
      </c>
      <c r="B166" s="14">
        <f t="shared" si="21"/>
        <v>0.96237123768238997</v>
      </c>
      <c r="C166" s="14">
        <f t="shared" si="21"/>
        <v>0.95521698984302861</v>
      </c>
      <c r="D166" s="14">
        <f t="shared" si="21"/>
        <v>0.96655568441135764</v>
      </c>
      <c r="E166" s="14">
        <f t="shared" si="21"/>
        <v>0.97982708933717577</v>
      </c>
      <c r="F166" s="15">
        <f t="shared" si="21"/>
        <v>0.96569671161580317</v>
      </c>
      <c r="G166" s="15">
        <f t="shared" si="21"/>
        <v>0.96133119903453712</v>
      </c>
    </row>
    <row r="167" spans="1:7" s="2" customFormat="1" x14ac:dyDescent="0.3">
      <c r="A167" s="10" t="s">
        <v>111</v>
      </c>
      <c r="B167" s="14">
        <f t="shared" si="21"/>
        <v>8.9804035483654732E-2</v>
      </c>
      <c r="C167" s="14">
        <f t="shared" si="21"/>
        <v>0.10964912280701754</v>
      </c>
      <c r="D167" s="14">
        <f t="shared" si="21"/>
        <v>7.6465526916314391E-2</v>
      </c>
      <c r="E167" s="14">
        <f t="shared" si="21"/>
        <v>0.10662824207492795</v>
      </c>
      <c r="F167" s="15">
        <f t="shared" si="21"/>
        <v>9.3313815945114745E-2</v>
      </c>
      <c r="G167" s="15">
        <f t="shared" si="21"/>
        <v>9.6395437517285312E-2</v>
      </c>
    </row>
    <row r="168" spans="1:7" s="2" customFormat="1" x14ac:dyDescent="0.3">
      <c r="A168" s="10" t="s">
        <v>110</v>
      </c>
      <c r="B168" s="14">
        <f t="shared" si="21"/>
        <v>0.17366433535181999</v>
      </c>
      <c r="C168" s="14">
        <f t="shared" si="21"/>
        <v>0.19892659279778394</v>
      </c>
      <c r="D168" s="14">
        <f t="shared" si="21"/>
        <v>0.15708353596947364</v>
      </c>
      <c r="E168" s="14">
        <f t="shared" si="21"/>
        <v>0.18299711815561959</v>
      </c>
      <c r="F168" s="15">
        <f t="shared" si="21"/>
        <v>0.15164419209841495</v>
      </c>
      <c r="G168" s="15">
        <f t="shared" si="21"/>
        <v>0.1694420931772278</v>
      </c>
    </row>
    <row r="169" spans="1:7" s="2" customFormat="1" x14ac:dyDescent="0.3">
      <c r="A169" s="10" t="s">
        <v>109</v>
      </c>
      <c r="B169" s="14">
        <f t="shared" si="21"/>
        <v>0.1030098540879941</v>
      </c>
      <c r="C169" s="14">
        <f t="shared" si="21"/>
        <v>0.12996306555863343</v>
      </c>
      <c r="D169" s="14">
        <f t="shared" si="21"/>
        <v>8.6379110396169245E-2</v>
      </c>
      <c r="E169" s="14">
        <f t="shared" si="21"/>
        <v>7.060518731988473E-2</v>
      </c>
      <c r="F169" s="15">
        <f t="shared" si="21"/>
        <v>9.9607680782272695E-2</v>
      </c>
      <c r="G169" s="15">
        <f t="shared" si="21"/>
        <v>0.11427996748267279</v>
      </c>
    </row>
    <row r="170" spans="1:7" s="2" customFormat="1" x14ac:dyDescent="0.3">
      <c r="A170" s="10" t="s">
        <v>108</v>
      </c>
      <c r="B170" s="14">
        <f t="shared" si="21"/>
        <v>4.2209460818269165E-2</v>
      </c>
      <c r="C170" s="14">
        <f t="shared" si="21"/>
        <v>4.2359187442289933E-2</v>
      </c>
      <c r="D170" s="14">
        <f t="shared" si="21"/>
        <v>4.1786689611312711E-2</v>
      </c>
      <c r="E170" s="14">
        <f t="shared" si="21"/>
        <v>5.4755043227665709E-2</v>
      </c>
      <c r="F170" s="15">
        <f t="shared" si="21"/>
        <v>6.2278211497515966E-2</v>
      </c>
      <c r="G170" s="15">
        <f t="shared" si="21"/>
        <v>5.5371644555442884E-2</v>
      </c>
    </row>
    <row r="171" spans="1:7" s="2" customFormat="1" x14ac:dyDescent="0.3">
      <c r="A171" s="10" t="s">
        <v>107</v>
      </c>
      <c r="B171" s="14">
        <f t="shared" si="21"/>
        <v>7.0408687685741739E-2</v>
      </c>
      <c r="C171" s="14">
        <f t="shared" si="21"/>
        <v>8.2236842105263164E-2</v>
      </c>
      <c r="D171" s="14">
        <f t="shared" si="21"/>
        <v>6.2249822303692345E-2</v>
      </c>
      <c r="E171" s="14">
        <f t="shared" si="21"/>
        <v>8.9337175792507204E-2</v>
      </c>
      <c r="F171" s="15">
        <f t="shared" si="21"/>
        <v>8.4284559577320395E-2</v>
      </c>
      <c r="G171" s="15">
        <f t="shared" si="21"/>
        <v>8.7319080463623341E-2</v>
      </c>
    </row>
    <row r="172" spans="1:7" s="2" customFormat="1" x14ac:dyDescent="0.3">
      <c r="A172" s="10" t="s">
        <v>106</v>
      </c>
      <c r="B172" s="14">
        <f t="shared" si="21"/>
        <v>1.1083055884521707E-2</v>
      </c>
      <c r="C172" s="14">
        <f t="shared" si="21"/>
        <v>1.2811634349030472E-2</v>
      </c>
      <c r="D172" s="14">
        <f t="shared" si="21"/>
        <v>9.9135834798548504E-3</v>
      </c>
      <c r="E172" s="14">
        <f t="shared" si="21"/>
        <v>1.4409221902017291E-2</v>
      </c>
      <c r="F172" s="15">
        <f t="shared" si="21"/>
        <v>1.3460097784086428E-2</v>
      </c>
      <c r="G172" s="15">
        <f t="shared" si="21"/>
        <v>1.4808793087553741E-2</v>
      </c>
    </row>
    <row r="173" spans="1:7" s="2" customFormat="1" x14ac:dyDescent="0.3">
      <c r="A173" s="10" t="s">
        <v>105</v>
      </c>
      <c r="B173" s="15">
        <f t="shared" si="21"/>
        <v>0.216789935870221</v>
      </c>
      <c r="C173" s="14">
        <f t="shared" si="21"/>
        <v>0.22720452446906741</v>
      </c>
      <c r="D173" s="14">
        <f t="shared" si="21"/>
        <v>0.21054206726272867</v>
      </c>
      <c r="E173" s="14">
        <f t="shared" si="21"/>
        <v>0.19740634005763688</v>
      </c>
      <c r="F173" s="15">
        <f t="shared" si="21"/>
        <v>0.25448998501695452</v>
      </c>
      <c r="G173" s="15">
        <f t="shared" si="21"/>
        <v>0.23294306953511956</v>
      </c>
    </row>
    <row r="174" spans="1:7" s="2" customFormat="1" x14ac:dyDescent="0.3">
      <c r="A174" s="10" t="s">
        <v>104</v>
      </c>
      <c r="B174" s="14">
        <f t="shared" si="21"/>
        <v>0.16320693584787613</v>
      </c>
      <c r="C174" s="14">
        <f t="shared" si="21"/>
        <v>9.3663434903047085E-2</v>
      </c>
      <c r="D174" s="14">
        <f t="shared" si="21"/>
        <v>0.20698814110957314</v>
      </c>
      <c r="E174" s="14">
        <f t="shared" si="21"/>
        <v>0.21181556195965417</v>
      </c>
      <c r="F174" s="15">
        <f t="shared" si="21"/>
        <v>0.13152551060641907</v>
      </c>
      <c r="G174" s="15">
        <f t="shared" si="21"/>
        <v>0.11283847771976434</v>
      </c>
    </row>
    <row r="175" spans="1:7" s="2" customFormat="1" x14ac:dyDescent="0.3">
      <c r="A175" s="10" t="s">
        <v>103</v>
      </c>
      <c r="B175" s="14">
        <f t="shared" si="21"/>
        <v>2.5920050052510445E-3</v>
      </c>
      <c r="C175" s="14">
        <f t="shared" si="21"/>
        <v>1.6735918744228994E-3</v>
      </c>
      <c r="D175" s="14">
        <f t="shared" si="21"/>
        <v>3.1424189143690845E-3</v>
      </c>
      <c r="E175" s="14">
        <f t="shared" si="21"/>
        <v>2.881844380403458E-3</v>
      </c>
      <c r="F175" s="15">
        <f t="shared" si="21"/>
        <v>1.0192413847488369E-2</v>
      </c>
      <c r="G175" s="15">
        <f t="shared" si="21"/>
        <v>2.6566991560580283E-3</v>
      </c>
    </row>
    <row r="176" spans="1:7" s="2" customFormat="1" x14ac:dyDescent="0.3">
      <c r="A176" s="10" t="s">
        <v>102</v>
      </c>
      <c r="B176" s="14">
        <f t="shared" si="21"/>
        <v>8.9558241905570574E-2</v>
      </c>
      <c r="C176" s="14">
        <f t="shared" si="21"/>
        <v>5.6671283471837489E-2</v>
      </c>
      <c r="D176" s="14">
        <f t="shared" si="21"/>
        <v>0.11196737869888893</v>
      </c>
      <c r="E176" s="14">
        <f t="shared" si="21"/>
        <v>4.7550432276657062E-2</v>
      </c>
      <c r="F176" s="15">
        <f t="shared" si="21"/>
        <v>6.4900244460216069E-2</v>
      </c>
      <c r="G176" s="15">
        <f t="shared" si="21"/>
        <v>7.5301078603095845E-2</v>
      </c>
    </row>
    <row r="177" spans="1:7" s="2" customFormat="1" x14ac:dyDescent="0.3">
      <c r="A177" s="10"/>
      <c r="B177" s="10"/>
      <c r="C177" s="10"/>
      <c r="D177" s="10"/>
      <c r="E177" s="10"/>
      <c r="F177" s="11"/>
      <c r="G177" s="11"/>
    </row>
    <row r="178" spans="1:7" s="2" customFormat="1" x14ac:dyDescent="0.3">
      <c r="A178" s="10" t="s">
        <v>114</v>
      </c>
      <c r="B178" s="11" t="s">
        <v>0</v>
      </c>
      <c r="C178" s="11" t="s">
        <v>20</v>
      </c>
      <c r="D178" s="11" t="s">
        <v>39</v>
      </c>
      <c r="E178" s="11" t="s">
        <v>22</v>
      </c>
      <c r="F178" s="11" t="s">
        <v>1</v>
      </c>
      <c r="G178" s="11" t="s">
        <v>2</v>
      </c>
    </row>
    <row r="179" spans="1:7" s="2" customFormat="1" x14ac:dyDescent="0.3">
      <c r="A179" s="10" t="s">
        <v>14</v>
      </c>
      <c r="B179" s="13">
        <v>223765</v>
      </c>
      <c r="C179" s="13">
        <v>86645</v>
      </c>
      <c r="D179" s="13">
        <v>133655</v>
      </c>
      <c r="E179" s="13">
        <v>3465</v>
      </c>
      <c r="F179" s="12">
        <v>1014480</v>
      </c>
      <c r="G179" s="12">
        <v>596610</v>
      </c>
    </row>
    <row r="180" spans="1:7" s="2" customFormat="1" x14ac:dyDescent="0.3">
      <c r="A180" s="10" t="s">
        <v>136</v>
      </c>
      <c r="B180" s="13">
        <v>8420</v>
      </c>
      <c r="C180" s="13">
        <v>3880</v>
      </c>
      <c r="D180" s="13">
        <v>4470</v>
      </c>
      <c r="E180" s="13">
        <v>65</v>
      </c>
      <c r="F180" s="12">
        <v>34800</v>
      </c>
      <c r="G180" s="12">
        <v>23070</v>
      </c>
    </row>
    <row r="181" spans="1:7" s="2" customFormat="1" x14ac:dyDescent="0.3">
      <c r="A181" s="10" t="s">
        <v>135</v>
      </c>
      <c r="B181" s="13">
        <v>215340</v>
      </c>
      <c r="C181" s="13">
        <v>82760</v>
      </c>
      <c r="D181" s="13">
        <v>129185</v>
      </c>
      <c r="E181" s="13">
        <v>3400</v>
      </c>
      <c r="F181" s="12">
        <v>979675</v>
      </c>
      <c r="G181" s="12">
        <v>573535</v>
      </c>
    </row>
    <row r="182" spans="1:7" s="2" customFormat="1" x14ac:dyDescent="0.3">
      <c r="A182" s="10" t="s">
        <v>115</v>
      </c>
      <c r="B182" s="13">
        <v>520</v>
      </c>
      <c r="C182" s="13">
        <v>125</v>
      </c>
      <c r="D182" s="13">
        <v>385</v>
      </c>
      <c r="E182" s="13">
        <v>10</v>
      </c>
      <c r="F182" s="12">
        <v>11285</v>
      </c>
      <c r="G182" s="12">
        <v>1340</v>
      </c>
    </row>
    <row r="183" spans="1:7" s="2" customFormat="1" x14ac:dyDescent="0.3">
      <c r="A183" s="10" t="s">
        <v>116</v>
      </c>
      <c r="B183" s="13">
        <v>200</v>
      </c>
      <c r="C183" s="13">
        <v>135</v>
      </c>
      <c r="D183" s="13">
        <v>65</v>
      </c>
      <c r="E183" s="13">
        <v>0</v>
      </c>
      <c r="F183" s="12">
        <v>6305</v>
      </c>
      <c r="G183" s="12">
        <v>645</v>
      </c>
    </row>
    <row r="184" spans="1:7" s="2" customFormat="1" x14ac:dyDescent="0.3">
      <c r="A184" s="10" t="s">
        <v>117</v>
      </c>
      <c r="B184" s="13">
        <v>770</v>
      </c>
      <c r="C184" s="13">
        <v>370</v>
      </c>
      <c r="D184" s="13">
        <v>395</v>
      </c>
      <c r="E184" s="13">
        <v>10</v>
      </c>
      <c r="F184" s="12">
        <v>4995</v>
      </c>
      <c r="G184" s="12">
        <v>2910</v>
      </c>
    </row>
    <row r="185" spans="1:7" s="2" customFormat="1" x14ac:dyDescent="0.3">
      <c r="A185" s="10" t="s">
        <v>118</v>
      </c>
      <c r="B185" s="13">
        <v>6160</v>
      </c>
      <c r="C185" s="13">
        <v>2015</v>
      </c>
      <c r="D185" s="13">
        <v>3985</v>
      </c>
      <c r="E185" s="13">
        <v>160</v>
      </c>
      <c r="F185" s="12">
        <v>35780</v>
      </c>
      <c r="G185" s="12">
        <v>14210</v>
      </c>
    </row>
    <row r="186" spans="1:7" s="2" customFormat="1" x14ac:dyDescent="0.3">
      <c r="A186" s="10" t="s">
        <v>119</v>
      </c>
      <c r="B186" s="13">
        <v>28545</v>
      </c>
      <c r="C186" s="13">
        <v>8445</v>
      </c>
      <c r="D186" s="13">
        <v>19755</v>
      </c>
      <c r="E186" s="13">
        <v>350</v>
      </c>
      <c r="F186" s="12">
        <v>96600</v>
      </c>
      <c r="G186" s="12">
        <v>66235</v>
      </c>
    </row>
    <row r="187" spans="1:7" s="2" customFormat="1" x14ac:dyDescent="0.3">
      <c r="A187" s="10" t="s">
        <v>120</v>
      </c>
      <c r="B187" s="13">
        <v>10600</v>
      </c>
      <c r="C187" s="13">
        <v>4675</v>
      </c>
      <c r="D187" s="13">
        <v>5795</v>
      </c>
      <c r="E187" s="13">
        <v>130</v>
      </c>
      <c r="F187" s="12">
        <v>36775</v>
      </c>
      <c r="G187" s="12">
        <v>24175</v>
      </c>
    </row>
    <row r="188" spans="1:7" s="2" customFormat="1" x14ac:dyDescent="0.3">
      <c r="A188" s="10" t="s">
        <v>121</v>
      </c>
      <c r="B188" s="13">
        <v>25085</v>
      </c>
      <c r="C188" s="13">
        <v>9585</v>
      </c>
      <c r="D188" s="13">
        <v>15100</v>
      </c>
      <c r="E188" s="13">
        <v>395</v>
      </c>
      <c r="F188" s="12">
        <v>122295</v>
      </c>
      <c r="G188" s="12">
        <v>67490</v>
      </c>
    </row>
    <row r="189" spans="1:7" s="2" customFormat="1" x14ac:dyDescent="0.3">
      <c r="A189" s="10" t="s">
        <v>122</v>
      </c>
      <c r="B189" s="13">
        <v>31400</v>
      </c>
      <c r="C189" s="13">
        <v>7165</v>
      </c>
      <c r="D189" s="13">
        <v>23510</v>
      </c>
      <c r="E189" s="13">
        <v>725</v>
      </c>
      <c r="F189" s="12">
        <v>96545</v>
      </c>
      <c r="G189" s="12">
        <v>52240</v>
      </c>
    </row>
    <row r="190" spans="1:7" s="2" customFormat="1" x14ac:dyDescent="0.3">
      <c r="A190" s="10" t="s">
        <v>123</v>
      </c>
      <c r="B190" s="13">
        <v>5355</v>
      </c>
      <c r="C190" s="13">
        <v>2555</v>
      </c>
      <c r="D190" s="13">
        <v>2730</v>
      </c>
      <c r="E190" s="13">
        <v>65</v>
      </c>
      <c r="F190" s="12">
        <v>24165</v>
      </c>
      <c r="G190" s="12">
        <v>16445</v>
      </c>
    </row>
    <row r="191" spans="1:7" s="2" customFormat="1" x14ac:dyDescent="0.3">
      <c r="A191" s="10" t="s">
        <v>124</v>
      </c>
      <c r="B191" s="13">
        <v>17010</v>
      </c>
      <c r="C191" s="13">
        <v>8515</v>
      </c>
      <c r="D191" s="13">
        <v>8335</v>
      </c>
      <c r="E191" s="13">
        <v>160</v>
      </c>
      <c r="F191" s="12">
        <v>68245</v>
      </c>
      <c r="G191" s="12">
        <v>49835</v>
      </c>
    </row>
    <row r="192" spans="1:7" s="2" customFormat="1" x14ac:dyDescent="0.3">
      <c r="A192" s="10" t="s">
        <v>125</v>
      </c>
      <c r="B192" s="13">
        <v>4770</v>
      </c>
      <c r="C192" s="13">
        <v>1885</v>
      </c>
      <c r="D192" s="13">
        <v>2835</v>
      </c>
      <c r="E192" s="13">
        <v>55</v>
      </c>
      <c r="F192" s="12">
        <v>18640</v>
      </c>
      <c r="G192" s="12">
        <v>11980</v>
      </c>
    </row>
    <row r="193" spans="1:7" s="2" customFormat="1" x14ac:dyDescent="0.3">
      <c r="A193" s="10" t="s">
        <v>126</v>
      </c>
      <c r="B193" s="13">
        <v>21235</v>
      </c>
      <c r="C193" s="13">
        <v>11100</v>
      </c>
      <c r="D193" s="13">
        <v>9905</v>
      </c>
      <c r="E193" s="13">
        <v>230</v>
      </c>
      <c r="F193" s="12">
        <v>92095</v>
      </c>
      <c r="G193" s="12">
        <v>62475</v>
      </c>
    </row>
    <row r="194" spans="1:7" s="2" customFormat="1" x14ac:dyDescent="0.3">
      <c r="A194" s="10" t="s">
        <v>127</v>
      </c>
      <c r="B194" s="13">
        <v>445</v>
      </c>
      <c r="C194" s="13">
        <v>230</v>
      </c>
      <c r="D194" s="13">
        <v>200</v>
      </c>
      <c r="E194" s="13">
        <v>10</v>
      </c>
      <c r="F194" s="12">
        <v>1810</v>
      </c>
      <c r="G194" s="12">
        <v>1100</v>
      </c>
    </row>
    <row r="195" spans="1:7" s="2" customFormat="1" x14ac:dyDescent="0.3">
      <c r="A195" s="10" t="s">
        <v>128</v>
      </c>
      <c r="B195" s="13">
        <v>12965</v>
      </c>
      <c r="C195" s="13">
        <v>4745</v>
      </c>
      <c r="D195" s="13">
        <v>8055</v>
      </c>
      <c r="E195" s="13">
        <v>175</v>
      </c>
      <c r="F195" s="12">
        <v>54180</v>
      </c>
      <c r="G195" s="12">
        <v>33665</v>
      </c>
    </row>
    <row r="196" spans="1:7" s="2" customFormat="1" x14ac:dyDescent="0.3">
      <c r="A196" s="10" t="s">
        <v>129</v>
      </c>
      <c r="B196" s="13">
        <v>9995</v>
      </c>
      <c r="C196" s="13">
        <v>4700</v>
      </c>
      <c r="D196" s="13">
        <v>5070</v>
      </c>
      <c r="E196" s="13">
        <v>215</v>
      </c>
      <c r="F196" s="12">
        <v>52085</v>
      </c>
      <c r="G196" s="12">
        <v>32835</v>
      </c>
    </row>
    <row r="197" spans="1:7" s="2" customFormat="1" x14ac:dyDescent="0.3">
      <c r="A197" s="10" t="s">
        <v>130</v>
      </c>
      <c r="B197" s="13">
        <v>14425</v>
      </c>
      <c r="C197" s="13">
        <v>5965</v>
      </c>
      <c r="D197" s="13">
        <v>8205</v>
      </c>
      <c r="E197" s="13">
        <v>255</v>
      </c>
      <c r="F197" s="12">
        <v>95385</v>
      </c>
      <c r="G197" s="12">
        <v>49140</v>
      </c>
    </row>
    <row r="198" spans="1:7" s="2" customFormat="1" x14ac:dyDescent="0.3">
      <c r="A198" s="10" t="s">
        <v>131</v>
      </c>
      <c r="B198" s="13">
        <v>1490</v>
      </c>
      <c r="C198" s="13">
        <v>630</v>
      </c>
      <c r="D198" s="13">
        <v>795</v>
      </c>
      <c r="E198" s="13">
        <v>65</v>
      </c>
      <c r="F198" s="12">
        <v>8730</v>
      </c>
      <c r="G198" s="12">
        <v>5015</v>
      </c>
    </row>
    <row r="199" spans="1:7" s="2" customFormat="1" x14ac:dyDescent="0.3">
      <c r="A199" s="10" t="s">
        <v>132</v>
      </c>
      <c r="B199" s="13">
        <v>12735</v>
      </c>
      <c r="C199" s="13">
        <v>5315</v>
      </c>
      <c r="D199" s="13">
        <v>7255</v>
      </c>
      <c r="E199" s="13">
        <v>165</v>
      </c>
      <c r="F199" s="12">
        <v>87800</v>
      </c>
      <c r="G199" s="12">
        <v>43925</v>
      </c>
    </row>
    <row r="200" spans="1:7" s="2" customFormat="1" x14ac:dyDescent="0.3">
      <c r="A200" s="10" t="s">
        <v>133</v>
      </c>
      <c r="B200" s="13">
        <v>6540</v>
      </c>
      <c r="C200" s="13">
        <v>2380</v>
      </c>
      <c r="D200" s="13">
        <v>4055</v>
      </c>
      <c r="E200" s="13">
        <v>110</v>
      </c>
      <c r="F200" s="12">
        <v>30370</v>
      </c>
      <c r="G200" s="12">
        <v>17295</v>
      </c>
    </row>
    <row r="201" spans="1:7" s="2" customFormat="1" x14ac:dyDescent="0.3">
      <c r="A201" s="10" t="s">
        <v>134</v>
      </c>
      <c r="B201" s="13">
        <v>5100</v>
      </c>
      <c r="C201" s="13">
        <v>2250</v>
      </c>
      <c r="D201" s="13">
        <v>2740</v>
      </c>
      <c r="E201" s="13">
        <v>110</v>
      </c>
      <c r="F201" s="12">
        <v>35600</v>
      </c>
      <c r="G201" s="12">
        <v>20575</v>
      </c>
    </row>
    <row r="202" spans="1:7" s="2" customFormat="1" x14ac:dyDescent="0.3">
      <c r="A202" s="10"/>
      <c r="B202" s="13"/>
      <c r="C202" s="13"/>
      <c r="D202" s="13"/>
      <c r="E202" s="13"/>
      <c r="F202" s="12"/>
      <c r="G202" s="12"/>
    </row>
    <row r="203" spans="1:7" x14ac:dyDescent="0.3">
      <c r="A203" s="10" t="s">
        <v>137</v>
      </c>
      <c r="B203" s="19" t="s">
        <v>0</v>
      </c>
      <c r="C203" s="19" t="s">
        <v>20</v>
      </c>
      <c r="D203" s="19" t="s">
        <v>39</v>
      </c>
      <c r="E203" s="19" t="s">
        <v>22</v>
      </c>
      <c r="F203" s="19" t="s">
        <v>1</v>
      </c>
      <c r="G203" s="19" t="s">
        <v>2</v>
      </c>
    </row>
    <row r="204" spans="1:7" x14ac:dyDescent="0.3">
      <c r="A204" s="10" t="s">
        <v>15</v>
      </c>
      <c r="B204" s="14">
        <f t="shared" ref="B204:G213" si="22">B180/B$179</f>
        <v>3.762876231760999E-2</v>
      </c>
      <c r="C204" s="14">
        <f t="shared" si="22"/>
        <v>4.4780425875699692E-2</v>
      </c>
      <c r="D204" s="14">
        <f t="shared" si="22"/>
        <v>3.3444315588642401E-2</v>
      </c>
      <c r="E204" s="14">
        <f t="shared" si="22"/>
        <v>1.875901875901876E-2</v>
      </c>
      <c r="F204" s="15">
        <f t="shared" si="22"/>
        <v>3.4303288384196828E-2</v>
      </c>
      <c r="G204" s="15">
        <f t="shared" si="22"/>
        <v>3.8668476894453664E-2</v>
      </c>
    </row>
    <row r="205" spans="1:7" x14ac:dyDescent="0.3">
      <c r="A205" s="10" t="s">
        <v>16</v>
      </c>
      <c r="B205" s="14">
        <f t="shared" si="22"/>
        <v>0.96234889281165503</v>
      </c>
      <c r="C205" s="14">
        <f t="shared" si="22"/>
        <v>0.95516186738992437</v>
      </c>
      <c r="D205" s="14">
        <f t="shared" si="22"/>
        <v>0.96655568441135764</v>
      </c>
      <c r="E205" s="14">
        <f t="shared" si="22"/>
        <v>0.98124098124098125</v>
      </c>
      <c r="F205" s="15">
        <f t="shared" si="22"/>
        <v>0.96569178298241465</v>
      </c>
      <c r="G205" s="15">
        <f t="shared" si="22"/>
        <v>0.96132314242134731</v>
      </c>
    </row>
    <row r="206" spans="1:7" x14ac:dyDescent="0.3">
      <c r="A206" s="10" t="s">
        <v>115</v>
      </c>
      <c r="B206" s="14">
        <f t="shared" si="22"/>
        <v>2.3238665564319712E-3</v>
      </c>
      <c r="C206" s="14">
        <f t="shared" si="22"/>
        <v>1.4426683593975417E-3</v>
      </c>
      <c r="D206" s="14">
        <f t="shared" si="22"/>
        <v>2.8805506715049944E-3</v>
      </c>
      <c r="E206" s="14">
        <f t="shared" si="22"/>
        <v>2.886002886002886E-3</v>
      </c>
      <c r="F206" s="15">
        <f t="shared" si="22"/>
        <v>1.1123925557921299E-2</v>
      </c>
      <c r="G206" s="15">
        <f t="shared" si="22"/>
        <v>2.2460233653475471E-3</v>
      </c>
    </row>
    <row r="207" spans="1:7" x14ac:dyDescent="0.3">
      <c r="A207" s="10" t="s">
        <v>116</v>
      </c>
      <c r="B207" s="14">
        <f t="shared" si="22"/>
        <v>8.9379482939691199E-4</v>
      </c>
      <c r="C207" s="14">
        <f t="shared" si="22"/>
        <v>1.5580818281493451E-3</v>
      </c>
      <c r="D207" s="14">
        <f t="shared" si="22"/>
        <v>4.8632673674759645E-4</v>
      </c>
      <c r="E207" s="14">
        <f t="shared" si="22"/>
        <v>0</v>
      </c>
      <c r="F207" s="15">
        <f t="shared" si="22"/>
        <v>6.2150067029414086E-3</v>
      </c>
      <c r="G207" s="15">
        <f t="shared" si="22"/>
        <v>1.0811082616784835E-3</v>
      </c>
    </row>
    <row r="208" spans="1:7" x14ac:dyDescent="0.3">
      <c r="A208" s="10" t="s">
        <v>117</v>
      </c>
      <c r="B208" s="14">
        <f t="shared" si="22"/>
        <v>3.4411100931781109E-3</v>
      </c>
      <c r="C208" s="14">
        <f t="shared" si="22"/>
        <v>4.270298343816723E-3</v>
      </c>
      <c r="D208" s="14">
        <f t="shared" si="22"/>
        <v>2.955370169466163E-3</v>
      </c>
      <c r="E208" s="14">
        <f t="shared" si="22"/>
        <v>2.886002886002886E-3</v>
      </c>
      <c r="F208" s="15">
        <f t="shared" si="22"/>
        <v>4.9237047551454931E-3</v>
      </c>
      <c r="G208" s="15">
        <f t="shared" si="22"/>
        <v>4.8775582038517624E-3</v>
      </c>
    </row>
    <row r="209" spans="1:7" x14ac:dyDescent="0.3">
      <c r="A209" s="10" t="s">
        <v>118</v>
      </c>
      <c r="B209" s="14">
        <f t="shared" si="22"/>
        <v>2.7528880745424887E-2</v>
      </c>
      <c r="C209" s="14">
        <f t="shared" si="22"/>
        <v>2.3255813953488372E-2</v>
      </c>
      <c r="D209" s="14">
        <f t="shared" si="22"/>
        <v>2.981556993752572E-2</v>
      </c>
      <c r="E209" s="14">
        <f t="shared" si="22"/>
        <v>4.6176046176046176E-2</v>
      </c>
      <c r="F209" s="15">
        <f t="shared" si="22"/>
        <v>3.52693005283495E-2</v>
      </c>
      <c r="G209" s="15">
        <f t="shared" si="22"/>
        <v>2.3817904493722869E-2</v>
      </c>
    </row>
    <row r="210" spans="1:7" x14ac:dyDescent="0.3">
      <c r="A210" s="10" t="s">
        <v>119</v>
      </c>
      <c r="B210" s="14">
        <f t="shared" si="22"/>
        <v>0.12756686702567427</v>
      </c>
      <c r="C210" s="14">
        <f t="shared" si="22"/>
        <v>9.7466674360897912E-2</v>
      </c>
      <c r="D210" s="14">
        <f t="shared" si="22"/>
        <v>0.14780591822228872</v>
      </c>
      <c r="E210" s="14">
        <f t="shared" si="22"/>
        <v>0.10101010101010101</v>
      </c>
      <c r="F210" s="15">
        <f t="shared" si="22"/>
        <v>9.52211970664774E-2</v>
      </c>
      <c r="G210" s="15">
        <f t="shared" si="22"/>
        <v>0.11101892358492148</v>
      </c>
    </row>
    <row r="211" spans="1:7" x14ac:dyDescent="0.3">
      <c r="A211" s="10" t="s">
        <v>120</v>
      </c>
      <c r="B211" s="14">
        <f t="shared" si="22"/>
        <v>4.7371125958036331E-2</v>
      </c>
      <c r="C211" s="14">
        <f t="shared" si="22"/>
        <v>5.395579664146806E-2</v>
      </c>
      <c r="D211" s="14">
        <f t="shared" si="22"/>
        <v>4.3357899068497248E-2</v>
      </c>
      <c r="E211" s="14">
        <f t="shared" si="22"/>
        <v>3.751803751803752E-2</v>
      </c>
      <c r="F211" s="15">
        <f t="shared" si="22"/>
        <v>3.6250098572667769E-2</v>
      </c>
      <c r="G211" s="15">
        <f t="shared" si="22"/>
        <v>4.0520608102445482E-2</v>
      </c>
    </row>
    <row r="212" spans="1:7" x14ac:dyDescent="0.3">
      <c r="A212" s="10" t="s">
        <v>121</v>
      </c>
      <c r="B212" s="14">
        <f t="shared" si="22"/>
        <v>0.11210421647710768</v>
      </c>
      <c r="C212" s="14">
        <f t="shared" si="22"/>
        <v>0.11062380979860349</v>
      </c>
      <c r="D212" s="14">
        <f t="shared" si="22"/>
        <v>0.1129774419213647</v>
      </c>
      <c r="E212" s="14">
        <f t="shared" si="22"/>
        <v>0.113997113997114</v>
      </c>
      <c r="F212" s="15">
        <f t="shared" si="22"/>
        <v>0.12054944405015378</v>
      </c>
      <c r="G212" s="15">
        <f t="shared" si="22"/>
        <v>0.11312247531888503</v>
      </c>
    </row>
    <row r="213" spans="1:7" x14ac:dyDescent="0.3">
      <c r="A213" s="10" t="s">
        <v>122</v>
      </c>
      <c r="B213" s="14">
        <f t="shared" si="22"/>
        <v>0.14032578821531516</v>
      </c>
      <c r="C213" s="14">
        <f t="shared" si="22"/>
        <v>8.269375036066709E-2</v>
      </c>
      <c r="D213" s="14">
        <f t="shared" si="22"/>
        <v>0.17590063970670758</v>
      </c>
      <c r="E213" s="14">
        <f t="shared" si="22"/>
        <v>0.20923520923520925</v>
      </c>
      <c r="F213" s="15">
        <f t="shared" si="22"/>
        <v>9.5166982099203531E-2</v>
      </c>
      <c r="G213" s="15">
        <f t="shared" si="22"/>
        <v>8.7561388511758098E-2</v>
      </c>
    </row>
    <row r="214" spans="1:7" x14ac:dyDescent="0.3">
      <c r="A214" s="10" t="s">
        <v>123</v>
      </c>
      <c r="B214" s="14">
        <f t="shared" ref="B214:G223" si="23">B190/B$179</f>
        <v>2.3931356557102317E-2</v>
      </c>
      <c r="C214" s="14">
        <f t="shared" si="23"/>
        <v>2.9488141266085753E-2</v>
      </c>
      <c r="D214" s="14">
        <f t="shared" si="23"/>
        <v>2.042572294339905E-2</v>
      </c>
      <c r="E214" s="14">
        <f t="shared" si="23"/>
        <v>1.875901875901876E-2</v>
      </c>
      <c r="F214" s="18">
        <f t="shared" si="23"/>
        <v>2.3820085166784955E-2</v>
      </c>
      <c r="G214" s="15">
        <f t="shared" si="23"/>
        <v>2.7564070330701799E-2</v>
      </c>
    </row>
    <row r="215" spans="1:7" x14ac:dyDescent="0.3">
      <c r="A215" s="10" t="s">
        <v>124</v>
      </c>
      <c r="B215" s="14">
        <f t="shared" si="23"/>
        <v>7.6017250240207362E-2</v>
      </c>
      <c r="C215" s="14">
        <f t="shared" si="23"/>
        <v>9.827456864216054E-2</v>
      </c>
      <c r="D215" s="14">
        <f t="shared" si="23"/>
        <v>6.2362051550634096E-2</v>
      </c>
      <c r="E215" s="14">
        <f t="shared" si="23"/>
        <v>4.6176046176046176E-2</v>
      </c>
      <c r="F215" s="15">
        <f t="shared" si="23"/>
        <v>6.7270917120100943E-2</v>
      </c>
      <c r="G215" s="15">
        <f t="shared" si="23"/>
        <v>8.3530279412011202E-2</v>
      </c>
    </row>
    <row r="216" spans="1:7" x14ac:dyDescent="0.3">
      <c r="A216" s="10" t="s">
        <v>125</v>
      </c>
      <c r="B216" s="14">
        <f t="shared" si="23"/>
        <v>2.131700668111635E-2</v>
      </c>
      <c r="C216" s="14">
        <f t="shared" si="23"/>
        <v>2.175543885971493E-2</v>
      </c>
      <c r="D216" s="14">
        <f t="shared" si="23"/>
        <v>2.1211327671991322E-2</v>
      </c>
      <c r="E216" s="14">
        <f t="shared" si="23"/>
        <v>1.5873015873015872E-2</v>
      </c>
      <c r="F216" s="15">
        <f t="shared" si="23"/>
        <v>1.8373945272454853E-2</v>
      </c>
      <c r="G216" s="15">
        <f t="shared" si="23"/>
        <v>2.0080119340942993E-2</v>
      </c>
    </row>
    <row r="217" spans="1:7" x14ac:dyDescent="0.3">
      <c r="A217" s="10" t="s">
        <v>126</v>
      </c>
      <c r="B217" s="14">
        <f t="shared" si="23"/>
        <v>9.4898666011217131E-2</v>
      </c>
      <c r="C217" s="14">
        <f t="shared" si="23"/>
        <v>0.1281089503145017</v>
      </c>
      <c r="D217" s="14">
        <f t="shared" si="23"/>
        <v>7.4108712730537582E-2</v>
      </c>
      <c r="E217" s="14">
        <f t="shared" si="23"/>
        <v>6.6378066378066383E-2</v>
      </c>
      <c r="F217" s="15">
        <f t="shared" si="23"/>
        <v>9.0780498383408251E-2</v>
      </c>
      <c r="G217" s="15">
        <f t="shared" si="23"/>
        <v>0.10471664906722986</v>
      </c>
    </row>
    <row r="218" spans="1:7" x14ac:dyDescent="0.3">
      <c r="A218" s="10" t="s">
        <v>127</v>
      </c>
      <c r="B218" s="14">
        <f t="shared" si="23"/>
        <v>1.9886934954081292E-3</v>
      </c>
      <c r="C218" s="14">
        <f t="shared" si="23"/>
        <v>2.6545097812914766E-3</v>
      </c>
      <c r="D218" s="14">
        <f t="shared" si="23"/>
        <v>1.4963899592233736E-3</v>
      </c>
      <c r="E218" s="14">
        <f t="shared" si="23"/>
        <v>2.886002886002886E-3</v>
      </c>
      <c r="F218" s="15">
        <f t="shared" si="23"/>
        <v>1.7841652866493179E-3</v>
      </c>
      <c r="G218" s="15">
        <f t="shared" si="23"/>
        <v>1.8437505237927625E-3</v>
      </c>
    </row>
    <row r="219" spans="1:7" x14ac:dyDescent="0.3">
      <c r="A219" s="10" t="s">
        <v>128</v>
      </c>
      <c r="B219" s="14">
        <f t="shared" si="23"/>
        <v>5.7940249815654814E-2</v>
      </c>
      <c r="C219" s="14">
        <f t="shared" si="23"/>
        <v>5.476369092273068E-2</v>
      </c>
      <c r="D219" s="14">
        <f t="shared" si="23"/>
        <v>6.0267105607721375E-2</v>
      </c>
      <c r="E219" s="14">
        <f t="shared" si="23"/>
        <v>5.0505050505050504E-2</v>
      </c>
      <c r="F219" s="15">
        <f t="shared" si="23"/>
        <v>5.340667139815472E-2</v>
      </c>
      <c r="G219" s="15">
        <f t="shared" si="23"/>
        <v>5.6427146712257591E-2</v>
      </c>
    </row>
    <row r="220" spans="1:7" x14ac:dyDescent="0.3">
      <c r="A220" s="10" t="s">
        <v>129</v>
      </c>
      <c r="B220" s="14">
        <f t="shared" si="23"/>
        <v>4.4667396599110676E-2</v>
      </c>
      <c r="C220" s="14">
        <f t="shared" si="23"/>
        <v>5.424433031334757E-2</v>
      </c>
      <c r="D220" s="14">
        <f t="shared" si="23"/>
        <v>3.7933485466312519E-2</v>
      </c>
      <c r="E220" s="14">
        <f t="shared" si="23"/>
        <v>6.2049062049062048E-2</v>
      </c>
      <c r="F220" s="15">
        <f t="shared" si="23"/>
        <v>5.134157400835896E-2</v>
      </c>
      <c r="G220" s="15">
        <f t="shared" si="23"/>
        <v>5.5035953135213957E-2</v>
      </c>
    </row>
    <row r="221" spans="1:7" x14ac:dyDescent="0.3">
      <c r="A221" s="10" t="s">
        <v>130</v>
      </c>
      <c r="B221" s="14">
        <f t="shared" si="23"/>
        <v>6.4464952070252268E-2</v>
      </c>
      <c r="C221" s="14">
        <f t="shared" si="23"/>
        <v>6.8844134110450692E-2</v>
      </c>
      <c r="D221" s="14">
        <f t="shared" si="23"/>
        <v>6.1389398077138904E-2</v>
      </c>
      <c r="E221" s="14">
        <f t="shared" si="23"/>
        <v>7.3593073593073599E-2</v>
      </c>
      <c r="F221" s="15">
        <f t="shared" si="23"/>
        <v>9.4023539153063634E-2</v>
      </c>
      <c r="G221" s="15">
        <f t="shared" si="23"/>
        <v>8.236536430834214E-2</v>
      </c>
    </row>
    <row r="222" spans="1:7" x14ac:dyDescent="0.3">
      <c r="A222" s="10" t="s">
        <v>131</v>
      </c>
      <c r="B222" s="14">
        <f t="shared" si="23"/>
        <v>6.6587714790069938E-3</v>
      </c>
      <c r="C222" s="14">
        <f t="shared" si="23"/>
        <v>7.2710485313636098E-3</v>
      </c>
      <c r="D222" s="14">
        <f t="shared" si="23"/>
        <v>5.9481500879129097E-3</v>
      </c>
      <c r="E222" s="14">
        <f t="shared" si="23"/>
        <v>1.875901875901876E-2</v>
      </c>
      <c r="F222" s="15">
        <f t="shared" si="23"/>
        <v>8.605393896380412E-3</v>
      </c>
      <c r="G222" s="15">
        <f t="shared" si="23"/>
        <v>8.4058262516551845E-3</v>
      </c>
    </row>
    <row r="223" spans="1:7" x14ac:dyDescent="0.3">
      <c r="A223" s="10" t="s">
        <v>132</v>
      </c>
      <c r="B223" s="14">
        <f t="shared" si="23"/>
        <v>5.6912385761848365E-2</v>
      </c>
      <c r="C223" s="14">
        <f t="shared" si="23"/>
        <v>6.1342258641583471E-2</v>
      </c>
      <c r="D223" s="14">
        <f t="shared" si="23"/>
        <v>5.4281545770827881E-2</v>
      </c>
      <c r="E223" s="14">
        <f t="shared" si="23"/>
        <v>4.7619047619047616E-2</v>
      </c>
      <c r="F223" s="15">
        <f t="shared" si="23"/>
        <v>8.6546802302657516E-2</v>
      </c>
      <c r="G223" s="15">
        <f t="shared" si="23"/>
        <v>7.3624310688724631E-2</v>
      </c>
    </row>
    <row r="224" spans="1:7" x14ac:dyDescent="0.3">
      <c r="A224" s="10" t="s">
        <v>133</v>
      </c>
      <c r="B224" s="14">
        <f t="shared" ref="B224:G224" si="24">B200/B$179</f>
        <v>2.9227090921279019E-2</v>
      </c>
      <c r="C224" s="14">
        <f t="shared" si="24"/>
        <v>2.7468405562929194E-2</v>
      </c>
      <c r="D224" s="14">
        <f t="shared" si="24"/>
        <v>3.0339306423253901E-2</v>
      </c>
      <c r="E224" s="14">
        <f t="shared" si="24"/>
        <v>3.1746031746031744E-2</v>
      </c>
      <c r="F224" s="15">
        <f t="shared" si="24"/>
        <v>2.9936519201955683E-2</v>
      </c>
      <c r="G224" s="15">
        <f t="shared" si="24"/>
        <v>2.8988786644541659E-2</v>
      </c>
    </row>
    <row r="225" spans="1:7" x14ac:dyDescent="0.3">
      <c r="A225" s="10" t="s">
        <v>134</v>
      </c>
      <c r="B225" s="14">
        <f t="shared" ref="B225:G225" si="25">B201/B$179</f>
        <v>2.2791768149621253E-2</v>
      </c>
      <c r="C225" s="14">
        <f t="shared" si="25"/>
        <v>2.5968030469155752E-2</v>
      </c>
      <c r="D225" s="14">
        <f t="shared" si="25"/>
        <v>2.0500542441360219E-2</v>
      </c>
      <c r="E225" s="14">
        <f t="shared" si="25"/>
        <v>3.1746031746031744E-2</v>
      </c>
      <c r="F225" s="15">
        <f t="shared" si="25"/>
        <v>3.5091869726362274E-2</v>
      </c>
      <c r="G225" s="15">
        <f t="shared" si="25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5"/>
  <sheetViews>
    <sheetView tabSelected="1" zoomScale="55" zoomScaleNormal="55" workbookViewId="0">
      <selection activeCell="A29" sqref="A29"/>
    </sheetView>
  </sheetViews>
  <sheetFormatPr defaultColWidth="14.44140625" defaultRowHeight="14.4" x14ac:dyDescent="0.3"/>
  <cols>
    <col min="1" max="1" width="178.33203125" style="10" bestFit="1" customWidth="1"/>
    <col min="2" max="2" width="36.5546875" style="10" bestFit="1" customWidth="1"/>
    <col min="3" max="3" width="29.21875" style="10" bestFit="1" customWidth="1"/>
    <col min="4" max="4" width="21" style="10" bestFit="1" customWidth="1"/>
    <col min="5" max="5" width="24" style="10" bestFit="1" customWidth="1"/>
    <col min="6" max="6" width="17" style="10" bestFit="1" customWidth="1"/>
    <col min="7" max="7" width="17.109375" style="10" bestFit="1" customWidth="1"/>
    <col min="8" max="8" width="18.88671875" style="10" bestFit="1" customWidth="1"/>
    <col min="9" max="9" width="23" style="10" bestFit="1" customWidth="1"/>
    <col min="10" max="10" width="16.88671875" style="10" bestFit="1" customWidth="1"/>
    <col min="11" max="11" width="25.109375" style="10" bestFit="1" customWidth="1"/>
    <col min="12" max="12" width="15.6640625" style="10" bestFit="1" customWidth="1"/>
    <col min="13" max="13" width="29.88671875" style="10" bestFit="1" customWidth="1"/>
    <col min="14" max="14" width="18" style="10" bestFit="1" customWidth="1"/>
    <col min="15" max="15" width="13.5546875" style="10" customWidth="1"/>
    <col min="16" max="23" width="13.88671875" style="10" customWidth="1"/>
    <col min="24" max="24" width="15" style="10" customWidth="1"/>
    <col min="25" max="25" width="14.5546875" style="10" customWidth="1"/>
    <col min="26" max="26" width="15" style="10" customWidth="1"/>
    <col min="27" max="1013" width="14.44140625" style="10"/>
    <col min="1014" max="1014" width="14.5546875" style="10" customWidth="1"/>
    <col min="1015" max="1015" width="14.44140625" style="10"/>
    <col min="1016" max="1023" width="14.5546875" style="10" customWidth="1"/>
    <col min="1024" max="1033" width="14.44140625" style="10"/>
    <col min="1034" max="1034" width="14.5546875" style="10" customWidth="1"/>
    <col min="1035" max="1035" width="14.44140625" style="10"/>
    <col min="1036" max="1044" width="14.5546875" style="10" customWidth="1"/>
    <col min="1045" max="1045" width="14.44140625" style="10"/>
    <col min="1046" max="1054" width="14.5546875" style="10" customWidth="1"/>
    <col min="1055" max="1055" width="14.44140625" style="10"/>
    <col min="1056" max="1064" width="14.5546875" style="10" customWidth="1"/>
    <col min="1065" max="1065" width="14.44140625" style="10"/>
    <col min="1066" max="1074" width="14.5546875" style="10" customWidth="1"/>
    <col min="1075" max="1075" width="14.44140625" style="10"/>
    <col min="1076" max="1084" width="14.5546875" style="10" customWidth="1"/>
    <col min="1085" max="1085" width="14.44140625" style="10"/>
    <col min="1086" max="1094" width="14.5546875" style="10" customWidth="1"/>
    <col min="1095" max="1095" width="14.44140625" style="10"/>
    <col min="1096" max="1104" width="14.5546875" style="10" customWidth="1"/>
    <col min="1105" max="1105" width="14.44140625" style="10"/>
    <col min="1106" max="1113" width="14.5546875" style="10" customWidth="1"/>
    <col min="1114" max="1213" width="14.44140625" style="10"/>
    <col min="1214" max="1214" width="14.5546875" style="10" customWidth="1"/>
    <col min="1215" max="1215" width="14.44140625" style="10"/>
    <col min="1216" max="1223" width="14.5546875" style="10" customWidth="1"/>
    <col min="1224" max="1233" width="14.44140625" style="10"/>
    <col min="1234" max="1234" width="14.5546875" style="10" customWidth="1"/>
    <col min="1235" max="1235" width="14.44140625" style="10"/>
    <col min="1236" max="1244" width="14.5546875" style="10" customWidth="1"/>
    <col min="1245" max="1245" width="14.44140625" style="10"/>
    <col min="1246" max="1254" width="14.5546875" style="10" customWidth="1"/>
    <col min="1255" max="1255" width="14.44140625" style="10"/>
    <col min="1256" max="1264" width="14.5546875" style="10" customWidth="1"/>
    <col min="1265" max="1265" width="14.44140625" style="10"/>
    <col min="1266" max="1274" width="14.5546875" style="10" customWidth="1"/>
    <col min="1275" max="1275" width="14.44140625" style="10"/>
    <col min="1276" max="1284" width="14.5546875" style="10" customWidth="1"/>
    <col min="1285" max="1285" width="14.44140625" style="10"/>
    <col min="1286" max="1294" width="14.5546875" style="10" customWidth="1"/>
    <col min="1295" max="1295" width="14.44140625" style="10"/>
    <col min="1296" max="1304" width="14.5546875" style="10" customWidth="1"/>
    <col min="1305" max="1305" width="14.44140625" style="10"/>
    <col min="1306" max="1314" width="14.5546875" style="10" customWidth="1"/>
    <col min="1315" max="1315" width="14.44140625" style="10"/>
    <col min="1316" max="1323" width="14.5546875" style="10" customWidth="1"/>
    <col min="1324" max="1333" width="14.44140625" style="10"/>
    <col min="1334" max="1334" width="14.5546875" style="10" customWidth="1"/>
    <col min="1335" max="1335" width="14.44140625" style="10"/>
    <col min="1336" max="1344" width="14.5546875" style="10" customWidth="1"/>
    <col min="1345" max="1345" width="14.44140625" style="10"/>
    <col min="1346" max="1354" width="14.5546875" style="10" customWidth="1"/>
    <col min="1355" max="1355" width="14.44140625" style="10"/>
    <col min="1356" max="1364" width="14.5546875" style="10" customWidth="1"/>
    <col min="1365" max="1365" width="14.44140625" style="10"/>
    <col min="1366" max="1374" width="14.5546875" style="10" customWidth="1"/>
    <col min="1375" max="1375" width="14.44140625" style="10"/>
    <col min="1376" max="1384" width="14.5546875" style="10" customWidth="1"/>
    <col min="1385" max="1385" width="14.44140625" style="10"/>
    <col min="1386" max="1394" width="14.5546875" style="10" customWidth="1"/>
    <col min="1395" max="1395" width="14.44140625" style="10"/>
    <col min="1396" max="1404" width="14.5546875" style="10" customWidth="1"/>
    <col min="1405" max="1405" width="14.44140625" style="10"/>
    <col min="1406" max="1414" width="14.5546875" style="10" customWidth="1"/>
    <col min="1415" max="1415" width="14.44140625" style="10"/>
    <col min="1416" max="1423" width="14.5546875" style="10" customWidth="1"/>
    <col min="1424" max="1433" width="14.44140625" style="10"/>
    <col min="1434" max="1434" width="14.5546875" style="10" customWidth="1"/>
    <col min="1435" max="1435" width="14.44140625" style="10"/>
    <col min="1436" max="1444" width="14.5546875" style="10" customWidth="1"/>
    <col min="1445" max="1445" width="14.44140625" style="10"/>
    <col min="1446" max="1454" width="14.5546875" style="10" customWidth="1"/>
    <col min="1455" max="1455" width="14.44140625" style="10"/>
    <col min="1456" max="1464" width="14.5546875" style="10" customWidth="1"/>
    <col min="1465" max="1465" width="14.44140625" style="10"/>
    <col min="1466" max="1474" width="14.5546875" style="10" customWidth="1"/>
    <col min="1475" max="1475" width="14.44140625" style="10"/>
    <col min="1476" max="1484" width="14.5546875" style="10" customWidth="1"/>
    <col min="1485" max="1485" width="14.44140625" style="10"/>
    <col min="1486" max="1494" width="14.5546875" style="10" customWidth="1"/>
    <col min="1495" max="1495" width="14.44140625" style="10"/>
    <col min="1496" max="1504" width="14.5546875" style="10" customWidth="1"/>
    <col min="1505" max="1505" width="14.44140625" style="10"/>
    <col min="1506" max="1514" width="14.5546875" style="10" customWidth="1"/>
    <col min="1515" max="1515" width="14.44140625" style="10"/>
    <col min="1516" max="1523" width="14.5546875" style="10" customWidth="1"/>
    <col min="1524" max="1533" width="14.44140625" style="10"/>
    <col min="1534" max="1534" width="14.5546875" style="10" customWidth="1"/>
    <col min="1535" max="1535" width="14.44140625" style="10"/>
    <col min="1536" max="1544" width="14.5546875" style="10" customWidth="1"/>
    <col min="1545" max="1545" width="14.44140625" style="10"/>
    <col min="1546" max="1554" width="14.5546875" style="10" customWidth="1"/>
    <col min="1555" max="1555" width="14.44140625" style="10"/>
    <col min="1556" max="1564" width="14.5546875" style="10" customWidth="1"/>
    <col min="1565" max="1565" width="14.44140625" style="10"/>
    <col min="1566" max="1574" width="14.5546875" style="10" customWidth="1"/>
    <col min="1575" max="1575" width="14.44140625" style="10"/>
    <col min="1576" max="1584" width="14.5546875" style="10" customWidth="1"/>
    <col min="1585" max="1585" width="14.44140625" style="10"/>
    <col min="1586" max="1594" width="14.5546875" style="10" customWidth="1"/>
    <col min="1595" max="1595" width="14.44140625" style="10"/>
    <col min="1596" max="1604" width="14.5546875" style="10" customWidth="1"/>
    <col min="1605" max="1605" width="14.44140625" style="10"/>
    <col min="1606" max="1614" width="14.5546875" style="10" customWidth="1"/>
    <col min="1615" max="1615" width="14.44140625" style="10"/>
    <col min="1616" max="1623" width="14.5546875" style="10" customWidth="1"/>
    <col min="1624" max="1633" width="14.44140625" style="10"/>
    <col min="1634" max="1634" width="14.5546875" style="10" customWidth="1"/>
    <col min="1635" max="1635" width="14.44140625" style="10"/>
    <col min="1636" max="1644" width="14.5546875" style="10" customWidth="1"/>
    <col min="1645" max="1645" width="14.44140625" style="10"/>
    <col min="1646" max="1654" width="14.5546875" style="10" customWidth="1"/>
    <col min="1655" max="1655" width="14.44140625" style="10"/>
    <col min="1656" max="1664" width="14.5546875" style="10" customWidth="1"/>
    <col min="1665" max="1665" width="14.44140625" style="10"/>
    <col min="1666" max="1674" width="14.5546875" style="10" customWidth="1"/>
    <col min="1675" max="1675" width="14.44140625" style="10"/>
    <col min="1676" max="1684" width="14.5546875" style="10" customWidth="1"/>
    <col min="1685" max="1685" width="14.44140625" style="10"/>
    <col min="1686" max="1694" width="14.5546875" style="10" customWidth="1"/>
    <col min="1695" max="1695" width="14.44140625" style="10"/>
    <col min="1696" max="1704" width="14.5546875" style="10" customWidth="1"/>
    <col min="1705" max="1705" width="14.44140625" style="10"/>
    <col min="1706" max="1714" width="14.5546875" style="10" customWidth="1"/>
    <col min="1715" max="1715" width="14.44140625" style="10"/>
    <col min="1716" max="1723" width="14.5546875" style="10" customWidth="1"/>
    <col min="1724" max="1733" width="14.44140625" style="10"/>
    <col min="1734" max="1734" width="14.5546875" style="10" customWidth="1"/>
    <col min="1735" max="1735" width="14.44140625" style="10"/>
    <col min="1736" max="1744" width="14.5546875" style="10" customWidth="1"/>
    <col min="1745" max="1745" width="14.44140625" style="10"/>
    <col min="1746" max="1754" width="14.5546875" style="10" customWidth="1"/>
    <col min="1755" max="1755" width="14.44140625" style="10"/>
    <col min="1756" max="1764" width="14.5546875" style="10" customWidth="1"/>
    <col min="1765" max="1765" width="14.44140625" style="10"/>
    <col min="1766" max="1774" width="14.5546875" style="10" customWidth="1"/>
    <col min="1775" max="1775" width="14.44140625" style="10"/>
    <col min="1776" max="1784" width="14.5546875" style="10" customWidth="1"/>
    <col min="1785" max="1785" width="14.44140625" style="10"/>
    <col min="1786" max="1794" width="14.5546875" style="10" customWidth="1"/>
    <col min="1795" max="1795" width="14.44140625" style="10"/>
    <col min="1796" max="1804" width="14.5546875" style="10" customWidth="1"/>
    <col min="1805" max="1805" width="14.44140625" style="10"/>
    <col min="1806" max="1814" width="14.5546875" style="10" customWidth="1"/>
    <col min="1815" max="1815" width="14.44140625" style="10"/>
    <col min="1816" max="1823" width="14.5546875" style="10" customWidth="1"/>
    <col min="1824" max="1833" width="14.44140625" style="10"/>
    <col min="1834" max="1834" width="14.5546875" style="10" customWidth="1"/>
    <col min="1835" max="1835" width="14.44140625" style="10"/>
    <col min="1836" max="1844" width="14.5546875" style="10" customWidth="1"/>
    <col min="1845" max="1845" width="14.44140625" style="10"/>
    <col min="1846" max="1854" width="14.5546875" style="10" customWidth="1"/>
    <col min="1855" max="1855" width="14.44140625" style="10"/>
    <col min="1856" max="1864" width="14.5546875" style="10" customWidth="1"/>
    <col min="1865" max="1865" width="14.44140625" style="10"/>
    <col min="1866" max="1874" width="14.5546875" style="10" customWidth="1"/>
    <col min="1875" max="1875" width="14.44140625" style="10"/>
    <col min="1876" max="1884" width="14.5546875" style="10" customWidth="1"/>
    <col min="1885" max="1885" width="14.44140625" style="10"/>
    <col min="1886" max="1894" width="14.5546875" style="10" customWidth="1"/>
    <col min="1895" max="1895" width="14.44140625" style="10"/>
    <col min="1896" max="1904" width="14.5546875" style="10" customWidth="1"/>
    <col min="1905" max="1905" width="14.44140625" style="10"/>
    <col min="1906" max="1914" width="14.5546875" style="10" customWidth="1"/>
    <col min="1915" max="1915" width="14.44140625" style="10"/>
    <col min="1916" max="1923" width="14.5546875" style="10" customWidth="1"/>
    <col min="1924" max="1933" width="14.44140625" style="10"/>
    <col min="1934" max="1934" width="14.5546875" style="10" customWidth="1"/>
    <col min="1935" max="1935" width="14.44140625" style="10"/>
    <col min="1936" max="1944" width="14.5546875" style="10" customWidth="1"/>
    <col min="1945" max="1945" width="14.44140625" style="10"/>
    <col min="1946" max="1954" width="14.5546875" style="10" customWidth="1"/>
    <col min="1955" max="1955" width="14.44140625" style="10"/>
    <col min="1956" max="1964" width="14.5546875" style="10" customWidth="1"/>
    <col min="1965" max="1965" width="14.44140625" style="10"/>
    <col min="1966" max="1974" width="14.5546875" style="10" customWidth="1"/>
    <col min="1975" max="1975" width="14.44140625" style="10"/>
    <col min="1976" max="1984" width="14.5546875" style="10" customWidth="1"/>
    <col min="1985" max="1985" width="14.44140625" style="10"/>
    <col min="1986" max="1994" width="14.5546875" style="10" customWidth="1"/>
    <col min="1995" max="1995" width="14.44140625" style="10"/>
    <col min="1996" max="2004" width="14.5546875" style="10" customWidth="1"/>
    <col min="2005" max="2005" width="14.44140625" style="10"/>
    <col min="2006" max="2013" width="14.5546875" style="10" customWidth="1"/>
    <col min="2014" max="2014" width="15" style="10" customWidth="1"/>
    <col min="2015" max="2015" width="14.5546875" style="10" customWidth="1"/>
    <col min="2016" max="2023" width="15" style="10" customWidth="1"/>
    <col min="2024" max="2024" width="14.5546875" style="10" customWidth="1"/>
    <col min="2025" max="2025" width="14.44140625" style="10"/>
    <col min="2026" max="2033" width="14.5546875" style="10" customWidth="1"/>
    <col min="2034" max="2034" width="15" style="10" customWidth="1"/>
    <col min="2035" max="2035" width="14.5546875" style="10" customWidth="1"/>
    <col min="2036" max="2044" width="15" style="10" customWidth="1"/>
    <col min="2045" max="2045" width="14.5546875" style="10" customWidth="1"/>
    <col min="2046" max="2054" width="15" style="10" customWidth="1"/>
    <col min="2055" max="2055" width="14.5546875" style="10" customWidth="1"/>
    <col min="2056" max="2064" width="15" style="10" customWidth="1"/>
    <col min="2065" max="2065" width="14.5546875" style="10" customWidth="1"/>
    <col min="2066" max="2074" width="15" style="10" customWidth="1"/>
    <col min="2075" max="2075" width="14.5546875" style="10" customWidth="1"/>
    <col min="2076" max="2084" width="15" style="10" customWidth="1"/>
    <col min="2085" max="2085" width="14.5546875" style="10" customWidth="1"/>
    <col min="2086" max="2094" width="15" style="10" customWidth="1"/>
    <col min="2095" max="2095" width="14.5546875" style="10" customWidth="1"/>
    <col min="2096" max="2104" width="15" style="10" customWidth="1"/>
    <col min="2105" max="2105" width="14.5546875" style="10" customWidth="1"/>
    <col min="2106" max="2113" width="15" style="10" customWidth="1"/>
    <col min="2114" max="2114" width="14.5546875" style="10" customWidth="1"/>
    <col min="2115" max="2115" width="14.44140625" style="10"/>
    <col min="2116" max="2123" width="14.5546875" style="10" customWidth="1"/>
    <col min="2124" max="2133" width="14.44140625" style="10"/>
    <col min="2134" max="2134" width="14.5546875" style="10" customWidth="1"/>
    <col min="2135" max="2135" width="14.44140625" style="10"/>
    <col min="2136" max="2144" width="14.5546875" style="10" customWidth="1"/>
    <col min="2145" max="2145" width="14.44140625" style="10"/>
    <col min="2146" max="2154" width="14.5546875" style="10" customWidth="1"/>
    <col min="2155" max="2155" width="14.44140625" style="10"/>
    <col min="2156" max="2164" width="14.5546875" style="10" customWidth="1"/>
    <col min="2165" max="2165" width="14.44140625" style="10"/>
    <col min="2166" max="2174" width="14.5546875" style="10" customWidth="1"/>
    <col min="2175" max="2175" width="14.44140625" style="10"/>
    <col min="2176" max="2184" width="14.5546875" style="10" customWidth="1"/>
    <col min="2185" max="2185" width="14.44140625" style="10"/>
    <col min="2186" max="2194" width="14.5546875" style="10" customWidth="1"/>
    <col min="2195" max="2195" width="14.44140625" style="10"/>
    <col min="2196" max="2204" width="14.5546875" style="10" customWidth="1"/>
    <col min="2205" max="2205" width="14.44140625" style="10"/>
    <col min="2206" max="2213" width="14.5546875" style="10" customWidth="1"/>
    <col min="2214" max="2214" width="15" style="10" customWidth="1"/>
    <col min="2215" max="2215" width="14.5546875" style="10" customWidth="1"/>
    <col min="2216" max="2223" width="15" style="10" customWidth="1"/>
    <col min="2224" max="2224" width="14.5546875" style="10" customWidth="1"/>
    <col min="2225" max="2225" width="14.44140625" style="10"/>
    <col min="2226" max="2233" width="14.5546875" style="10" customWidth="1"/>
    <col min="2234" max="2234" width="15" style="10" customWidth="1"/>
    <col min="2235" max="2235" width="14.5546875" style="10" customWidth="1"/>
    <col min="2236" max="2244" width="15" style="10" customWidth="1"/>
    <col min="2245" max="2245" width="14.5546875" style="10" customWidth="1"/>
    <col min="2246" max="2254" width="15" style="10" customWidth="1"/>
    <col min="2255" max="2255" width="14.5546875" style="10" customWidth="1"/>
    <col min="2256" max="2264" width="15" style="10" customWidth="1"/>
    <col min="2265" max="2265" width="14.5546875" style="10" customWidth="1"/>
    <col min="2266" max="2274" width="15" style="10" customWidth="1"/>
    <col min="2275" max="2275" width="14.5546875" style="10" customWidth="1"/>
    <col min="2276" max="2284" width="15" style="10" customWidth="1"/>
    <col min="2285" max="2285" width="14.5546875" style="10" customWidth="1"/>
    <col min="2286" max="2294" width="15" style="10" customWidth="1"/>
    <col min="2295" max="2295" width="14.5546875" style="10" customWidth="1"/>
    <col min="2296" max="2304" width="15" style="10" customWidth="1"/>
    <col min="2305" max="2305" width="14.5546875" style="10" customWidth="1"/>
    <col min="2306" max="2314" width="15" style="10" customWidth="1"/>
    <col min="2315" max="2315" width="14.5546875" style="10" customWidth="1"/>
    <col min="2316" max="2323" width="15" style="10" customWidth="1"/>
    <col min="2324" max="2324" width="14.5546875" style="10" customWidth="1"/>
    <col min="2325" max="2325" width="14.44140625" style="10"/>
    <col min="2326" max="2333" width="14.5546875" style="10" customWidth="1"/>
    <col min="2334" max="2334" width="15" style="10" customWidth="1"/>
    <col min="2335" max="2335" width="14.5546875" style="10" customWidth="1"/>
    <col min="2336" max="2344" width="15" style="10" customWidth="1"/>
    <col min="2345" max="2345" width="14.5546875" style="10" customWidth="1"/>
    <col min="2346" max="2354" width="15" style="10" customWidth="1"/>
    <col min="2355" max="2355" width="14.5546875" style="10" customWidth="1"/>
    <col min="2356" max="2364" width="15" style="10" customWidth="1"/>
    <col min="2365" max="2365" width="14.5546875" style="10" customWidth="1"/>
    <col min="2366" max="2374" width="15" style="10" customWidth="1"/>
    <col min="2375" max="2375" width="14.5546875" style="10" customWidth="1"/>
    <col min="2376" max="2384" width="15" style="10" customWidth="1"/>
    <col min="2385" max="2385" width="14.5546875" style="10" customWidth="1"/>
    <col min="2386" max="2394" width="15" style="10" customWidth="1"/>
    <col min="2395" max="2395" width="14.5546875" style="10" customWidth="1"/>
    <col min="2396" max="2404" width="15" style="10" customWidth="1"/>
    <col min="2405" max="2405" width="14.5546875" style="10" customWidth="1"/>
    <col min="2406" max="2414" width="15" style="10" customWidth="1"/>
    <col min="2415" max="2415" width="14.5546875" style="10" customWidth="1"/>
    <col min="2416" max="2423" width="15" style="10" customWidth="1"/>
    <col min="2424" max="2424" width="14.5546875" style="10" customWidth="1"/>
    <col min="2425" max="2425" width="14.44140625" style="10"/>
    <col min="2426" max="2433" width="14.5546875" style="10" customWidth="1"/>
    <col min="2434" max="2434" width="15" style="10" customWidth="1"/>
    <col min="2435" max="2435" width="14.5546875" style="10" customWidth="1"/>
    <col min="2436" max="2444" width="15" style="10" customWidth="1"/>
    <col min="2445" max="2445" width="14.5546875" style="10" customWidth="1"/>
    <col min="2446" max="2454" width="15" style="10" customWidth="1"/>
    <col min="2455" max="2455" width="14.5546875" style="10" customWidth="1"/>
    <col min="2456" max="2464" width="15" style="10" customWidth="1"/>
    <col min="2465" max="2465" width="14.5546875" style="10" customWidth="1"/>
    <col min="2466" max="2474" width="15" style="10" customWidth="1"/>
    <col min="2475" max="2475" width="14.5546875" style="10" customWidth="1"/>
    <col min="2476" max="2484" width="15" style="10" customWidth="1"/>
    <col min="2485" max="2485" width="14.5546875" style="10" customWidth="1"/>
    <col min="2486" max="2494" width="15" style="10" customWidth="1"/>
    <col min="2495" max="2495" width="14.5546875" style="10" customWidth="1"/>
    <col min="2496" max="2504" width="15" style="10" customWidth="1"/>
    <col min="2505" max="2505" width="14.5546875" style="10" customWidth="1"/>
    <col min="2506" max="2514" width="15" style="10" customWidth="1"/>
    <col min="2515" max="2515" width="14.5546875" style="10" customWidth="1"/>
    <col min="2516" max="2523" width="15" style="10" customWidth="1"/>
    <col min="2524" max="2524" width="14.5546875" style="10" customWidth="1"/>
    <col min="2525" max="2525" width="14.44140625" style="10"/>
    <col min="2526" max="2533" width="14.5546875" style="10" customWidth="1"/>
    <col min="2534" max="2534" width="15" style="10" customWidth="1"/>
    <col min="2535" max="2535" width="14.5546875" style="10" customWidth="1"/>
    <col min="2536" max="2544" width="15" style="10" customWidth="1"/>
    <col min="2545" max="2545" width="14.5546875" style="10" customWidth="1"/>
    <col min="2546" max="2554" width="15" style="10" customWidth="1"/>
    <col min="2555" max="2555" width="14.5546875" style="10" customWidth="1"/>
    <col min="2556" max="2564" width="15" style="10" customWidth="1"/>
    <col min="2565" max="2565" width="14.5546875" style="10" customWidth="1"/>
    <col min="2566" max="2574" width="15" style="10" customWidth="1"/>
    <col min="2575" max="2575" width="14.5546875" style="10" customWidth="1"/>
    <col min="2576" max="2584" width="15" style="10" customWidth="1"/>
    <col min="2585" max="2585" width="14.5546875" style="10" customWidth="1"/>
    <col min="2586" max="2594" width="15" style="10" customWidth="1"/>
    <col min="2595" max="2595" width="14.5546875" style="10" customWidth="1"/>
    <col min="2596" max="2604" width="15" style="10" customWidth="1"/>
    <col min="2605" max="2605" width="14.5546875" style="10" customWidth="1"/>
    <col min="2606" max="2614" width="15" style="10" customWidth="1"/>
    <col min="2615" max="2615" width="14.5546875" style="10" customWidth="1"/>
    <col min="2616" max="2623" width="15" style="10" customWidth="1"/>
    <col min="2624" max="2624" width="14.5546875" style="10" customWidth="1"/>
    <col min="2625" max="2625" width="14.44140625" style="10"/>
    <col min="2626" max="2633" width="14.5546875" style="10" customWidth="1"/>
    <col min="2634" max="2634" width="15" style="10" customWidth="1"/>
    <col min="2635" max="2635" width="14.5546875" style="10" customWidth="1"/>
    <col min="2636" max="2644" width="15" style="10" customWidth="1"/>
    <col min="2645" max="2645" width="14.5546875" style="10" customWidth="1"/>
    <col min="2646" max="2654" width="15" style="10" customWidth="1"/>
    <col min="2655" max="2655" width="14.5546875" style="10" customWidth="1"/>
    <col min="2656" max="2664" width="15" style="10" customWidth="1"/>
    <col min="2665" max="2665" width="14.5546875" style="10" customWidth="1"/>
    <col min="2666" max="2674" width="15" style="10" customWidth="1"/>
    <col min="2675" max="2675" width="14.5546875" style="10" customWidth="1"/>
    <col min="2676" max="2684" width="15" style="10" customWidth="1"/>
    <col min="2685" max="2685" width="14.5546875" style="10" customWidth="1"/>
    <col min="2686" max="2694" width="15" style="10" customWidth="1"/>
    <col min="2695" max="2695" width="14.5546875" style="10" customWidth="1"/>
    <col min="2696" max="2704" width="15" style="10" customWidth="1"/>
    <col min="2705" max="2705" width="14.5546875" style="10" customWidth="1"/>
    <col min="2706" max="2714" width="15" style="10" customWidth="1"/>
    <col min="2715" max="2715" width="14.5546875" style="10" customWidth="1"/>
    <col min="2716" max="2723" width="15" style="10" customWidth="1"/>
    <col min="2724" max="2724" width="14.5546875" style="10" customWidth="1"/>
    <col min="2725" max="2725" width="14.44140625" style="10"/>
    <col min="2726" max="2733" width="14.5546875" style="10" customWidth="1"/>
    <col min="2734" max="2734" width="15" style="10" customWidth="1"/>
    <col min="2735" max="2735" width="14.5546875" style="10" customWidth="1"/>
    <col min="2736" max="2744" width="15" style="10" customWidth="1"/>
    <col min="2745" max="2745" width="14.5546875" style="10" customWidth="1"/>
    <col min="2746" max="2754" width="15" style="10" customWidth="1"/>
    <col min="2755" max="2755" width="14.5546875" style="10" customWidth="1"/>
    <col min="2756" max="2764" width="15" style="10" customWidth="1"/>
    <col min="2765" max="2765" width="14.5546875" style="10" customWidth="1"/>
    <col min="2766" max="2774" width="15" style="10" customWidth="1"/>
    <col min="2775" max="2775" width="14.5546875" style="10" customWidth="1"/>
    <col min="2776" max="2784" width="15" style="10" customWidth="1"/>
    <col min="2785" max="2785" width="14.5546875" style="10" customWidth="1"/>
    <col min="2786" max="2794" width="15" style="10" customWidth="1"/>
    <col min="2795" max="2795" width="14.5546875" style="10" customWidth="1"/>
    <col min="2796" max="2804" width="15" style="10" customWidth="1"/>
    <col min="2805" max="2805" width="14.5546875" style="10" customWidth="1"/>
    <col min="2806" max="2814" width="15" style="10" customWidth="1"/>
    <col min="2815" max="2815" width="14.5546875" style="10" customWidth="1"/>
    <col min="2816" max="2823" width="15" style="10" customWidth="1"/>
    <col min="2824" max="2824" width="14.5546875" style="10" customWidth="1"/>
    <col min="2825" max="2825" width="14.44140625" style="10"/>
    <col min="2826" max="2833" width="14.5546875" style="10" customWidth="1"/>
    <col min="2834" max="2834" width="15" style="10" customWidth="1"/>
    <col min="2835" max="2835" width="14.5546875" style="10" customWidth="1"/>
    <col min="2836" max="2844" width="15" style="10" customWidth="1"/>
    <col min="2845" max="2845" width="14.5546875" style="10" customWidth="1"/>
    <col min="2846" max="2854" width="15" style="10" customWidth="1"/>
    <col min="2855" max="2855" width="14.5546875" style="10" customWidth="1"/>
    <col min="2856" max="2864" width="15" style="10" customWidth="1"/>
    <col min="2865" max="2865" width="14.5546875" style="10" customWidth="1"/>
    <col min="2866" max="2874" width="15" style="10" customWidth="1"/>
    <col min="2875" max="2875" width="14.5546875" style="10" customWidth="1"/>
    <col min="2876" max="2884" width="15" style="10" customWidth="1"/>
    <col min="2885" max="2885" width="14.5546875" style="10" customWidth="1"/>
    <col min="2886" max="2894" width="15" style="10" customWidth="1"/>
    <col min="2895" max="2895" width="14.5546875" style="10" customWidth="1"/>
    <col min="2896" max="2904" width="15" style="10" customWidth="1"/>
    <col min="2905" max="2905" width="14.5546875" style="10" customWidth="1"/>
    <col min="2906" max="2914" width="15" style="10" customWidth="1"/>
    <col min="2915" max="2915" width="14.5546875" style="10" customWidth="1"/>
    <col min="2916" max="2923" width="15" style="10" customWidth="1"/>
    <col min="2924" max="2924" width="14.5546875" style="10" customWidth="1"/>
    <col min="2925" max="2925" width="14.44140625" style="10"/>
    <col min="2926" max="2933" width="14.5546875" style="10" customWidth="1"/>
    <col min="2934" max="2934" width="15" style="10" customWidth="1"/>
    <col min="2935" max="2935" width="14.5546875" style="10" customWidth="1"/>
    <col min="2936" max="2944" width="15" style="10" customWidth="1"/>
    <col min="2945" max="2945" width="14.5546875" style="10" customWidth="1"/>
    <col min="2946" max="2954" width="15" style="10" customWidth="1"/>
    <col min="2955" max="2955" width="14.5546875" style="10" customWidth="1"/>
    <col min="2956" max="2964" width="15" style="10" customWidth="1"/>
    <col min="2965" max="2965" width="14.5546875" style="10" customWidth="1"/>
    <col min="2966" max="2974" width="15" style="10" customWidth="1"/>
    <col min="2975" max="2975" width="14.5546875" style="10" customWidth="1"/>
    <col min="2976" max="2984" width="15" style="10" customWidth="1"/>
    <col min="2985" max="2985" width="14.5546875" style="10" customWidth="1"/>
    <col min="2986" max="2994" width="15" style="10" customWidth="1"/>
    <col min="2995" max="2995" width="14.5546875" style="10" customWidth="1"/>
    <col min="2996" max="3004" width="15" style="10" customWidth="1"/>
    <col min="3005" max="3005" width="14.5546875" style="10" customWidth="1"/>
    <col min="3006" max="3014" width="15" style="10" customWidth="1"/>
    <col min="3015" max="3015" width="14.5546875" style="10" customWidth="1"/>
    <col min="3016" max="3023" width="15" style="10" customWidth="1"/>
    <col min="3024" max="3024" width="14.5546875" style="10" customWidth="1"/>
    <col min="3025" max="3025" width="14.44140625" style="10"/>
    <col min="3026" max="3033" width="14.5546875" style="10" customWidth="1"/>
    <col min="3034" max="3034" width="15" style="10" customWidth="1"/>
    <col min="3035" max="3035" width="14.5546875" style="10" customWidth="1"/>
    <col min="3036" max="3044" width="15" style="10" customWidth="1"/>
    <col min="3045" max="3045" width="14.5546875" style="10" customWidth="1"/>
    <col min="3046" max="3054" width="15" style="10" customWidth="1"/>
    <col min="3055" max="3055" width="14.5546875" style="10" customWidth="1"/>
    <col min="3056" max="3064" width="15" style="10" customWidth="1"/>
    <col min="3065" max="3065" width="14.5546875" style="10" customWidth="1"/>
    <col min="3066" max="3074" width="15" style="10" customWidth="1"/>
    <col min="3075" max="3075" width="14.5546875" style="10" customWidth="1"/>
    <col min="3076" max="3084" width="15" style="10" customWidth="1"/>
    <col min="3085" max="3085" width="14.5546875" style="10" customWidth="1"/>
    <col min="3086" max="3094" width="15" style="10" customWidth="1"/>
    <col min="3095" max="3095" width="14.5546875" style="10" customWidth="1"/>
    <col min="3096" max="3104" width="15" style="10" customWidth="1"/>
    <col min="3105" max="3105" width="14.5546875" style="10" customWidth="1"/>
    <col min="3106" max="3113" width="15" style="10" customWidth="1"/>
    <col min="3114" max="3114" width="14.5546875" style="10" customWidth="1"/>
    <col min="3115" max="3115" width="14.44140625" style="10"/>
    <col min="3116" max="3123" width="14.5546875" style="10" customWidth="1"/>
    <col min="3124" max="3133" width="14.44140625" style="10"/>
    <col min="3134" max="3134" width="14.5546875" style="10" customWidth="1"/>
    <col min="3135" max="3135" width="14.44140625" style="10"/>
    <col min="3136" max="3144" width="14.5546875" style="10" customWidth="1"/>
    <col min="3145" max="3145" width="14.44140625" style="10"/>
    <col min="3146" max="3154" width="14.5546875" style="10" customWidth="1"/>
    <col min="3155" max="3155" width="14.44140625" style="10"/>
    <col min="3156" max="3164" width="14.5546875" style="10" customWidth="1"/>
    <col min="3165" max="3165" width="14.44140625" style="10"/>
    <col min="3166" max="3174" width="14.5546875" style="10" customWidth="1"/>
    <col min="3175" max="3175" width="14.44140625" style="10"/>
    <col min="3176" max="3184" width="14.5546875" style="10" customWidth="1"/>
    <col min="3185" max="3185" width="14.44140625" style="10"/>
    <col min="3186" max="3194" width="14.5546875" style="10" customWidth="1"/>
    <col min="3195" max="3195" width="14.44140625" style="10"/>
    <col min="3196" max="3204" width="14.5546875" style="10" customWidth="1"/>
    <col min="3205" max="3205" width="14.44140625" style="10"/>
    <col min="3206" max="3213" width="14.5546875" style="10" customWidth="1"/>
    <col min="3214" max="3214" width="15" style="10" customWidth="1"/>
    <col min="3215" max="3215" width="14.5546875" style="10" customWidth="1"/>
    <col min="3216" max="3223" width="15" style="10" customWidth="1"/>
    <col min="3224" max="3224" width="14.5546875" style="10" customWidth="1"/>
    <col min="3225" max="3225" width="14.44140625" style="10"/>
    <col min="3226" max="3233" width="14.5546875" style="10" customWidth="1"/>
    <col min="3234" max="3234" width="15" style="10" customWidth="1"/>
    <col min="3235" max="3235" width="14.5546875" style="10" customWidth="1"/>
    <col min="3236" max="3244" width="15" style="10" customWidth="1"/>
    <col min="3245" max="3245" width="14.5546875" style="10" customWidth="1"/>
    <col min="3246" max="3254" width="15" style="10" customWidth="1"/>
    <col min="3255" max="3255" width="14.5546875" style="10" customWidth="1"/>
    <col min="3256" max="3264" width="15" style="10" customWidth="1"/>
    <col min="3265" max="3265" width="14.5546875" style="10" customWidth="1"/>
    <col min="3266" max="3274" width="15" style="10" customWidth="1"/>
    <col min="3275" max="3275" width="14.5546875" style="10" customWidth="1"/>
    <col min="3276" max="3284" width="15" style="10" customWidth="1"/>
    <col min="3285" max="3285" width="14.5546875" style="10" customWidth="1"/>
    <col min="3286" max="3294" width="15" style="10" customWidth="1"/>
    <col min="3295" max="3295" width="14.5546875" style="10" customWidth="1"/>
    <col min="3296" max="3304" width="15" style="10" customWidth="1"/>
    <col min="3305" max="3305" width="14.5546875" style="10" customWidth="1"/>
    <col min="3306" max="3314" width="15" style="10" customWidth="1"/>
    <col min="3315" max="3315" width="14.5546875" style="10" customWidth="1"/>
    <col min="3316" max="3323" width="15" style="10" customWidth="1"/>
    <col min="3324" max="3324" width="14.5546875" style="10" customWidth="1"/>
    <col min="3325" max="3325" width="14.44140625" style="10"/>
    <col min="3326" max="3333" width="14.5546875" style="10" customWidth="1"/>
    <col min="3334" max="3334" width="15" style="10" customWidth="1"/>
    <col min="3335" max="3335" width="14.5546875" style="10" customWidth="1"/>
    <col min="3336" max="3344" width="15" style="10" customWidth="1"/>
    <col min="3345" max="3345" width="14.5546875" style="10" customWidth="1"/>
    <col min="3346" max="3354" width="15" style="10" customWidth="1"/>
    <col min="3355" max="3355" width="14.5546875" style="10" customWidth="1"/>
    <col min="3356" max="3364" width="15" style="10" customWidth="1"/>
    <col min="3365" max="3365" width="14.5546875" style="10" customWidth="1"/>
    <col min="3366" max="3374" width="15" style="10" customWidth="1"/>
    <col min="3375" max="3375" width="14.5546875" style="10" customWidth="1"/>
    <col min="3376" max="3384" width="15" style="10" customWidth="1"/>
    <col min="3385" max="3385" width="14.5546875" style="10" customWidth="1"/>
    <col min="3386" max="3394" width="15" style="10" customWidth="1"/>
    <col min="3395" max="3395" width="14.5546875" style="10" customWidth="1"/>
    <col min="3396" max="3404" width="15" style="10" customWidth="1"/>
    <col min="3405" max="3405" width="14.5546875" style="10" customWidth="1"/>
    <col min="3406" max="3414" width="15" style="10" customWidth="1"/>
    <col min="3415" max="3415" width="14.5546875" style="10" customWidth="1"/>
    <col min="3416" max="3423" width="15" style="10" customWidth="1"/>
    <col min="3424" max="3424" width="14.5546875" style="10" customWidth="1"/>
    <col min="3425" max="3425" width="14.44140625" style="10"/>
    <col min="3426" max="3433" width="14.5546875" style="10" customWidth="1"/>
    <col min="3434" max="3434" width="15" style="10" customWidth="1"/>
    <col min="3435" max="3435" width="14.5546875" style="10" customWidth="1"/>
    <col min="3436" max="3444" width="15" style="10" customWidth="1"/>
    <col min="3445" max="3445" width="14.5546875" style="10" customWidth="1"/>
    <col min="3446" max="3454" width="15" style="10" customWidth="1"/>
    <col min="3455" max="3455" width="14.5546875" style="10" customWidth="1"/>
    <col min="3456" max="3464" width="15" style="10" customWidth="1"/>
    <col min="3465" max="3465" width="14.5546875" style="10" customWidth="1"/>
    <col min="3466" max="3474" width="15" style="10" customWidth="1"/>
    <col min="3475" max="3475" width="14.5546875" style="10" customWidth="1"/>
    <col min="3476" max="3484" width="15" style="10" customWidth="1"/>
    <col min="3485" max="3485" width="14.5546875" style="10" customWidth="1"/>
    <col min="3486" max="3494" width="15" style="10" customWidth="1"/>
    <col min="3495" max="3495" width="14.5546875" style="10" customWidth="1"/>
    <col min="3496" max="3504" width="15" style="10" customWidth="1"/>
    <col min="3505" max="3505" width="14.5546875" style="10" customWidth="1"/>
    <col min="3506" max="3514" width="15" style="10" customWidth="1"/>
    <col min="3515" max="3515" width="14.5546875" style="10" customWidth="1"/>
    <col min="3516" max="3523" width="15" style="10" customWidth="1"/>
    <col min="3524" max="3524" width="14.5546875" style="10" customWidth="1"/>
    <col min="3525" max="3525" width="14.44140625" style="10"/>
    <col min="3526" max="3533" width="14.5546875" style="10" customWidth="1"/>
    <col min="3534" max="3534" width="15" style="10" customWidth="1"/>
    <col min="3535" max="3535" width="14.5546875" style="10" customWidth="1"/>
    <col min="3536" max="3544" width="15" style="10" customWidth="1"/>
    <col min="3545" max="3545" width="14.5546875" style="10" customWidth="1"/>
    <col min="3546" max="3554" width="15" style="10" customWidth="1"/>
    <col min="3555" max="3555" width="14.5546875" style="10" customWidth="1"/>
    <col min="3556" max="3564" width="15" style="10" customWidth="1"/>
    <col min="3565" max="3565" width="14.5546875" style="10" customWidth="1"/>
    <col min="3566" max="3574" width="15" style="10" customWidth="1"/>
    <col min="3575" max="3575" width="14.5546875" style="10" customWidth="1"/>
    <col min="3576" max="3584" width="15" style="10" customWidth="1"/>
    <col min="3585" max="3585" width="14.5546875" style="10" customWidth="1"/>
    <col min="3586" max="3594" width="15" style="10" customWidth="1"/>
    <col min="3595" max="3595" width="14.5546875" style="10" customWidth="1"/>
    <col min="3596" max="3604" width="15" style="10" customWidth="1"/>
    <col min="3605" max="3605" width="14.5546875" style="10" customWidth="1"/>
    <col min="3606" max="3614" width="15" style="10" customWidth="1"/>
    <col min="3615" max="3615" width="14.5546875" style="10" customWidth="1"/>
    <col min="3616" max="3623" width="15" style="10" customWidth="1"/>
    <col min="3624" max="3624" width="14.5546875" style="10" customWidth="1"/>
    <col min="3625" max="3625" width="14.44140625" style="10"/>
    <col min="3626" max="3633" width="14.5546875" style="10" customWidth="1"/>
    <col min="3634" max="3634" width="15" style="10" customWidth="1"/>
    <col min="3635" max="3635" width="14.5546875" style="10" customWidth="1"/>
    <col min="3636" max="3644" width="15" style="10" customWidth="1"/>
    <col min="3645" max="3645" width="14.5546875" style="10" customWidth="1"/>
    <col min="3646" max="3654" width="15" style="10" customWidth="1"/>
    <col min="3655" max="3655" width="14.5546875" style="10" customWidth="1"/>
    <col min="3656" max="3664" width="15" style="10" customWidth="1"/>
    <col min="3665" max="3665" width="14.5546875" style="10" customWidth="1"/>
    <col min="3666" max="3674" width="15" style="10" customWidth="1"/>
    <col min="3675" max="3675" width="14.5546875" style="10" customWidth="1"/>
    <col min="3676" max="3684" width="15" style="10" customWidth="1"/>
    <col min="3685" max="3685" width="14.5546875" style="10" customWidth="1"/>
    <col min="3686" max="3694" width="15" style="10" customWidth="1"/>
    <col min="3695" max="3695" width="14.5546875" style="10" customWidth="1"/>
    <col min="3696" max="3704" width="15" style="10" customWidth="1"/>
    <col min="3705" max="3705" width="14.5546875" style="10" customWidth="1"/>
    <col min="3706" max="3714" width="15" style="10" customWidth="1"/>
    <col min="3715" max="3715" width="14.5546875" style="10" customWidth="1"/>
    <col min="3716" max="3723" width="15" style="10" customWidth="1"/>
    <col min="3724" max="3724" width="14.5546875" style="10" customWidth="1"/>
    <col min="3725" max="3725" width="14.44140625" style="10"/>
    <col min="3726" max="3733" width="14.5546875" style="10" customWidth="1"/>
    <col min="3734" max="3734" width="15" style="10" customWidth="1"/>
    <col min="3735" max="3735" width="14.5546875" style="10" customWidth="1"/>
    <col min="3736" max="3744" width="15" style="10" customWidth="1"/>
    <col min="3745" max="3745" width="14.5546875" style="10" customWidth="1"/>
    <col min="3746" max="3754" width="15" style="10" customWidth="1"/>
    <col min="3755" max="3755" width="14.5546875" style="10" customWidth="1"/>
    <col min="3756" max="3764" width="15" style="10" customWidth="1"/>
    <col min="3765" max="3765" width="14.5546875" style="10" customWidth="1"/>
    <col min="3766" max="3774" width="15" style="10" customWidth="1"/>
    <col min="3775" max="3775" width="14.5546875" style="10" customWidth="1"/>
    <col min="3776" max="3784" width="15" style="10" customWidth="1"/>
    <col min="3785" max="3785" width="14.5546875" style="10" customWidth="1"/>
    <col min="3786" max="3794" width="15" style="10" customWidth="1"/>
    <col min="3795" max="3795" width="14.5546875" style="10" customWidth="1"/>
    <col min="3796" max="3804" width="15" style="10" customWidth="1"/>
    <col min="3805" max="3805" width="14.5546875" style="10" customWidth="1"/>
    <col min="3806" max="3814" width="15" style="10" customWidth="1"/>
    <col min="3815" max="3815" width="14.5546875" style="10" customWidth="1"/>
    <col min="3816" max="3823" width="15" style="10" customWidth="1"/>
    <col min="3824" max="3824" width="14.5546875" style="10" customWidth="1"/>
    <col min="3825" max="3825" width="14.44140625" style="10"/>
    <col min="3826" max="3833" width="14.5546875" style="10" customWidth="1"/>
    <col min="3834" max="3834" width="15" style="10" customWidth="1"/>
    <col min="3835" max="3835" width="14.5546875" style="10" customWidth="1"/>
    <col min="3836" max="3844" width="15" style="10" customWidth="1"/>
    <col min="3845" max="3845" width="14.5546875" style="10" customWidth="1"/>
    <col min="3846" max="3854" width="15" style="10" customWidth="1"/>
    <col min="3855" max="3855" width="14.5546875" style="10" customWidth="1"/>
    <col min="3856" max="3864" width="15" style="10" customWidth="1"/>
    <col min="3865" max="3865" width="14.5546875" style="10" customWidth="1"/>
    <col min="3866" max="3874" width="15" style="10" customWidth="1"/>
    <col min="3875" max="3875" width="14.5546875" style="10" customWidth="1"/>
    <col min="3876" max="3884" width="15" style="10" customWidth="1"/>
    <col min="3885" max="3885" width="14.5546875" style="10" customWidth="1"/>
    <col min="3886" max="3894" width="15" style="10" customWidth="1"/>
    <col min="3895" max="3895" width="14.5546875" style="10" customWidth="1"/>
    <col min="3896" max="3904" width="15" style="10" customWidth="1"/>
    <col min="3905" max="3905" width="14.5546875" style="10" customWidth="1"/>
    <col min="3906" max="3914" width="15" style="10" customWidth="1"/>
    <col min="3915" max="3915" width="14.5546875" style="10" customWidth="1"/>
    <col min="3916" max="3923" width="15" style="10" customWidth="1"/>
    <col min="3924" max="3924" width="14.5546875" style="10" customWidth="1"/>
    <col min="3925" max="3925" width="14.44140625" style="10"/>
    <col min="3926" max="3933" width="14.5546875" style="10" customWidth="1"/>
    <col min="3934" max="3934" width="15" style="10" customWidth="1"/>
    <col min="3935" max="3935" width="14.5546875" style="10" customWidth="1"/>
    <col min="3936" max="3944" width="15" style="10" customWidth="1"/>
    <col min="3945" max="3945" width="14.5546875" style="10" customWidth="1"/>
    <col min="3946" max="3954" width="15" style="10" customWidth="1"/>
    <col min="3955" max="3955" width="14.5546875" style="10" customWidth="1"/>
    <col min="3956" max="3964" width="15" style="10" customWidth="1"/>
    <col min="3965" max="3965" width="14.5546875" style="10" customWidth="1"/>
    <col min="3966" max="3974" width="15" style="10" customWidth="1"/>
    <col min="3975" max="3975" width="14.5546875" style="10" customWidth="1"/>
    <col min="3976" max="3984" width="15" style="10" customWidth="1"/>
    <col min="3985" max="3985" width="14.5546875" style="10" customWidth="1"/>
    <col min="3986" max="3994" width="15" style="10" customWidth="1"/>
    <col min="3995" max="3995" width="14.5546875" style="10" customWidth="1"/>
    <col min="3996" max="4004" width="15" style="10" customWidth="1"/>
    <col min="4005" max="4005" width="14.5546875" style="10" customWidth="1"/>
    <col min="4006" max="4014" width="15" style="10" customWidth="1"/>
    <col min="4015" max="4015" width="14.5546875" style="10" customWidth="1"/>
    <col min="4016" max="4023" width="15" style="10" customWidth="1"/>
    <col min="4024" max="4024" width="14.5546875" style="10" customWidth="1"/>
    <col min="4025" max="4025" width="14.44140625" style="10"/>
    <col min="4026" max="4033" width="14.5546875" style="10" customWidth="1"/>
    <col min="4034" max="4034" width="15" style="10" customWidth="1"/>
    <col min="4035" max="4035" width="14.5546875" style="10" customWidth="1"/>
    <col min="4036" max="4044" width="15" style="10" customWidth="1"/>
    <col min="4045" max="4045" width="14.5546875" style="10" customWidth="1"/>
    <col min="4046" max="4054" width="15" style="10" customWidth="1"/>
    <col min="4055" max="4055" width="14.5546875" style="10" customWidth="1"/>
    <col min="4056" max="4064" width="15" style="10" customWidth="1"/>
    <col min="4065" max="4065" width="14.5546875" style="10" customWidth="1"/>
    <col min="4066" max="4074" width="15" style="10" customWidth="1"/>
    <col min="4075" max="4075" width="14.5546875" style="10" customWidth="1"/>
    <col min="4076" max="4084" width="15" style="10" customWidth="1"/>
    <col min="4085" max="4085" width="14.5546875" style="10" customWidth="1"/>
    <col min="4086" max="4094" width="15" style="10" customWidth="1"/>
    <col min="4095" max="4095" width="14.5546875" style="10" customWidth="1"/>
    <col min="4096" max="4104" width="15" style="10" customWidth="1"/>
    <col min="4105" max="4105" width="14.5546875" style="10" customWidth="1"/>
    <col min="4106" max="4113" width="15" style="10" customWidth="1"/>
    <col min="4114" max="4114" width="14.5546875" style="10" customWidth="1"/>
    <col min="4115" max="4115" width="14.44140625" style="10"/>
    <col min="4116" max="4123" width="14.5546875" style="10" customWidth="1"/>
    <col min="4124" max="4133" width="14.44140625" style="10"/>
    <col min="4134" max="4134" width="14.5546875" style="10" customWidth="1"/>
    <col min="4135" max="4135" width="14.44140625" style="10"/>
    <col min="4136" max="4144" width="14.5546875" style="10" customWidth="1"/>
    <col min="4145" max="4145" width="14.44140625" style="10"/>
    <col min="4146" max="4154" width="14.5546875" style="10" customWidth="1"/>
    <col min="4155" max="4155" width="14.44140625" style="10"/>
    <col min="4156" max="4164" width="14.5546875" style="10" customWidth="1"/>
    <col min="4165" max="4165" width="14.44140625" style="10"/>
    <col min="4166" max="4174" width="14.5546875" style="10" customWidth="1"/>
    <col min="4175" max="4175" width="14.44140625" style="10"/>
    <col min="4176" max="4184" width="14.5546875" style="10" customWidth="1"/>
    <col min="4185" max="4185" width="14.44140625" style="10"/>
    <col min="4186" max="4194" width="14.5546875" style="10" customWidth="1"/>
    <col min="4195" max="4195" width="14.44140625" style="10"/>
    <col min="4196" max="4204" width="14.5546875" style="10" customWidth="1"/>
    <col min="4205" max="4205" width="14.44140625" style="10"/>
    <col min="4206" max="4213" width="14.5546875" style="10" customWidth="1"/>
    <col min="4214" max="4214" width="15" style="10" customWidth="1"/>
    <col min="4215" max="4215" width="14.5546875" style="10" customWidth="1"/>
    <col min="4216" max="4223" width="15" style="10" customWidth="1"/>
    <col min="4224" max="4224" width="14.5546875" style="10" customWidth="1"/>
    <col min="4225" max="4225" width="14.44140625" style="10"/>
    <col min="4226" max="4233" width="14.5546875" style="10" customWidth="1"/>
    <col min="4234" max="4234" width="15" style="10" customWidth="1"/>
    <col min="4235" max="4235" width="14.5546875" style="10" customWidth="1"/>
    <col min="4236" max="4244" width="15" style="10" customWidth="1"/>
    <col min="4245" max="4245" width="14.5546875" style="10" customWidth="1"/>
    <col min="4246" max="4254" width="15" style="10" customWidth="1"/>
    <col min="4255" max="4255" width="14.5546875" style="10" customWidth="1"/>
    <col min="4256" max="4264" width="15" style="10" customWidth="1"/>
    <col min="4265" max="4265" width="14.5546875" style="10" customWidth="1"/>
    <col min="4266" max="4274" width="15" style="10" customWidth="1"/>
    <col min="4275" max="4275" width="14.5546875" style="10" customWidth="1"/>
    <col min="4276" max="4284" width="15" style="10" customWidth="1"/>
    <col min="4285" max="4285" width="14.5546875" style="10" customWidth="1"/>
    <col min="4286" max="4294" width="15" style="10" customWidth="1"/>
    <col min="4295" max="4295" width="14.5546875" style="10" customWidth="1"/>
    <col min="4296" max="4304" width="15" style="10" customWidth="1"/>
    <col min="4305" max="4305" width="14.5546875" style="10" customWidth="1"/>
    <col min="4306" max="4314" width="15" style="10" customWidth="1"/>
    <col min="4315" max="4315" width="14.5546875" style="10" customWidth="1"/>
    <col min="4316" max="4323" width="15" style="10" customWidth="1"/>
    <col min="4324" max="4324" width="14.5546875" style="10" customWidth="1"/>
    <col min="4325" max="4325" width="14.44140625" style="10"/>
    <col min="4326" max="4333" width="14.5546875" style="10" customWidth="1"/>
    <col min="4334" max="4334" width="15" style="10" customWidth="1"/>
    <col min="4335" max="4335" width="14.5546875" style="10" customWidth="1"/>
    <col min="4336" max="4344" width="15" style="10" customWidth="1"/>
    <col min="4345" max="4345" width="14.5546875" style="10" customWidth="1"/>
    <col min="4346" max="4354" width="15" style="10" customWidth="1"/>
    <col min="4355" max="4355" width="14.5546875" style="10" customWidth="1"/>
    <col min="4356" max="4364" width="15" style="10" customWidth="1"/>
    <col min="4365" max="4365" width="14.5546875" style="10" customWidth="1"/>
    <col min="4366" max="4374" width="15" style="10" customWidth="1"/>
    <col min="4375" max="4375" width="14.5546875" style="10" customWidth="1"/>
    <col min="4376" max="4384" width="15" style="10" customWidth="1"/>
    <col min="4385" max="4385" width="14.5546875" style="10" customWidth="1"/>
    <col min="4386" max="4394" width="15" style="10" customWidth="1"/>
    <col min="4395" max="4395" width="14.5546875" style="10" customWidth="1"/>
    <col min="4396" max="4404" width="15" style="10" customWidth="1"/>
    <col min="4405" max="4405" width="14.5546875" style="10" customWidth="1"/>
    <col min="4406" max="4414" width="15" style="10" customWidth="1"/>
    <col min="4415" max="4415" width="14.5546875" style="10" customWidth="1"/>
    <col min="4416" max="4423" width="15" style="10" customWidth="1"/>
    <col min="4424" max="4424" width="14.5546875" style="10" customWidth="1"/>
    <col min="4425" max="4425" width="14.44140625" style="10"/>
    <col min="4426" max="4433" width="14.5546875" style="10" customWidth="1"/>
    <col min="4434" max="4434" width="15" style="10" customWidth="1"/>
    <col min="4435" max="4435" width="14.5546875" style="10" customWidth="1"/>
    <col min="4436" max="4444" width="15" style="10" customWidth="1"/>
    <col min="4445" max="4445" width="14.5546875" style="10" customWidth="1"/>
    <col min="4446" max="4454" width="15" style="10" customWidth="1"/>
    <col min="4455" max="4455" width="14.5546875" style="10" customWidth="1"/>
    <col min="4456" max="4464" width="15" style="10" customWidth="1"/>
    <col min="4465" max="4465" width="14.5546875" style="10" customWidth="1"/>
    <col min="4466" max="4474" width="15" style="10" customWidth="1"/>
    <col min="4475" max="4475" width="14.5546875" style="10" customWidth="1"/>
    <col min="4476" max="4484" width="15" style="10" customWidth="1"/>
    <col min="4485" max="4485" width="14.5546875" style="10" customWidth="1"/>
    <col min="4486" max="4494" width="15" style="10" customWidth="1"/>
    <col min="4495" max="4495" width="14.5546875" style="10" customWidth="1"/>
    <col min="4496" max="4504" width="15" style="10" customWidth="1"/>
    <col min="4505" max="4505" width="14.5546875" style="10" customWidth="1"/>
    <col min="4506" max="4514" width="15" style="10" customWidth="1"/>
    <col min="4515" max="4515" width="14.5546875" style="10" customWidth="1"/>
    <col min="4516" max="4523" width="15" style="10" customWidth="1"/>
    <col min="4524" max="4524" width="14.5546875" style="10" customWidth="1"/>
    <col min="4525" max="4525" width="14.44140625" style="10"/>
    <col min="4526" max="4533" width="14.5546875" style="10" customWidth="1"/>
    <col min="4534" max="4534" width="15" style="10" customWidth="1"/>
    <col min="4535" max="4535" width="14.5546875" style="10" customWidth="1"/>
    <col min="4536" max="4544" width="15" style="10" customWidth="1"/>
    <col min="4545" max="4545" width="14.5546875" style="10" customWidth="1"/>
    <col min="4546" max="4554" width="15" style="10" customWidth="1"/>
    <col min="4555" max="4555" width="14.5546875" style="10" customWidth="1"/>
    <col min="4556" max="4564" width="15" style="10" customWidth="1"/>
    <col min="4565" max="4565" width="14.5546875" style="10" customWidth="1"/>
    <col min="4566" max="4574" width="15" style="10" customWidth="1"/>
    <col min="4575" max="4575" width="14.5546875" style="10" customWidth="1"/>
    <col min="4576" max="4584" width="15" style="10" customWidth="1"/>
    <col min="4585" max="4585" width="14.5546875" style="10" customWidth="1"/>
    <col min="4586" max="4594" width="15" style="10" customWidth="1"/>
    <col min="4595" max="4595" width="14.5546875" style="10" customWidth="1"/>
    <col min="4596" max="4604" width="15" style="10" customWidth="1"/>
    <col min="4605" max="4605" width="14.5546875" style="10" customWidth="1"/>
    <col min="4606" max="4614" width="15" style="10" customWidth="1"/>
    <col min="4615" max="4615" width="14.5546875" style="10" customWidth="1"/>
    <col min="4616" max="4623" width="15" style="10" customWidth="1"/>
    <col min="4624" max="4624" width="14.5546875" style="10" customWidth="1"/>
    <col min="4625" max="4625" width="14.44140625" style="10"/>
    <col min="4626" max="4633" width="14.5546875" style="10" customWidth="1"/>
    <col min="4634" max="4634" width="15" style="10" customWidth="1"/>
    <col min="4635" max="4635" width="14.5546875" style="10" customWidth="1"/>
    <col min="4636" max="4644" width="15" style="10" customWidth="1"/>
    <col min="4645" max="4645" width="14.5546875" style="10" customWidth="1"/>
    <col min="4646" max="4654" width="15" style="10" customWidth="1"/>
    <col min="4655" max="4655" width="14.5546875" style="10" customWidth="1"/>
    <col min="4656" max="4664" width="15" style="10" customWidth="1"/>
    <col min="4665" max="4665" width="14.5546875" style="10" customWidth="1"/>
    <col min="4666" max="4674" width="15" style="10" customWidth="1"/>
    <col min="4675" max="4675" width="14.5546875" style="10" customWidth="1"/>
    <col min="4676" max="4684" width="15" style="10" customWidth="1"/>
    <col min="4685" max="4685" width="14.5546875" style="10" customWidth="1"/>
    <col min="4686" max="4694" width="15" style="10" customWidth="1"/>
    <col min="4695" max="4695" width="14.5546875" style="10" customWidth="1"/>
    <col min="4696" max="4704" width="15" style="10" customWidth="1"/>
    <col min="4705" max="4705" width="14.5546875" style="10" customWidth="1"/>
    <col min="4706" max="4714" width="15" style="10" customWidth="1"/>
    <col min="4715" max="4715" width="14.5546875" style="10" customWidth="1"/>
    <col min="4716" max="4723" width="15" style="10" customWidth="1"/>
    <col min="4724" max="4724" width="14.5546875" style="10" customWidth="1"/>
    <col min="4725" max="4725" width="14.44140625" style="10"/>
    <col min="4726" max="4733" width="14.5546875" style="10" customWidth="1"/>
    <col min="4734" max="4734" width="15" style="10" customWidth="1"/>
    <col min="4735" max="4735" width="14.5546875" style="10" customWidth="1"/>
    <col min="4736" max="4744" width="15" style="10" customWidth="1"/>
    <col min="4745" max="4745" width="14.5546875" style="10" customWidth="1"/>
    <col min="4746" max="4754" width="15" style="10" customWidth="1"/>
    <col min="4755" max="4755" width="14.5546875" style="10" customWidth="1"/>
    <col min="4756" max="4764" width="15" style="10" customWidth="1"/>
    <col min="4765" max="4765" width="14.5546875" style="10" customWidth="1"/>
    <col min="4766" max="4774" width="15" style="10" customWidth="1"/>
    <col min="4775" max="4775" width="14.5546875" style="10" customWidth="1"/>
    <col min="4776" max="4784" width="15" style="10" customWidth="1"/>
    <col min="4785" max="4785" width="14.5546875" style="10" customWidth="1"/>
    <col min="4786" max="4794" width="15" style="10" customWidth="1"/>
    <col min="4795" max="4795" width="14.5546875" style="10" customWidth="1"/>
    <col min="4796" max="4804" width="15" style="10" customWidth="1"/>
    <col min="4805" max="4805" width="14.5546875" style="10" customWidth="1"/>
    <col min="4806" max="4814" width="15" style="10" customWidth="1"/>
    <col min="4815" max="4815" width="14.5546875" style="10" customWidth="1"/>
    <col min="4816" max="4823" width="15" style="10" customWidth="1"/>
    <col min="4824" max="4824" width="14.5546875" style="10" customWidth="1"/>
    <col min="4825" max="4825" width="14.44140625" style="10"/>
    <col min="4826" max="4833" width="14.5546875" style="10" customWidth="1"/>
    <col min="4834" max="4834" width="15" style="10" customWidth="1"/>
    <col min="4835" max="4835" width="14.5546875" style="10" customWidth="1"/>
    <col min="4836" max="4844" width="15" style="10" customWidth="1"/>
    <col min="4845" max="4845" width="14.5546875" style="10" customWidth="1"/>
    <col min="4846" max="4854" width="15" style="10" customWidth="1"/>
    <col min="4855" max="4855" width="14.5546875" style="10" customWidth="1"/>
    <col min="4856" max="4864" width="15" style="10" customWidth="1"/>
    <col min="4865" max="4865" width="14.5546875" style="10" customWidth="1"/>
    <col min="4866" max="4874" width="15" style="10" customWidth="1"/>
    <col min="4875" max="4875" width="14.5546875" style="10" customWidth="1"/>
    <col min="4876" max="4884" width="15" style="10" customWidth="1"/>
    <col min="4885" max="4885" width="14.5546875" style="10" customWidth="1"/>
    <col min="4886" max="4894" width="15" style="10" customWidth="1"/>
    <col min="4895" max="4895" width="14.5546875" style="10" customWidth="1"/>
    <col min="4896" max="4904" width="15" style="10" customWidth="1"/>
    <col min="4905" max="4905" width="14.5546875" style="10" customWidth="1"/>
    <col min="4906" max="4914" width="15" style="10" customWidth="1"/>
    <col min="4915" max="4915" width="14.5546875" style="10" customWidth="1"/>
    <col min="4916" max="4923" width="15" style="10" customWidth="1"/>
    <col min="4924" max="4924" width="14.5546875" style="10" customWidth="1"/>
    <col min="4925" max="4925" width="14.44140625" style="10"/>
    <col min="4926" max="4933" width="14.5546875" style="10" customWidth="1"/>
    <col min="4934" max="4934" width="15" style="10" customWidth="1"/>
    <col min="4935" max="4935" width="14.5546875" style="10" customWidth="1"/>
    <col min="4936" max="4944" width="15" style="10" customWidth="1"/>
    <col min="4945" max="4945" width="14.5546875" style="10" customWidth="1"/>
    <col min="4946" max="4954" width="15" style="10" customWidth="1"/>
    <col min="4955" max="4955" width="14.5546875" style="10" customWidth="1"/>
    <col min="4956" max="4964" width="15" style="10" customWidth="1"/>
    <col min="4965" max="4965" width="14.5546875" style="10" customWidth="1"/>
    <col min="4966" max="4974" width="15" style="10" customWidth="1"/>
    <col min="4975" max="4975" width="14.5546875" style="10" customWidth="1"/>
    <col min="4976" max="4984" width="15" style="10" customWidth="1"/>
    <col min="4985" max="4985" width="14.5546875" style="10" customWidth="1"/>
    <col min="4986" max="4994" width="15" style="10" customWidth="1"/>
    <col min="4995" max="4995" width="14.5546875" style="10" customWidth="1"/>
    <col min="4996" max="5004" width="15" style="10" customWidth="1"/>
    <col min="5005" max="5005" width="14.5546875" style="10" customWidth="1"/>
    <col min="5006" max="5014" width="15" style="10" customWidth="1"/>
    <col min="5015" max="5015" width="14.5546875" style="10" customWidth="1"/>
    <col min="5016" max="5023" width="15" style="10" customWidth="1"/>
    <col min="5024" max="5024" width="14.5546875" style="10" customWidth="1"/>
    <col min="5025" max="5025" width="14.44140625" style="10"/>
    <col min="5026" max="5033" width="14.5546875" style="10" customWidth="1"/>
    <col min="5034" max="5034" width="15" style="10" customWidth="1"/>
    <col min="5035" max="5035" width="14.5546875" style="10" customWidth="1"/>
    <col min="5036" max="5044" width="15" style="10" customWidth="1"/>
    <col min="5045" max="5045" width="14.5546875" style="10" customWidth="1"/>
    <col min="5046" max="5054" width="15" style="10" customWidth="1"/>
    <col min="5055" max="5055" width="14.5546875" style="10" customWidth="1"/>
    <col min="5056" max="5064" width="15" style="10" customWidth="1"/>
    <col min="5065" max="5065" width="14.5546875" style="10" customWidth="1"/>
    <col min="5066" max="5074" width="15" style="10" customWidth="1"/>
    <col min="5075" max="5075" width="14.5546875" style="10" customWidth="1"/>
    <col min="5076" max="5084" width="15" style="10" customWidth="1"/>
    <col min="5085" max="5085" width="14.5546875" style="10" customWidth="1"/>
    <col min="5086" max="5094" width="15" style="10" customWidth="1"/>
    <col min="5095" max="5095" width="14.5546875" style="10" customWidth="1"/>
    <col min="5096" max="5104" width="15" style="10" customWidth="1"/>
    <col min="5105" max="5105" width="14.5546875" style="10" customWidth="1"/>
    <col min="5106" max="5113" width="15" style="10" customWidth="1"/>
    <col min="5114" max="5114" width="14.5546875" style="10" customWidth="1"/>
    <col min="5115" max="5115" width="14.44140625" style="10"/>
    <col min="5116" max="5123" width="14.5546875" style="10" customWidth="1"/>
    <col min="5124" max="5133" width="14.44140625" style="10"/>
    <col min="5134" max="5134" width="14.5546875" style="10" customWidth="1"/>
    <col min="5135" max="5135" width="14.44140625" style="10"/>
    <col min="5136" max="5144" width="14.5546875" style="10" customWidth="1"/>
    <col min="5145" max="5145" width="14.44140625" style="10"/>
    <col min="5146" max="5154" width="14.5546875" style="10" customWidth="1"/>
    <col min="5155" max="5155" width="14.44140625" style="10"/>
    <col min="5156" max="5164" width="14.5546875" style="10" customWidth="1"/>
    <col min="5165" max="5165" width="14.44140625" style="10"/>
    <col min="5166" max="5174" width="14.5546875" style="10" customWidth="1"/>
    <col min="5175" max="5175" width="14.44140625" style="10"/>
    <col min="5176" max="5184" width="14.5546875" style="10" customWidth="1"/>
    <col min="5185" max="5185" width="14.44140625" style="10"/>
    <col min="5186" max="5194" width="14.5546875" style="10" customWidth="1"/>
    <col min="5195" max="5195" width="14.44140625" style="10"/>
    <col min="5196" max="5204" width="14.5546875" style="10" customWidth="1"/>
    <col min="5205" max="5205" width="14.44140625" style="10"/>
    <col min="5206" max="5213" width="14.5546875" style="10" customWidth="1"/>
    <col min="5214" max="5214" width="15" style="10" customWidth="1"/>
    <col min="5215" max="5215" width="14.5546875" style="10" customWidth="1"/>
    <col min="5216" max="5223" width="15" style="10" customWidth="1"/>
    <col min="5224" max="5224" width="14.5546875" style="10" customWidth="1"/>
    <col min="5225" max="5225" width="14.44140625" style="10"/>
    <col min="5226" max="5233" width="14.5546875" style="10" customWidth="1"/>
    <col min="5234" max="5234" width="15" style="10" customWidth="1"/>
    <col min="5235" max="5235" width="14.5546875" style="10" customWidth="1"/>
    <col min="5236" max="5244" width="15" style="10" customWidth="1"/>
    <col min="5245" max="5245" width="14.5546875" style="10" customWidth="1"/>
    <col min="5246" max="5254" width="15" style="10" customWidth="1"/>
    <col min="5255" max="5255" width="14.5546875" style="10" customWidth="1"/>
    <col min="5256" max="5264" width="15" style="10" customWidth="1"/>
    <col min="5265" max="5265" width="14.5546875" style="10" customWidth="1"/>
    <col min="5266" max="5274" width="15" style="10" customWidth="1"/>
    <col min="5275" max="5275" width="14.5546875" style="10" customWidth="1"/>
    <col min="5276" max="5284" width="15" style="10" customWidth="1"/>
    <col min="5285" max="5285" width="14.5546875" style="10" customWidth="1"/>
    <col min="5286" max="5294" width="15" style="10" customWidth="1"/>
    <col min="5295" max="5295" width="14.5546875" style="10" customWidth="1"/>
    <col min="5296" max="5304" width="15" style="10" customWidth="1"/>
    <col min="5305" max="5305" width="14.5546875" style="10" customWidth="1"/>
    <col min="5306" max="5314" width="15" style="10" customWidth="1"/>
    <col min="5315" max="5315" width="14.5546875" style="10" customWidth="1"/>
    <col min="5316" max="5323" width="15" style="10" customWidth="1"/>
    <col min="5324" max="5324" width="14.5546875" style="10" customWidth="1"/>
    <col min="5325" max="5325" width="14.44140625" style="10"/>
    <col min="5326" max="5333" width="14.5546875" style="10" customWidth="1"/>
    <col min="5334" max="5334" width="15" style="10" customWidth="1"/>
    <col min="5335" max="5335" width="14.5546875" style="10" customWidth="1"/>
    <col min="5336" max="5344" width="15" style="10" customWidth="1"/>
    <col min="5345" max="5345" width="14.5546875" style="10" customWidth="1"/>
    <col min="5346" max="5354" width="15" style="10" customWidth="1"/>
    <col min="5355" max="5355" width="14.5546875" style="10" customWidth="1"/>
    <col min="5356" max="5364" width="15" style="10" customWidth="1"/>
    <col min="5365" max="5365" width="14.5546875" style="10" customWidth="1"/>
    <col min="5366" max="5374" width="15" style="10" customWidth="1"/>
    <col min="5375" max="5375" width="14.5546875" style="10" customWidth="1"/>
    <col min="5376" max="5384" width="15" style="10" customWidth="1"/>
    <col min="5385" max="5385" width="14.5546875" style="10" customWidth="1"/>
    <col min="5386" max="5394" width="15" style="10" customWidth="1"/>
    <col min="5395" max="5395" width="14.5546875" style="10" customWidth="1"/>
    <col min="5396" max="5404" width="15" style="10" customWidth="1"/>
    <col min="5405" max="5405" width="14.5546875" style="10" customWidth="1"/>
    <col min="5406" max="5414" width="15" style="10" customWidth="1"/>
    <col min="5415" max="5415" width="14.5546875" style="10" customWidth="1"/>
    <col min="5416" max="5423" width="15" style="10" customWidth="1"/>
    <col min="5424" max="5424" width="14.5546875" style="10" customWidth="1"/>
    <col min="5425" max="5425" width="14.44140625" style="10"/>
    <col min="5426" max="5433" width="14.5546875" style="10" customWidth="1"/>
    <col min="5434" max="5434" width="15" style="10" customWidth="1"/>
    <col min="5435" max="5435" width="14.5546875" style="10" customWidth="1"/>
    <col min="5436" max="5444" width="15" style="10" customWidth="1"/>
    <col min="5445" max="5445" width="14.5546875" style="10" customWidth="1"/>
    <col min="5446" max="5454" width="15" style="10" customWidth="1"/>
    <col min="5455" max="5455" width="14.5546875" style="10" customWidth="1"/>
    <col min="5456" max="5464" width="15" style="10" customWidth="1"/>
    <col min="5465" max="5465" width="14.5546875" style="10" customWidth="1"/>
    <col min="5466" max="5474" width="15" style="10" customWidth="1"/>
    <col min="5475" max="5475" width="14.5546875" style="10" customWidth="1"/>
    <col min="5476" max="5484" width="15" style="10" customWidth="1"/>
    <col min="5485" max="5485" width="14.5546875" style="10" customWidth="1"/>
    <col min="5486" max="5494" width="15" style="10" customWidth="1"/>
    <col min="5495" max="5495" width="14.5546875" style="10" customWidth="1"/>
    <col min="5496" max="5504" width="15" style="10" customWidth="1"/>
    <col min="5505" max="5505" width="14.5546875" style="10" customWidth="1"/>
    <col min="5506" max="5514" width="15" style="10" customWidth="1"/>
    <col min="5515" max="5515" width="14.5546875" style="10" customWidth="1"/>
    <col min="5516" max="5523" width="15" style="10" customWidth="1"/>
    <col min="5524" max="5524" width="14.5546875" style="10" customWidth="1"/>
    <col min="5525" max="5525" width="14.44140625" style="10"/>
    <col min="5526" max="5533" width="14.5546875" style="10" customWidth="1"/>
    <col min="5534" max="5534" width="15" style="10" customWidth="1"/>
    <col min="5535" max="5535" width="14.5546875" style="10" customWidth="1"/>
    <col min="5536" max="5544" width="15" style="10" customWidth="1"/>
    <col min="5545" max="5545" width="14.5546875" style="10" customWidth="1"/>
    <col min="5546" max="5554" width="15" style="10" customWidth="1"/>
    <col min="5555" max="5555" width="14.5546875" style="10" customWidth="1"/>
    <col min="5556" max="5564" width="15" style="10" customWidth="1"/>
    <col min="5565" max="5565" width="14.5546875" style="10" customWidth="1"/>
    <col min="5566" max="5574" width="15" style="10" customWidth="1"/>
    <col min="5575" max="5575" width="14.5546875" style="10" customWidth="1"/>
    <col min="5576" max="5584" width="15" style="10" customWidth="1"/>
    <col min="5585" max="5585" width="14.5546875" style="10" customWidth="1"/>
    <col min="5586" max="5594" width="15" style="10" customWidth="1"/>
    <col min="5595" max="5595" width="14.5546875" style="10" customWidth="1"/>
    <col min="5596" max="5604" width="15" style="10" customWidth="1"/>
    <col min="5605" max="5605" width="14.5546875" style="10" customWidth="1"/>
    <col min="5606" max="5614" width="15" style="10" customWidth="1"/>
    <col min="5615" max="5615" width="14.5546875" style="10" customWidth="1"/>
    <col min="5616" max="5623" width="15" style="10" customWidth="1"/>
    <col min="5624" max="5624" width="14.5546875" style="10" customWidth="1"/>
    <col min="5625" max="5625" width="14.44140625" style="10"/>
    <col min="5626" max="5633" width="14.5546875" style="10" customWidth="1"/>
    <col min="5634" max="5634" width="15" style="10" customWidth="1"/>
    <col min="5635" max="5635" width="14.5546875" style="10" customWidth="1"/>
    <col min="5636" max="5644" width="15" style="10" customWidth="1"/>
    <col min="5645" max="5645" width="14.5546875" style="10" customWidth="1"/>
    <col min="5646" max="5654" width="15" style="10" customWidth="1"/>
    <col min="5655" max="5655" width="14.5546875" style="10" customWidth="1"/>
    <col min="5656" max="5664" width="15" style="10" customWidth="1"/>
    <col min="5665" max="5665" width="14.5546875" style="10" customWidth="1"/>
    <col min="5666" max="5674" width="15" style="10" customWidth="1"/>
    <col min="5675" max="5675" width="14.5546875" style="10" customWidth="1"/>
    <col min="5676" max="5684" width="15" style="10" customWidth="1"/>
    <col min="5685" max="5685" width="14.5546875" style="10" customWidth="1"/>
    <col min="5686" max="5694" width="15" style="10" customWidth="1"/>
    <col min="5695" max="5695" width="14.5546875" style="10" customWidth="1"/>
    <col min="5696" max="5704" width="15" style="10" customWidth="1"/>
    <col min="5705" max="5705" width="14.5546875" style="10" customWidth="1"/>
    <col min="5706" max="5714" width="15" style="10" customWidth="1"/>
    <col min="5715" max="5715" width="14.5546875" style="10" customWidth="1"/>
    <col min="5716" max="5723" width="15" style="10" customWidth="1"/>
    <col min="5724" max="5724" width="14.5546875" style="10" customWidth="1"/>
    <col min="5725" max="5725" width="14.44140625" style="10"/>
    <col min="5726" max="5733" width="14.5546875" style="10" customWidth="1"/>
    <col min="5734" max="5734" width="15" style="10" customWidth="1"/>
    <col min="5735" max="5735" width="14.5546875" style="10" customWidth="1"/>
    <col min="5736" max="5744" width="15" style="10" customWidth="1"/>
    <col min="5745" max="5745" width="14.5546875" style="10" customWidth="1"/>
    <col min="5746" max="5754" width="15" style="10" customWidth="1"/>
    <col min="5755" max="5755" width="14.5546875" style="10" customWidth="1"/>
    <col min="5756" max="5764" width="15" style="10" customWidth="1"/>
    <col min="5765" max="5765" width="14.5546875" style="10" customWidth="1"/>
    <col min="5766" max="5774" width="15" style="10" customWidth="1"/>
    <col min="5775" max="5775" width="14.5546875" style="10" customWidth="1"/>
    <col min="5776" max="5784" width="15" style="10" customWidth="1"/>
    <col min="5785" max="5785" width="14.5546875" style="10" customWidth="1"/>
    <col min="5786" max="5794" width="15" style="10" customWidth="1"/>
    <col min="5795" max="5795" width="14.5546875" style="10" customWidth="1"/>
    <col min="5796" max="5804" width="15" style="10" customWidth="1"/>
    <col min="5805" max="5805" width="14.5546875" style="10" customWidth="1"/>
    <col min="5806" max="5814" width="15" style="10" customWidth="1"/>
    <col min="5815" max="5815" width="14.5546875" style="10" customWidth="1"/>
    <col min="5816" max="5823" width="15" style="10" customWidth="1"/>
    <col min="5824" max="5824" width="14.5546875" style="10" customWidth="1"/>
    <col min="5825" max="5825" width="14.44140625" style="10"/>
    <col min="5826" max="5833" width="14.5546875" style="10" customWidth="1"/>
    <col min="5834" max="5834" width="15" style="10" customWidth="1"/>
    <col min="5835" max="5835" width="14.5546875" style="10" customWidth="1"/>
    <col min="5836" max="5844" width="15" style="10" customWidth="1"/>
    <col min="5845" max="5845" width="14.5546875" style="10" customWidth="1"/>
    <col min="5846" max="5854" width="15" style="10" customWidth="1"/>
    <col min="5855" max="5855" width="14.5546875" style="10" customWidth="1"/>
    <col min="5856" max="5864" width="15" style="10" customWidth="1"/>
    <col min="5865" max="5865" width="14.5546875" style="10" customWidth="1"/>
    <col min="5866" max="5874" width="15" style="10" customWidth="1"/>
    <col min="5875" max="5875" width="14.5546875" style="10" customWidth="1"/>
    <col min="5876" max="5884" width="15" style="10" customWidth="1"/>
    <col min="5885" max="5885" width="14.5546875" style="10" customWidth="1"/>
    <col min="5886" max="5894" width="15" style="10" customWidth="1"/>
    <col min="5895" max="5895" width="14.5546875" style="10" customWidth="1"/>
    <col min="5896" max="5904" width="15" style="10" customWidth="1"/>
    <col min="5905" max="5905" width="14.5546875" style="10" customWidth="1"/>
    <col min="5906" max="5914" width="15" style="10" customWidth="1"/>
    <col min="5915" max="5915" width="14.5546875" style="10" customWidth="1"/>
    <col min="5916" max="5923" width="15" style="10" customWidth="1"/>
    <col min="5924" max="5924" width="14.5546875" style="10" customWidth="1"/>
    <col min="5925" max="5925" width="14.44140625" style="10"/>
    <col min="5926" max="5933" width="14.5546875" style="10" customWidth="1"/>
    <col min="5934" max="5934" width="15" style="10" customWidth="1"/>
    <col min="5935" max="5935" width="14.5546875" style="10" customWidth="1"/>
    <col min="5936" max="5944" width="15" style="10" customWidth="1"/>
    <col min="5945" max="5945" width="14.5546875" style="10" customWidth="1"/>
    <col min="5946" max="5954" width="15" style="10" customWidth="1"/>
    <col min="5955" max="5955" width="14.5546875" style="10" customWidth="1"/>
    <col min="5956" max="5964" width="15" style="10" customWidth="1"/>
    <col min="5965" max="5965" width="14.5546875" style="10" customWidth="1"/>
    <col min="5966" max="5974" width="15" style="10" customWidth="1"/>
    <col min="5975" max="5975" width="14.5546875" style="10" customWidth="1"/>
    <col min="5976" max="5984" width="15" style="10" customWidth="1"/>
    <col min="5985" max="5985" width="14.5546875" style="10" customWidth="1"/>
    <col min="5986" max="5994" width="15" style="10" customWidth="1"/>
    <col min="5995" max="5995" width="14.5546875" style="10" customWidth="1"/>
    <col min="5996" max="6004" width="15" style="10" customWidth="1"/>
    <col min="6005" max="6005" width="14.5546875" style="10" customWidth="1"/>
    <col min="6006" max="6014" width="15" style="10" customWidth="1"/>
    <col min="6015" max="6015" width="14.5546875" style="10" customWidth="1"/>
    <col min="6016" max="6023" width="15" style="10" customWidth="1"/>
    <col min="6024" max="6024" width="14.5546875" style="10" customWidth="1"/>
    <col min="6025" max="6025" width="14.44140625" style="10"/>
    <col min="6026" max="6033" width="14.5546875" style="10" customWidth="1"/>
    <col min="6034" max="6034" width="15" style="10" customWidth="1"/>
    <col min="6035" max="6035" width="14.5546875" style="10" customWidth="1"/>
    <col min="6036" max="6044" width="15" style="10" customWidth="1"/>
    <col min="6045" max="6045" width="14.5546875" style="10" customWidth="1"/>
    <col min="6046" max="6054" width="15" style="10" customWidth="1"/>
    <col min="6055" max="6055" width="14.5546875" style="10" customWidth="1"/>
    <col min="6056" max="6064" width="15" style="10" customWidth="1"/>
    <col min="6065" max="6065" width="14.5546875" style="10" customWidth="1"/>
    <col min="6066" max="6074" width="15" style="10" customWidth="1"/>
    <col min="6075" max="6075" width="14.5546875" style="10" customWidth="1"/>
    <col min="6076" max="6084" width="15" style="10" customWidth="1"/>
    <col min="6085" max="6085" width="14.5546875" style="10" customWidth="1"/>
    <col min="6086" max="6094" width="15" style="10" customWidth="1"/>
    <col min="6095" max="6095" width="14.5546875" style="10" customWidth="1"/>
    <col min="6096" max="6104" width="15" style="10" customWidth="1"/>
    <col min="6105" max="6105" width="14.5546875" style="10" customWidth="1"/>
    <col min="6106" max="6113" width="15" style="10" customWidth="1"/>
    <col min="6114" max="6114" width="14.5546875" style="10" customWidth="1"/>
    <col min="6115" max="6115" width="14.44140625" style="10"/>
    <col min="6116" max="6123" width="14.5546875" style="10" customWidth="1"/>
    <col min="6124" max="6133" width="14.44140625" style="10"/>
    <col min="6134" max="6134" width="14.5546875" style="10" customWidth="1"/>
    <col min="6135" max="6135" width="14.44140625" style="10"/>
    <col min="6136" max="6144" width="14.5546875" style="10" customWidth="1"/>
    <col min="6145" max="6145" width="14.44140625" style="10"/>
    <col min="6146" max="6154" width="14.5546875" style="10" customWidth="1"/>
    <col min="6155" max="6155" width="14.44140625" style="10"/>
    <col min="6156" max="6164" width="14.5546875" style="10" customWidth="1"/>
    <col min="6165" max="6165" width="14.44140625" style="10"/>
    <col min="6166" max="6174" width="14.5546875" style="10" customWidth="1"/>
    <col min="6175" max="6175" width="14.44140625" style="10"/>
    <col min="6176" max="6184" width="14.5546875" style="10" customWidth="1"/>
    <col min="6185" max="6185" width="14.44140625" style="10"/>
    <col min="6186" max="6194" width="14.5546875" style="10" customWidth="1"/>
    <col min="6195" max="6195" width="14.44140625" style="10"/>
    <col min="6196" max="6204" width="14.5546875" style="10" customWidth="1"/>
    <col min="6205" max="6205" width="14.44140625" style="10"/>
    <col min="6206" max="6213" width="14.5546875" style="10" customWidth="1"/>
    <col min="6214" max="6214" width="15" style="10" customWidth="1"/>
    <col min="6215" max="6215" width="14.5546875" style="10" customWidth="1"/>
    <col min="6216" max="6223" width="15" style="10" customWidth="1"/>
    <col min="6224" max="6224" width="14.5546875" style="10" customWidth="1"/>
    <col min="6225" max="6225" width="14.44140625" style="10"/>
    <col min="6226" max="6233" width="14.5546875" style="10" customWidth="1"/>
    <col min="6234" max="6234" width="15" style="10" customWidth="1"/>
    <col min="6235" max="6235" width="14.5546875" style="10" customWidth="1"/>
    <col min="6236" max="6244" width="15" style="10" customWidth="1"/>
    <col min="6245" max="6245" width="14.5546875" style="10" customWidth="1"/>
    <col min="6246" max="6254" width="15" style="10" customWidth="1"/>
    <col min="6255" max="6255" width="14.5546875" style="10" customWidth="1"/>
    <col min="6256" max="6264" width="15" style="10" customWidth="1"/>
    <col min="6265" max="6265" width="14.5546875" style="10" customWidth="1"/>
    <col min="6266" max="6274" width="15" style="10" customWidth="1"/>
    <col min="6275" max="6275" width="14.5546875" style="10" customWidth="1"/>
    <col min="6276" max="6284" width="15" style="10" customWidth="1"/>
    <col min="6285" max="6285" width="14.5546875" style="10" customWidth="1"/>
    <col min="6286" max="6294" width="15" style="10" customWidth="1"/>
    <col min="6295" max="6295" width="14.5546875" style="10" customWidth="1"/>
    <col min="6296" max="6304" width="15" style="10" customWidth="1"/>
    <col min="6305" max="6305" width="14.5546875" style="10" customWidth="1"/>
    <col min="6306" max="6314" width="15" style="10" customWidth="1"/>
    <col min="6315" max="6315" width="14.5546875" style="10" customWidth="1"/>
    <col min="6316" max="6323" width="15" style="10" customWidth="1"/>
    <col min="6324" max="6324" width="14.5546875" style="10" customWidth="1"/>
    <col min="6325" max="6325" width="14.44140625" style="10"/>
    <col min="6326" max="6333" width="14.5546875" style="10" customWidth="1"/>
    <col min="6334" max="6334" width="15" style="10" customWidth="1"/>
    <col min="6335" max="6335" width="14.5546875" style="10" customWidth="1"/>
    <col min="6336" max="6344" width="15" style="10" customWidth="1"/>
    <col min="6345" max="6345" width="14.5546875" style="10" customWidth="1"/>
    <col min="6346" max="6354" width="15" style="10" customWidth="1"/>
    <col min="6355" max="6355" width="14.5546875" style="10" customWidth="1"/>
    <col min="6356" max="6364" width="15" style="10" customWidth="1"/>
    <col min="6365" max="6365" width="14.5546875" style="10" customWidth="1"/>
    <col min="6366" max="6374" width="15" style="10" customWidth="1"/>
    <col min="6375" max="6375" width="14.5546875" style="10" customWidth="1"/>
    <col min="6376" max="6384" width="15" style="10" customWidth="1"/>
    <col min="6385" max="6385" width="14.5546875" style="10" customWidth="1"/>
    <col min="6386" max="6394" width="15" style="10" customWidth="1"/>
    <col min="6395" max="6395" width="14.5546875" style="10" customWidth="1"/>
    <col min="6396" max="6404" width="15" style="10" customWidth="1"/>
    <col min="6405" max="6405" width="14.5546875" style="10" customWidth="1"/>
    <col min="6406" max="6414" width="15" style="10" customWidth="1"/>
    <col min="6415" max="6415" width="14.5546875" style="10" customWidth="1"/>
    <col min="6416" max="6423" width="15" style="10" customWidth="1"/>
    <col min="6424" max="6424" width="14.5546875" style="10" customWidth="1"/>
    <col min="6425" max="6425" width="14.44140625" style="10"/>
    <col min="6426" max="6433" width="14.5546875" style="10" customWidth="1"/>
    <col min="6434" max="6434" width="15" style="10" customWidth="1"/>
    <col min="6435" max="6435" width="14.5546875" style="10" customWidth="1"/>
    <col min="6436" max="6444" width="15" style="10" customWidth="1"/>
    <col min="6445" max="6445" width="14.5546875" style="10" customWidth="1"/>
    <col min="6446" max="6454" width="15" style="10" customWidth="1"/>
    <col min="6455" max="6455" width="14.5546875" style="10" customWidth="1"/>
    <col min="6456" max="6464" width="15" style="10" customWidth="1"/>
    <col min="6465" max="6465" width="14.5546875" style="10" customWidth="1"/>
    <col min="6466" max="6474" width="15" style="10" customWidth="1"/>
    <col min="6475" max="6475" width="14.5546875" style="10" customWidth="1"/>
    <col min="6476" max="6484" width="15" style="10" customWidth="1"/>
    <col min="6485" max="6485" width="14.5546875" style="10" customWidth="1"/>
    <col min="6486" max="6494" width="15" style="10" customWidth="1"/>
    <col min="6495" max="6495" width="14.5546875" style="10" customWidth="1"/>
    <col min="6496" max="6504" width="15" style="10" customWidth="1"/>
    <col min="6505" max="6505" width="14.5546875" style="10" customWidth="1"/>
    <col min="6506" max="6514" width="15" style="10" customWidth="1"/>
    <col min="6515" max="6515" width="14.5546875" style="10" customWidth="1"/>
    <col min="6516" max="6523" width="15" style="10" customWidth="1"/>
    <col min="6524" max="6524" width="14.5546875" style="10" customWidth="1"/>
    <col min="6525" max="6525" width="14.44140625" style="10"/>
    <col min="6526" max="6533" width="14.5546875" style="10" customWidth="1"/>
    <col min="6534" max="6534" width="15" style="10" customWidth="1"/>
    <col min="6535" max="6535" width="14.5546875" style="10" customWidth="1"/>
    <col min="6536" max="6544" width="15" style="10" customWidth="1"/>
    <col min="6545" max="6545" width="14.5546875" style="10" customWidth="1"/>
    <col min="6546" max="6554" width="15" style="10" customWidth="1"/>
    <col min="6555" max="6555" width="14.5546875" style="10" customWidth="1"/>
    <col min="6556" max="6564" width="15" style="10" customWidth="1"/>
    <col min="6565" max="6565" width="14.5546875" style="10" customWidth="1"/>
    <col min="6566" max="6574" width="15" style="10" customWidth="1"/>
    <col min="6575" max="6575" width="14.5546875" style="10" customWidth="1"/>
    <col min="6576" max="6584" width="15" style="10" customWidth="1"/>
    <col min="6585" max="6585" width="14.5546875" style="10" customWidth="1"/>
    <col min="6586" max="6594" width="15" style="10" customWidth="1"/>
    <col min="6595" max="6595" width="14.5546875" style="10" customWidth="1"/>
    <col min="6596" max="6604" width="15" style="10" customWidth="1"/>
    <col min="6605" max="6605" width="14.5546875" style="10" customWidth="1"/>
    <col min="6606" max="6614" width="15" style="10" customWidth="1"/>
    <col min="6615" max="6615" width="14.5546875" style="10" customWidth="1"/>
    <col min="6616" max="6623" width="15" style="10" customWidth="1"/>
    <col min="6624" max="6624" width="14.5546875" style="10" customWidth="1"/>
    <col min="6625" max="6625" width="14.44140625" style="10"/>
    <col min="6626" max="6633" width="14.5546875" style="10" customWidth="1"/>
    <col min="6634" max="6634" width="15" style="10" customWidth="1"/>
    <col min="6635" max="6635" width="14.5546875" style="10" customWidth="1"/>
    <col min="6636" max="6644" width="15" style="10" customWidth="1"/>
    <col min="6645" max="6645" width="14.5546875" style="10" customWidth="1"/>
    <col min="6646" max="6654" width="15" style="10" customWidth="1"/>
    <col min="6655" max="6655" width="14.5546875" style="10" customWidth="1"/>
    <col min="6656" max="6664" width="15" style="10" customWidth="1"/>
    <col min="6665" max="6665" width="14.5546875" style="10" customWidth="1"/>
    <col min="6666" max="6674" width="15" style="10" customWidth="1"/>
    <col min="6675" max="6675" width="14.5546875" style="10" customWidth="1"/>
    <col min="6676" max="6684" width="15" style="10" customWidth="1"/>
    <col min="6685" max="6685" width="14.5546875" style="10" customWidth="1"/>
    <col min="6686" max="6694" width="15" style="10" customWidth="1"/>
    <col min="6695" max="6695" width="14.5546875" style="10" customWidth="1"/>
    <col min="6696" max="6704" width="15" style="10" customWidth="1"/>
    <col min="6705" max="6705" width="14.5546875" style="10" customWidth="1"/>
    <col min="6706" max="6714" width="15" style="10" customWidth="1"/>
    <col min="6715" max="6715" width="14.5546875" style="10" customWidth="1"/>
    <col min="6716" max="6723" width="15" style="10" customWidth="1"/>
    <col min="6724" max="6724" width="14.5546875" style="10" customWidth="1"/>
    <col min="6725" max="6725" width="14.44140625" style="10"/>
    <col min="6726" max="6733" width="14.5546875" style="10" customWidth="1"/>
    <col min="6734" max="6734" width="15" style="10" customWidth="1"/>
    <col min="6735" max="6735" width="14.5546875" style="10" customWidth="1"/>
    <col min="6736" max="6744" width="15" style="10" customWidth="1"/>
    <col min="6745" max="6745" width="14.5546875" style="10" customWidth="1"/>
    <col min="6746" max="6754" width="15" style="10" customWidth="1"/>
    <col min="6755" max="6755" width="14.5546875" style="10" customWidth="1"/>
    <col min="6756" max="6764" width="15" style="10" customWidth="1"/>
    <col min="6765" max="6765" width="14.5546875" style="10" customWidth="1"/>
    <col min="6766" max="6774" width="15" style="10" customWidth="1"/>
    <col min="6775" max="6775" width="14.5546875" style="10" customWidth="1"/>
    <col min="6776" max="6784" width="15" style="10" customWidth="1"/>
    <col min="6785" max="6785" width="14.5546875" style="10" customWidth="1"/>
    <col min="6786" max="6794" width="15" style="10" customWidth="1"/>
    <col min="6795" max="6795" width="14.5546875" style="10" customWidth="1"/>
    <col min="6796" max="6804" width="15" style="10" customWidth="1"/>
    <col min="6805" max="6805" width="14.5546875" style="10" customWidth="1"/>
    <col min="6806" max="6814" width="15" style="10" customWidth="1"/>
    <col min="6815" max="6815" width="14.5546875" style="10" customWidth="1"/>
    <col min="6816" max="6823" width="15" style="10" customWidth="1"/>
    <col min="6824" max="6824" width="14.5546875" style="10" customWidth="1"/>
    <col min="6825" max="6825" width="14.44140625" style="10"/>
    <col min="6826" max="6833" width="14.5546875" style="10" customWidth="1"/>
    <col min="6834" max="6834" width="15" style="10" customWidth="1"/>
    <col min="6835" max="6835" width="14.5546875" style="10" customWidth="1"/>
    <col min="6836" max="6844" width="15" style="10" customWidth="1"/>
    <col min="6845" max="6845" width="14.5546875" style="10" customWidth="1"/>
    <col min="6846" max="6854" width="15" style="10" customWidth="1"/>
    <col min="6855" max="6855" width="14.5546875" style="10" customWidth="1"/>
    <col min="6856" max="6864" width="15" style="10" customWidth="1"/>
    <col min="6865" max="6865" width="14.5546875" style="10" customWidth="1"/>
    <col min="6866" max="6874" width="15" style="10" customWidth="1"/>
    <col min="6875" max="6875" width="14.5546875" style="10" customWidth="1"/>
    <col min="6876" max="6884" width="15" style="10" customWidth="1"/>
    <col min="6885" max="6885" width="14.5546875" style="10" customWidth="1"/>
    <col min="6886" max="6894" width="15" style="10" customWidth="1"/>
    <col min="6895" max="6895" width="14.5546875" style="10" customWidth="1"/>
    <col min="6896" max="6904" width="15" style="10" customWidth="1"/>
    <col min="6905" max="6905" width="14.5546875" style="10" customWidth="1"/>
    <col min="6906" max="6914" width="15" style="10" customWidth="1"/>
    <col min="6915" max="6915" width="14.5546875" style="10" customWidth="1"/>
    <col min="6916" max="6923" width="15" style="10" customWidth="1"/>
    <col min="6924" max="6924" width="14.5546875" style="10" customWidth="1"/>
    <col min="6925" max="6925" width="14.44140625" style="10"/>
    <col min="6926" max="6933" width="14.5546875" style="10" customWidth="1"/>
    <col min="6934" max="6934" width="15" style="10" customWidth="1"/>
    <col min="6935" max="6935" width="14.5546875" style="10" customWidth="1"/>
    <col min="6936" max="6944" width="15" style="10" customWidth="1"/>
    <col min="6945" max="6945" width="14.5546875" style="10" customWidth="1"/>
    <col min="6946" max="6954" width="15" style="10" customWidth="1"/>
    <col min="6955" max="6955" width="14.5546875" style="10" customWidth="1"/>
    <col min="6956" max="6964" width="15" style="10" customWidth="1"/>
    <col min="6965" max="6965" width="14.5546875" style="10" customWidth="1"/>
    <col min="6966" max="6974" width="15" style="10" customWidth="1"/>
    <col min="6975" max="6975" width="14.5546875" style="10" customWidth="1"/>
    <col min="6976" max="6984" width="15" style="10" customWidth="1"/>
    <col min="6985" max="6985" width="14.5546875" style="10" customWidth="1"/>
    <col min="6986" max="6994" width="15" style="10" customWidth="1"/>
    <col min="6995" max="6995" width="14.5546875" style="10" customWidth="1"/>
    <col min="6996" max="7004" width="15" style="10" customWidth="1"/>
    <col min="7005" max="7005" width="14.5546875" style="10" customWidth="1"/>
    <col min="7006" max="7014" width="15" style="10" customWidth="1"/>
    <col min="7015" max="7015" width="14.5546875" style="10" customWidth="1"/>
    <col min="7016" max="7023" width="15" style="10" customWidth="1"/>
    <col min="7024" max="7024" width="14.5546875" style="10" customWidth="1"/>
    <col min="7025" max="7025" width="14.44140625" style="10"/>
    <col min="7026" max="7033" width="14.5546875" style="10" customWidth="1"/>
    <col min="7034" max="7034" width="15" style="10" customWidth="1"/>
    <col min="7035" max="7035" width="14.5546875" style="10" customWidth="1"/>
    <col min="7036" max="7044" width="15" style="10" customWidth="1"/>
    <col min="7045" max="7045" width="14.5546875" style="10" customWidth="1"/>
    <col min="7046" max="7054" width="15" style="10" customWidth="1"/>
    <col min="7055" max="7055" width="14.5546875" style="10" customWidth="1"/>
    <col min="7056" max="7064" width="15" style="10" customWidth="1"/>
    <col min="7065" max="7065" width="14.5546875" style="10" customWidth="1"/>
    <col min="7066" max="7074" width="15" style="10" customWidth="1"/>
    <col min="7075" max="7075" width="14.5546875" style="10" customWidth="1"/>
    <col min="7076" max="7084" width="15" style="10" customWidth="1"/>
    <col min="7085" max="7085" width="14.5546875" style="10" customWidth="1"/>
    <col min="7086" max="7094" width="15" style="10" customWidth="1"/>
    <col min="7095" max="7095" width="14.5546875" style="10" customWidth="1"/>
    <col min="7096" max="7104" width="15" style="10" customWidth="1"/>
    <col min="7105" max="7105" width="14.5546875" style="10" customWidth="1"/>
    <col min="7106" max="7113" width="15" style="10" customWidth="1"/>
    <col min="7114" max="7114" width="14.5546875" style="10" customWidth="1"/>
    <col min="7115" max="7115" width="14.44140625" style="10"/>
    <col min="7116" max="7123" width="14.5546875" style="10" customWidth="1"/>
    <col min="7124" max="7133" width="14.44140625" style="10"/>
    <col min="7134" max="7134" width="14.5546875" style="10" customWidth="1"/>
    <col min="7135" max="7135" width="14.44140625" style="10"/>
    <col min="7136" max="7144" width="14.5546875" style="10" customWidth="1"/>
    <col min="7145" max="7145" width="14.44140625" style="10"/>
    <col min="7146" max="7154" width="14.5546875" style="10" customWidth="1"/>
    <col min="7155" max="7155" width="14.44140625" style="10"/>
    <col min="7156" max="7164" width="14.5546875" style="10" customWidth="1"/>
    <col min="7165" max="7165" width="14.44140625" style="10"/>
    <col min="7166" max="7174" width="14.5546875" style="10" customWidth="1"/>
    <col min="7175" max="7175" width="14.44140625" style="10"/>
    <col min="7176" max="7184" width="14.5546875" style="10" customWidth="1"/>
    <col min="7185" max="7185" width="14.44140625" style="10"/>
    <col min="7186" max="7194" width="14.5546875" style="10" customWidth="1"/>
    <col min="7195" max="7195" width="14.44140625" style="10"/>
    <col min="7196" max="7204" width="14.5546875" style="10" customWidth="1"/>
    <col min="7205" max="7205" width="14.44140625" style="10"/>
    <col min="7206" max="7213" width="14.5546875" style="10" customWidth="1"/>
    <col min="7214" max="7214" width="15" style="10" customWidth="1"/>
    <col min="7215" max="7215" width="14.5546875" style="10" customWidth="1"/>
    <col min="7216" max="7223" width="15" style="10" customWidth="1"/>
    <col min="7224" max="7224" width="14.5546875" style="10" customWidth="1"/>
    <col min="7225" max="7225" width="14.44140625" style="10"/>
    <col min="7226" max="7233" width="14.5546875" style="10" customWidth="1"/>
    <col min="7234" max="7234" width="15" style="10" customWidth="1"/>
    <col min="7235" max="7235" width="14.5546875" style="10" customWidth="1"/>
    <col min="7236" max="7244" width="15" style="10" customWidth="1"/>
    <col min="7245" max="7245" width="14.5546875" style="10" customWidth="1"/>
    <col min="7246" max="7254" width="15" style="10" customWidth="1"/>
    <col min="7255" max="7255" width="14.5546875" style="10" customWidth="1"/>
    <col min="7256" max="7264" width="15" style="10" customWidth="1"/>
    <col min="7265" max="7265" width="14.5546875" style="10" customWidth="1"/>
    <col min="7266" max="7274" width="15" style="10" customWidth="1"/>
    <col min="7275" max="7275" width="14.5546875" style="10" customWidth="1"/>
    <col min="7276" max="7284" width="15" style="10" customWidth="1"/>
    <col min="7285" max="7285" width="14.5546875" style="10" customWidth="1"/>
    <col min="7286" max="7294" width="15" style="10" customWidth="1"/>
    <col min="7295" max="7295" width="14.5546875" style="10" customWidth="1"/>
    <col min="7296" max="7304" width="15" style="10" customWidth="1"/>
    <col min="7305" max="7305" width="14.5546875" style="10" customWidth="1"/>
    <col min="7306" max="7314" width="15" style="10" customWidth="1"/>
    <col min="7315" max="7315" width="14.5546875" style="10" customWidth="1"/>
    <col min="7316" max="7323" width="15" style="10" customWidth="1"/>
    <col min="7324" max="7324" width="14.5546875" style="10" customWidth="1"/>
    <col min="7325" max="7325" width="14.44140625" style="10"/>
    <col min="7326" max="7333" width="14.5546875" style="10" customWidth="1"/>
    <col min="7334" max="7334" width="15" style="10" customWidth="1"/>
    <col min="7335" max="7335" width="14.5546875" style="10" customWidth="1"/>
    <col min="7336" max="7344" width="15" style="10" customWidth="1"/>
    <col min="7345" max="7345" width="14.5546875" style="10" customWidth="1"/>
    <col min="7346" max="7354" width="15" style="10" customWidth="1"/>
    <col min="7355" max="7355" width="14.5546875" style="10" customWidth="1"/>
    <col min="7356" max="7364" width="15" style="10" customWidth="1"/>
    <col min="7365" max="7365" width="14.5546875" style="10" customWidth="1"/>
    <col min="7366" max="7374" width="15" style="10" customWidth="1"/>
    <col min="7375" max="7375" width="14.5546875" style="10" customWidth="1"/>
    <col min="7376" max="7384" width="15" style="10" customWidth="1"/>
    <col min="7385" max="7385" width="14.5546875" style="10" customWidth="1"/>
    <col min="7386" max="7394" width="15" style="10" customWidth="1"/>
    <col min="7395" max="7395" width="14.5546875" style="10" customWidth="1"/>
    <col min="7396" max="7404" width="15" style="10" customWidth="1"/>
    <col min="7405" max="7405" width="14.5546875" style="10" customWidth="1"/>
    <col min="7406" max="7414" width="15" style="10" customWidth="1"/>
    <col min="7415" max="7415" width="14.5546875" style="10" customWidth="1"/>
    <col min="7416" max="7423" width="15" style="10" customWidth="1"/>
    <col min="7424" max="7424" width="14.5546875" style="10" customWidth="1"/>
    <col min="7425" max="7425" width="14.44140625" style="10"/>
    <col min="7426" max="7433" width="14.5546875" style="10" customWidth="1"/>
    <col min="7434" max="7434" width="15" style="10" customWidth="1"/>
    <col min="7435" max="7435" width="14.5546875" style="10" customWidth="1"/>
    <col min="7436" max="7444" width="15" style="10" customWidth="1"/>
    <col min="7445" max="7445" width="14.5546875" style="10" customWidth="1"/>
    <col min="7446" max="7454" width="15" style="10" customWidth="1"/>
    <col min="7455" max="7455" width="14.5546875" style="10" customWidth="1"/>
    <col min="7456" max="7464" width="15" style="10" customWidth="1"/>
    <col min="7465" max="7465" width="14.5546875" style="10" customWidth="1"/>
    <col min="7466" max="7474" width="15" style="10" customWidth="1"/>
    <col min="7475" max="7475" width="14.5546875" style="10" customWidth="1"/>
    <col min="7476" max="7484" width="15" style="10" customWidth="1"/>
    <col min="7485" max="7485" width="14.5546875" style="10" customWidth="1"/>
    <col min="7486" max="7494" width="15" style="10" customWidth="1"/>
    <col min="7495" max="7495" width="14.5546875" style="10" customWidth="1"/>
    <col min="7496" max="7504" width="15" style="10" customWidth="1"/>
    <col min="7505" max="7505" width="14.5546875" style="10" customWidth="1"/>
    <col min="7506" max="7514" width="15" style="10" customWidth="1"/>
    <col min="7515" max="7515" width="14.5546875" style="10" customWidth="1"/>
    <col min="7516" max="7523" width="15" style="10" customWidth="1"/>
    <col min="7524" max="7524" width="14.5546875" style="10" customWidth="1"/>
    <col min="7525" max="7525" width="14.44140625" style="10"/>
    <col min="7526" max="7533" width="14.5546875" style="10" customWidth="1"/>
    <col min="7534" max="7534" width="15" style="10" customWidth="1"/>
    <col min="7535" max="7535" width="14.5546875" style="10" customWidth="1"/>
    <col min="7536" max="7544" width="15" style="10" customWidth="1"/>
    <col min="7545" max="7545" width="14.5546875" style="10" customWidth="1"/>
    <col min="7546" max="7554" width="15" style="10" customWidth="1"/>
    <col min="7555" max="7555" width="14.5546875" style="10" customWidth="1"/>
    <col min="7556" max="7564" width="15" style="10" customWidth="1"/>
    <col min="7565" max="7565" width="14.5546875" style="10" customWidth="1"/>
    <col min="7566" max="7574" width="15" style="10" customWidth="1"/>
    <col min="7575" max="7575" width="14.5546875" style="10" customWidth="1"/>
    <col min="7576" max="7584" width="15" style="10" customWidth="1"/>
    <col min="7585" max="7585" width="14.5546875" style="10" customWidth="1"/>
    <col min="7586" max="7594" width="15" style="10" customWidth="1"/>
    <col min="7595" max="7595" width="14.5546875" style="10" customWidth="1"/>
    <col min="7596" max="7604" width="15" style="10" customWidth="1"/>
    <col min="7605" max="7605" width="14.5546875" style="10" customWidth="1"/>
    <col min="7606" max="7614" width="15" style="10" customWidth="1"/>
    <col min="7615" max="7615" width="14.5546875" style="10" customWidth="1"/>
    <col min="7616" max="7623" width="15" style="10" customWidth="1"/>
    <col min="7624" max="7624" width="14.5546875" style="10" customWidth="1"/>
    <col min="7625" max="7625" width="14.44140625" style="10"/>
    <col min="7626" max="7633" width="14.5546875" style="10" customWidth="1"/>
    <col min="7634" max="7634" width="15" style="10" customWidth="1"/>
    <col min="7635" max="7635" width="14.5546875" style="10" customWidth="1"/>
    <col min="7636" max="7644" width="15" style="10" customWidth="1"/>
    <col min="7645" max="7645" width="14.5546875" style="10" customWidth="1"/>
    <col min="7646" max="7654" width="15" style="10" customWidth="1"/>
    <col min="7655" max="7655" width="14.5546875" style="10" customWidth="1"/>
    <col min="7656" max="7664" width="15" style="10" customWidth="1"/>
    <col min="7665" max="7665" width="14.5546875" style="10" customWidth="1"/>
    <col min="7666" max="7674" width="15" style="10" customWidth="1"/>
    <col min="7675" max="7675" width="14.5546875" style="10" customWidth="1"/>
    <col min="7676" max="7684" width="15" style="10" customWidth="1"/>
    <col min="7685" max="7685" width="14.5546875" style="10" customWidth="1"/>
    <col min="7686" max="7694" width="15" style="10" customWidth="1"/>
    <col min="7695" max="7695" width="14.5546875" style="10" customWidth="1"/>
    <col min="7696" max="7704" width="15" style="10" customWidth="1"/>
    <col min="7705" max="7705" width="14.5546875" style="10" customWidth="1"/>
    <col min="7706" max="7714" width="15" style="10" customWidth="1"/>
    <col min="7715" max="7715" width="14.5546875" style="10" customWidth="1"/>
    <col min="7716" max="7723" width="15" style="10" customWidth="1"/>
    <col min="7724" max="7724" width="14.5546875" style="10" customWidth="1"/>
    <col min="7725" max="7725" width="14.44140625" style="10"/>
    <col min="7726" max="7733" width="14.5546875" style="10" customWidth="1"/>
    <col min="7734" max="7734" width="15" style="10" customWidth="1"/>
    <col min="7735" max="7735" width="14.5546875" style="10" customWidth="1"/>
    <col min="7736" max="7744" width="15" style="10" customWidth="1"/>
    <col min="7745" max="7745" width="14.5546875" style="10" customWidth="1"/>
    <col min="7746" max="7754" width="15" style="10" customWidth="1"/>
    <col min="7755" max="7755" width="14.5546875" style="10" customWidth="1"/>
    <col min="7756" max="7764" width="15" style="10" customWidth="1"/>
    <col min="7765" max="7765" width="14.5546875" style="10" customWidth="1"/>
    <col min="7766" max="7774" width="15" style="10" customWidth="1"/>
    <col min="7775" max="7775" width="14.5546875" style="10" customWidth="1"/>
    <col min="7776" max="7784" width="15" style="10" customWidth="1"/>
    <col min="7785" max="7785" width="14.5546875" style="10" customWidth="1"/>
    <col min="7786" max="7794" width="15" style="10" customWidth="1"/>
    <col min="7795" max="7795" width="14.5546875" style="10" customWidth="1"/>
    <col min="7796" max="7804" width="15" style="10" customWidth="1"/>
    <col min="7805" max="7805" width="14.5546875" style="10" customWidth="1"/>
    <col min="7806" max="7814" width="15" style="10" customWidth="1"/>
    <col min="7815" max="7815" width="14.5546875" style="10" customWidth="1"/>
    <col min="7816" max="7823" width="15" style="10" customWidth="1"/>
    <col min="7824" max="7824" width="14.5546875" style="10" customWidth="1"/>
    <col min="7825" max="7825" width="14.44140625" style="10"/>
    <col min="7826" max="7833" width="14.5546875" style="10" customWidth="1"/>
    <col min="7834" max="7834" width="15" style="10" customWidth="1"/>
    <col min="7835" max="7835" width="14.5546875" style="10" customWidth="1"/>
    <col min="7836" max="7844" width="15" style="10" customWidth="1"/>
    <col min="7845" max="7845" width="14.5546875" style="10" customWidth="1"/>
    <col min="7846" max="7854" width="15" style="10" customWidth="1"/>
    <col min="7855" max="7855" width="14.5546875" style="10" customWidth="1"/>
    <col min="7856" max="7864" width="15" style="10" customWidth="1"/>
    <col min="7865" max="7865" width="14.5546875" style="10" customWidth="1"/>
    <col min="7866" max="7874" width="15" style="10" customWidth="1"/>
    <col min="7875" max="7875" width="14.5546875" style="10" customWidth="1"/>
    <col min="7876" max="7884" width="15" style="10" customWidth="1"/>
    <col min="7885" max="7885" width="14.5546875" style="10" customWidth="1"/>
    <col min="7886" max="7894" width="15" style="10" customWidth="1"/>
    <col min="7895" max="7895" width="14.5546875" style="10" customWidth="1"/>
    <col min="7896" max="7904" width="15" style="10" customWidth="1"/>
    <col min="7905" max="7905" width="14.5546875" style="10" customWidth="1"/>
    <col min="7906" max="7914" width="15" style="10" customWidth="1"/>
    <col min="7915" max="7915" width="14.5546875" style="10" customWidth="1"/>
    <col min="7916" max="7923" width="15" style="10" customWidth="1"/>
    <col min="7924" max="7924" width="14.5546875" style="10" customWidth="1"/>
    <col min="7925" max="7925" width="14.44140625" style="10"/>
    <col min="7926" max="7933" width="14.5546875" style="10" customWidth="1"/>
    <col min="7934" max="7934" width="15" style="10" customWidth="1"/>
    <col min="7935" max="7935" width="14.5546875" style="10" customWidth="1"/>
    <col min="7936" max="7944" width="15" style="10" customWidth="1"/>
    <col min="7945" max="7945" width="14.5546875" style="10" customWidth="1"/>
    <col min="7946" max="7954" width="15" style="10" customWidth="1"/>
    <col min="7955" max="7955" width="14.5546875" style="10" customWidth="1"/>
    <col min="7956" max="7964" width="15" style="10" customWidth="1"/>
    <col min="7965" max="7965" width="14.5546875" style="10" customWidth="1"/>
    <col min="7966" max="7974" width="15" style="10" customWidth="1"/>
    <col min="7975" max="7975" width="14.5546875" style="10" customWidth="1"/>
    <col min="7976" max="7984" width="15" style="10" customWidth="1"/>
    <col min="7985" max="7985" width="14.5546875" style="10" customWidth="1"/>
    <col min="7986" max="7994" width="15" style="10" customWidth="1"/>
    <col min="7995" max="7995" width="14.5546875" style="10" customWidth="1"/>
    <col min="7996" max="8004" width="15" style="10" customWidth="1"/>
    <col min="8005" max="8005" width="14.5546875" style="10" customWidth="1"/>
    <col min="8006" max="8014" width="15" style="10" customWidth="1"/>
    <col min="8015" max="8015" width="14.5546875" style="10" customWidth="1"/>
    <col min="8016" max="8023" width="15" style="10" customWidth="1"/>
    <col min="8024" max="8024" width="14.5546875" style="10" customWidth="1"/>
    <col min="8025" max="8025" width="14.44140625" style="10"/>
    <col min="8026" max="8033" width="14.5546875" style="10" customWidth="1"/>
    <col min="8034" max="8034" width="15" style="10" customWidth="1"/>
    <col min="8035" max="8035" width="14.5546875" style="10" customWidth="1"/>
    <col min="8036" max="8044" width="15" style="10" customWidth="1"/>
    <col min="8045" max="8045" width="14.5546875" style="10" customWidth="1"/>
    <col min="8046" max="8054" width="15" style="10" customWidth="1"/>
    <col min="8055" max="8055" width="14.5546875" style="10" customWidth="1"/>
    <col min="8056" max="8064" width="15" style="10" customWidth="1"/>
    <col min="8065" max="8065" width="14.5546875" style="10" customWidth="1"/>
    <col min="8066" max="8074" width="15" style="10" customWidth="1"/>
    <col min="8075" max="8075" width="14.5546875" style="10" customWidth="1"/>
    <col min="8076" max="8084" width="15" style="10" customWidth="1"/>
    <col min="8085" max="8085" width="14.5546875" style="10" customWidth="1"/>
    <col min="8086" max="8094" width="15" style="10" customWidth="1"/>
    <col min="8095" max="8095" width="14.5546875" style="10" customWidth="1"/>
    <col min="8096" max="8104" width="15" style="10" customWidth="1"/>
    <col min="8105" max="8105" width="14.5546875" style="10" customWidth="1"/>
    <col min="8106" max="8113" width="15" style="10" customWidth="1"/>
    <col min="8114" max="8114" width="14.5546875" style="10" customWidth="1"/>
    <col min="8115" max="8115" width="14.44140625" style="10"/>
    <col min="8116" max="8123" width="14.5546875" style="10" customWidth="1"/>
    <col min="8124" max="8133" width="14.44140625" style="10"/>
    <col min="8134" max="8134" width="14.5546875" style="10" customWidth="1"/>
    <col min="8135" max="8135" width="14.44140625" style="10"/>
    <col min="8136" max="8144" width="14.5546875" style="10" customWidth="1"/>
    <col min="8145" max="8145" width="14.44140625" style="10"/>
    <col min="8146" max="8154" width="14.5546875" style="10" customWidth="1"/>
    <col min="8155" max="8155" width="14.44140625" style="10"/>
    <col min="8156" max="8164" width="14.5546875" style="10" customWidth="1"/>
    <col min="8165" max="8165" width="14.44140625" style="10"/>
    <col min="8166" max="8174" width="14.5546875" style="10" customWidth="1"/>
    <col min="8175" max="8175" width="14.44140625" style="10"/>
    <col min="8176" max="8184" width="14.5546875" style="10" customWidth="1"/>
    <col min="8185" max="8185" width="14.44140625" style="10"/>
    <col min="8186" max="8194" width="14.5546875" style="10" customWidth="1"/>
    <col min="8195" max="8195" width="14.44140625" style="10"/>
    <col min="8196" max="8204" width="14.5546875" style="10" customWidth="1"/>
    <col min="8205" max="8205" width="14.44140625" style="10"/>
    <col min="8206" max="8213" width="14.5546875" style="10" customWidth="1"/>
    <col min="8214" max="8214" width="15" style="10" customWidth="1"/>
    <col min="8215" max="8215" width="14.5546875" style="10" customWidth="1"/>
    <col min="8216" max="8223" width="15" style="10" customWidth="1"/>
    <col min="8224" max="8224" width="14.5546875" style="10" customWidth="1"/>
    <col min="8225" max="8225" width="14.44140625" style="10"/>
    <col min="8226" max="8233" width="14.5546875" style="10" customWidth="1"/>
    <col min="8234" max="8234" width="15" style="10" customWidth="1"/>
    <col min="8235" max="8235" width="14.5546875" style="10" customWidth="1"/>
    <col min="8236" max="8244" width="15" style="10" customWidth="1"/>
    <col min="8245" max="8245" width="14.5546875" style="10" customWidth="1"/>
    <col min="8246" max="8254" width="15" style="10" customWidth="1"/>
    <col min="8255" max="8255" width="14.5546875" style="10" customWidth="1"/>
    <col min="8256" max="8264" width="15" style="10" customWidth="1"/>
    <col min="8265" max="8265" width="14.5546875" style="10" customWidth="1"/>
    <col min="8266" max="8274" width="15" style="10" customWidth="1"/>
    <col min="8275" max="8275" width="14.5546875" style="10" customWidth="1"/>
    <col min="8276" max="8284" width="15" style="10" customWidth="1"/>
    <col min="8285" max="8285" width="14.5546875" style="10" customWidth="1"/>
    <col min="8286" max="8294" width="15" style="10" customWidth="1"/>
    <col min="8295" max="8295" width="14.5546875" style="10" customWidth="1"/>
    <col min="8296" max="8304" width="15" style="10" customWidth="1"/>
    <col min="8305" max="8305" width="14.5546875" style="10" customWidth="1"/>
    <col min="8306" max="8314" width="15" style="10" customWidth="1"/>
    <col min="8315" max="8315" width="14.5546875" style="10" customWidth="1"/>
    <col min="8316" max="8323" width="15" style="10" customWidth="1"/>
    <col min="8324" max="8324" width="14.5546875" style="10" customWidth="1"/>
    <col min="8325" max="8325" width="14.44140625" style="10"/>
    <col min="8326" max="8333" width="14.5546875" style="10" customWidth="1"/>
    <col min="8334" max="8334" width="15" style="10" customWidth="1"/>
    <col min="8335" max="8335" width="14.5546875" style="10" customWidth="1"/>
    <col min="8336" max="8344" width="15" style="10" customWidth="1"/>
    <col min="8345" max="8345" width="14.5546875" style="10" customWidth="1"/>
    <col min="8346" max="8354" width="15" style="10" customWidth="1"/>
    <col min="8355" max="8355" width="14.5546875" style="10" customWidth="1"/>
    <col min="8356" max="8364" width="15" style="10" customWidth="1"/>
    <col min="8365" max="8365" width="14.5546875" style="10" customWidth="1"/>
    <col min="8366" max="8374" width="15" style="10" customWidth="1"/>
    <col min="8375" max="8375" width="14.5546875" style="10" customWidth="1"/>
    <col min="8376" max="8384" width="15" style="10" customWidth="1"/>
    <col min="8385" max="8385" width="14.5546875" style="10" customWidth="1"/>
    <col min="8386" max="8394" width="15" style="10" customWidth="1"/>
    <col min="8395" max="8395" width="14.5546875" style="10" customWidth="1"/>
    <col min="8396" max="8404" width="15" style="10" customWidth="1"/>
    <col min="8405" max="8405" width="14.5546875" style="10" customWidth="1"/>
    <col min="8406" max="8414" width="15" style="10" customWidth="1"/>
    <col min="8415" max="8415" width="14.5546875" style="10" customWidth="1"/>
    <col min="8416" max="8423" width="15" style="10" customWidth="1"/>
    <col min="8424" max="8424" width="14.5546875" style="10" customWidth="1"/>
    <col min="8425" max="8425" width="14.44140625" style="10"/>
    <col min="8426" max="8433" width="14.5546875" style="10" customWidth="1"/>
    <col min="8434" max="8434" width="15" style="10" customWidth="1"/>
    <col min="8435" max="8435" width="14.5546875" style="10" customWidth="1"/>
    <col min="8436" max="8444" width="15" style="10" customWidth="1"/>
    <col min="8445" max="8445" width="14.5546875" style="10" customWidth="1"/>
    <col min="8446" max="8454" width="15" style="10" customWidth="1"/>
    <col min="8455" max="8455" width="14.5546875" style="10" customWidth="1"/>
    <col min="8456" max="8464" width="15" style="10" customWidth="1"/>
    <col min="8465" max="8465" width="14.5546875" style="10" customWidth="1"/>
    <col min="8466" max="8474" width="15" style="10" customWidth="1"/>
    <col min="8475" max="8475" width="14.5546875" style="10" customWidth="1"/>
    <col min="8476" max="8484" width="15" style="10" customWidth="1"/>
    <col min="8485" max="8485" width="14.5546875" style="10" customWidth="1"/>
    <col min="8486" max="8494" width="15" style="10" customWidth="1"/>
    <col min="8495" max="8495" width="14.5546875" style="10" customWidth="1"/>
    <col min="8496" max="8504" width="15" style="10" customWidth="1"/>
    <col min="8505" max="8505" width="14.5546875" style="10" customWidth="1"/>
    <col min="8506" max="8514" width="15" style="10" customWidth="1"/>
    <col min="8515" max="8515" width="14.5546875" style="10" customWidth="1"/>
    <col min="8516" max="8523" width="15" style="10" customWidth="1"/>
    <col min="8524" max="8524" width="14.5546875" style="10" customWidth="1"/>
    <col min="8525" max="8525" width="14.44140625" style="10"/>
    <col min="8526" max="8533" width="14.5546875" style="10" customWidth="1"/>
    <col min="8534" max="8534" width="15" style="10" customWidth="1"/>
    <col min="8535" max="8535" width="14.5546875" style="10" customWidth="1"/>
    <col min="8536" max="8544" width="15" style="10" customWidth="1"/>
    <col min="8545" max="8545" width="14.5546875" style="10" customWidth="1"/>
    <col min="8546" max="8554" width="15" style="10" customWidth="1"/>
    <col min="8555" max="8555" width="14.5546875" style="10" customWidth="1"/>
    <col min="8556" max="8564" width="15" style="10" customWidth="1"/>
    <col min="8565" max="8565" width="14.5546875" style="10" customWidth="1"/>
    <col min="8566" max="8574" width="15" style="10" customWidth="1"/>
    <col min="8575" max="8575" width="14.5546875" style="10" customWidth="1"/>
    <col min="8576" max="8584" width="15" style="10" customWidth="1"/>
    <col min="8585" max="8585" width="14.5546875" style="10" customWidth="1"/>
    <col min="8586" max="8594" width="15" style="10" customWidth="1"/>
    <col min="8595" max="8595" width="14.5546875" style="10" customWidth="1"/>
    <col min="8596" max="8604" width="15" style="10" customWidth="1"/>
    <col min="8605" max="8605" width="14.5546875" style="10" customWidth="1"/>
    <col min="8606" max="8614" width="15" style="10" customWidth="1"/>
    <col min="8615" max="8615" width="14.5546875" style="10" customWidth="1"/>
    <col min="8616" max="8623" width="15" style="10" customWidth="1"/>
    <col min="8624" max="8624" width="14.5546875" style="10" customWidth="1"/>
    <col min="8625" max="8625" width="14.44140625" style="10"/>
    <col min="8626" max="8633" width="14.5546875" style="10" customWidth="1"/>
    <col min="8634" max="8634" width="15" style="10" customWidth="1"/>
    <col min="8635" max="8635" width="14.5546875" style="10" customWidth="1"/>
    <col min="8636" max="8644" width="15" style="10" customWidth="1"/>
    <col min="8645" max="8645" width="14.5546875" style="10" customWidth="1"/>
    <col min="8646" max="8654" width="15" style="10" customWidth="1"/>
    <col min="8655" max="8655" width="14.5546875" style="10" customWidth="1"/>
    <col min="8656" max="8664" width="15" style="10" customWidth="1"/>
    <col min="8665" max="8665" width="14.5546875" style="10" customWidth="1"/>
    <col min="8666" max="8674" width="15" style="10" customWidth="1"/>
    <col min="8675" max="8675" width="14.5546875" style="10" customWidth="1"/>
    <col min="8676" max="8684" width="15" style="10" customWidth="1"/>
    <col min="8685" max="8685" width="14.5546875" style="10" customWidth="1"/>
    <col min="8686" max="8694" width="15" style="10" customWidth="1"/>
    <col min="8695" max="8695" width="14.5546875" style="10" customWidth="1"/>
    <col min="8696" max="8704" width="15" style="10" customWidth="1"/>
    <col min="8705" max="8705" width="14.5546875" style="10" customWidth="1"/>
    <col min="8706" max="8714" width="15" style="10" customWidth="1"/>
    <col min="8715" max="8715" width="14.5546875" style="10" customWidth="1"/>
    <col min="8716" max="8723" width="15" style="10" customWidth="1"/>
    <col min="8724" max="8724" width="14.5546875" style="10" customWidth="1"/>
    <col min="8725" max="8725" width="14.44140625" style="10"/>
    <col min="8726" max="8733" width="14.5546875" style="10" customWidth="1"/>
    <col min="8734" max="8734" width="15" style="10" customWidth="1"/>
    <col min="8735" max="8735" width="14.5546875" style="10" customWidth="1"/>
    <col min="8736" max="8744" width="15" style="10" customWidth="1"/>
    <col min="8745" max="8745" width="14.5546875" style="10" customWidth="1"/>
    <col min="8746" max="8754" width="15" style="10" customWidth="1"/>
    <col min="8755" max="8755" width="14.5546875" style="10" customWidth="1"/>
    <col min="8756" max="8764" width="15" style="10" customWidth="1"/>
    <col min="8765" max="8765" width="14.5546875" style="10" customWidth="1"/>
    <col min="8766" max="8774" width="15" style="10" customWidth="1"/>
    <col min="8775" max="8775" width="14.5546875" style="10" customWidth="1"/>
    <col min="8776" max="8784" width="15" style="10" customWidth="1"/>
    <col min="8785" max="8785" width="14.5546875" style="10" customWidth="1"/>
    <col min="8786" max="8794" width="15" style="10" customWidth="1"/>
    <col min="8795" max="8795" width="14.5546875" style="10" customWidth="1"/>
    <col min="8796" max="8804" width="15" style="10" customWidth="1"/>
    <col min="8805" max="8805" width="14.5546875" style="10" customWidth="1"/>
    <col min="8806" max="8814" width="15" style="10" customWidth="1"/>
    <col min="8815" max="8815" width="14.5546875" style="10" customWidth="1"/>
    <col min="8816" max="8823" width="15" style="10" customWidth="1"/>
    <col min="8824" max="8824" width="14.5546875" style="10" customWidth="1"/>
    <col min="8825" max="8825" width="14.44140625" style="10"/>
    <col min="8826" max="8833" width="14.5546875" style="10" customWidth="1"/>
    <col min="8834" max="8834" width="15" style="10" customWidth="1"/>
    <col min="8835" max="8835" width="14.5546875" style="10" customWidth="1"/>
    <col min="8836" max="8844" width="15" style="10" customWidth="1"/>
    <col min="8845" max="8845" width="14.5546875" style="10" customWidth="1"/>
    <col min="8846" max="8854" width="15" style="10" customWidth="1"/>
    <col min="8855" max="8855" width="14.5546875" style="10" customWidth="1"/>
    <col min="8856" max="8864" width="15" style="10" customWidth="1"/>
    <col min="8865" max="8865" width="14.5546875" style="10" customWidth="1"/>
    <col min="8866" max="8874" width="15" style="10" customWidth="1"/>
    <col min="8875" max="8875" width="14.5546875" style="10" customWidth="1"/>
    <col min="8876" max="8884" width="15" style="10" customWidth="1"/>
    <col min="8885" max="8885" width="14.5546875" style="10" customWidth="1"/>
    <col min="8886" max="8894" width="15" style="10" customWidth="1"/>
    <col min="8895" max="8895" width="14.5546875" style="10" customWidth="1"/>
    <col min="8896" max="8904" width="15" style="10" customWidth="1"/>
    <col min="8905" max="8905" width="14.5546875" style="10" customWidth="1"/>
    <col min="8906" max="8914" width="15" style="10" customWidth="1"/>
    <col min="8915" max="8915" width="14.5546875" style="10" customWidth="1"/>
    <col min="8916" max="8923" width="15" style="10" customWidth="1"/>
    <col min="8924" max="8924" width="14.5546875" style="10" customWidth="1"/>
    <col min="8925" max="8925" width="14.44140625" style="10"/>
    <col min="8926" max="8933" width="14.5546875" style="10" customWidth="1"/>
    <col min="8934" max="8934" width="15" style="10" customWidth="1"/>
    <col min="8935" max="8935" width="14.5546875" style="10" customWidth="1"/>
    <col min="8936" max="8944" width="15" style="10" customWidth="1"/>
    <col min="8945" max="8945" width="14.5546875" style="10" customWidth="1"/>
    <col min="8946" max="8954" width="15" style="10" customWidth="1"/>
    <col min="8955" max="8955" width="14.5546875" style="10" customWidth="1"/>
    <col min="8956" max="8964" width="15" style="10" customWidth="1"/>
    <col min="8965" max="8965" width="14.5546875" style="10" customWidth="1"/>
    <col min="8966" max="8974" width="15" style="10" customWidth="1"/>
    <col min="8975" max="8975" width="14.5546875" style="10" customWidth="1"/>
    <col min="8976" max="8984" width="15" style="10" customWidth="1"/>
    <col min="8985" max="8985" width="14.5546875" style="10" customWidth="1"/>
    <col min="8986" max="8994" width="15" style="10" customWidth="1"/>
    <col min="8995" max="8995" width="14.5546875" style="10" customWidth="1"/>
    <col min="8996" max="9004" width="15" style="10" customWidth="1"/>
    <col min="9005" max="9005" width="14.5546875" style="10" customWidth="1"/>
    <col min="9006" max="9014" width="15" style="10" customWidth="1"/>
    <col min="9015" max="9015" width="14.5546875" style="10" customWidth="1"/>
    <col min="9016" max="9023" width="15" style="10" customWidth="1"/>
    <col min="9024" max="9024" width="14.5546875" style="10" customWidth="1"/>
    <col min="9025" max="9025" width="14.44140625" style="10"/>
    <col min="9026" max="9033" width="14.5546875" style="10" customWidth="1"/>
    <col min="9034" max="9034" width="15" style="10" customWidth="1"/>
    <col min="9035" max="9035" width="14.5546875" style="10" customWidth="1"/>
    <col min="9036" max="9044" width="15" style="10" customWidth="1"/>
    <col min="9045" max="9045" width="14.5546875" style="10" customWidth="1"/>
    <col min="9046" max="9054" width="15" style="10" customWidth="1"/>
    <col min="9055" max="9055" width="14.5546875" style="10" customWidth="1"/>
    <col min="9056" max="9064" width="15" style="10" customWidth="1"/>
    <col min="9065" max="9065" width="14.5546875" style="10" customWidth="1"/>
    <col min="9066" max="9074" width="15" style="10" customWidth="1"/>
    <col min="9075" max="9075" width="14.5546875" style="10" customWidth="1"/>
    <col min="9076" max="9084" width="15" style="10" customWidth="1"/>
    <col min="9085" max="9085" width="14.5546875" style="10" customWidth="1"/>
    <col min="9086" max="9094" width="15" style="10" customWidth="1"/>
    <col min="9095" max="9095" width="14.5546875" style="10" customWidth="1"/>
    <col min="9096" max="9104" width="15" style="10" customWidth="1"/>
    <col min="9105" max="9105" width="14.5546875" style="10" customWidth="1"/>
    <col min="9106" max="9113" width="15" style="10" customWidth="1"/>
    <col min="9114" max="9114" width="14.5546875" style="10" customWidth="1"/>
    <col min="9115" max="9115" width="14.44140625" style="10"/>
    <col min="9116" max="9123" width="14.5546875" style="10" customWidth="1"/>
    <col min="9124" max="9133" width="14.44140625" style="10"/>
    <col min="9134" max="9134" width="14.5546875" style="10" customWidth="1"/>
    <col min="9135" max="9135" width="14.44140625" style="10"/>
    <col min="9136" max="9144" width="14.5546875" style="10" customWidth="1"/>
    <col min="9145" max="9145" width="14.44140625" style="10"/>
    <col min="9146" max="9154" width="14.5546875" style="10" customWidth="1"/>
    <col min="9155" max="9155" width="14.44140625" style="10"/>
    <col min="9156" max="9164" width="14.5546875" style="10" customWidth="1"/>
    <col min="9165" max="9165" width="14.44140625" style="10"/>
    <col min="9166" max="9174" width="14.5546875" style="10" customWidth="1"/>
    <col min="9175" max="9175" width="14.44140625" style="10"/>
    <col min="9176" max="9184" width="14.5546875" style="10" customWidth="1"/>
    <col min="9185" max="9185" width="14.44140625" style="10"/>
    <col min="9186" max="9194" width="14.5546875" style="10" customWidth="1"/>
    <col min="9195" max="9195" width="14.44140625" style="10"/>
    <col min="9196" max="9204" width="14.5546875" style="10" customWidth="1"/>
    <col min="9205" max="9205" width="14.44140625" style="10"/>
    <col min="9206" max="9213" width="14.5546875" style="10" customWidth="1"/>
    <col min="9214" max="9214" width="15" style="10" customWidth="1"/>
    <col min="9215" max="9215" width="14.5546875" style="10" customWidth="1"/>
    <col min="9216" max="9223" width="15" style="10" customWidth="1"/>
    <col min="9224" max="9224" width="14.5546875" style="10" customWidth="1"/>
    <col min="9225" max="9225" width="14.44140625" style="10"/>
    <col min="9226" max="9233" width="14.5546875" style="10" customWidth="1"/>
    <col min="9234" max="9234" width="15" style="10" customWidth="1"/>
    <col min="9235" max="9235" width="14.5546875" style="10" customWidth="1"/>
    <col min="9236" max="9244" width="15" style="10" customWidth="1"/>
    <col min="9245" max="9245" width="14.5546875" style="10" customWidth="1"/>
    <col min="9246" max="9254" width="15" style="10" customWidth="1"/>
    <col min="9255" max="9255" width="14.5546875" style="10" customWidth="1"/>
    <col min="9256" max="9264" width="15" style="10" customWidth="1"/>
    <col min="9265" max="9265" width="14.5546875" style="10" customWidth="1"/>
    <col min="9266" max="9274" width="15" style="10" customWidth="1"/>
    <col min="9275" max="9275" width="14.5546875" style="10" customWidth="1"/>
    <col min="9276" max="9284" width="15" style="10" customWidth="1"/>
    <col min="9285" max="9285" width="14.5546875" style="10" customWidth="1"/>
    <col min="9286" max="9294" width="15" style="10" customWidth="1"/>
    <col min="9295" max="9295" width="14.5546875" style="10" customWidth="1"/>
    <col min="9296" max="9304" width="15" style="10" customWidth="1"/>
    <col min="9305" max="9305" width="14.5546875" style="10" customWidth="1"/>
    <col min="9306" max="9314" width="15" style="10" customWidth="1"/>
    <col min="9315" max="9315" width="14.5546875" style="10" customWidth="1"/>
    <col min="9316" max="9323" width="15" style="10" customWidth="1"/>
    <col min="9324" max="9324" width="14.5546875" style="10" customWidth="1"/>
    <col min="9325" max="9325" width="14.44140625" style="10"/>
    <col min="9326" max="9333" width="14.5546875" style="10" customWidth="1"/>
    <col min="9334" max="9334" width="15" style="10" customWidth="1"/>
    <col min="9335" max="9335" width="14.5546875" style="10" customWidth="1"/>
    <col min="9336" max="9344" width="15" style="10" customWidth="1"/>
    <col min="9345" max="9345" width="14.5546875" style="10" customWidth="1"/>
    <col min="9346" max="9354" width="15" style="10" customWidth="1"/>
    <col min="9355" max="9355" width="14.5546875" style="10" customWidth="1"/>
    <col min="9356" max="9364" width="15" style="10" customWidth="1"/>
    <col min="9365" max="9365" width="14.5546875" style="10" customWidth="1"/>
    <col min="9366" max="9374" width="15" style="10" customWidth="1"/>
    <col min="9375" max="9375" width="14.5546875" style="10" customWidth="1"/>
    <col min="9376" max="9384" width="15" style="10" customWidth="1"/>
    <col min="9385" max="9385" width="14.5546875" style="10" customWidth="1"/>
    <col min="9386" max="9394" width="15" style="10" customWidth="1"/>
    <col min="9395" max="9395" width="14.5546875" style="10" customWidth="1"/>
    <col min="9396" max="9404" width="15" style="10" customWidth="1"/>
    <col min="9405" max="9405" width="14.5546875" style="10" customWidth="1"/>
    <col min="9406" max="9414" width="15" style="10" customWidth="1"/>
    <col min="9415" max="9415" width="14.5546875" style="10" customWidth="1"/>
    <col min="9416" max="9423" width="15" style="10" customWidth="1"/>
    <col min="9424" max="9424" width="14.5546875" style="10" customWidth="1"/>
    <col min="9425" max="9425" width="14.44140625" style="10"/>
    <col min="9426" max="9433" width="14.5546875" style="10" customWidth="1"/>
    <col min="9434" max="9434" width="15" style="10" customWidth="1"/>
    <col min="9435" max="9435" width="14.5546875" style="10" customWidth="1"/>
    <col min="9436" max="9444" width="15" style="10" customWidth="1"/>
    <col min="9445" max="9445" width="14.5546875" style="10" customWidth="1"/>
    <col min="9446" max="9454" width="15" style="10" customWidth="1"/>
    <col min="9455" max="9455" width="14.5546875" style="10" customWidth="1"/>
    <col min="9456" max="9464" width="15" style="10" customWidth="1"/>
    <col min="9465" max="9465" width="14.5546875" style="10" customWidth="1"/>
    <col min="9466" max="9474" width="15" style="10" customWidth="1"/>
    <col min="9475" max="9475" width="14.5546875" style="10" customWidth="1"/>
    <col min="9476" max="9484" width="15" style="10" customWidth="1"/>
    <col min="9485" max="9485" width="14.5546875" style="10" customWidth="1"/>
    <col min="9486" max="9494" width="15" style="10" customWidth="1"/>
    <col min="9495" max="9495" width="14.5546875" style="10" customWidth="1"/>
    <col min="9496" max="9504" width="15" style="10" customWidth="1"/>
    <col min="9505" max="9505" width="14.5546875" style="10" customWidth="1"/>
    <col min="9506" max="9514" width="15" style="10" customWidth="1"/>
    <col min="9515" max="9515" width="14.5546875" style="10" customWidth="1"/>
    <col min="9516" max="9523" width="15" style="10" customWidth="1"/>
    <col min="9524" max="9524" width="14.5546875" style="10" customWidth="1"/>
    <col min="9525" max="9525" width="14.44140625" style="10"/>
    <col min="9526" max="9533" width="14.5546875" style="10" customWidth="1"/>
    <col min="9534" max="9534" width="15" style="10" customWidth="1"/>
    <col min="9535" max="9535" width="14.5546875" style="10" customWidth="1"/>
    <col min="9536" max="9544" width="15" style="10" customWidth="1"/>
    <col min="9545" max="9545" width="14.5546875" style="10" customWidth="1"/>
    <col min="9546" max="9554" width="15" style="10" customWidth="1"/>
    <col min="9555" max="9555" width="14.5546875" style="10" customWidth="1"/>
    <col min="9556" max="9564" width="15" style="10" customWidth="1"/>
    <col min="9565" max="9565" width="14.5546875" style="10" customWidth="1"/>
    <col min="9566" max="9574" width="15" style="10" customWidth="1"/>
    <col min="9575" max="9575" width="14.5546875" style="10" customWidth="1"/>
    <col min="9576" max="9584" width="15" style="10" customWidth="1"/>
    <col min="9585" max="9585" width="14.5546875" style="10" customWidth="1"/>
    <col min="9586" max="9594" width="15" style="10" customWidth="1"/>
    <col min="9595" max="9595" width="14.5546875" style="10" customWidth="1"/>
    <col min="9596" max="9604" width="15" style="10" customWidth="1"/>
    <col min="9605" max="9605" width="14.5546875" style="10" customWidth="1"/>
    <col min="9606" max="9614" width="15" style="10" customWidth="1"/>
    <col min="9615" max="9615" width="14.5546875" style="10" customWidth="1"/>
    <col min="9616" max="9623" width="15" style="10" customWidth="1"/>
    <col min="9624" max="9624" width="14.5546875" style="10" customWidth="1"/>
    <col min="9625" max="9625" width="14.44140625" style="10"/>
    <col min="9626" max="9633" width="14.5546875" style="10" customWidth="1"/>
    <col min="9634" max="9634" width="15" style="10" customWidth="1"/>
    <col min="9635" max="9635" width="14.5546875" style="10" customWidth="1"/>
    <col min="9636" max="9644" width="15" style="10" customWidth="1"/>
    <col min="9645" max="9645" width="14.5546875" style="10" customWidth="1"/>
    <col min="9646" max="9654" width="15" style="10" customWidth="1"/>
    <col min="9655" max="9655" width="14.5546875" style="10" customWidth="1"/>
    <col min="9656" max="9664" width="15" style="10" customWidth="1"/>
    <col min="9665" max="9665" width="14.5546875" style="10" customWidth="1"/>
    <col min="9666" max="9674" width="15" style="10" customWidth="1"/>
    <col min="9675" max="9675" width="14.5546875" style="10" customWidth="1"/>
    <col min="9676" max="9684" width="15" style="10" customWidth="1"/>
    <col min="9685" max="9685" width="14.5546875" style="10" customWidth="1"/>
    <col min="9686" max="9694" width="15" style="10" customWidth="1"/>
    <col min="9695" max="9695" width="14.5546875" style="10" customWidth="1"/>
    <col min="9696" max="9704" width="15" style="10" customWidth="1"/>
    <col min="9705" max="9705" width="14.5546875" style="10" customWidth="1"/>
    <col min="9706" max="9714" width="15" style="10" customWidth="1"/>
    <col min="9715" max="9715" width="14.5546875" style="10" customWidth="1"/>
    <col min="9716" max="9723" width="15" style="10" customWidth="1"/>
    <col min="9724" max="9724" width="14.5546875" style="10" customWidth="1"/>
    <col min="9725" max="9725" width="14.44140625" style="10"/>
    <col min="9726" max="9733" width="14.5546875" style="10" customWidth="1"/>
    <col min="9734" max="9734" width="15" style="10" customWidth="1"/>
    <col min="9735" max="9735" width="14.5546875" style="10" customWidth="1"/>
    <col min="9736" max="9744" width="15" style="10" customWidth="1"/>
    <col min="9745" max="9745" width="14.5546875" style="10" customWidth="1"/>
    <col min="9746" max="9754" width="15" style="10" customWidth="1"/>
    <col min="9755" max="9755" width="14.5546875" style="10" customWidth="1"/>
    <col min="9756" max="9764" width="15" style="10" customWidth="1"/>
    <col min="9765" max="9765" width="14.5546875" style="10" customWidth="1"/>
    <col min="9766" max="9774" width="15" style="10" customWidth="1"/>
    <col min="9775" max="9775" width="14.5546875" style="10" customWidth="1"/>
    <col min="9776" max="9784" width="15" style="10" customWidth="1"/>
    <col min="9785" max="9785" width="14.5546875" style="10" customWidth="1"/>
    <col min="9786" max="9794" width="15" style="10" customWidth="1"/>
    <col min="9795" max="9795" width="14.5546875" style="10" customWidth="1"/>
    <col min="9796" max="9804" width="15" style="10" customWidth="1"/>
    <col min="9805" max="9805" width="14.5546875" style="10" customWidth="1"/>
    <col min="9806" max="9814" width="15" style="10" customWidth="1"/>
    <col min="9815" max="9815" width="14.5546875" style="10" customWidth="1"/>
    <col min="9816" max="9823" width="15" style="10" customWidth="1"/>
    <col min="9824" max="9824" width="14.5546875" style="10" customWidth="1"/>
    <col min="9825" max="9825" width="14.44140625" style="10"/>
    <col min="9826" max="9833" width="14.5546875" style="10" customWidth="1"/>
    <col min="9834" max="9834" width="15" style="10" customWidth="1"/>
    <col min="9835" max="9835" width="14.5546875" style="10" customWidth="1"/>
    <col min="9836" max="9844" width="15" style="10" customWidth="1"/>
    <col min="9845" max="9845" width="14.5546875" style="10" customWidth="1"/>
    <col min="9846" max="9854" width="15" style="10" customWidth="1"/>
    <col min="9855" max="9855" width="14.5546875" style="10" customWidth="1"/>
    <col min="9856" max="9864" width="15" style="10" customWidth="1"/>
    <col min="9865" max="9865" width="14.5546875" style="10" customWidth="1"/>
    <col min="9866" max="9874" width="15" style="10" customWidth="1"/>
    <col min="9875" max="9875" width="14.5546875" style="10" customWidth="1"/>
    <col min="9876" max="9884" width="15" style="10" customWidth="1"/>
    <col min="9885" max="9885" width="14.5546875" style="10" customWidth="1"/>
    <col min="9886" max="9894" width="15" style="10" customWidth="1"/>
    <col min="9895" max="9895" width="14.5546875" style="10" customWidth="1"/>
    <col min="9896" max="9904" width="15" style="10" customWidth="1"/>
    <col min="9905" max="9905" width="14.5546875" style="10" customWidth="1"/>
    <col min="9906" max="9914" width="15" style="10" customWidth="1"/>
    <col min="9915" max="9915" width="14.5546875" style="10" customWidth="1"/>
    <col min="9916" max="9923" width="15" style="10" customWidth="1"/>
    <col min="9924" max="9924" width="14.5546875" style="10" customWidth="1"/>
    <col min="9925" max="9925" width="14.44140625" style="10"/>
    <col min="9926" max="9933" width="14.5546875" style="10" customWidth="1"/>
    <col min="9934" max="9934" width="15" style="10" customWidth="1"/>
    <col min="9935" max="9935" width="14.5546875" style="10" customWidth="1"/>
    <col min="9936" max="9944" width="15" style="10" customWidth="1"/>
    <col min="9945" max="9945" width="14.5546875" style="10" customWidth="1"/>
    <col min="9946" max="9954" width="15" style="10" customWidth="1"/>
    <col min="9955" max="9955" width="14.5546875" style="10" customWidth="1"/>
    <col min="9956" max="9964" width="15" style="10" customWidth="1"/>
    <col min="9965" max="9965" width="14.5546875" style="10" customWidth="1"/>
    <col min="9966" max="9974" width="15" style="10" customWidth="1"/>
    <col min="9975" max="9975" width="14.5546875" style="10" customWidth="1"/>
    <col min="9976" max="9984" width="15" style="10" customWidth="1"/>
    <col min="9985" max="9985" width="14.5546875" style="10" customWidth="1"/>
    <col min="9986" max="9994" width="15" style="10" customWidth="1"/>
    <col min="9995" max="9995" width="14.5546875" style="10" customWidth="1"/>
    <col min="9996" max="10004" width="15" style="10" customWidth="1"/>
    <col min="10005" max="10005" width="14.5546875" style="10" customWidth="1"/>
    <col min="10006" max="10013" width="15" style="10" customWidth="1"/>
    <col min="10014" max="10014" width="15.77734375" style="10" customWidth="1"/>
    <col min="10015" max="10015" width="15.33203125" style="10" customWidth="1"/>
    <col min="10016" max="10023" width="15.77734375" style="10" customWidth="1"/>
    <col min="10024" max="10024" width="15.33203125" style="10" customWidth="1"/>
    <col min="10025" max="10025" width="15" style="10" customWidth="1"/>
    <col min="10026" max="10033" width="15.33203125" style="10" customWidth="1"/>
    <col min="10034" max="10034" width="15.77734375" style="10" customWidth="1"/>
    <col min="10035" max="10035" width="15.33203125" style="10" customWidth="1"/>
    <col min="10036" max="10044" width="15.77734375" style="10" customWidth="1"/>
    <col min="10045" max="10045" width="15.33203125" style="10" customWidth="1"/>
    <col min="10046" max="10054" width="15.77734375" style="10" customWidth="1"/>
    <col min="10055" max="10055" width="15.33203125" style="10" customWidth="1"/>
    <col min="10056" max="10064" width="15.77734375" style="10" customWidth="1"/>
    <col min="10065" max="10065" width="15.33203125" style="10" customWidth="1"/>
    <col min="10066" max="10074" width="15.77734375" style="10" customWidth="1"/>
    <col min="10075" max="10075" width="15.33203125" style="10" customWidth="1"/>
    <col min="10076" max="10084" width="15.77734375" style="10" customWidth="1"/>
    <col min="10085" max="10085" width="15.33203125" style="10" customWidth="1"/>
    <col min="10086" max="10094" width="15.77734375" style="10" customWidth="1"/>
    <col min="10095" max="10095" width="15.33203125" style="10" customWidth="1"/>
    <col min="10096" max="10104" width="15.77734375" style="10" customWidth="1"/>
    <col min="10105" max="10105" width="15.33203125" style="10" customWidth="1"/>
    <col min="10106" max="10113" width="15.77734375" style="10" customWidth="1"/>
    <col min="10114" max="10114" width="15.33203125" style="10" customWidth="1"/>
    <col min="10115" max="10115" width="15" style="10" customWidth="1"/>
    <col min="10116" max="10123" width="15.33203125" style="10" customWidth="1"/>
    <col min="10124" max="10124" width="15" style="10" customWidth="1"/>
    <col min="10125" max="10125" width="14.5546875" style="10" customWidth="1"/>
    <col min="10126" max="10133" width="15" style="10" customWidth="1"/>
    <col min="10134" max="10134" width="15.33203125" style="10" customWidth="1"/>
    <col min="10135" max="10135" width="15" style="10" customWidth="1"/>
    <col min="10136" max="10144" width="15.33203125" style="10" customWidth="1"/>
    <col min="10145" max="10145" width="15" style="10" customWidth="1"/>
    <col min="10146" max="10154" width="15.33203125" style="10" customWidth="1"/>
    <col min="10155" max="10155" width="15" style="10" customWidth="1"/>
    <col min="10156" max="10164" width="15.33203125" style="10" customWidth="1"/>
    <col min="10165" max="10165" width="15" style="10" customWidth="1"/>
    <col min="10166" max="10174" width="15.33203125" style="10" customWidth="1"/>
    <col min="10175" max="10175" width="15" style="10" customWidth="1"/>
    <col min="10176" max="10184" width="15.33203125" style="10" customWidth="1"/>
    <col min="10185" max="10185" width="15" style="10" customWidth="1"/>
    <col min="10186" max="10194" width="15.33203125" style="10" customWidth="1"/>
    <col min="10195" max="10195" width="15" style="10" customWidth="1"/>
    <col min="10196" max="10204" width="15.33203125" style="10" customWidth="1"/>
    <col min="10205" max="10205" width="15" style="10" customWidth="1"/>
    <col min="10206" max="10213" width="15.33203125" style="10" customWidth="1"/>
    <col min="10214" max="10214" width="15.77734375" style="10" customWidth="1"/>
    <col min="10215" max="10215" width="15.33203125" style="10" customWidth="1"/>
    <col min="10216" max="10223" width="15.77734375" style="10" customWidth="1"/>
    <col min="10224" max="10224" width="15.33203125" style="10" customWidth="1"/>
    <col min="10225" max="10225" width="15" style="10" customWidth="1"/>
    <col min="10226" max="10233" width="15.33203125" style="10" customWidth="1"/>
    <col min="10234" max="10234" width="15.77734375" style="10" customWidth="1"/>
    <col min="10235" max="10235" width="15.33203125" style="10" customWidth="1"/>
    <col min="10236" max="10244" width="15.77734375" style="10" customWidth="1"/>
    <col min="10245" max="10245" width="15.33203125" style="10" customWidth="1"/>
    <col min="10246" max="10254" width="15.77734375" style="10" customWidth="1"/>
    <col min="10255" max="10255" width="15.33203125" style="10" customWidth="1"/>
    <col min="10256" max="10264" width="15.77734375" style="10" customWidth="1"/>
    <col min="10265" max="10265" width="15.33203125" style="10" customWidth="1"/>
    <col min="10266" max="10274" width="15.77734375" style="10" customWidth="1"/>
    <col min="10275" max="10275" width="15.33203125" style="10" customWidth="1"/>
    <col min="10276" max="10284" width="15.77734375" style="10" customWidth="1"/>
    <col min="10285" max="10285" width="15.33203125" style="10" customWidth="1"/>
    <col min="10286" max="10294" width="15.77734375" style="10" customWidth="1"/>
    <col min="10295" max="10295" width="15.33203125" style="10" customWidth="1"/>
    <col min="10296" max="10304" width="15.77734375" style="10" customWidth="1"/>
    <col min="10305" max="10305" width="15.33203125" style="10" customWidth="1"/>
    <col min="10306" max="10314" width="15.77734375" style="10" customWidth="1"/>
    <col min="10315" max="10315" width="15.33203125" style="10" customWidth="1"/>
    <col min="10316" max="10323" width="15.77734375" style="10" customWidth="1"/>
    <col min="10324" max="10324" width="15.33203125" style="10" customWidth="1"/>
    <col min="10325" max="10325" width="15" style="10" customWidth="1"/>
    <col min="10326" max="10333" width="15.33203125" style="10" customWidth="1"/>
    <col min="10334" max="10334" width="15.77734375" style="10" customWidth="1"/>
    <col min="10335" max="10335" width="15.33203125" style="10" customWidth="1"/>
    <col min="10336" max="10344" width="15.77734375" style="10" customWidth="1"/>
    <col min="10345" max="10345" width="15.33203125" style="10" customWidth="1"/>
    <col min="10346" max="10354" width="15.77734375" style="10" customWidth="1"/>
    <col min="10355" max="10355" width="15.33203125" style="10" customWidth="1"/>
    <col min="10356" max="10364" width="15.77734375" style="10" customWidth="1"/>
    <col min="10365" max="10365" width="15.33203125" style="10" customWidth="1"/>
    <col min="10366" max="10374" width="15.77734375" style="10" customWidth="1"/>
    <col min="10375" max="10375" width="15.33203125" style="10" customWidth="1"/>
    <col min="10376" max="10384" width="15.77734375" style="10" customWidth="1"/>
    <col min="10385" max="10385" width="15.33203125" style="10" customWidth="1"/>
    <col min="10386" max="10394" width="15.77734375" style="10" customWidth="1"/>
    <col min="10395" max="10395" width="15.33203125" style="10" customWidth="1"/>
    <col min="10396" max="10404" width="15.77734375" style="10" customWidth="1"/>
    <col min="10405" max="10405" width="15.33203125" style="10" customWidth="1"/>
    <col min="10406" max="10414" width="15.77734375" style="10" customWidth="1"/>
    <col min="10415" max="10415" width="15.33203125" style="10" customWidth="1"/>
    <col min="10416" max="10423" width="15.77734375" style="10" customWidth="1"/>
    <col min="10424" max="10424" width="15.33203125" style="10" customWidth="1"/>
    <col min="10425" max="10425" width="15" style="10" customWidth="1"/>
    <col min="10426" max="10433" width="15.33203125" style="10" customWidth="1"/>
    <col min="10434" max="10434" width="15.77734375" style="10" customWidth="1"/>
    <col min="10435" max="10435" width="15.33203125" style="10" customWidth="1"/>
    <col min="10436" max="10444" width="15.77734375" style="10" customWidth="1"/>
    <col min="10445" max="10445" width="15.33203125" style="10" customWidth="1"/>
    <col min="10446" max="10454" width="15.77734375" style="10" customWidth="1"/>
    <col min="10455" max="10455" width="15.33203125" style="10" customWidth="1"/>
    <col min="10456" max="10464" width="15.77734375" style="10" customWidth="1"/>
    <col min="10465" max="10465" width="15.33203125" style="10" customWidth="1"/>
    <col min="10466" max="10474" width="15.77734375" style="10" customWidth="1"/>
    <col min="10475" max="10475" width="15.33203125" style="10" customWidth="1"/>
    <col min="10476" max="10484" width="15.77734375" style="10" customWidth="1"/>
    <col min="10485" max="10485" width="15.33203125" style="10" customWidth="1"/>
    <col min="10486" max="10494" width="15.77734375" style="10" customWidth="1"/>
    <col min="10495" max="10495" width="15.33203125" style="10" customWidth="1"/>
    <col min="10496" max="10504" width="15.77734375" style="10" customWidth="1"/>
    <col min="10505" max="10505" width="15.33203125" style="10" customWidth="1"/>
    <col min="10506" max="10514" width="15.77734375" style="10" customWidth="1"/>
    <col min="10515" max="10515" width="15.33203125" style="10" customWidth="1"/>
    <col min="10516" max="10523" width="15.77734375" style="10" customWidth="1"/>
    <col min="10524" max="10524" width="15.33203125" style="10" customWidth="1"/>
    <col min="10525" max="10525" width="15" style="10" customWidth="1"/>
    <col min="10526" max="10533" width="15.33203125" style="10" customWidth="1"/>
    <col min="10534" max="10534" width="15.77734375" style="10" customWidth="1"/>
    <col min="10535" max="10535" width="15.33203125" style="10" customWidth="1"/>
    <col min="10536" max="10544" width="15.77734375" style="10" customWidth="1"/>
    <col min="10545" max="10545" width="15.33203125" style="10" customWidth="1"/>
    <col min="10546" max="10554" width="15.77734375" style="10" customWidth="1"/>
    <col min="10555" max="10555" width="15.33203125" style="10" customWidth="1"/>
    <col min="10556" max="10564" width="15.77734375" style="10" customWidth="1"/>
    <col min="10565" max="10565" width="15.33203125" style="10" customWidth="1"/>
    <col min="10566" max="10574" width="15.77734375" style="10" customWidth="1"/>
    <col min="10575" max="10575" width="15.33203125" style="10" customWidth="1"/>
    <col min="10576" max="10584" width="15.77734375" style="10" customWidth="1"/>
    <col min="10585" max="10585" width="15.33203125" style="10" customWidth="1"/>
    <col min="10586" max="10594" width="15.77734375" style="10" customWidth="1"/>
    <col min="10595" max="10595" width="15.33203125" style="10" customWidth="1"/>
    <col min="10596" max="10604" width="15.77734375" style="10" customWidth="1"/>
    <col min="10605" max="10605" width="15.33203125" style="10" customWidth="1"/>
    <col min="10606" max="10614" width="15.77734375" style="10" customWidth="1"/>
    <col min="10615" max="10615" width="15.33203125" style="10" customWidth="1"/>
    <col min="10616" max="10623" width="15.77734375" style="10" customWidth="1"/>
    <col min="10624" max="10624" width="15.33203125" style="10" customWidth="1"/>
    <col min="10625" max="10625" width="15" style="10" customWidth="1"/>
    <col min="10626" max="10633" width="15.33203125" style="10" customWidth="1"/>
    <col min="10634" max="10634" width="15.77734375" style="10" customWidth="1"/>
    <col min="10635" max="10635" width="15.33203125" style="10" customWidth="1"/>
    <col min="10636" max="10644" width="15.77734375" style="10" customWidth="1"/>
    <col min="10645" max="10645" width="15.33203125" style="10" customWidth="1"/>
    <col min="10646" max="10654" width="15.77734375" style="10" customWidth="1"/>
    <col min="10655" max="10655" width="15.33203125" style="10" customWidth="1"/>
    <col min="10656" max="10664" width="15.77734375" style="10" customWidth="1"/>
    <col min="10665" max="10665" width="15.33203125" style="10" customWidth="1"/>
    <col min="10666" max="10674" width="15.77734375" style="10" customWidth="1"/>
    <col min="10675" max="10675" width="15.33203125" style="10" customWidth="1"/>
    <col min="10676" max="10684" width="15.77734375" style="10" customWidth="1"/>
    <col min="10685" max="10685" width="15.33203125" style="10" customWidth="1"/>
    <col min="10686" max="10694" width="15.77734375" style="10" customWidth="1"/>
    <col min="10695" max="10695" width="15.33203125" style="10" customWidth="1"/>
    <col min="10696" max="10704" width="15.77734375" style="10" customWidth="1"/>
    <col min="10705" max="10705" width="15.33203125" style="10" customWidth="1"/>
    <col min="10706" max="10714" width="15.77734375" style="10" customWidth="1"/>
    <col min="10715" max="10715" width="15.33203125" style="10" customWidth="1"/>
    <col min="10716" max="10723" width="15.77734375" style="10" customWidth="1"/>
    <col min="10724" max="10724" width="15.33203125" style="10" customWidth="1"/>
    <col min="10725" max="10725" width="15" style="10" customWidth="1"/>
    <col min="10726" max="10733" width="15.33203125" style="10" customWidth="1"/>
    <col min="10734" max="10734" width="15.77734375" style="10" customWidth="1"/>
    <col min="10735" max="10735" width="15.33203125" style="10" customWidth="1"/>
    <col min="10736" max="10744" width="15.77734375" style="10" customWidth="1"/>
    <col min="10745" max="10745" width="15.33203125" style="10" customWidth="1"/>
    <col min="10746" max="10754" width="15.77734375" style="10" customWidth="1"/>
    <col min="10755" max="10755" width="15.33203125" style="10" customWidth="1"/>
    <col min="10756" max="10764" width="15.77734375" style="10" customWidth="1"/>
    <col min="10765" max="10765" width="15.33203125" style="10" customWidth="1"/>
    <col min="10766" max="10774" width="15.77734375" style="10" customWidth="1"/>
    <col min="10775" max="10775" width="15.33203125" style="10" customWidth="1"/>
    <col min="10776" max="10784" width="15.77734375" style="10" customWidth="1"/>
    <col min="10785" max="10785" width="15.33203125" style="10" customWidth="1"/>
    <col min="10786" max="10794" width="15.77734375" style="10" customWidth="1"/>
    <col min="10795" max="10795" width="15.33203125" style="10" customWidth="1"/>
    <col min="10796" max="10804" width="15.77734375" style="10" customWidth="1"/>
    <col min="10805" max="10805" width="15.33203125" style="10" customWidth="1"/>
    <col min="10806" max="10814" width="15.77734375" style="10" customWidth="1"/>
    <col min="10815" max="10815" width="15.33203125" style="10" customWidth="1"/>
    <col min="10816" max="10823" width="15.77734375" style="10" customWidth="1"/>
    <col min="10824" max="10824" width="15.33203125" style="10" customWidth="1"/>
    <col min="10825" max="10825" width="15" style="10" customWidth="1"/>
    <col min="10826" max="10833" width="15.33203125" style="10" customWidth="1"/>
    <col min="10834" max="10834" width="15.77734375" style="10" customWidth="1"/>
    <col min="10835" max="10835" width="15.33203125" style="10" customWidth="1"/>
    <col min="10836" max="10844" width="15.77734375" style="10" customWidth="1"/>
    <col min="10845" max="10845" width="15.33203125" style="10" customWidth="1"/>
    <col min="10846" max="10854" width="15.77734375" style="10" customWidth="1"/>
    <col min="10855" max="10855" width="15.33203125" style="10" customWidth="1"/>
    <col min="10856" max="10864" width="15.77734375" style="10" customWidth="1"/>
    <col min="10865" max="10865" width="15.33203125" style="10" customWidth="1"/>
    <col min="10866" max="10874" width="15.77734375" style="10" customWidth="1"/>
    <col min="10875" max="10875" width="15.33203125" style="10" customWidth="1"/>
    <col min="10876" max="10884" width="15.77734375" style="10" customWidth="1"/>
    <col min="10885" max="10885" width="15.33203125" style="10" customWidth="1"/>
    <col min="10886" max="10894" width="15.77734375" style="10" customWidth="1"/>
    <col min="10895" max="10895" width="15.33203125" style="10" customWidth="1"/>
    <col min="10896" max="10904" width="15.77734375" style="10" customWidth="1"/>
    <col min="10905" max="10905" width="15.33203125" style="10" customWidth="1"/>
    <col min="10906" max="10914" width="15.77734375" style="10" customWidth="1"/>
    <col min="10915" max="10915" width="15.33203125" style="10" customWidth="1"/>
    <col min="10916" max="10923" width="15.77734375" style="10" customWidth="1"/>
    <col min="10924" max="10924" width="15.33203125" style="10" customWidth="1"/>
    <col min="10925" max="10925" width="15" style="10" customWidth="1"/>
    <col min="10926" max="10933" width="15.33203125" style="10" customWidth="1"/>
    <col min="10934" max="10934" width="15.77734375" style="10" customWidth="1"/>
    <col min="10935" max="10935" width="15.33203125" style="10" customWidth="1"/>
    <col min="10936" max="10944" width="15.77734375" style="10" customWidth="1"/>
    <col min="10945" max="10945" width="15.33203125" style="10" customWidth="1"/>
    <col min="10946" max="10954" width="15.77734375" style="10" customWidth="1"/>
    <col min="10955" max="10955" width="15.33203125" style="10" customWidth="1"/>
    <col min="10956" max="10964" width="15.77734375" style="10" customWidth="1"/>
    <col min="10965" max="10965" width="15.33203125" style="10" customWidth="1"/>
    <col min="10966" max="10974" width="15.77734375" style="10" customWidth="1"/>
    <col min="10975" max="10975" width="15.33203125" style="10" customWidth="1"/>
    <col min="10976" max="10984" width="15.77734375" style="10" customWidth="1"/>
    <col min="10985" max="10985" width="15.33203125" style="10" customWidth="1"/>
    <col min="10986" max="10994" width="15.77734375" style="10" customWidth="1"/>
    <col min="10995" max="10995" width="15.33203125" style="10" customWidth="1"/>
    <col min="10996" max="11004" width="15.77734375" style="10" customWidth="1"/>
    <col min="11005" max="11005" width="15.33203125" style="10" customWidth="1"/>
    <col min="11006" max="11013" width="15.77734375" style="10" customWidth="1"/>
    <col min="11014" max="11014" width="15.33203125" style="10" customWidth="1"/>
    <col min="11015" max="11015" width="15" style="10" customWidth="1"/>
    <col min="11016" max="11023" width="15.33203125" style="10" customWidth="1"/>
    <col min="11024" max="11024" width="15" style="10" customWidth="1"/>
    <col min="11025" max="11025" width="14.5546875" style="10" customWidth="1"/>
    <col min="11026" max="11033" width="15" style="10" customWidth="1"/>
    <col min="11034" max="11034" width="15.33203125" style="10" customWidth="1"/>
    <col min="11035" max="11035" width="15" style="10" customWidth="1"/>
    <col min="11036" max="11044" width="15.33203125" style="10" customWidth="1"/>
    <col min="11045" max="11045" width="15" style="10" customWidth="1"/>
    <col min="11046" max="11054" width="15.33203125" style="10" customWidth="1"/>
    <col min="11055" max="11055" width="15" style="10" customWidth="1"/>
    <col min="11056" max="11064" width="15.33203125" style="10" customWidth="1"/>
    <col min="11065" max="11065" width="15" style="10" customWidth="1"/>
    <col min="11066" max="11074" width="15.33203125" style="10" customWidth="1"/>
    <col min="11075" max="11075" width="15" style="10" customWidth="1"/>
    <col min="11076" max="11084" width="15.33203125" style="10" customWidth="1"/>
    <col min="11085" max="11085" width="15" style="10" customWidth="1"/>
    <col min="11086" max="11094" width="15.33203125" style="10" customWidth="1"/>
    <col min="11095" max="11095" width="15" style="10" customWidth="1"/>
    <col min="11096" max="11104" width="15.33203125" style="10" customWidth="1"/>
    <col min="11105" max="11105" width="15" style="10" customWidth="1"/>
    <col min="11106" max="11113" width="15.33203125" style="10" customWidth="1"/>
    <col min="11114" max="11114" width="15" style="10" customWidth="1"/>
    <col min="11115" max="11115" width="14.5546875" style="10" customWidth="1"/>
    <col min="11116" max="11123" width="15" style="10" customWidth="1"/>
    <col min="11124" max="11133" width="14.5546875" style="10" customWidth="1"/>
    <col min="11134" max="11134" width="15" style="10" customWidth="1"/>
    <col min="11135" max="11135" width="14.5546875" style="10" customWidth="1"/>
    <col min="11136" max="11144" width="15" style="10" customWidth="1"/>
    <col min="11145" max="11145" width="14.5546875" style="10" customWidth="1"/>
    <col min="11146" max="11154" width="15" style="10" customWidth="1"/>
    <col min="11155" max="11155" width="14.5546875" style="10" customWidth="1"/>
    <col min="11156" max="11164" width="15" style="10" customWidth="1"/>
    <col min="11165" max="11165" width="14.5546875" style="10" customWidth="1"/>
    <col min="11166" max="11174" width="15" style="10" customWidth="1"/>
    <col min="11175" max="11175" width="14.5546875" style="10" customWidth="1"/>
    <col min="11176" max="11184" width="15" style="10" customWidth="1"/>
    <col min="11185" max="11185" width="14.5546875" style="10" customWidth="1"/>
    <col min="11186" max="11194" width="15" style="10" customWidth="1"/>
    <col min="11195" max="11195" width="14.5546875" style="10" customWidth="1"/>
    <col min="11196" max="11204" width="15" style="10" customWidth="1"/>
    <col min="11205" max="11205" width="14.5546875" style="10" customWidth="1"/>
    <col min="11206" max="11213" width="15" style="10" customWidth="1"/>
    <col min="11214" max="11214" width="15.33203125" style="10" customWidth="1"/>
    <col min="11215" max="11215" width="15" style="10" customWidth="1"/>
    <col min="11216" max="11223" width="15.33203125" style="10" customWidth="1"/>
    <col min="11224" max="11224" width="15" style="10" customWidth="1"/>
    <col min="11225" max="11225" width="14.5546875" style="10" customWidth="1"/>
    <col min="11226" max="11233" width="15" style="10" customWidth="1"/>
    <col min="11234" max="11234" width="15.33203125" style="10" customWidth="1"/>
    <col min="11235" max="11235" width="15" style="10" customWidth="1"/>
    <col min="11236" max="11244" width="15.33203125" style="10" customWidth="1"/>
    <col min="11245" max="11245" width="15" style="10" customWidth="1"/>
    <col min="11246" max="11254" width="15.33203125" style="10" customWidth="1"/>
    <col min="11255" max="11255" width="15" style="10" customWidth="1"/>
    <col min="11256" max="11264" width="15.33203125" style="10" customWidth="1"/>
    <col min="11265" max="11265" width="15" style="10" customWidth="1"/>
    <col min="11266" max="11274" width="15.33203125" style="10" customWidth="1"/>
    <col min="11275" max="11275" width="15" style="10" customWidth="1"/>
    <col min="11276" max="11284" width="15.33203125" style="10" customWidth="1"/>
    <col min="11285" max="11285" width="15" style="10" customWidth="1"/>
    <col min="11286" max="11294" width="15.33203125" style="10" customWidth="1"/>
    <col min="11295" max="11295" width="15" style="10" customWidth="1"/>
    <col min="11296" max="11304" width="15.33203125" style="10" customWidth="1"/>
    <col min="11305" max="11305" width="15" style="10" customWidth="1"/>
    <col min="11306" max="11314" width="15.33203125" style="10" customWidth="1"/>
    <col min="11315" max="11315" width="15" style="10" customWidth="1"/>
    <col min="11316" max="11323" width="15.33203125" style="10" customWidth="1"/>
    <col min="11324" max="11324" width="15" style="10" customWidth="1"/>
    <col min="11325" max="11325" width="14.5546875" style="10" customWidth="1"/>
    <col min="11326" max="11333" width="15" style="10" customWidth="1"/>
    <col min="11334" max="11334" width="15.33203125" style="10" customWidth="1"/>
    <col min="11335" max="11335" width="15" style="10" customWidth="1"/>
    <col min="11336" max="11344" width="15.33203125" style="10" customWidth="1"/>
    <col min="11345" max="11345" width="15" style="10" customWidth="1"/>
    <col min="11346" max="11354" width="15.33203125" style="10" customWidth="1"/>
    <col min="11355" max="11355" width="15" style="10" customWidth="1"/>
    <col min="11356" max="11364" width="15.33203125" style="10" customWidth="1"/>
    <col min="11365" max="11365" width="15" style="10" customWidth="1"/>
    <col min="11366" max="11374" width="15.33203125" style="10" customWidth="1"/>
    <col min="11375" max="11375" width="15" style="10" customWidth="1"/>
    <col min="11376" max="11384" width="15.33203125" style="10" customWidth="1"/>
    <col min="11385" max="11385" width="15" style="10" customWidth="1"/>
    <col min="11386" max="11394" width="15.33203125" style="10" customWidth="1"/>
    <col min="11395" max="11395" width="15" style="10" customWidth="1"/>
    <col min="11396" max="11404" width="15.33203125" style="10" customWidth="1"/>
    <col min="11405" max="11405" width="15" style="10" customWidth="1"/>
    <col min="11406" max="11414" width="15.33203125" style="10" customWidth="1"/>
    <col min="11415" max="11415" width="15" style="10" customWidth="1"/>
    <col min="11416" max="11423" width="15.33203125" style="10" customWidth="1"/>
    <col min="11424" max="11424" width="15" style="10" customWidth="1"/>
    <col min="11425" max="11425" width="14.5546875" style="10" customWidth="1"/>
    <col min="11426" max="11433" width="15" style="10" customWidth="1"/>
    <col min="11434" max="11434" width="15.33203125" style="10" customWidth="1"/>
    <col min="11435" max="11435" width="15" style="10" customWidth="1"/>
    <col min="11436" max="11444" width="15.33203125" style="10" customWidth="1"/>
    <col min="11445" max="11445" width="15" style="10" customWidth="1"/>
    <col min="11446" max="11454" width="15.33203125" style="10" customWidth="1"/>
    <col min="11455" max="11455" width="15" style="10" customWidth="1"/>
    <col min="11456" max="11464" width="15.33203125" style="10" customWidth="1"/>
    <col min="11465" max="11465" width="15" style="10" customWidth="1"/>
    <col min="11466" max="11474" width="15.33203125" style="10" customWidth="1"/>
    <col min="11475" max="11475" width="15" style="10" customWidth="1"/>
    <col min="11476" max="11484" width="15.33203125" style="10" customWidth="1"/>
    <col min="11485" max="11485" width="15" style="10" customWidth="1"/>
    <col min="11486" max="11494" width="15.33203125" style="10" customWidth="1"/>
    <col min="11495" max="11495" width="15" style="10" customWidth="1"/>
    <col min="11496" max="11504" width="15.33203125" style="10" customWidth="1"/>
    <col min="11505" max="11505" width="15" style="10" customWidth="1"/>
    <col min="11506" max="11514" width="15.33203125" style="10" customWidth="1"/>
    <col min="11515" max="11515" width="15" style="10" customWidth="1"/>
    <col min="11516" max="11523" width="15.33203125" style="10" customWidth="1"/>
    <col min="11524" max="11524" width="15" style="10" customWidth="1"/>
    <col min="11525" max="11525" width="14.5546875" style="10" customWidth="1"/>
    <col min="11526" max="11533" width="15" style="10" customWidth="1"/>
    <col min="11534" max="11534" width="15.33203125" style="10" customWidth="1"/>
    <col min="11535" max="11535" width="15" style="10" customWidth="1"/>
    <col min="11536" max="11544" width="15.33203125" style="10" customWidth="1"/>
    <col min="11545" max="11545" width="15" style="10" customWidth="1"/>
    <col min="11546" max="11554" width="15.33203125" style="10" customWidth="1"/>
    <col min="11555" max="11555" width="15" style="10" customWidth="1"/>
    <col min="11556" max="11564" width="15.33203125" style="10" customWidth="1"/>
    <col min="11565" max="11565" width="15" style="10" customWidth="1"/>
    <col min="11566" max="11574" width="15.33203125" style="10" customWidth="1"/>
    <col min="11575" max="11575" width="15" style="10" customWidth="1"/>
    <col min="11576" max="11584" width="15.33203125" style="10" customWidth="1"/>
    <col min="11585" max="11585" width="15" style="10" customWidth="1"/>
    <col min="11586" max="11594" width="15.33203125" style="10" customWidth="1"/>
    <col min="11595" max="11595" width="15" style="10" customWidth="1"/>
    <col min="11596" max="11604" width="15.33203125" style="10" customWidth="1"/>
    <col min="11605" max="11605" width="15" style="10" customWidth="1"/>
    <col min="11606" max="11614" width="15.33203125" style="10" customWidth="1"/>
    <col min="11615" max="11615" width="15" style="10" customWidth="1"/>
    <col min="11616" max="11623" width="15.33203125" style="10" customWidth="1"/>
    <col min="11624" max="11624" width="15" style="10" customWidth="1"/>
    <col min="11625" max="11625" width="14.5546875" style="10" customWidth="1"/>
    <col min="11626" max="11633" width="15" style="10" customWidth="1"/>
    <col min="11634" max="11634" width="15.33203125" style="10" customWidth="1"/>
    <col min="11635" max="11635" width="15" style="10" customWidth="1"/>
    <col min="11636" max="11644" width="15.33203125" style="10" customWidth="1"/>
    <col min="11645" max="11645" width="15" style="10" customWidth="1"/>
    <col min="11646" max="11654" width="15.33203125" style="10" customWidth="1"/>
    <col min="11655" max="11655" width="15" style="10" customWidth="1"/>
    <col min="11656" max="11664" width="15.33203125" style="10" customWidth="1"/>
    <col min="11665" max="11665" width="15" style="10" customWidth="1"/>
    <col min="11666" max="11674" width="15.33203125" style="10" customWidth="1"/>
    <col min="11675" max="11675" width="15" style="10" customWidth="1"/>
    <col min="11676" max="11684" width="15.33203125" style="10" customWidth="1"/>
    <col min="11685" max="11685" width="15" style="10" customWidth="1"/>
    <col min="11686" max="11694" width="15.33203125" style="10" customWidth="1"/>
    <col min="11695" max="11695" width="15" style="10" customWidth="1"/>
    <col min="11696" max="11704" width="15.33203125" style="10" customWidth="1"/>
    <col min="11705" max="11705" width="15" style="10" customWidth="1"/>
    <col min="11706" max="11714" width="15.33203125" style="10" customWidth="1"/>
    <col min="11715" max="11715" width="15" style="10" customWidth="1"/>
    <col min="11716" max="11723" width="15.33203125" style="10" customWidth="1"/>
    <col min="11724" max="11724" width="15" style="10" customWidth="1"/>
    <col min="11725" max="11725" width="14.5546875" style="10" customWidth="1"/>
    <col min="11726" max="11733" width="15" style="10" customWidth="1"/>
    <col min="11734" max="11734" width="15.33203125" style="10" customWidth="1"/>
    <col min="11735" max="11735" width="15" style="10" customWidth="1"/>
    <col min="11736" max="11744" width="15.33203125" style="10" customWidth="1"/>
    <col min="11745" max="11745" width="15" style="10" customWidth="1"/>
    <col min="11746" max="11754" width="15.33203125" style="10" customWidth="1"/>
    <col min="11755" max="11755" width="15" style="10" customWidth="1"/>
    <col min="11756" max="11764" width="15.33203125" style="10" customWidth="1"/>
    <col min="11765" max="11765" width="15" style="10" customWidth="1"/>
    <col min="11766" max="11774" width="15.33203125" style="10" customWidth="1"/>
    <col min="11775" max="11775" width="15" style="10" customWidth="1"/>
    <col min="11776" max="11784" width="15.33203125" style="10" customWidth="1"/>
    <col min="11785" max="11785" width="15" style="10" customWidth="1"/>
    <col min="11786" max="11794" width="15.33203125" style="10" customWidth="1"/>
    <col min="11795" max="11795" width="15" style="10" customWidth="1"/>
    <col min="11796" max="11804" width="15.33203125" style="10" customWidth="1"/>
    <col min="11805" max="11805" width="15" style="10" customWidth="1"/>
    <col min="11806" max="11814" width="15.33203125" style="10" customWidth="1"/>
    <col min="11815" max="11815" width="15" style="10" customWidth="1"/>
    <col min="11816" max="11823" width="15.33203125" style="10" customWidth="1"/>
    <col min="11824" max="11824" width="15" style="10" customWidth="1"/>
    <col min="11825" max="11825" width="14.5546875" style="10" customWidth="1"/>
    <col min="11826" max="11833" width="15" style="10" customWidth="1"/>
    <col min="11834" max="11834" width="15.33203125" style="10" customWidth="1"/>
    <col min="11835" max="11835" width="15" style="10" customWidth="1"/>
    <col min="11836" max="11844" width="15.33203125" style="10" customWidth="1"/>
    <col min="11845" max="11845" width="15" style="10" customWidth="1"/>
    <col min="11846" max="11854" width="15.33203125" style="10" customWidth="1"/>
    <col min="11855" max="11855" width="15" style="10" customWidth="1"/>
    <col min="11856" max="11864" width="15.33203125" style="10" customWidth="1"/>
    <col min="11865" max="11865" width="15" style="10" customWidth="1"/>
    <col min="11866" max="11874" width="15.33203125" style="10" customWidth="1"/>
    <col min="11875" max="11875" width="15" style="10" customWidth="1"/>
    <col min="11876" max="11884" width="15.33203125" style="10" customWidth="1"/>
    <col min="11885" max="11885" width="15" style="10" customWidth="1"/>
    <col min="11886" max="11894" width="15.33203125" style="10" customWidth="1"/>
    <col min="11895" max="11895" width="15" style="10" customWidth="1"/>
    <col min="11896" max="11904" width="15.33203125" style="10" customWidth="1"/>
    <col min="11905" max="11905" width="15" style="10" customWidth="1"/>
    <col min="11906" max="11914" width="15.33203125" style="10" customWidth="1"/>
    <col min="11915" max="11915" width="15" style="10" customWidth="1"/>
    <col min="11916" max="11923" width="15.33203125" style="10" customWidth="1"/>
    <col min="11924" max="11924" width="15" style="10" customWidth="1"/>
    <col min="11925" max="11925" width="14.5546875" style="10" customWidth="1"/>
    <col min="11926" max="11933" width="15" style="10" customWidth="1"/>
    <col min="11934" max="11934" width="15.33203125" style="10" customWidth="1"/>
    <col min="11935" max="11935" width="15" style="10" customWidth="1"/>
    <col min="11936" max="11944" width="15.33203125" style="10" customWidth="1"/>
    <col min="11945" max="11945" width="15" style="10" customWidth="1"/>
    <col min="11946" max="11954" width="15.33203125" style="10" customWidth="1"/>
    <col min="11955" max="11955" width="15" style="10" customWidth="1"/>
    <col min="11956" max="11964" width="15.33203125" style="10" customWidth="1"/>
    <col min="11965" max="11965" width="15" style="10" customWidth="1"/>
    <col min="11966" max="11974" width="15.33203125" style="10" customWidth="1"/>
    <col min="11975" max="11975" width="15" style="10" customWidth="1"/>
    <col min="11976" max="11984" width="15.33203125" style="10" customWidth="1"/>
    <col min="11985" max="11985" width="15" style="10" customWidth="1"/>
    <col min="11986" max="11994" width="15.33203125" style="10" customWidth="1"/>
    <col min="11995" max="11995" width="15" style="10" customWidth="1"/>
    <col min="11996" max="12004" width="15.33203125" style="10" customWidth="1"/>
    <col min="12005" max="12005" width="15" style="10" customWidth="1"/>
    <col min="12006" max="12013" width="15.33203125" style="10" customWidth="1"/>
    <col min="12014" max="12014" width="15.77734375" style="10" customWidth="1"/>
    <col min="12015" max="12015" width="15.33203125" style="10" customWidth="1"/>
    <col min="12016" max="12023" width="15.77734375" style="10" customWidth="1"/>
    <col min="12024" max="12024" width="15.33203125" style="10" customWidth="1"/>
    <col min="12025" max="12025" width="15" style="10" customWidth="1"/>
    <col min="12026" max="12033" width="15.33203125" style="10" customWidth="1"/>
    <col min="12034" max="12034" width="15.77734375" style="10" customWidth="1"/>
    <col min="12035" max="12035" width="15.33203125" style="10" customWidth="1"/>
    <col min="12036" max="12044" width="15.77734375" style="10" customWidth="1"/>
    <col min="12045" max="12045" width="15.33203125" style="10" customWidth="1"/>
    <col min="12046" max="12054" width="15.77734375" style="10" customWidth="1"/>
    <col min="12055" max="12055" width="15.33203125" style="10" customWidth="1"/>
    <col min="12056" max="12064" width="15.77734375" style="10" customWidth="1"/>
    <col min="12065" max="12065" width="15.33203125" style="10" customWidth="1"/>
    <col min="12066" max="12074" width="15.77734375" style="10" customWidth="1"/>
    <col min="12075" max="12075" width="15.33203125" style="10" customWidth="1"/>
    <col min="12076" max="12084" width="15.77734375" style="10" customWidth="1"/>
    <col min="12085" max="12085" width="15.33203125" style="10" customWidth="1"/>
    <col min="12086" max="12094" width="15.77734375" style="10" customWidth="1"/>
    <col min="12095" max="12095" width="15.33203125" style="10" customWidth="1"/>
    <col min="12096" max="12104" width="15.77734375" style="10" customWidth="1"/>
    <col min="12105" max="12105" width="15.33203125" style="10" customWidth="1"/>
    <col min="12106" max="12113" width="15.77734375" style="10" customWidth="1"/>
    <col min="12114" max="12114" width="15.33203125" style="10" customWidth="1"/>
    <col min="12115" max="12115" width="15" style="10" customWidth="1"/>
    <col min="12116" max="12123" width="15.33203125" style="10" customWidth="1"/>
    <col min="12124" max="12124" width="15" style="10" customWidth="1"/>
    <col min="12125" max="12125" width="14.5546875" style="10" customWidth="1"/>
    <col min="12126" max="12133" width="15" style="10" customWidth="1"/>
    <col min="12134" max="12134" width="15.33203125" style="10" customWidth="1"/>
    <col min="12135" max="12135" width="15" style="10" customWidth="1"/>
    <col min="12136" max="12144" width="15.33203125" style="10" customWidth="1"/>
    <col min="12145" max="12145" width="15" style="10" customWidth="1"/>
    <col min="12146" max="12154" width="15.33203125" style="10" customWidth="1"/>
    <col min="12155" max="12155" width="15" style="10" customWidth="1"/>
    <col min="12156" max="12164" width="15.33203125" style="10" customWidth="1"/>
    <col min="12165" max="12165" width="15" style="10" customWidth="1"/>
    <col min="12166" max="12174" width="15.33203125" style="10" customWidth="1"/>
    <col min="12175" max="12175" width="15" style="10" customWidth="1"/>
    <col min="12176" max="12184" width="15.33203125" style="10" customWidth="1"/>
    <col min="12185" max="12185" width="15" style="10" customWidth="1"/>
    <col min="12186" max="12194" width="15.33203125" style="10" customWidth="1"/>
    <col min="12195" max="12195" width="15" style="10" customWidth="1"/>
    <col min="12196" max="12204" width="15.33203125" style="10" customWidth="1"/>
    <col min="12205" max="12205" width="15" style="10" customWidth="1"/>
    <col min="12206" max="12213" width="15.33203125" style="10" customWidth="1"/>
    <col min="12214" max="12214" width="15.77734375" style="10" customWidth="1"/>
    <col min="12215" max="12215" width="15.33203125" style="10" customWidth="1"/>
    <col min="12216" max="12223" width="15.77734375" style="10" customWidth="1"/>
    <col min="12224" max="12224" width="15.33203125" style="10" customWidth="1"/>
    <col min="12225" max="12225" width="15" style="10" customWidth="1"/>
    <col min="12226" max="12233" width="15.33203125" style="10" customWidth="1"/>
    <col min="12234" max="12234" width="15.77734375" style="10" customWidth="1"/>
    <col min="12235" max="12235" width="15.33203125" style="10" customWidth="1"/>
    <col min="12236" max="12244" width="15.77734375" style="10" customWidth="1"/>
    <col min="12245" max="12245" width="15.33203125" style="10" customWidth="1"/>
    <col min="12246" max="12254" width="15.77734375" style="10" customWidth="1"/>
    <col min="12255" max="12255" width="15.33203125" style="10" customWidth="1"/>
    <col min="12256" max="12264" width="15.77734375" style="10" customWidth="1"/>
    <col min="12265" max="12265" width="15.33203125" style="10" customWidth="1"/>
    <col min="12266" max="12274" width="15.77734375" style="10" customWidth="1"/>
    <col min="12275" max="12275" width="15.33203125" style="10" customWidth="1"/>
    <col min="12276" max="12284" width="15.77734375" style="10" customWidth="1"/>
    <col min="12285" max="12285" width="15.33203125" style="10" customWidth="1"/>
    <col min="12286" max="12294" width="15.77734375" style="10" customWidth="1"/>
    <col min="12295" max="12295" width="15.33203125" style="10" customWidth="1"/>
    <col min="12296" max="12304" width="15.77734375" style="10" customWidth="1"/>
    <col min="12305" max="12305" width="15.33203125" style="10" customWidth="1"/>
    <col min="12306" max="12314" width="15.77734375" style="10" customWidth="1"/>
    <col min="12315" max="12315" width="15.33203125" style="10" customWidth="1"/>
    <col min="12316" max="12323" width="15.77734375" style="10" customWidth="1"/>
    <col min="12324" max="12324" width="15.33203125" style="10" customWidth="1"/>
    <col min="12325" max="12325" width="15" style="10" customWidth="1"/>
    <col min="12326" max="12333" width="15.33203125" style="10" customWidth="1"/>
    <col min="12334" max="12334" width="15.77734375" style="10" customWidth="1"/>
    <col min="12335" max="12335" width="15.33203125" style="10" customWidth="1"/>
    <col min="12336" max="12344" width="15.77734375" style="10" customWidth="1"/>
    <col min="12345" max="12345" width="15.33203125" style="10" customWidth="1"/>
    <col min="12346" max="12354" width="15.77734375" style="10" customWidth="1"/>
    <col min="12355" max="12355" width="15.33203125" style="10" customWidth="1"/>
    <col min="12356" max="12364" width="15.77734375" style="10" customWidth="1"/>
    <col min="12365" max="12365" width="15.33203125" style="10" customWidth="1"/>
    <col min="12366" max="12374" width="15.77734375" style="10" customWidth="1"/>
    <col min="12375" max="12375" width="15.33203125" style="10" customWidth="1"/>
    <col min="12376" max="12384" width="15.77734375" style="10" customWidth="1"/>
    <col min="12385" max="12385" width="15.33203125" style="10" customWidth="1"/>
    <col min="12386" max="12394" width="15.77734375" style="10" customWidth="1"/>
    <col min="12395" max="12395" width="15.33203125" style="10" customWidth="1"/>
    <col min="12396" max="12404" width="15.77734375" style="10" customWidth="1"/>
    <col min="12405" max="12405" width="15.33203125" style="10" customWidth="1"/>
    <col min="12406" max="12414" width="15.77734375" style="10" customWidth="1"/>
    <col min="12415" max="12415" width="15.33203125" style="10" customWidth="1"/>
    <col min="12416" max="12423" width="15.77734375" style="10" customWidth="1"/>
    <col min="12424" max="12424" width="15.33203125" style="10" customWidth="1"/>
    <col min="12425" max="12425" width="15" style="10" customWidth="1"/>
    <col min="12426" max="12433" width="15.33203125" style="10" customWidth="1"/>
    <col min="12434" max="12434" width="15.77734375" style="10" customWidth="1"/>
    <col min="12435" max="12435" width="15.33203125" style="10" customWidth="1"/>
    <col min="12436" max="12444" width="15.77734375" style="10" customWidth="1"/>
    <col min="12445" max="12445" width="15.33203125" style="10" customWidth="1"/>
    <col min="12446" max="12454" width="15.77734375" style="10" customWidth="1"/>
    <col min="12455" max="12455" width="15.33203125" style="10" customWidth="1"/>
    <col min="12456" max="12464" width="15.77734375" style="10" customWidth="1"/>
    <col min="12465" max="12465" width="15.33203125" style="10" customWidth="1"/>
    <col min="12466" max="12474" width="15.77734375" style="10" customWidth="1"/>
    <col min="12475" max="12475" width="15.33203125" style="10" customWidth="1"/>
    <col min="12476" max="12484" width="15.77734375" style="10" customWidth="1"/>
    <col min="12485" max="12485" width="15.33203125" style="10" customWidth="1"/>
    <col min="12486" max="12494" width="15.77734375" style="10" customWidth="1"/>
    <col min="12495" max="12495" width="15.33203125" style="10" customWidth="1"/>
    <col min="12496" max="12504" width="15.77734375" style="10" customWidth="1"/>
    <col min="12505" max="12505" width="15.33203125" style="10" customWidth="1"/>
    <col min="12506" max="12514" width="15.77734375" style="10" customWidth="1"/>
    <col min="12515" max="12515" width="15.33203125" style="10" customWidth="1"/>
    <col min="12516" max="12523" width="15.77734375" style="10" customWidth="1"/>
    <col min="12524" max="12524" width="15.33203125" style="10" customWidth="1"/>
    <col min="12525" max="12525" width="15" style="10" customWidth="1"/>
    <col min="12526" max="12533" width="15.33203125" style="10" customWidth="1"/>
    <col min="12534" max="12534" width="15.77734375" style="10" customWidth="1"/>
    <col min="12535" max="12535" width="15.33203125" style="10" customWidth="1"/>
    <col min="12536" max="12544" width="15.77734375" style="10" customWidth="1"/>
    <col min="12545" max="12545" width="15.33203125" style="10" customWidth="1"/>
    <col min="12546" max="12554" width="15.77734375" style="10" customWidth="1"/>
    <col min="12555" max="12555" width="15.33203125" style="10" customWidth="1"/>
    <col min="12556" max="12564" width="15.77734375" style="10" customWidth="1"/>
    <col min="12565" max="12565" width="15.33203125" style="10" customWidth="1"/>
    <col min="12566" max="12574" width="15.77734375" style="10" customWidth="1"/>
    <col min="12575" max="12575" width="15.33203125" style="10" customWidth="1"/>
    <col min="12576" max="12584" width="15.77734375" style="10" customWidth="1"/>
    <col min="12585" max="12585" width="15.33203125" style="10" customWidth="1"/>
    <col min="12586" max="12594" width="15.77734375" style="10" customWidth="1"/>
    <col min="12595" max="12595" width="15.33203125" style="10" customWidth="1"/>
    <col min="12596" max="12604" width="15.77734375" style="10" customWidth="1"/>
    <col min="12605" max="12605" width="15.33203125" style="10" customWidth="1"/>
    <col min="12606" max="12614" width="15.77734375" style="10" customWidth="1"/>
    <col min="12615" max="12615" width="15.33203125" style="10" customWidth="1"/>
    <col min="12616" max="12623" width="15.77734375" style="10" customWidth="1"/>
    <col min="12624" max="12624" width="15.33203125" style="10" customWidth="1"/>
    <col min="12625" max="12625" width="15" style="10" customWidth="1"/>
    <col min="12626" max="12633" width="15.33203125" style="10" customWidth="1"/>
    <col min="12634" max="12634" width="15.77734375" style="10" customWidth="1"/>
    <col min="12635" max="12635" width="15.33203125" style="10" customWidth="1"/>
    <col min="12636" max="12644" width="15.77734375" style="10" customWidth="1"/>
    <col min="12645" max="12645" width="15.33203125" style="10" customWidth="1"/>
    <col min="12646" max="12654" width="15.77734375" style="10" customWidth="1"/>
    <col min="12655" max="12655" width="15.33203125" style="10" customWidth="1"/>
    <col min="12656" max="12664" width="15.77734375" style="10" customWidth="1"/>
    <col min="12665" max="12665" width="15.33203125" style="10" customWidth="1"/>
    <col min="12666" max="12674" width="15.77734375" style="10" customWidth="1"/>
    <col min="12675" max="12675" width="15.33203125" style="10" customWidth="1"/>
    <col min="12676" max="12684" width="15.77734375" style="10" customWidth="1"/>
    <col min="12685" max="12685" width="15.33203125" style="10" customWidth="1"/>
    <col min="12686" max="12694" width="15.77734375" style="10" customWidth="1"/>
    <col min="12695" max="12695" width="15.33203125" style="10" customWidth="1"/>
    <col min="12696" max="12704" width="15.77734375" style="10" customWidth="1"/>
    <col min="12705" max="12705" width="15.33203125" style="10" customWidth="1"/>
    <col min="12706" max="12714" width="15.77734375" style="10" customWidth="1"/>
    <col min="12715" max="12715" width="15.33203125" style="10" customWidth="1"/>
    <col min="12716" max="12723" width="15.77734375" style="10" customWidth="1"/>
    <col min="12724" max="12724" width="15.33203125" style="10" customWidth="1"/>
    <col min="12725" max="12725" width="15" style="10" customWidth="1"/>
    <col min="12726" max="12733" width="15.33203125" style="10" customWidth="1"/>
    <col min="12734" max="12734" width="15.77734375" style="10" customWidth="1"/>
    <col min="12735" max="12735" width="15.33203125" style="10" customWidth="1"/>
    <col min="12736" max="12744" width="15.77734375" style="10" customWidth="1"/>
    <col min="12745" max="12745" width="15.33203125" style="10" customWidth="1"/>
    <col min="12746" max="12754" width="15.77734375" style="10" customWidth="1"/>
    <col min="12755" max="12755" width="15.33203125" style="10" customWidth="1"/>
    <col min="12756" max="12764" width="15.77734375" style="10" customWidth="1"/>
    <col min="12765" max="12765" width="15.33203125" style="10" customWidth="1"/>
    <col min="12766" max="12774" width="15.77734375" style="10" customWidth="1"/>
    <col min="12775" max="12775" width="15.33203125" style="10" customWidth="1"/>
    <col min="12776" max="12784" width="15.77734375" style="10" customWidth="1"/>
    <col min="12785" max="12785" width="15.33203125" style="10" customWidth="1"/>
    <col min="12786" max="12794" width="15.77734375" style="10" customWidth="1"/>
    <col min="12795" max="12795" width="15.33203125" style="10" customWidth="1"/>
    <col min="12796" max="12804" width="15.77734375" style="10" customWidth="1"/>
    <col min="12805" max="12805" width="15.33203125" style="10" customWidth="1"/>
    <col min="12806" max="12814" width="15.77734375" style="10" customWidth="1"/>
    <col min="12815" max="12815" width="15.33203125" style="10" customWidth="1"/>
    <col min="12816" max="12823" width="15.77734375" style="10" customWidth="1"/>
    <col min="12824" max="12824" width="15.33203125" style="10" customWidth="1"/>
    <col min="12825" max="12825" width="15" style="10" customWidth="1"/>
    <col min="12826" max="12833" width="15.33203125" style="10" customWidth="1"/>
    <col min="12834" max="12834" width="15.77734375" style="10" customWidth="1"/>
    <col min="12835" max="12835" width="15.33203125" style="10" customWidth="1"/>
    <col min="12836" max="12844" width="15.77734375" style="10" customWidth="1"/>
    <col min="12845" max="12845" width="15.33203125" style="10" customWidth="1"/>
    <col min="12846" max="12854" width="15.77734375" style="10" customWidth="1"/>
    <col min="12855" max="12855" width="15.33203125" style="10" customWidth="1"/>
    <col min="12856" max="12864" width="15.77734375" style="10" customWidth="1"/>
    <col min="12865" max="12865" width="15.33203125" style="10" customWidth="1"/>
    <col min="12866" max="12874" width="15.77734375" style="10" customWidth="1"/>
    <col min="12875" max="12875" width="15.33203125" style="10" customWidth="1"/>
    <col min="12876" max="12884" width="15.77734375" style="10" customWidth="1"/>
    <col min="12885" max="12885" width="15.33203125" style="10" customWidth="1"/>
    <col min="12886" max="12894" width="15.77734375" style="10" customWidth="1"/>
    <col min="12895" max="12895" width="15.33203125" style="10" customWidth="1"/>
    <col min="12896" max="12904" width="15.77734375" style="10" customWidth="1"/>
    <col min="12905" max="12905" width="15.33203125" style="10" customWidth="1"/>
    <col min="12906" max="12914" width="15.77734375" style="10" customWidth="1"/>
    <col min="12915" max="12915" width="15.33203125" style="10" customWidth="1"/>
    <col min="12916" max="12923" width="15.77734375" style="10" customWidth="1"/>
    <col min="12924" max="12924" width="15.33203125" style="10" customWidth="1"/>
    <col min="12925" max="12925" width="15" style="10" customWidth="1"/>
    <col min="12926" max="12933" width="15.33203125" style="10" customWidth="1"/>
    <col min="12934" max="12934" width="15.77734375" style="10" customWidth="1"/>
    <col min="12935" max="12935" width="15.33203125" style="10" customWidth="1"/>
    <col min="12936" max="12944" width="15.77734375" style="10" customWidth="1"/>
    <col min="12945" max="12945" width="15.33203125" style="10" customWidth="1"/>
    <col min="12946" max="12954" width="15.77734375" style="10" customWidth="1"/>
    <col min="12955" max="12955" width="15.33203125" style="10" customWidth="1"/>
    <col min="12956" max="12964" width="15.77734375" style="10" customWidth="1"/>
    <col min="12965" max="12965" width="15.33203125" style="10" customWidth="1"/>
    <col min="12966" max="12974" width="15.77734375" style="10" customWidth="1"/>
    <col min="12975" max="12975" width="15.33203125" style="10" customWidth="1"/>
    <col min="12976" max="12984" width="15.77734375" style="10" customWidth="1"/>
    <col min="12985" max="12985" width="15.33203125" style="10" customWidth="1"/>
    <col min="12986" max="12994" width="15.77734375" style="10" customWidth="1"/>
    <col min="12995" max="12995" width="15.33203125" style="10" customWidth="1"/>
    <col min="12996" max="13004" width="15.77734375" style="10" customWidth="1"/>
    <col min="13005" max="13005" width="15.33203125" style="10" customWidth="1"/>
    <col min="13006" max="13014" width="15.77734375" style="10" customWidth="1"/>
    <col min="13015" max="13015" width="15.33203125" style="10" customWidth="1"/>
    <col min="13016" max="13023" width="15.77734375" style="10" customWidth="1"/>
    <col min="13024" max="13024" width="15.33203125" style="10" customWidth="1"/>
    <col min="13025" max="13025" width="15" style="10" customWidth="1"/>
    <col min="13026" max="13033" width="15.33203125" style="10" customWidth="1"/>
    <col min="13034" max="13034" width="15.77734375" style="10" customWidth="1"/>
    <col min="13035" max="13035" width="15.33203125" style="10" customWidth="1"/>
    <col min="13036" max="13044" width="15.77734375" style="10" customWidth="1"/>
    <col min="13045" max="13045" width="15.33203125" style="10" customWidth="1"/>
    <col min="13046" max="13054" width="15.77734375" style="10" customWidth="1"/>
    <col min="13055" max="13055" width="15.33203125" style="10" customWidth="1"/>
    <col min="13056" max="13064" width="15.77734375" style="10" customWidth="1"/>
    <col min="13065" max="13065" width="15.33203125" style="10" customWidth="1"/>
    <col min="13066" max="13074" width="15.77734375" style="10" customWidth="1"/>
    <col min="13075" max="13075" width="15.33203125" style="10" customWidth="1"/>
    <col min="13076" max="13084" width="15.77734375" style="10" customWidth="1"/>
    <col min="13085" max="13085" width="15.33203125" style="10" customWidth="1"/>
    <col min="13086" max="13094" width="15.77734375" style="10" customWidth="1"/>
    <col min="13095" max="13095" width="15.33203125" style="10" customWidth="1"/>
    <col min="13096" max="13104" width="15.77734375" style="10" customWidth="1"/>
    <col min="13105" max="13105" width="15.33203125" style="10" customWidth="1"/>
    <col min="13106" max="13113" width="15.77734375" style="10" customWidth="1"/>
    <col min="13114" max="13114" width="15.33203125" style="10" customWidth="1"/>
    <col min="13115" max="13115" width="15" style="10" customWidth="1"/>
    <col min="13116" max="13123" width="15.33203125" style="10" customWidth="1"/>
    <col min="13124" max="13124" width="15" style="10" customWidth="1"/>
    <col min="13125" max="13125" width="14.5546875" style="10" customWidth="1"/>
    <col min="13126" max="13133" width="15" style="10" customWidth="1"/>
    <col min="13134" max="13134" width="15.33203125" style="10" customWidth="1"/>
    <col min="13135" max="13135" width="15" style="10" customWidth="1"/>
    <col min="13136" max="13144" width="15.33203125" style="10" customWidth="1"/>
    <col min="13145" max="13145" width="15" style="10" customWidth="1"/>
    <col min="13146" max="13154" width="15.33203125" style="10" customWidth="1"/>
    <col min="13155" max="13155" width="15" style="10" customWidth="1"/>
    <col min="13156" max="13164" width="15.33203125" style="10" customWidth="1"/>
    <col min="13165" max="13165" width="15" style="10" customWidth="1"/>
    <col min="13166" max="13174" width="15.33203125" style="10" customWidth="1"/>
    <col min="13175" max="13175" width="15" style="10" customWidth="1"/>
    <col min="13176" max="13184" width="15.33203125" style="10" customWidth="1"/>
    <col min="13185" max="13185" width="15" style="10" customWidth="1"/>
    <col min="13186" max="13194" width="15.33203125" style="10" customWidth="1"/>
    <col min="13195" max="13195" width="15" style="10" customWidth="1"/>
    <col min="13196" max="13204" width="15.33203125" style="10" customWidth="1"/>
    <col min="13205" max="13205" width="15" style="10" customWidth="1"/>
    <col min="13206" max="13213" width="15.33203125" style="10" customWidth="1"/>
    <col min="13214" max="13214" width="15.77734375" style="10" customWidth="1"/>
    <col min="13215" max="13215" width="15.33203125" style="10" customWidth="1"/>
    <col min="13216" max="13223" width="15.77734375" style="10" customWidth="1"/>
    <col min="13224" max="13224" width="15.33203125" style="10" customWidth="1"/>
    <col min="13225" max="13225" width="15" style="10" customWidth="1"/>
    <col min="13226" max="13233" width="15.33203125" style="10" customWidth="1"/>
    <col min="13234" max="13234" width="15.77734375" style="10" customWidth="1"/>
    <col min="13235" max="13235" width="15.33203125" style="10" customWidth="1"/>
    <col min="13236" max="13244" width="15.77734375" style="10" customWidth="1"/>
    <col min="13245" max="13245" width="15.33203125" style="10" customWidth="1"/>
    <col min="13246" max="13254" width="15.77734375" style="10" customWidth="1"/>
    <col min="13255" max="13255" width="15.33203125" style="10" customWidth="1"/>
    <col min="13256" max="13264" width="15.77734375" style="10" customWidth="1"/>
    <col min="13265" max="13265" width="15.33203125" style="10" customWidth="1"/>
    <col min="13266" max="13274" width="15.77734375" style="10" customWidth="1"/>
    <col min="13275" max="13275" width="15.33203125" style="10" customWidth="1"/>
    <col min="13276" max="13284" width="15.77734375" style="10" customWidth="1"/>
    <col min="13285" max="13285" width="15.33203125" style="10" customWidth="1"/>
    <col min="13286" max="13294" width="15.77734375" style="10" customWidth="1"/>
    <col min="13295" max="13295" width="15.33203125" style="10" customWidth="1"/>
    <col min="13296" max="13304" width="15.77734375" style="10" customWidth="1"/>
    <col min="13305" max="13305" width="15.33203125" style="10" customWidth="1"/>
    <col min="13306" max="13314" width="15.77734375" style="10" customWidth="1"/>
    <col min="13315" max="13315" width="15.33203125" style="10" customWidth="1"/>
    <col min="13316" max="13323" width="15.77734375" style="10" customWidth="1"/>
    <col min="13324" max="13324" width="15.33203125" style="10" customWidth="1"/>
    <col min="13325" max="13325" width="15" style="10" customWidth="1"/>
    <col min="13326" max="13333" width="15.33203125" style="10" customWidth="1"/>
    <col min="13334" max="13334" width="15.77734375" style="10" customWidth="1"/>
    <col min="13335" max="13335" width="15.33203125" style="10" customWidth="1"/>
    <col min="13336" max="13344" width="15.77734375" style="10" customWidth="1"/>
    <col min="13345" max="13345" width="15.33203125" style="10" customWidth="1"/>
    <col min="13346" max="13354" width="15.77734375" style="10" customWidth="1"/>
    <col min="13355" max="13355" width="15.33203125" style="10" customWidth="1"/>
    <col min="13356" max="13364" width="15.77734375" style="10" customWidth="1"/>
    <col min="13365" max="13365" width="15.33203125" style="10" customWidth="1"/>
    <col min="13366" max="13374" width="15.77734375" style="10" customWidth="1"/>
    <col min="13375" max="13375" width="15.33203125" style="10" customWidth="1"/>
    <col min="13376" max="13384" width="15.77734375" style="10" customWidth="1"/>
    <col min="13385" max="13385" width="15.33203125" style="10" customWidth="1"/>
    <col min="13386" max="13394" width="15.77734375" style="10" customWidth="1"/>
    <col min="13395" max="13395" width="15.33203125" style="10" customWidth="1"/>
    <col min="13396" max="13404" width="15.77734375" style="10" customWidth="1"/>
    <col min="13405" max="13405" width="15.33203125" style="10" customWidth="1"/>
    <col min="13406" max="13414" width="15.77734375" style="10" customWidth="1"/>
    <col min="13415" max="13415" width="15.33203125" style="10" customWidth="1"/>
    <col min="13416" max="13423" width="15.77734375" style="10" customWidth="1"/>
    <col min="13424" max="13424" width="15.33203125" style="10" customWidth="1"/>
    <col min="13425" max="13425" width="15" style="10" customWidth="1"/>
    <col min="13426" max="13433" width="15.33203125" style="10" customWidth="1"/>
    <col min="13434" max="13434" width="15.77734375" style="10" customWidth="1"/>
    <col min="13435" max="13435" width="15.33203125" style="10" customWidth="1"/>
    <col min="13436" max="13444" width="15.77734375" style="10" customWidth="1"/>
    <col min="13445" max="13445" width="15.33203125" style="10" customWidth="1"/>
    <col min="13446" max="13454" width="15.77734375" style="10" customWidth="1"/>
    <col min="13455" max="13455" width="15.33203125" style="10" customWidth="1"/>
    <col min="13456" max="13464" width="15.77734375" style="10" customWidth="1"/>
    <col min="13465" max="13465" width="15.33203125" style="10" customWidth="1"/>
    <col min="13466" max="13474" width="15.77734375" style="10" customWidth="1"/>
    <col min="13475" max="13475" width="15.33203125" style="10" customWidth="1"/>
    <col min="13476" max="13484" width="15.77734375" style="10" customWidth="1"/>
    <col min="13485" max="13485" width="15.33203125" style="10" customWidth="1"/>
    <col min="13486" max="13494" width="15.77734375" style="10" customWidth="1"/>
    <col min="13495" max="13495" width="15.33203125" style="10" customWidth="1"/>
    <col min="13496" max="13504" width="15.77734375" style="10" customWidth="1"/>
    <col min="13505" max="13505" width="15.33203125" style="10" customWidth="1"/>
    <col min="13506" max="13514" width="15.77734375" style="10" customWidth="1"/>
    <col min="13515" max="13515" width="15.33203125" style="10" customWidth="1"/>
    <col min="13516" max="13523" width="15.77734375" style="10" customWidth="1"/>
    <col min="13524" max="13524" width="15.33203125" style="10" customWidth="1"/>
    <col min="13525" max="13525" width="15" style="10" customWidth="1"/>
    <col min="13526" max="13533" width="15.33203125" style="10" customWidth="1"/>
    <col min="13534" max="13534" width="15.77734375" style="10" customWidth="1"/>
    <col min="13535" max="13535" width="15.33203125" style="10" customWidth="1"/>
    <col min="13536" max="13544" width="15.77734375" style="10" customWidth="1"/>
    <col min="13545" max="13545" width="15.33203125" style="10" customWidth="1"/>
    <col min="13546" max="13554" width="15.77734375" style="10" customWidth="1"/>
    <col min="13555" max="13555" width="15.33203125" style="10" customWidth="1"/>
    <col min="13556" max="13564" width="15.77734375" style="10" customWidth="1"/>
    <col min="13565" max="13565" width="15.33203125" style="10" customWidth="1"/>
    <col min="13566" max="13574" width="15.77734375" style="10" customWidth="1"/>
    <col min="13575" max="13575" width="15.33203125" style="10" customWidth="1"/>
    <col min="13576" max="13584" width="15.77734375" style="10" customWidth="1"/>
    <col min="13585" max="13585" width="15.33203125" style="10" customWidth="1"/>
    <col min="13586" max="13594" width="15.77734375" style="10" customWidth="1"/>
    <col min="13595" max="13595" width="15.33203125" style="10" customWidth="1"/>
    <col min="13596" max="13604" width="15.77734375" style="10" customWidth="1"/>
    <col min="13605" max="13605" width="15.33203125" style="10" customWidth="1"/>
    <col min="13606" max="13614" width="15.77734375" style="10" customWidth="1"/>
    <col min="13615" max="13615" width="15.33203125" style="10" customWidth="1"/>
    <col min="13616" max="13623" width="15.77734375" style="10" customWidth="1"/>
    <col min="13624" max="13624" width="15.33203125" style="10" customWidth="1"/>
    <col min="13625" max="13625" width="15" style="10" customWidth="1"/>
    <col min="13626" max="13633" width="15.33203125" style="10" customWidth="1"/>
    <col min="13634" max="13634" width="15.77734375" style="10" customWidth="1"/>
    <col min="13635" max="13635" width="15.33203125" style="10" customWidth="1"/>
    <col min="13636" max="13644" width="15.77734375" style="10" customWidth="1"/>
    <col min="13645" max="13645" width="15.33203125" style="10" customWidth="1"/>
    <col min="13646" max="13654" width="15.77734375" style="10" customWidth="1"/>
    <col min="13655" max="13655" width="15.33203125" style="10" customWidth="1"/>
    <col min="13656" max="13664" width="15.77734375" style="10" customWidth="1"/>
    <col min="13665" max="13665" width="15.33203125" style="10" customWidth="1"/>
    <col min="13666" max="13674" width="15.77734375" style="10" customWidth="1"/>
    <col min="13675" max="13675" width="15.33203125" style="10" customWidth="1"/>
    <col min="13676" max="13684" width="15.77734375" style="10" customWidth="1"/>
    <col min="13685" max="13685" width="15.33203125" style="10" customWidth="1"/>
    <col min="13686" max="13694" width="15.77734375" style="10" customWidth="1"/>
    <col min="13695" max="13695" width="15.33203125" style="10" customWidth="1"/>
    <col min="13696" max="13704" width="15.77734375" style="10" customWidth="1"/>
    <col min="13705" max="13705" width="15.33203125" style="10" customWidth="1"/>
    <col min="13706" max="13714" width="15.77734375" style="10" customWidth="1"/>
    <col min="13715" max="13715" width="15.33203125" style="10" customWidth="1"/>
    <col min="13716" max="13723" width="15.77734375" style="10" customWidth="1"/>
    <col min="13724" max="13724" width="15.33203125" style="10" customWidth="1"/>
    <col min="13725" max="13725" width="15" style="10" customWidth="1"/>
    <col min="13726" max="13733" width="15.33203125" style="10" customWidth="1"/>
    <col min="13734" max="13734" width="15.77734375" style="10" customWidth="1"/>
    <col min="13735" max="13735" width="15.33203125" style="10" customWidth="1"/>
    <col min="13736" max="13744" width="15.77734375" style="10" customWidth="1"/>
    <col min="13745" max="13745" width="15.33203125" style="10" customWidth="1"/>
    <col min="13746" max="13754" width="15.77734375" style="10" customWidth="1"/>
    <col min="13755" max="13755" width="15.33203125" style="10" customWidth="1"/>
    <col min="13756" max="13764" width="15.77734375" style="10" customWidth="1"/>
    <col min="13765" max="13765" width="15.33203125" style="10" customWidth="1"/>
    <col min="13766" max="13774" width="15.77734375" style="10" customWidth="1"/>
    <col min="13775" max="13775" width="15.33203125" style="10" customWidth="1"/>
    <col min="13776" max="13784" width="15.77734375" style="10" customWidth="1"/>
    <col min="13785" max="13785" width="15.33203125" style="10" customWidth="1"/>
    <col min="13786" max="13794" width="15.77734375" style="10" customWidth="1"/>
    <col min="13795" max="13795" width="15.33203125" style="10" customWidth="1"/>
    <col min="13796" max="13804" width="15.77734375" style="10" customWidth="1"/>
    <col min="13805" max="13805" width="15.33203125" style="10" customWidth="1"/>
    <col min="13806" max="13814" width="15.77734375" style="10" customWidth="1"/>
    <col min="13815" max="13815" width="15.33203125" style="10" customWidth="1"/>
    <col min="13816" max="13823" width="15.77734375" style="10" customWidth="1"/>
    <col min="13824" max="13824" width="15.33203125" style="10" customWidth="1"/>
    <col min="13825" max="13825" width="15" style="10" customWidth="1"/>
    <col min="13826" max="13833" width="15.33203125" style="10" customWidth="1"/>
    <col min="13834" max="13834" width="15.77734375" style="10" customWidth="1"/>
    <col min="13835" max="13835" width="15.33203125" style="10" customWidth="1"/>
    <col min="13836" max="13844" width="15.77734375" style="10" customWidth="1"/>
    <col min="13845" max="13845" width="15.33203125" style="10" customWidth="1"/>
    <col min="13846" max="13854" width="15.77734375" style="10" customWidth="1"/>
    <col min="13855" max="13855" width="15.33203125" style="10" customWidth="1"/>
    <col min="13856" max="13864" width="15.77734375" style="10" customWidth="1"/>
    <col min="13865" max="13865" width="15.33203125" style="10" customWidth="1"/>
    <col min="13866" max="13874" width="15.77734375" style="10" customWidth="1"/>
    <col min="13875" max="13875" width="15.33203125" style="10" customWidth="1"/>
    <col min="13876" max="13884" width="15.77734375" style="10" customWidth="1"/>
    <col min="13885" max="13885" width="15.33203125" style="10" customWidth="1"/>
    <col min="13886" max="13894" width="15.77734375" style="10" customWidth="1"/>
    <col min="13895" max="13895" width="15.33203125" style="10" customWidth="1"/>
    <col min="13896" max="13904" width="15.77734375" style="10" customWidth="1"/>
    <col min="13905" max="13905" width="15.33203125" style="10" customWidth="1"/>
    <col min="13906" max="13914" width="15.77734375" style="10" customWidth="1"/>
    <col min="13915" max="13915" width="15.33203125" style="10" customWidth="1"/>
    <col min="13916" max="13923" width="15.77734375" style="10" customWidth="1"/>
    <col min="13924" max="13924" width="15.33203125" style="10" customWidth="1"/>
    <col min="13925" max="13925" width="15" style="10" customWidth="1"/>
    <col min="13926" max="13933" width="15.33203125" style="10" customWidth="1"/>
    <col min="13934" max="13934" width="15.77734375" style="10" customWidth="1"/>
    <col min="13935" max="13935" width="15.33203125" style="10" customWidth="1"/>
    <col min="13936" max="13944" width="15.77734375" style="10" customWidth="1"/>
    <col min="13945" max="13945" width="15.33203125" style="10" customWidth="1"/>
    <col min="13946" max="13954" width="15.77734375" style="10" customWidth="1"/>
    <col min="13955" max="13955" width="15.33203125" style="10" customWidth="1"/>
    <col min="13956" max="13964" width="15.77734375" style="10" customWidth="1"/>
    <col min="13965" max="13965" width="15.33203125" style="10" customWidth="1"/>
    <col min="13966" max="13974" width="15.77734375" style="10" customWidth="1"/>
    <col min="13975" max="13975" width="15.33203125" style="10" customWidth="1"/>
    <col min="13976" max="13984" width="15.77734375" style="10" customWidth="1"/>
    <col min="13985" max="13985" width="15.33203125" style="10" customWidth="1"/>
    <col min="13986" max="13994" width="15.77734375" style="10" customWidth="1"/>
    <col min="13995" max="13995" width="15.33203125" style="10" customWidth="1"/>
    <col min="13996" max="14004" width="15.77734375" style="10" customWidth="1"/>
    <col min="14005" max="14005" width="15.33203125" style="10" customWidth="1"/>
    <col min="14006" max="14014" width="15.77734375" style="10" customWidth="1"/>
    <col min="14015" max="14015" width="15.33203125" style="10" customWidth="1"/>
    <col min="14016" max="14023" width="15.77734375" style="10" customWidth="1"/>
    <col min="14024" max="14024" width="15.33203125" style="10" customWidth="1"/>
    <col min="14025" max="14025" width="15" style="10" customWidth="1"/>
    <col min="14026" max="14033" width="15.33203125" style="10" customWidth="1"/>
    <col min="14034" max="14034" width="15.77734375" style="10" customWidth="1"/>
    <col min="14035" max="14035" width="15.33203125" style="10" customWidth="1"/>
    <col min="14036" max="14044" width="15.77734375" style="10" customWidth="1"/>
    <col min="14045" max="14045" width="15.33203125" style="10" customWidth="1"/>
    <col min="14046" max="14054" width="15.77734375" style="10" customWidth="1"/>
    <col min="14055" max="14055" width="15.33203125" style="10" customWidth="1"/>
    <col min="14056" max="14064" width="15.77734375" style="10" customWidth="1"/>
    <col min="14065" max="14065" width="15.33203125" style="10" customWidth="1"/>
    <col min="14066" max="14074" width="15.77734375" style="10" customWidth="1"/>
    <col min="14075" max="14075" width="15.33203125" style="10" customWidth="1"/>
    <col min="14076" max="14084" width="15.77734375" style="10" customWidth="1"/>
    <col min="14085" max="14085" width="15.33203125" style="10" customWidth="1"/>
    <col min="14086" max="14094" width="15.77734375" style="10" customWidth="1"/>
    <col min="14095" max="14095" width="15.33203125" style="10" customWidth="1"/>
    <col min="14096" max="14104" width="15.77734375" style="10" customWidth="1"/>
    <col min="14105" max="14105" width="15.33203125" style="10" customWidth="1"/>
    <col min="14106" max="14113" width="15.77734375" style="10" customWidth="1"/>
    <col min="14114" max="14114" width="15.33203125" style="10" customWidth="1"/>
    <col min="14115" max="14115" width="15" style="10" customWidth="1"/>
    <col min="14116" max="14123" width="15.33203125" style="10" customWidth="1"/>
    <col min="14124" max="14124" width="15" style="10" customWidth="1"/>
    <col min="14125" max="14125" width="14.5546875" style="10" customWidth="1"/>
    <col min="14126" max="14133" width="15" style="10" customWidth="1"/>
    <col min="14134" max="14134" width="15.33203125" style="10" customWidth="1"/>
    <col min="14135" max="14135" width="15" style="10" customWidth="1"/>
    <col min="14136" max="14144" width="15.33203125" style="10" customWidth="1"/>
    <col min="14145" max="14145" width="15" style="10" customWidth="1"/>
    <col min="14146" max="14154" width="15.33203125" style="10" customWidth="1"/>
    <col min="14155" max="14155" width="15" style="10" customWidth="1"/>
    <col min="14156" max="14164" width="15.33203125" style="10" customWidth="1"/>
    <col min="14165" max="14165" width="15" style="10" customWidth="1"/>
    <col min="14166" max="14174" width="15.33203125" style="10" customWidth="1"/>
    <col min="14175" max="14175" width="15" style="10" customWidth="1"/>
    <col min="14176" max="14184" width="15.33203125" style="10" customWidth="1"/>
    <col min="14185" max="14185" width="15" style="10" customWidth="1"/>
    <col min="14186" max="14194" width="15.33203125" style="10" customWidth="1"/>
    <col min="14195" max="14195" width="15" style="10" customWidth="1"/>
    <col min="14196" max="14204" width="15.33203125" style="10" customWidth="1"/>
    <col min="14205" max="14205" width="15" style="10" customWidth="1"/>
    <col min="14206" max="14213" width="15.33203125" style="10" customWidth="1"/>
    <col min="14214" max="14214" width="15.77734375" style="10" customWidth="1"/>
    <col min="14215" max="14215" width="15.33203125" style="10" customWidth="1"/>
    <col min="14216" max="14223" width="15.77734375" style="10" customWidth="1"/>
    <col min="14224" max="14224" width="15.33203125" style="10" customWidth="1"/>
    <col min="14225" max="14225" width="15" style="10" customWidth="1"/>
    <col min="14226" max="14233" width="15.33203125" style="10" customWidth="1"/>
    <col min="14234" max="14234" width="15.77734375" style="10" customWidth="1"/>
    <col min="14235" max="14235" width="15.33203125" style="10" customWidth="1"/>
    <col min="14236" max="14244" width="15.77734375" style="10" customWidth="1"/>
    <col min="14245" max="14245" width="15.33203125" style="10" customWidth="1"/>
    <col min="14246" max="14254" width="15.77734375" style="10" customWidth="1"/>
    <col min="14255" max="14255" width="15.33203125" style="10" customWidth="1"/>
    <col min="14256" max="14264" width="15.77734375" style="10" customWidth="1"/>
    <col min="14265" max="14265" width="15.33203125" style="10" customWidth="1"/>
    <col min="14266" max="14274" width="15.77734375" style="10" customWidth="1"/>
    <col min="14275" max="14275" width="15.33203125" style="10" customWidth="1"/>
    <col min="14276" max="14284" width="15.77734375" style="10" customWidth="1"/>
    <col min="14285" max="14285" width="15.33203125" style="10" customWidth="1"/>
    <col min="14286" max="14294" width="15.77734375" style="10" customWidth="1"/>
    <col min="14295" max="14295" width="15.33203125" style="10" customWidth="1"/>
    <col min="14296" max="14304" width="15.77734375" style="10" customWidth="1"/>
    <col min="14305" max="14305" width="15.33203125" style="10" customWidth="1"/>
    <col min="14306" max="14314" width="15.77734375" style="10" customWidth="1"/>
    <col min="14315" max="14315" width="15.33203125" style="10" customWidth="1"/>
    <col min="14316" max="14323" width="15.77734375" style="10" customWidth="1"/>
    <col min="14324" max="14324" width="15.33203125" style="10" customWidth="1"/>
    <col min="14325" max="14325" width="15" style="10" customWidth="1"/>
    <col min="14326" max="14333" width="15.33203125" style="10" customWidth="1"/>
    <col min="14334" max="14334" width="15.77734375" style="10" customWidth="1"/>
    <col min="14335" max="14335" width="15.33203125" style="10" customWidth="1"/>
    <col min="14336" max="14344" width="15.77734375" style="10" customWidth="1"/>
    <col min="14345" max="14345" width="15.33203125" style="10" customWidth="1"/>
    <col min="14346" max="14354" width="15.77734375" style="10" customWidth="1"/>
    <col min="14355" max="14355" width="15.33203125" style="10" customWidth="1"/>
    <col min="14356" max="14364" width="15.77734375" style="10" customWidth="1"/>
    <col min="14365" max="14365" width="15.33203125" style="10" customWidth="1"/>
    <col min="14366" max="14374" width="15.77734375" style="10" customWidth="1"/>
    <col min="14375" max="14375" width="15.33203125" style="10" customWidth="1"/>
    <col min="14376" max="14384" width="15.77734375" style="10" customWidth="1"/>
    <col min="14385" max="14385" width="15.33203125" style="10" customWidth="1"/>
    <col min="14386" max="14394" width="15.77734375" style="10" customWidth="1"/>
    <col min="14395" max="14395" width="15.33203125" style="10" customWidth="1"/>
    <col min="14396" max="14404" width="15.77734375" style="10" customWidth="1"/>
    <col min="14405" max="14405" width="15.33203125" style="10" customWidth="1"/>
    <col min="14406" max="14414" width="15.77734375" style="10" customWidth="1"/>
    <col min="14415" max="14415" width="15.33203125" style="10" customWidth="1"/>
    <col min="14416" max="14423" width="15.77734375" style="10" customWidth="1"/>
    <col min="14424" max="14424" width="15.33203125" style="10" customWidth="1"/>
    <col min="14425" max="14425" width="15" style="10" customWidth="1"/>
    <col min="14426" max="14433" width="15.33203125" style="10" customWidth="1"/>
    <col min="14434" max="14434" width="15.77734375" style="10" customWidth="1"/>
    <col min="14435" max="14435" width="15.33203125" style="10" customWidth="1"/>
    <col min="14436" max="14444" width="15.77734375" style="10" customWidth="1"/>
    <col min="14445" max="14445" width="15.33203125" style="10" customWidth="1"/>
    <col min="14446" max="14454" width="15.77734375" style="10" customWidth="1"/>
    <col min="14455" max="14455" width="15.33203125" style="10" customWidth="1"/>
    <col min="14456" max="14464" width="15.77734375" style="10" customWidth="1"/>
    <col min="14465" max="14465" width="15.33203125" style="10" customWidth="1"/>
    <col min="14466" max="14474" width="15.77734375" style="10" customWidth="1"/>
    <col min="14475" max="14475" width="15.33203125" style="10" customWidth="1"/>
    <col min="14476" max="14484" width="15.77734375" style="10" customWidth="1"/>
    <col min="14485" max="14485" width="15.33203125" style="10" customWidth="1"/>
    <col min="14486" max="14494" width="15.77734375" style="10" customWidth="1"/>
    <col min="14495" max="14495" width="15.33203125" style="10" customWidth="1"/>
    <col min="14496" max="14504" width="15.77734375" style="10" customWidth="1"/>
    <col min="14505" max="14505" width="15.33203125" style="10" customWidth="1"/>
    <col min="14506" max="14514" width="15.77734375" style="10" customWidth="1"/>
    <col min="14515" max="14515" width="15.33203125" style="10" customWidth="1"/>
    <col min="14516" max="14523" width="15.77734375" style="10" customWidth="1"/>
    <col min="14524" max="14524" width="15.33203125" style="10" customWidth="1"/>
    <col min="14525" max="14525" width="15" style="10" customWidth="1"/>
    <col min="14526" max="14533" width="15.33203125" style="10" customWidth="1"/>
    <col min="14534" max="14534" width="15.77734375" style="10" customWidth="1"/>
    <col min="14535" max="14535" width="15.33203125" style="10" customWidth="1"/>
    <col min="14536" max="14544" width="15.77734375" style="10" customWidth="1"/>
    <col min="14545" max="14545" width="15.33203125" style="10" customWidth="1"/>
    <col min="14546" max="14554" width="15.77734375" style="10" customWidth="1"/>
    <col min="14555" max="14555" width="15.33203125" style="10" customWidth="1"/>
    <col min="14556" max="14564" width="15.77734375" style="10" customWidth="1"/>
    <col min="14565" max="14565" width="15.33203125" style="10" customWidth="1"/>
    <col min="14566" max="14574" width="15.77734375" style="10" customWidth="1"/>
    <col min="14575" max="14575" width="15.33203125" style="10" customWidth="1"/>
    <col min="14576" max="14584" width="15.77734375" style="10" customWidth="1"/>
    <col min="14585" max="14585" width="15.33203125" style="10" customWidth="1"/>
    <col min="14586" max="14594" width="15.77734375" style="10" customWidth="1"/>
    <col min="14595" max="14595" width="15.33203125" style="10" customWidth="1"/>
    <col min="14596" max="14604" width="15.77734375" style="10" customWidth="1"/>
    <col min="14605" max="14605" width="15.33203125" style="10" customWidth="1"/>
    <col min="14606" max="14614" width="15.77734375" style="10" customWidth="1"/>
    <col min="14615" max="14615" width="15.33203125" style="10" customWidth="1"/>
    <col min="14616" max="14623" width="15.77734375" style="10" customWidth="1"/>
    <col min="14624" max="14624" width="15.33203125" style="10" customWidth="1"/>
    <col min="14625" max="14625" width="15" style="10" customWidth="1"/>
    <col min="14626" max="14633" width="15.33203125" style="10" customWidth="1"/>
    <col min="14634" max="14634" width="15.77734375" style="10" customWidth="1"/>
    <col min="14635" max="14635" width="15.33203125" style="10" customWidth="1"/>
    <col min="14636" max="14644" width="15.77734375" style="10" customWidth="1"/>
    <col min="14645" max="14645" width="15.33203125" style="10" customWidth="1"/>
    <col min="14646" max="14654" width="15.77734375" style="10" customWidth="1"/>
    <col min="14655" max="14655" width="15.33203125" style="10" customWidth="1"/>
    <col min="14656" max="14664" width="15.77734375" style="10" customWidth="1"/>
    <col min="14665" max="14665" width="15.33203125" style="10" customWidth="1"/>
    <col min="14666" max="14674" width="15.77734375" style="10" customWidth="1"/>
    <col min="14675" max="14675" width="15.33203125" style="10" customWidth="1"/>
    <col min="14676" max="14684" width="15.77734375" style="10" customWidth="1"/>
    <col min="14685" max="14685" width="15.33203125" style="10" customWidth="1"/>
    <col min="14686" max="14694" width="15.77734375" style="10" customWidth="1"/>
    <col min="14695" max="14695" width="15.33203125" style="10" customWidth="1"/>
    <col min="14696" max="14704" width="15.77734375" style="10" customWidth="1"/>
    <col min="14705" max="14705" width="15.33203125" style="10" customWidth="1"/>
    <col min="14706" max="14714" width="15.77734375" style="10" customWidth="1"/>
    <col min="14715" max="14715" width="15.33203125" style="10" customWidth="1"/>
    <col min="14716" max="14723" width="15.77734375" style="10" customWidth="1"/>
    <col min="14724" max="14724" width="15.33203125" style="10" customWidth="1"/>
    <col min="14725" max="14725" width="15" style="10" customWidth="1"/>
    <col min="14726" max="14733" width="15.33203125" style="10" customWidth="1"/>
    <col min="14734" max="14734" width="15.77734375" style="10" customWidth="1"/>
    <col min="14735" max="14735" width="15.33203125" style="10" customWidth="1"/>
    <col min="14736" max="14744" width="15.77734375" style="10" customWidth="1"/>
    <col min="14745" max="14745" width="15.33203125" style="10" customWidth="1"/>
    <col min="14746" max="14754" width="15.77734375" style="10" customWidth="1"/>
    <col min="14755" max="14755" width="15.33203125" style="10" customWidth="1"/>
    <col min="14756" max="14764" width="15.77734375" style="10" customWidth="1"/>
    <col min="14765" max="14765" width="15.33203125" style="10" customWidth="1"/>
    <col min="14766" max="14774" width="15.77734375" style="10" customWidth="1"/>
    <col min="14775" max="14775" width="15.33203125" style="10" customWidth="1"/>
    <col min="14776" max="14784" width="15.77734375" style="10" customWidth="1"/>
    <col min="14785" max="14785" width="15.33203125" style="10" customWidth="1"/>
    <col min="14786" max="14794" width="15.77734375" style="10" customWidth="1"/>
    <col min="14795" max="14795" width="15.33203125" style="10" customWidth="1"/>
    <col min="14796" max="14804" width="15.77734375" style="10" customWidth="1"/>
    <col min="14805" max="14805" width="15.33203125" style="10" customWidth="1"/>
    <col min="14806" max="14814" width="15.77734375" style="10" customWidth="1"/>
    <col min="14815" max="14815" width="15.33203125" style="10" customWidth="1"/>
    <col min="14816" max="14823" width="15.77734375" style="10" customWidth="1"/>
    <col min="14824" max="14824" width="15.33203125" style="10" customWidth="1"/>
    <col min="14825" max="14825" width="15" style="10" customWidth="1"/>
    <col min="14826" max="14833" width="15.33203125" style="10" customWidth="1"/>
    <col min="14834" max="14834" width="15.77734375" style="10" customWidth="1"/>
    <col min="14835" max="14835" width="15.33203125" style="10" customWidth="1"/>
    <col min="14836" max="14844" width="15.77734375" style="10" customWidth="1"/>
    <col min="14845" max="14845" width="15.33203125" style="10" customWidth="1"/>
    <col min="14846" max="14854" width="15.77734375" style="10" customWidth="1"/>
    <col min="14855" max="14855" width="15.33203125" style="10" customWidth="1"/>
    <col min="14856" max="14864" width="15.77734375" style="10" customWidth="1"/>
    <col min="14865" max="14865" width="15.33203125" style="10" customWidth="1"/>
    <col min="14866" max="14874" width="15.77734375" style="10" customWidth="1"/>
    <col min="14875" max="14875" width="15.33203125" style="10" customWidth="1"/>
    <col min="14876" max="14884" width="15.77734375" style="10" customWidth="1"/>
    <col min="14885" max="14885" width="15.33203125" style="10" customWidth="1"/>
    <col min="14886" max="14894" width="15.77734375" style="10" customWidth="1"/>
    <col min="14895" max="14895" width="15.33203125" style="10" customWidth="1"/>
    <col min="14896" max="14904" width="15.77734375" style="10" customWidth="1"/>
    <col min="14905" max="14905" width="15.33203125" style="10" customWidth="1"/>
    <col min="14906" max="14914" width="15.77734375" style="10" customWidth="1"/>
    <col min="14915" max="14915" width="15.33203125" style="10" customWidth="1"/>
    <col min="14916" max="14923" width="15.77734375" style="10" customWidth="1"/>
    <col min="14924" max="14924" width="15.33203125" style="10" customWidth="1"/>
    <col min="14925" max="14925" width="15" style="10" customWidth="1"/>
    <col min="14926" max="14933" width="15.33203125" style="10" customWidth="1"/>
    <col min="14934" max="14934" width="15.77734375" style="10" customWidth="1"/>
    <col min="14935" max="14935" width="15.33203125" style="10" customWidth="1"/>
    <col min="14936" max="14944" width="15.77734375" style="10" customWidth="1"/>
    <col min="14945" max="14945" width="15.33203125" style="10" customWidth="1"/>
    <col min="14946" max="14954" width="15.77734375" style="10" customWidth="1"/>
    <col min="14955" max="14955" width="15.33203125" style="10" customWidth="1"/>
    <col min="14956" max="14964" width="15.77734375" style="10" customWidth="1"/>
    <col min="14965" max="14965" width="15.33203125" style="10" customWidth="1"/>
    <col min="14966" max="14974" width="15.77734375" style="10" customWidth="1"/>
    <col min="14975" max="14975" width="15.33203125" style="10" customWidth="1"/>
    <col min="14976" max="14984" width="15.77734375" style="10" customWidth="1"/>
    <col min="14985" max="14985" width="15.33203125" style="10" customWidth="1"/>
    <col min="14986" max="14994" width="15.77734375" style="10" customWidth="1"/>
    <col min="14995" max="14995" width="15.33203125" style="10" customWidth="1"/>
    <col min="14996" max="15004" width="15.77734375" style="10" customWidth="1"/>
    <col min="15005" max="15005" width="15.33203125" style="10" customWidth="1"/>
    <col min="15006" max="15014" width="15.77734375" style="10" customWidth="1"/>
    <col min="15015" max="15015" width="15.33203125" style="10" customWidth="1"/>
    <col min="15016" max="15023" width="15.77734375" style="10" customWidth="1"/>
    <col min="15024" max="15024" width="15.33203125" style="10" customWidth="1"/>
    <col min="15025" max="15025" width="15" style="10" customWidth="1"/>
    <col min="15026" max="15033" width="15.33203125" style="10" customWidth="1"/>
    <col min="15034" max="15034" width="15.77734375" style="10" customWidth="1"/>
    <col min="15035" max="15035" width="15.33203125" style="10" customWidth="1"/>
    <col min="15036" max="15044" width="15.77734375" style="10" customWidth="1"/>
    <col min="15045" max="15045" width="15.33203125" style="10" customWidth="1"/>
    <col min="15046" max="15054" width="15.77734375" style="10" customWidth="1"/>
    <col min="15055" max="15055" width="15.33203125" style="10" customWidth="1"/>
    <col min="15056" max="15064" width="15.77734375" style="10" customWidth="1"/>
    <col min="15065" max="15065" width="15.33203125" style="10" customWidth="1"/>
    <col min="15066" max="15074" width="15.77734375" style="10" customWidth="1"/>
    <col min="15075" max="15075" width="15.33203125" style="10" customWidth="1"/>
    <col min="15076" max="15084" width="15.77734375" style="10" customWidth="1"/>
    <col min="15085" max="15085" width="15.33203125" style="10" customWidth="1"/>
    <col min="15086" max="15094" width="15.77734375" style="10" customWidth="1"/>
    <col min="15095" max="15095" width="15.33203125" style="10" customWidth="1"/>
    <col min="15096" max="15104" width="15.77734375" style="10" customWidth="1"/>
    <col min="15105" max="15105" width="15.33203125" style="10" customWidth="1"/>
    <col min="15106" max="15113" width="15.77734375" style="10" customWidth="1"/>
    <col min="15114" max="15114" width="15.33203125" style="10" customWidth="1"/>
    <col min="15115" max="15115" width="15" style="10" customWidth="1"/>
    <col min="15116" max="15123" width="15.33203125" style="10" customWidth="1"/>
    <col min="15124" max="15124" width="15" style="10" customWidth="1"/>
    <col min="15125" max="15125" width="14.5546875" style="10" customWidth="1"/>
    <col min="15126" max="15133" width="15" style="10" customWidth="1"/>
    <col min="15134" max="15134" width="15.33203125" style="10" customWidth="1"/>
    <col min="15135" max="15135" width="15" style="10" customWidth="1"/>
    <col min="15136" max="15144" width="15.33203125" style="10" customWidth="1"/>
    <col min="15145" max="15145" width="15" style="10" customWidth="1"/>
    <col min="15146" max="15154" width="15.33203125" style="10" customWidth="1"/>
    <col min="15155" max="15155" width="15" style="10" customWidth="1"/>
    <col min="15156" max="15164" width="15.33203125" style="10" customWidth="1"/>
    <col min="15165" max="15165" width="15" style="10" customWidth="1"/>
    <col min="15166" max="15174" width="15.33203125" style="10" customWidth="1"/>
    <col min="15175" max="15175" width="15" style="10" customWidth="1"/>
    <col min="15176" max="15184" width="15.33203125" style="10" customWidth="1"/>
    <col min="15185" max="15185" width="15" style="10" customWidth="1"/>
    <col min="15186" max="15194" width="15.33203125" style="10" customWidth="1"/>
    <col min="15195" max="15195" width="15" style="10" customWidth="1"/>
    <col min="15196" max="15204" width="15.33203125" style="10" customWidth="1"/>
    <col min="15205" max="15205" width="15" style="10" customWidth="1"/>
    <col min="15206" max="15213" width="15.33203125" style="10" customWidth="1"/>
    <col min="15214" max="15214" width="15.77734375" style="10" customWidth="1"/>
    <col min="15215" max="15215" width="15.33203125" style="10" customWidth="1"/>
    <col min="15216" max="15223" width="15.77734375" style="10" customWidth="1"/>
    <col min="15224" max="15224" width="15.33203125" style="10" customWidth="1"/>
    <col min="15225" max="15225" width="15" style="10" customWidth="1"/>
    <col min="15226" max="15233" width="15.33203125" style="10" customWidth="1"/>
    <col min="15234" max="15234" width="15.77734375" style="10" customWidth="1"/>
    <col min="15235" max="15235" width="15.33203125" style="10" customWidth="1"/>
    <col min="15236" max="15244" width="15.77734375" style="10" customWidth="1"/>
    <col min="15245" max="15245" width="15.33203125" style="10" customWidth="1"/>
    <col min="15246" max="15254" width="15.77734375" style="10" customWidth="1"/>
    <col min="15255" max="15255" width="15.33203125" style="10" customWidth="1"/>
    <col min="15256" max="15264" width="15.77734375" style="10" customWidth="1"/>
    <col min="15265" max="15265" width="15.33203125" style="10" customWidth="1"/>
    <col min="15266" max="15274" width="15.77734375" style="10" customWidth="1"/>
    <col min="15275" max="15275" width="15.33203125" style="10" customWidth="1"/>
    <col min="15276" max="15284" width="15.77734375" style="10" customWidth="1"/>
    <col min="15285" max="15285" width="15.33203125" style="10" customWidth="1"/>
    <col min="15286" max="15294" width="15.77734375" style="10" customWidth="1"/>
    <col min="15295" max="15295" width="15.33203125" style="10" customWidth="1"/>
    <col min="15296" max="15304" width="15.77734375" style="10" customWidth="1"/>
    <col min="15305" max="15305" width="15.33203125" style="10" customWidth="1"/>
    <col min="15306" max="15314" width="15.77734375" style="10" customWidth="1"/>
    <col min="15315" max="15315" width="15.33203125" style="10" customWidth="1"/>
    <col min="15316" max="15323" width="15.77734375" style="10" customWidth="1"/>
    <col min="15324" max="15324" width="15.33203125" style="10" customWidth="1"/>
    <col min="15325" max="15325" width="15" style="10" customWidth="1"/>
    <col min="15326" max="15333" width="15.33203125" style="10" customWidth="1"/>
    <col min="15334" max="15334" width="15.77734375" style="10" customWidth="1"/>
    <col min="15335" max="15335" width="15.33203125" style="10" customWidth="1"/>
    <col min="15336" max="15344" width="15.77734375" style="10" customWidth="1"/>
    <col min="15345" max="15345" width="15.33203125" style="10" customWidth="1"/>
    <col min="15346" max="15354" width="15.77734375" style="10" customWidth="1"/>
    <col min="15355" max="15355" width="15.33203125" style="10" customWidth="1"/>
    <col min="15356" max="15364" width="15.77734375" style="10" customWidth="1"/>
    <col min="15365" max="15365" width="15.33203125" style="10" customWidth="1"/>
    <col min="15366" max="15374" width="15.77734375" style="10" customWidth="1"/>
    <col min="15375" max="15375" width="15.33203125" style="10" customWidth="1"/>
    <col min="15376" max="15384" width="15.77734375" style="10" customWidth="1"/>
    <col min="15385" max="15385" width="15.33203125" style="10" customWidth="1"/>
    <col min="15386" max="15394" width="15.77734375" style="10" customWidth="1"/>
    <col min="15395" max="15395" width="15.33203125" style="10" customWidth="1"/>
    <col min="15396" max="15404" width="15.77734375" style="10" customWidth="1"/>
    <col min="15405" max="15405" width="15.33203125" style="10" customWidth="1"/>
    <col min="15406" max="15414" width="15.77734375" style="10" customWidth="1"/>
    <col min="15415" max="15415" width="15.33203125" style="10" customWidth="1"/>
    <col min="15416" max="15423" width="15.77734375" style="10" customWidth="1"/>
    <col min="15424" max="15424" width="15.33203125" style="10" customWidth="1"/>
    <col min="15425" max="15425" width="15" style="10" customWidth="1"/>
    <col min="15426" max="15433" width="15.33203125" style="10" customWidth="1"/>
    <col min="15434" max="15434" width="15.77734375" style="10" customWidth="1"/>
    <col min="15435" max="15435" width="15.33203125" style="10" customWidth="1"/>
    <col min="15436" max="15444" width="15.77734375" style="10" customWidth="1"/>
    <col min="15445" max="15445" width="15.33203125" style="10" customWidth="1"/>
    <col min="15446" max="15454" width="15.77734375" style="10" customWidth="1"/>
    <col min="15455" max="15455" width="15.33203125" style="10" customWidth="1"/>
    <col min="15456" max="15464" width="15.77734375" style="10" customWidth="1"/>
    <col min="15465" max="15465" width="15.33203125" style="10" customWidth="1"/>
    <col min="15466" max="15474" width="15.77734375" style="10" customWidth="1"/>
    <col min="15475" max="15475" width="15.33203125" style="10" customWidth="1"/>
    <col min="15476" max="15484" width="15.77734375" style="10" customWidth="1"/>
    <col min="15485" max="15485" width="15.33203125" style="10" customWidth="1"/>
    <col min="15486" max="15494" width="15.77734375" style="10" customWidth="1"/>
    <col min="15495" max="15495" width="15.33203125" style="10" customWidth="1"/>
    <col min="15496" max="15504" width="15.77734375" style="10" customWidth="1"/>
    <col min="15505" max="15505" width="15.33203125" style="10" customWidth="1"/>
    <col min="15506" max="15514" width="15.77734375" style="10" customWidth="1"/>
    <col min="15515" max="15515" width="15.33203125" style="10" customWidth="1"/>
    <col min="15516" max="15523" width="15.77734375" style="10" customWidth="1"/>
    <col min="15524" max="15524" width="15.33203125" style="10" customWidth="1"/>
    <col min="15525" max="15525" width="15" style="10" customWidth="1"/>
    <col min="15526" max="15533" width="15.33203125" style="10" customWidth="1"/>
    <col min="15534" max="15534" width="15.77734375" style="10" customWidth="1"/>
    <col min="15535" max="15535" width="15.33203125" style="10" customWidth="1"/>
    <col min="15536" max="15544" width="15.77734375" style="10" customWidth="1"/>
    <col min="15545" max="15545" width="15.33203125" style="10" customWidth="1"/>
    <col min="15546" max="15554" width="15.77734375" style="10" customWidth="1"/>
    <col min="15555" max="15555" width="15.33203125" style="10" customWidth="1"/>
    <col min="15556" max="15564" width="15.77734375" style="10" customWidth="1"/>
    <col min="15565" max="15565" width="15.33203125" style="10" customWidth="1"/>
    <col min="15566" max="15574" width="15.77734375" style="10" customWidth="1"/>
    <col min="15575" max="15575" width="15.33203125" style="10" customWidth="1"/>
    <col min="15576" max="15584" width="15.77734375" style="10" customWidth="1"/>
    <col min="15585" max="15585" width="15.33203125" style="10" customWidth="1"/>
    <col min="15586" max="15594" width="15.77734375" style="10" customWidth="1"/>
    <col min="15595" max="15595" width="15.33203125" style="10" customWidth="1"/>
    <col min="15596" max="15604" width="15.77734375" style="10" customWidth="1"/>
    <col min="15605" max="15605" width="15.33203125" style="10" customWidth="1"/>
    <col min="15606" max="15614" width="15.77734375" style="10" customWidth="1"/>
    <col min="15615" max="15615" width="15.33203125" style="10" customWidth="1"/>
    <col min="15616" max="15623" width="15.77734375" style="10" customWidth="1"/>
    <col min="15624" max="15624" width="15.33203125" style="10" customWidth="1"/>
    <col min="15625" max="15625" width="15" style="10" customWidth="1"/>
    <col min="15626" max="15633" width="15.33203125" style="10" customWidth="1"/>
    <col min="15634" max="15634" width="15.77734375" style="10" customWidth="1"/>
    <col min="15635" max="15635" width="15.33203125" style="10" customWidth="1"/>
    <col min="15636" max="15644" width="15.77734375" style="10" customWidth="1"/>
    <col min="15645" max="15645" width="15.33203125" style="10" customWidth="1"/>
    <col min="15646" max="15654" width="15.77734375" style="10" customWidth="1"/>
    <col min="15655" max="15655" width="15.33203125" style="10" customWidth="1"/>
    <col min="15656" max="15664" width="15.77734375" style="10" customWidth="1"/>
    <col min="15665" max="15665" width="15.33203125" style="10" customWidth="1"/>
    <col min="15666" max="15674" width="15.77734375" style="10" customWidth="1"/>
    <col min="15675" max="15675" width="15.33203125" style="10" customWidth="1"/>
    <col min="15676" max="15684" width="15.77734375" style="10" customWidth="1"/>
    <col min="15685" max="15685" width="15.33203125" style="10" customWidth="1"/>
    <col min="15686" max="15694" width="15.77734375" style="10" customWidth="1"/>
    <col min="15695" max="15695" width="15.33203125" style="10" customWidth="1"/>
    <col min="15696" max="15704" width="15.77734375" style="10" customWidth="1"/>
    <col min="15705" max="15705" width="15.33203125" style="10" customWidth="1"/>
    <col min="15706" max="15714" width="15.77734375" style="10" customWidth="1"/>
    <col min="15715" max="15715" width="15.33203125" style="10" customWidth="1"/>
    <col min="15716" max="15723" width="15.77734375" style="10" customWidth="1"/>
    <col min="15724" max="15724" width="15.33203125" style="10" customWidth="1"/>
    <col min="15725" max="15725" width="15" style="10" customWidth="1"/>
    <col min="15726" max="15733" width="15.33203125" style="10" customWidth="1"/>
    <col min="15734" max="15734" width="15.77734375" style="10" customWidth="1"/>
    <col min="15735" max="15735" width="15.33203125" style="10" customWidth="1"/>
    <col min="15736" max="15744" width="15.77734375" style="10" customWidth="1"/>
    <col min="15745" max="15745" width="15.33203125" style="10" customWidth="1"/>
    <col min="15746" max="15754" width="15.77734375" style="10" customWidth="1"/>
    <col min="15755" max="15755" width="15.33203125" style="10" customWidth="1"/>
    <col min="15756" max="15764" width="15.77734375" style="10" customWidth="1"/>
    <col min="15765" max="15765" width="15.33203125" style="10" customWidth="1"/>
    <col min="15766" max="15774" width="15.77734375" style="10" customWidth="1"/>
    <col min="15775" max="15775" width="15.33203125" style="10" customWidth="1"/>
    <col min="15776" max="15784" width="15.77734375" style="10" customWidth="1"/>
    <col min="15785" max="15785" width="15.33203125" style="10" customWidth="1"/>
    <col min="15786" max="15794" width="15.77734375" style="10" customWidth="1"/>
    <col min="15795" max="15795" width="15.33203125" style="10" customWidth="1"/>
    <col min="15796" max="15804" width="15.77734375" style="10" customWidth="1"/>
    <col min="15805" max="15805" width="15.33203125" style="10" customWidth="1"/>
    <col min="15806" max="15814" width="15.77734375" style="10" customWidth="1"/>
    <col min="15815" max="15815" width="15.33203125" style="10" customWidth="1"/>
    <col min="15816" max="15823" width="15.77734375" style="10" customWidth="1"/>
    <col min="15824" max="15824" width="15.33203125" style="10" customWidth="1"/>
    <col min="15825" max="15825" width="15" style="10" customWidth="1"/>
    <col min="15826" max="15833" width="15.33203125" style="10" customWidth="1"/>
    <col min="15834" max="15834" width="15.77734375" style="10" customWidth="1"/>
    <col min="15835" max="15835" width="15.33203125" style="10" customWidth="1"/>
    <col min="15836" max="15844" width="15.77734375" style="10" customWidth="1"/>
    <col min="15845" max="15845" width="15.33203125" style="10" customWidth="1"/>
    <col min="15846" max="15854" width="15.77734375" style="10" customWidth="1"/>
    <col min="15855" max="15855" width="15.33203125" style="10" customWidth="1"/>
    <col min="15856" max="15864" width="15.77734375" style="10" customWidth="1"/>
    <col min="15865" max="15865" width="15.33203125" style="10" customWidth="1"/>
    <col min="15866" max="15874" width="15.77734375" style="10" customWidth="1"/>
    <col min="15875" max="15875" width="15.33203125" style="10" customWidth="1"/>
    <col min="15876" max="15884" width="15.77734375" style="10" customWidth="1"/>
    <col min="15885" max="15885" width="15.33203125" style="10" customWidth="1"/>
    <col min="15886" max="15894" width="15.77734375" style="10" customWidth="1"/>
    <col min="15895" max="15895" width="15.33203125" style="10" customWidth="1"/>
    <col min="15896" max="15904" width="15.77734375" style="10" customWidth="1"/>
    <col min="15905" max="15905" width="15.33203125" style="10" customWidth="1"/>
    <col min="15906" max="15914" width="15.77734375" style="10" customWidth="1"/>
    <col min="15915" max="15915" width="15.33203125" style="10" customWidth="1"/>
    <col min="15916" max="15923" width="15.77734375" style="10" customWidth="1"/>
    <col min="15924" max="15924" width="15.33203125" style="10" customWidth="1"/>
    <col min="15925" max="15925" width="15" style="10" customWidth="1"/>
    <col min="15926" max="15933" width="15.33203125" style="10" customWidth="1"/>
    <col min="15934" max="15934" width="15.77734375" style="10" customWidth="1"/>
    <col min="15935" max="15935" width="15.33203125" style="10" customWidth="1"/>
    <col min="15936" max="15944" width="15.77734375" style="10" customWidth="1"/>
    <col min="15945" max="15945" width="15.33203125" style="10" customWidth="1"/>
    <col min="15946" max="15954" width="15.77734375" style="10" customWidth="1"/>
    <col min="15955" max="15955" width="15.33203125" style="10" customWidth="1"/>
    <col min="15956" max="15964" width="15.77734375" style="10" customWidth="1"/>
    <col min="15965" max="15965" width="15.33203125" style="10" customWidth="1"/>
    <col min="15966" max="15974" width="15.77734375" style="10" customWidth="1"/>
    <col min="15975" max="15975" width="15.33203125" style="10" customWidth="1"/>
    <col min="15976" max="15984" width="15.77734375" style="10" customWidth="1"/>
    <col min="15985" max="15985" width="15.33203125" style="10" customWidth="1"/>
    <col min="15986" max="15994" width="15.77734375" style="10" customWidth="1"/>
    <col min="15995" max="15995" width="15.33203125" style="10" customWidth="1"/>
    <col min="15996" max="16004" width="15.77734375" style="10" customWidth="1"/>
    <col min="16005" max="16005" width="15.33203125" style="10" customWidth="1"/>
    <col min="16006" max="16014" width="15.77734375" style="10" customWidth="1"/>
    <col min="16015" max="16015" width="15.33203125" style="10" customWidth="1"/>
    <col min="16016" max="16023" width="15.77734375" style="10" customWidth="1"/>
    <col min="16024" max="16024" width="15.33203125" style="10" customWidth="1"/>
    <col min="16025" max="16025" width="15" style="10" customWidth="1"/>
    <col min="16026" max="16033" width="15.33203125" style="10" customWidth="1"/>
    <col min="16034" max="16034" width="15.77734375" style="10" customWidth="1"/>
    <col min="16035" max="16035" width="15.33203125" style="10" customWidth="1"/>
    <col min="16036" max="16044" width="15.77734375" style="10" customWidth="1"/>
    <col min="16045" max="16045" width="15.33203125" style="10" customWidth="1"/>
    <col min="16046" max="16054" width="15.77734375" style="10" customWidth="1"/>
    <col min="16055" max="16055" width="15.33203125" style="10" customWidth="1"/>
    <col min="16056" max="16064" width="15.77734375" style="10" customWidth="1"/>
    <col min="16065" max="16065" width="15.33203125" style="10" customWidth="1"/>
    <col min="16066" max="16074" width="15.77734375" style="10" customWidth="1"/>
    <col min="16075" max="16075" width="15.33203125" style="10" customWidth="1"/>
    <col min="16076" max="16084" width="15.77734375" style="10" customWidth="1"/>
    <col min="16085" max="16085" width="15.33203125" style="10" customWidth="1"/>
    <col min="16086" max="16094" width="15.77734375" style="10" customWidth="1"/>
    <col min="16095" max="16095" width="15.33203125" style="10" customWidth="1"/>
    <col min="16096" max="16104" width="15.77734375" style="10" customWidth="1"/>
    <col min="16105" max="16105" width="15.33203125" style="10" customWidth="1"/>
    <col min="16106" max="16113" width="15.77734375" style="10" customWidth="1"/>
    <col min="16114" max="16114" width="15.33203125" style="10" customWidth="1"/>
    <col min="16115" max="16115" width="15" style="10" customWidth="1"/>
    <col min="16116" max="16123" width="15.33203125" style="10" customWidth="1"/>
    <col min="16124" max="16124" width="15" style="10" customWidth="1"/>
    <col min="16125" max="16125" width="14.5546875" style="10" customWidth="1"/>
    <col min="16126" max="16133" width="15" style="10" customWidth="1"/>
    <col min="16134" max="16134" width="15.33203125" style="10" customWidth="1"/>
    <col min="16135" max="16135" width="15" style="10" customWidth="1"/>
    <col min="16136" max="16144" width="15.33203125" style="10" customWidth="1"/>
    <col min="16145" max="16145" width="15" style="10" customWidth="1"/>
    <col min="16146" max="16154" width="15.33203125" style="10" customWidth="1"/>
    <col min="16155" max="16155" width="15" style="10" customWidth="1"/>
    <col min="16156" max="16164" width="15.33203125" style="10" customWidth="1"/>
    <col min="16165" max="16165" width="15" style="10" customWidth="1"/>
    <col min="16166" max="16174" width="15.33203125" style="10" customWidth="1"/>
    <col min="16175" max="16175" width="15" style="10" customWidth="1"/>
    <col min="16176" max="16184" width="15.33203125" style="10" customWidth="1"/>
    <col min="16185" max="16185" width="15" style="10" customWidth="1"/>
    <col min="16186" max="16194" width="15.33203125" style="10" customWidth="1"/>
    <col min="16195" max="16195" width="15" style="10" customWidth="1"/>
    <col min="16196" max="16204" width="15.33203125" style="10" customWidth="1"/>
    <col min="16205" max="16205" width="15" style="10" customWidth="1"/>
    <col min="16206" max="16213" width="15.33203125" style="10" customWidth="1"/>
    <col min="16214" max="16214" width="15.77734375" style="10" customWidth="1"/>
    <col min="16215" max="16215" width="15.33203125" style="10" customWidth="1"/>
    <col min="16216" max="16223" width="15.77734375" style="10" customWidth="1"/>
    <col min="16224" max="16224" width="15.33203125" style="10" customWidth="1"/>
    <col min="16225" max="16225" width="15" style="10" customWidth="1"/>
    <col min="16226" max="16233" width="15.33203125" style="10" customWidth="1"/>
    <col min="16234" max="16234" width="15.77734375" style="10" customWidth="1"/>
    <col min="16235" max="16235" width="15.33203125" style="10" customWidth="1"/>
    <col min="16236" max="16244" width="15.77734375" style="10" customWidth="1"/>
    <col min="16245" max="16245" width="15.33203125" style="10" customWidth="1"/>
    <col min="16246" max="16254" width="15.77734375" style="10" customWidth="1"/>
    <col min="16255" max="16255" width="15.33203125" style="10" customWidth="1"/>
    <col min="16256" max="16264" width="15.77734375" style="10" customWidth="1"/>
    <col min="16265" max="16265" width="15.33203125" style="10" customWidth="1"/>
    <col min="16266" max="16274" width="15.77734375" style="10" customWidth="1"/>
    <col min="16275" max="16275" width="15.33203125" style="10" customWidth="1"/>
    <col min="16276" max="16284" width="15.77734375" style="10" customWidth="1"/>
    <col min="16285" max="16285" width="15.33203125" style="10" customWidth="1"/>
    <col min="16286" max="16294" width="15.77734375" style="10" customWidth="1"/>
    <col min="16295" max="16295" width="15.33203125" style="10" customWidth="1"/>
    <col min="16296" max="16304" width="15.77734375" style="10" customWidth="1"/>
    <col min="16305" max="16305" width="15.33203125" style="10" customWidth="1"/>
    <col min="16306" max="16314" width="15.77734375" style="10" customWidth="1"/>
    <col min="16315" max="16315" width="15.33203125" style="10" customWidth="1"/>
    <col min="16316" max="16323" width="15.77734375" style="10" customWidth="1"/>
    <col min="16324" max="16324" width="15.33203125" style="10" customWidth="1"/>
    <col min="16325" max="16325" width="15" style="10" customWidth="1"/>
    <col min="16326" max="16333" width="15.33203125" style="10" customWidth="1"/>
    <col min="16334" max="16334" width="15.77734375" style="10" customWidth="1"/>
    <col min="16335" max="16335" width="15.33203125" style="10" customWidth="1"/>
    <col min="16336" max="16344" width="15.77734375" style="10" customWidth="1"/>
    <col min="16345" max="16345" width="15.33203125" style="10" customWidth="1"/>
    <col min="16346" max="16354" width="15.77734375" style="10" customWidth="1"/>
    <col min="16355" max="16355" width="15.33203125" style="10" customWidth="1"/>
    <col min="16356" max="16364" width="15.77734375" style="10" customWidth="1"/>
    <col min="16365" max="16365" width="15.33203125" style="10" customWidth="1"/>
    <col min="16366" max="16374" width="15.77734375" style="10" customWidth="1"/>
    <col min="16375" max="16375" width="15.33203125" style="10" customWidth="1"/>
    <col min="16376" max="16384" width="15.77734375" style="10" customWidth="1"/>
  </cols>
  <sheetData>
    <row r="1" spans="1:14" x14ac:dyDescent="0.3">
      <c r="A1" s="20" t="s">
        <v>19</v>
      </c>
      <c r="B1" s="21" t="s">
        <v>143</v>
      </c>
      <c r="C1" s="21" t="s">
        <v>144</v>
      </c>
      <c r="D1" s="21" t="s">
        <v>145</v>
      </c>
      <c r="E1" s="21" t="s">
        <v>146</v>
      </c>
      <c r="F1" s="21" t="s">
        <v>147</v>
      </c>
      <c r="G1" s="21" t="s">
        <v>148</v>
      </c>
      <c r="H1" s="21" t="s">
        <v>149</v>
      </c>
      <c r="I1" s="21" t="s">
        <v>150</v>
      </c>
      <c r="J1" s="21" t="s">
        <v>151</v>
      </c>
      <c r="K1" s="21" t="s">
        <v>152</v>
      </c>
      <c r="L1" s="21" t="s">
        <v>153</v>
      </c>
      <c r="M1" s="21" t="s">
        <v>154</v>
      </c>
      <c r="N1" s="22" t="s">
        <v>155</v>
      </c>
    </row>
    <row r="2" spans="1:14" x14ac:dyDescent="0.3">
      <c r="A2" s="20" t="s">
        <v>3</v>
      </c>
      <c r="B2" s="21">
        <v>2645</v>
      </c>
      <c r="C2" s="21">
        <v>920</v>
      </c>
      <c r="D2" s="21">
        <v>7905</v>
      </c>
      <c r="E2" s="21">
        <v>2535</v>
      </c>
      <c r="F2" s="21">
        <v>90330</v>
      </c>
      <c r="G2" s="21">
        <v>1150410</v>
      </c>
      <c r="H2" s="21">
        <v>42060</v>
      </c>
      <c r="I2" s="21">
        <v>29960</v>
      </c>
      <c r="J2" s="21">
        <v>230930</v>
      </c>
      <c r="K2" s="21">
        <v>365705</v>
      </c>
      <c r="L2" s="21">
        <v>495</v>
      </c>
      <c r="M2" s="21">
        <v>615</v>
      </c>
      <c r="N2" s="22">
        <v>115</v>
      </c>
    </row>
    <row r="3" spans="1:14" x14ac:dyDescent="0.3">
      <c r="A3" s="20" t="s">
        <v>156</v>
      </c>
      <c r="B3" s="21">
        <v>480</v>
      </c>
      <c r="C3" s="21">
        <v>210</v>
      </c>
      <c r="D3" s="21">
        <v>1440</v>
      </c>
      <c r="E3" s="21">
        <v>535</v>
      </c>
      <c r="F3" s="21">
        <v>19685</v>
      </c>
      <c r="G3" s="21">
        <v>246445</v>
      </c>
      <c r="H3" s="21">
        <v>9660</v>
      </c>
      <c r="I3" s="21">
        <v>7920</v>
      </c>
      <c r="J3" s="21">
        <v>55935</v>
      </c>
      <c r="K3" s="21">
        <v>70985</v>
      </c>
      <c r="L3" s="21">
        <v>70</v>
      </c>
      <c r="M3" s="21">
        <v>130</v>
      </c>
      <c r="N3" s="22">
        <v>10</v>
      </c>
    </row>
    <row r="4" spans="1:14" x14ac:dyDescent="0.3">
      <c r="A4" s="20" t="s">
        <v>35</v>
      </c>
      <c r="B4" s="21">
        <v>140</v>
      </c>
      <c r="C4" s="21">
        <v>70</v>
      </c>
      <c r="D4" s="21">
        <v>545</v>
      </c>
      <c r="E4" s="21">
        <v>185</v>
      </c>
      <c r="F4" s="21">
        <v>6510</v>
      </c>
      <c r="G4" s="21">
        <v>77375</v>
      </c>
      <c r="H4" s="21">
        <v>3955</v>
      </c>
      <c r="I4" s="21">
        <v>3020</v>
      </c>
      <c r="J4" s="21">
        <v>19690</v>
      </c>
      <c r="K4" s="21">
        <v>22460</v>
      </c>
      <c r="L4" s="21">
        <v>0</v>
      </c>
      <c r="M4" s="21">
        <v>20</v>
      </c>
      <c r="N4" s="22">
        <v>10</v>
      </c>
    </row>
    <row r="5" spans="1:14" x14ac:dyDescent="0.3">
      <c r="A5" s="20" t="s">
        <v>34</v>
      </c>
      <c r="B5" s="21">
        <v>165</v>
      </c>
      <c r="C5" s="21">
        <v>60</v>
      </c>
      <c r="D5" s="21">
        <v>460</v>
      </c>
      <c r="E5" s="21">
        <v>200</v>
      </c>
      <c r="F5" s="21">
        <v>6925</v>
      </c>
      <c r="G5" s="21">
        <v>86195</v>
      </c>
      <c r="H5" s="21">
        <v>3120</v>
      </c>
      <c r="I5" s="21">
        <v>2570</v>
      </c>
      <c r="J5" s="21">
        <v>19910</v>
      </c>
      <c r="K5" s="21">
        <v>24355</v>
      </c>
      <c r="L5" s="21">
        <v>35</v>
      </c>
      <c r="M5" s="21">
        <v>70</v>
      </c>
      <c r="N5" s="22">
        <v>0</v>
      </c>
    </row>
    <row r="6" spans="1:14" x14ac:dyDescent="0.3">
      <c r="A6" s="20" t="s">
        <v>33</v>
      </c>
      <c r="B6" s="21">
        <v>170</v>
      </c>
      <c r="C6" s="21">
        <v>70</v>
      </c>
      <c r="D6" s="21">
        <v>435</v>
      </c>
      <c r="E6" s="21">
        <v>145</v>
      </c>
      <c r="F6" s="21">
        <v>6250</v>
      </c>
      <c r="G6" s="21">
        <v>82870</v>
      </c>
      <c r="H6" s="21">
        <v>2585</v>
      </c>
      <c r="I6" s="21">
        <v>2325</v>
      </c>
      <c r="J6" s="21">
        <v>16340</v>
      </c>
      <c r="K6" s="21">
        <v>24165</v>
      </c>
      <c r="L6" s="21">
        <v>30</v>
      </c>
      <c r="M6" s="21">
        <v>45</v>
      </c>
      <c r="N6" s="22">
        <v>10</v>
      </c>
    </row>
    <row r="7" spans="1:14" x14ac:dyDescent="0.3">
      <c r="A7" s="20" t="s">
        <v>157</v>
      </c>
      <c r="B7" s="21">
        <v>2005</v>
      </c>
      <c r="C7" s="21">
        <v>660</v>
      </c>
      <c r="D7" s="21">
        <v>5750</v>
      </c>
      <c r="E7" s="21">
        <v>1720</v>
      </c>
      <c r="F7" s="21">
        <v>62950</v>
      </c>
      <c r="G7" s="21">
        <v>792190</v>
      </c>
      <c r="H7" s="21">
        <v>29655</v>
      </c>
      <c r="I7" s="21">
        <v>20840</v>
      </c>
      <c r="J7" s="21">
        <v>156650</v>
      </c>
      <c r="K7" s="21">
        <v>248840</v>
      </c>
      <c r="L7" s="21">
        <v>410</v>
      </c>
      <c r="M7" s="21">
        <v>450</v>
      </c>
      <c r="N7" s="22">
        <v>95</v>
      </c>
    </row>
    <row r="8" spans="1:14" x14ac:dyDescent="0.3">
      <c r="A8" s="20" t="s">
        <v>32</v>
      </c>
      <c r="B8" s="21">
        <v>175</v>
      </c>
      <c r="C8" s="21">
        <v>75</v>
      </c>
      <c r="D8" s="21">
        <v>490</v>
      </c>
      <c r="E8" s="21">
        <v>145</v>
      </c>
      <c r="F8" s="21">
        <v>6110</v>
      </c>
      <c r="G8" s="21">
        <v>80530</v>
      </c>
      <c r="H8" s="21">
        <v>2625</v>
      </c>
      <c r="I8" s="21">
        <v>1740</v>
      </c>
      <c r="J8" s="21">
        <v>13550</v>
      </c>
      <c r="K8" s="21">
        <v>25170</v>
      </c>
      <c r="L8" s="21">
        <v>55</v>
      </c>
      <c r="M8" s="21">
        <v>30</v>
      </c>
      <c r="N8" s="22">
        <v>10</v>
      </c>
    </row>
    <row r="9" spans="1:14" x14ac:dyDescent="0.3">
      <c r="A9" s="20" t="s">
        <v>36</v>
      </c>
      <c r="B9" s="21">
        <v>265</v>
      </c>
      <c r="C9" s="21">
        <v>85</v>
      </c>
      <c r="D9" s="21">
        <v>700</v>
      </c>
      <c r="E9" s="21">
        <v>160</v>
      </c>
      <c r="F9" s="21">
        <v>7665</v>
      </c>
      <c r="G9" s="21">
        <v>85735</v>
      </c>
      <c r="H9" s="21">
        <v>3360</v>
      </c>
      <c r="I9" s="21">
        <v>2130</v>
      </c>
      <c r="J9" s="21">
        <v>13815</v>
      </c>
      <c r="K9" s="21">
        <v>27195</v>
      </c>
      <c r="L9" s="21">
        <v>75</v>
      </c>
      <c r="M9" s="21">
        <v>50</v>
      </c>
      <c r="N9" s="22">
        <v>0</v>
      </c>
    </row>
    <row r="10" spans="1:14" x14ac:dyDescent="0.3">
      <c r="A10" s="20" t="s">
        <v>31</v>
      </c>
      <c r="B10" s="21">
        <v>430</v>
      </c>
      <c r="C10" s="21">
        <v>85</v>
      </c>
      <c r="D10" s="21">
        <v>1300</v>
      </c>
      <c r="E10" s="21">
        <v>315</v>
      </c>
      <c r="F10" s="21">
        <v>8330</v>
      </c>
      <c r="G10" s="21">
        <v>89315</v>
      </c>
      <c r="H10" s="21">
        <v>4770</v>
      </c>
      <c r="I10" s="21">
        <v>4500</v>
      </c>
      <c r="J10" s="21">
        <v>21365</v>
      </c>
      <c r="K10" s="21">
        <v>28155</v>
      </c>
      <c r="L10" s="21">
        <v>105</v>
      </c>
      <c r="M10" s="21">
        <v>90</v>
      </c>
      <c r="N10" s="22">
        <v>10</v>
      </c>
    </row>
    <row r="11" spans="1:14" x14ac:dyDescent="0.3">
      <c r="A11" s="20" t="s">
        <v>30</v>
      </c>
      <c r="B11" s="21">
        <v>285</v>
      </c>
      <c r="C11" s="21">
        <v>115</v>
      </c>
      <c r="D11" s="21">
        <v>930</v>
      </c>
      <c r="E11" s="21">
        <v>230</v>
      </c>
      <c r="F11" s="21">
        <v>7700</v>
      </c>
      <c r="G11" s="21">
        <v>94745</v>
      </c>
      <c r="H11" s="21">
        <v>5085</v>
      </c>
      <c r="I11" s="21">
        <v>3805</v>
      </c>
      <c r="J11" s="21">
        <v>24985</v>
      </c>
      <c r="K11" s="21">
        <v>30205</v>
      </c>
      <c r="L11" s="21">
        <v>35</v>
      </c>
      <c r="M11" s="21">
        <v>50</v>
      </c>
      <c r="N11" s="22">
        <v>15</v>
      </c>
    </row>
    <row r="12" spans="1:14" x14ac:dyDescent="0.3">
      <c r="A12" s="20" t="s">
        <v>29</v>
      </c>
      <c r="B12" s="21">
        <v>190</v>
      </c>
      <c r="C12" s="21">
        <v>90</v>
      </c>
      <c r="D12" s="21">
        <v>535</v>
      </c>
      <c r="E12" s="21">
        <v>180</v>
      </c>
      <c r="F12" s="21">
        <v>7330</v>
      </c>
      <c r="G12" s="21">
        <v>92640</v>
      </c>
      <c r="H12" s="21">
        <v>4195</v>
      </c>
      <c r="I12" s="21">
        <v>2455</v>
      </c>
      <c r="J12" s="21">
        <v>22865</v>
      </c>
      <c r="K12" s="21">
        <v>30220</v>
      </c>
      <c r="L12" s="21">
        <v>30</v>
      </c>
      <c r="M12" s="21">
        <v>45</v>
      </c>
      <c r="N12" s="22">
        <v>15</v>
      </c>
    </row>
    <row r="13" spans="1:14" x14ac:dyDescent="0.3">
      <c r="A13" s="20" t="s">
        <v>28</v>
      </c>
      <c r="B13" s="21">
        <v>175</v>
      </c>
      <c r="C13" s="21">
        <v>50</v>
      </c>
      <c r="D13" s="21">
        <v>490</v>
      </c>
      <c r="E13" s="21">
        <v>205</v>
      </c>
      <c r="F13" s="21">
        <v>6140</v>
      </c>
      <c r="G13" s="21">
        <v>87605</v>
      </c>
      <c r="H13" s="21">
        <v>3135</v>
      </c>
      <c r="I13" s="21">
        <v>2135</v>
      </c>
      <c r="J13" s="21">
        <v>18465</v>
      </c>
      <c r="K13" s="21">
        <v>27250</v>
      </c>
      <c r="L13" s="21">
        <v>35</v>
      </c>
      <c r="M13" s="21">
        <v>60</v>
      </c>
      <c r="N13" s="22">
        <v>0</v>
      </c>
    </row>
    <row r="14" spans="1:14" x14ac:dyDescent="0.3">
      <c r="A14" s="20" t="s">
        <v>27</v>
      </c>
      <c r="B14" s="21">
        <v>155</v>
      </c>
      <c r="C14" s="21">
        <v>60</v>
      </c>
      <c r="D14" s="21">
        <v>415</v>
      </c>
      <c r="E14" s="21">
        <v>170</v>
      </c>
      <c r="F14" s="21">
        <v>5775</v>
      </c>
      <c r="G14" s="21">
        <v>80740</v>
      </c>
      <c r="H14" s="21">
        <v>2345</v>
      </c>
      <c r="I14" s="21">
        <v>1805</v>
      </c>
      <c r="J14" s="21">
        <v>13750</v>
      </c>
      <c r="K14" s="21">
        <v>23995</v>
      </c>
      <c r="L14" s="21">
        <v>35</v>
      </c>
      <c r="M14" s="21">
        <v>45</v>
      </c>
      <c r="N14" s="22">
        <v>10</v>
      </c>
    </row>
    <row r="15" spans="1:14" x14ac:dyDescent="0.3">
      <c r="A15" s="20" t="s">
        <v>26</v>
      </c>
      <c r="B15" s="21">
        <v>120</v>
      </c>
      <c r="C15" s="21">
        <v>20</v>
      </c>
      <c r="D15" s="21">
        <v>375</v>
      </c>
      <c r="E15" s="21">
        <v>140</v>
      </c>
      <c r="F15" s="21">
        <v>5350</v>
      </c>
      <c r="G15" s="21">
        <v>70565</v>
      </c>
      <c r="H15" s="21">
        <v>1600</v>
      </c>
      <c r="I15" s="21">
        <v>1105</v>
      </c>
      <c r="J15" s="21">
        <v>10745</v>
      </c>
      <c r="K15" s="21">
        <v>20375</v>
      </c>
      <c r="L15" s="21">
        <v>20</v>
      </c>
      <c r="M15" s="21">
        <v>25</v>
      </c>
      <c r="N15" s="22">
        <v>10</v>
      </c>
    </row>
    <row r="16" spans="1:14" x14ac:dyDescent="0.3">
      <c r="A16" s="20" t="s">
        <v>25</v>
      </c>
      <c r="B16" s="21">
        <v>95</v>
      </c>
      <c r="C16" s="21">
        <v>50</v>
      </c>
      <c r="D16" s="21">
        <v>310</v>
      </c>
      <c r="E16" s="21">
        <v>75</v>
      </c>
      <c r="F16" s="21">
        <v>4635</v>
      </c>
      <c r="G16" s="21">
        <v>59305</v>
      </c>
      <c r="H16" s="21">
        <v>1370</v>
      </c>
      <c r="I16" s="21">
        <v>610</v>
      </c>
      <c r="J16" s="21">
        <v>8970</v>
      </c>
      <c r="K16" s="21">
        <v>18315</v>
      </c>
      <c r="L16" s="21">
        <v>15</v>
      </c>
      <c r="M16" s="21">
        <v>15</v>
      </c>
      <c r="N16" s="22">
        <v>10</v>
      </c>
    </row>
    <row r="17" spans="1:14" x14ac:dyDescent="0.3">
      <c r="A17" s="20" t="s">
        <v>23</v>
      </c>
      <c r="B17" s="21">
        <v>120</v>
      </c>
      <c r="C17" s="21">
        <v>30</v>
      </c>
      <c r="D17" s="21">
        <v>210</v>
      </c>
      <c r="E17" s="21">
        <v>100</v>
      </c>
      <c r="F17" s="21">
        <v>3915</v>
      </c>
      <c r="G17" s="21">
        <v>51010</v>
      </c>
      <c r="H17" s="21">
        <v>1175</v>
      </c>
      <c r="I17" s="21">
        <v>560</v>
      </c>
      <c r="J17" s="21">
        <v>8140</v>
      </c>
      <c r="K17" s="21">
        <v>17970</v>
      </c>
      <c r="L17" s="21">
        <v>10</v>
      </c>
      <c r="M17" s="21">
        <v>30</v>
      </c>
      <c r="N17" s="22">
        <v>10</v>
      </c>
    </row>
    <row r="18" spans="1:14" x14ac:dyDescent="0.3">
      <c r="A18" s="20" t="s">
        <v>24</v>
      </c>
      <c r="B18" s="21">
        <v>155</v>
      </c>
      <c r="C18" s="21">
        <v>55</v>
      </c>
      <c r="D18" s="21">
        <v>715</v>
      </c>
      <c r="E18" s="21">
        <v>280</v>
      </c>
      <c r="F18" s="21">
        <v>7700</v>
      </c>
      <c r="G18" s="21">
        <v>111775</v>
      </c>
      <c r="H18" s="21">
        <v>2745</v>
      </c>
      <c r="I18" s="21">
        <v>1200</v>
      </c>
      <c r="J18" s="21">
        <v>18340</v>
      </c>
      <c r="K18" s="21">
        <v>45875</v>
      </c>
      <c r="L18" s="21">
        <v>20</v>
      </c>
      <c r="M18" s="21">
        <v>30</v>
      </c>
      <c r="N18" s="22">
        <v>0</v>
      </c>
    </row>
    <row r="19" spans="1:14" x14ac:dyDescent="0.3">
      <c r="A19" s="20" t="s">
        <v>158</v>
      </c>
      <c r="B19" s="21">
        <v>80</v>
      </c>
      <c r="C19" s="21">
        <v>10</v>
      </c>
      <c r="D19" s="21">
        <v>195</v>
      </c>
      <c r="E19" s="21">
        <v>105</v>
      </c>
      <c r="F19" s="21">
        <v>2800</v>
      </c>
      <c r="G19" s="21">
        <v>42155</v>
      </c>
      <c r="H19" s="21">
        <v>1035</v>
      </c>
      <c r="I19" s="21">
        <v>495</v>
      </c>
      <c r="J19" s="21">
        <v>7150</v>
      </c>
      <c r="K19" s="21">
        <v>16255</v>
      </c>
      <c r="L19" s="21">
        <v>10</v>
      </c>
      <c r="M19" s="21">
        <v>10</v>
      </c>
      <c r="N19" s="22">
        <v>0</v>
      </c>
    </row>
    <row r="20" spans="1:14" x14ac:dyDescent="0.3">
      <c r="A20" s="20" t="s">
        <v>159</v>
      </c>
      <c r="B20" s="21">
        <v>25</v>
      </c>
      <c r="C20" s="21">
        <v>25</v>
      </c>
      <c r="D20" s="21">
        <v>190</v>
      </c>
      <c r="E20" s="21">
        <v>95</v>
      </c>
      <c r="F20" s="21">
        <v>2170</v>
      </c>
      <c r="G20" s="21">
        <v>29475</v>
      </c>
      <c r="H20" s="21">
        <v>740</v>
      </c>
      <c r="I20" s="21">
        <v>320</v>
      </c>
      <c r="J20" s="21">
        <v>5095</v>
      </c>
      <c r="K20" s="21">
        <v>12415</v>
      </c>
      <c r="L20" s="21">
        <v>0</v>
      </c>
      <c r="M20" s="21">
        <v>10</v>
      </c>
      <c r="N20" s="22">
        <v>0</v>
      </c>
    </row>
    <row r="21" spans="1:14" x14ac:dyDescent="0.3">
      <c r="A21" s="20" t="s">
        <v>160</v>
      </c>
      <c r="B21" s="21">
        <v>25</v>
      </c>
      <c r="C21" s="21">
        <v>20</v>
      </c>
      <c r="D21" s="21">
        <v>160</v>
      </c>
      <c r="E21" s="21">
        <v>60</v>
      </c>
      <c r="F21" s="21">
        <v>1345</v>
      </c>
      <c r="G21" s="21">
        <v>20600</v>
      </c>
      <c r="H21" s="21">
        <v>485</v>
      </c>
      <c r="I21" s="21">
        <v>190</v>
      </c>
      <c r="J21" s="21">
        <v>3230</v>
      </c>
      <c r="K21" s="21">
        <v>8540</v>
      </c>
      <c r="L21" s="21">
        <v>0</v>
      </c>
      <c r="M21" s="21">
        <v>10</v>
      </c>
      <c r="N21" s="22">
        <v>0</v>
      </c>
    </row>
    <row r="22" spans="1:14" x14ac:dyDescent="0.3">
      <c r="A22" s="20" t="s">
        <v>161</v>
      </c>
      <c r="B22" s="21">
        <v>20</v>
      </c>
      <c r="C22" s="21">
        <v>0</v>
      </c>
      <c r="D22" s="21">
        <v>95</v>
      </c>
      <c r="E22" s="21">
        <v>15</v>
      </c>
      <c r="F22" s="21">
        <v>870</v>
      </c>
      <c r="G22" s="21">
        <v>12105</v>
      </c>
      <c r="H22" s="21">
        <v>315</v>
      </c>
      <c r="I22" s="21">
        <v>120</v>
      </c>
      <c r="J22" s="21">
        <v>1640</v>
      </c>
      <c r="K22" s="21">
        <v>5245</v>
      </c>
      <c r="L22" s="21">
        <v>0</v>
      </c>
      <c r="M22" s="21">
        <v>0</v>
      </c>
      <c r="N22" s="22">
        <v>0</v>
      </c>
    </row>
    <row r="23" spans="1:14" x14ac:dyDescent="0.3">
      <c r="A23" s="20" t="s">
        <v>162</v>
      </c>
      <c r="B23" s="21">
        <v>0</v>
      </c>
      <c r="C23" s="21">
        <v>0</v>
      </c>
      <c r="D23" s="21">
        <v>70</v>
      </c>
      <c r="E23" s="21">
        <v>0</v>
      </c>
      <c r="F23" s="21">
        <v>515</v>
      </c>
      <c r="G23" s="21">
        <v>7445</v>
      </c>
      <c r="H23" s="21">
        <v>175</v>
      </c>
      <c r="I23" s="21">
        <v>80</v>
      </c>
      <c r="J23" s="21">
        <v>1225</v>
      </c>
      <c r="K23" s="21">
        <v>3420</v>
      </c>
      <c r="L23" s="21">
        <v>0</v>
      </c>
      <c r="M23" s="21">
        <v>0</v>
      </c>
      <c r="N23" s="22">
        <v>0</v>
      </c>
    </row>
    <row r="24" spans="1:14" x14ac:dyDescent="0.3">
      <c r="A24" s="20" t="s">
        <v>163</v>
      </c>
      <c r="B24" s="21">
        <v>10</v>
      </c>
      <c r="C24" s="21">
        <v>0</v>
      </c>
      <c r="D24" s="21">
        <v>45</v>
      </c>
      <c r="E24" s="21">
        <v>10</v>
      </c>
      <c r="F24" s="21">
        <v>395</v>
      </c>
      <c r="G24" s="21">
        <v>5455</v>
      </c>
      <c r="H24" s="21">
        <v>115</v>
      </c>
      <c r="I24" s="21">
        <v>50</v>
      </c>
      <c r="J24" s="21">
        <v>870</v>
      </c>
      <c r="K24" s="21">
        <v>2320</v>
      </c>
      <c r="L24" s="21">
        <v>0</v>
      </c>
      <c r="M24" s="21">
        <v>10</v>
      </c>
      <c r="N24" s="22">
        <v>0</v>
      </c>
    </row>
    <row r="25" spans="1:14" x14ac:dyDescent="0.3">
      <c r="A25" s="20" t="s">
        <v>164</v>
      </c>
      <c r="B25" s="21">
        <v>0</v>
      </c>
      <c r="C25" s="21">
        <v>0</v>
      </c>
      <c r="D25" s="21">
        <v>20</v>
      </c>
      <c r="E25" s="21">
        <v>0</v>
      </c>
      <c r="F25" s="21">
        <v>105</v>
      </c>
      <c r="G25" s="21">
        <v>1585</v>
      </c>
      <c r="H25" s="21">
        <v>35</v>
      </c>
      <c r="I25" s="21">
        <v>25</v>
      </c>
      <c r="J25" s="21">
        <v>270</v>
      </c>
      <c r="K25" s="21">
        <v>800</v>
      </c>
      <c r="L25" s="21">
        <v>0</v>
      </c>
      <c r="M25" s="21">
        <v>0</v>
      </c>
      <c r="N25" s="22">
        <v>0</v>
      </c>
    </row>
    <row r="26" spans="1:14" x14ac:dyDescent="0.3">
      <c r="A26" s="20" t="s">
        <v>165</v>
      </c>
      <c r="B26" s="21">
        <v>0</v>
      </c>
      <c r="C26" s="21">
        <v>0</v>
      </c>
      <c r="D26" s="21">
        <v>10</v>
      </c>
      <c r="E26" s="21">
        <v>0</v>
      </c>
      <c r="F26" s="21">
        <v>15</v>
      </c>
      <c r="G26" s="21">
        <v>335</v>
      </c>
      <c r="H26" s="21">
        <v>0</v>
      </c>
      <c r="I26" s="21">
        <v>0</v>
      </c>
      <c r="J26" s="21">
        <v>60</v>
      </c>
      <c r="K26" s="21">
        <v>235</v>
      </c>
      <c r="L26" s="21">
        <v>0</v>
      </c>
      <c r="M26" s="21">
        <v>0</v>
      </c>
      <c r="N26" s="22">
        <v>0</v>
      </c>
    </row>
    <row r="27" spans="1:14" x14ac:dyDescent="0.3">
      <c r="A27" s="20" t="s">
        <v>166</v>
      </c>
      <c r="B27" s="21">
        <v>0</v>
      </c>
      <c r="C27" s="21">
        <v>0</v>
      </c>
      <c r="D27" s="21">
        <v>0</v>
      </c>
      <c r="E27" s="21">
        <v>0</v>
      </c>
      <c r="F27" s="21">
        <v>10</v>
      </c>
      <c r="G27" s="21">
        <v>70</v>
      </c>
      <c r="H27" s="21">
        <v>20</v>
      </c>
      <c r="I27" s="21">
        <v>0</v>
      </c>
      <c r="J27" s="21">
        <v>20</v>
      </c>
      <c r="K27" s="21">
        <v>75</v>
      </c>
      <c r="L27" s="21">
        <v>0</v>
      </c>
      <c r="M27" s="21">
        <v>0</v>
      </c>
      <c r="N27" s="22">
        <v>0</v>
      </c>
    </row>
    <row r="28" spans="1:14" x14ac:dyDescent="0.3">
      <c r="B28" s="2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3">
      <c r="A29" s="20" t="s">
        <v>231</v>
      </c>
      <c r="B29" s="21" t="s">
        <v>143</v>
      </c>
      <c r="C29" s="21" t="s">
        <v>144</v>
      </c>
      <c r="D29" s="21" t="s">
        <v>145</v>
      </c>
      <c r="E29" s="21" t="s">
        <v>146</v>
      </c>
      <c r="F29" s="21" t="s">
        <v>147</v>
      </c>
      <c r="G29" s="21" t="s">
        <v>148</v>
      </c>
      <c r="H29" s="21" t="s">
        <v>149</v>
      </c>
      <c r="I29" s="21" t="s">
        <v>150</v>
      </c>
      <c r="J29" s="21" t="s">
        <v>151</v>
      </c>
      <c r="K29" s="21" t="s">
        <v>152</v>
      </c>
      <c r="L29" s="21" t="s">
        <v>153</v>
      </c>
      <c r="M29" s="21" t="s">
        <v>154</v>
      </c>
      <c r="N29" s="22" t="s">
        <v>155</v>
      </c>
    </row>
    <row r="30" spans="1:14" x14ac:dyDescent="0.3">
      <c r="A30" s="20" t="s">
        <v>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1:14" x14ac:dyDescent="0.3">
      <c r="A31" s="20" t="s">
        <v>35</v>
      </c>
      <c r="B31" s="21">
        <v>140</v>
      </c>
      <c r="C31" s="21">
        <v>70</v>
      </c>
      <c r="D31" s="21">
        <v>545</v>
      </c>
      <c r="E31" s="21">
        <v>185</v>
      </c>
      <c r="F31" s="21">
        <v>6510</v>
      </c>
      <c r="G31" s="21">
        <v>77375</v>
      </c>
      <c r="H31" s="21">
        <v>3955</v>
      </c>
      <c r="I31" s="21">
        <v>3020</v>
      </c>
      <c r="J31" s="21">
        <v>19690</v>
      </c>
      <c r="K31" s="21">
        <v>22460</v>
      </c>
      <c r="L31" s="21">
        <v>0</v>
      </c>
      <c r="M31" s="21">
        <v>20</v>
      </c>
      <c r="N31" s="22">
        <v>10</v>
      </c>
    </row>
    <row r="32" spans="1:14" x14ac:dyDescent="0.3">
      <c r="A32" s="20" t="s">
        <v>34</v>
      </c>
      <c r="B32" s="21">
        <v>165</v>
      </c>
      <c r="C32" s="21">
        <v>60</v>
      </c>
      <c r="D32" s="21">
        <v>460</v>
      </c>
      <c r="E32" s="21">
        <v>200</v>
      </c>
      <c r="F32" s="21">
        <v>6925</v>
      </c>
      <c r="G32" s="21">
        <v>86195</v>
      </c>
      <c r="H32" s="21">
        <v>3120</v>
      </c>
      <c r="I32" s="21">
        <v>2570</v>
      </c>
      <c r="J32" s="21">
        <v>19910</v>
      </c>
      <c r="K32" s="21">
        <v>24355</v>
      </c>
      <c r="L32" s="21">
        <v>35</v>
      </c>
      <c r="M32" s="21">
        <v>70</v>
      </c>
      <c r="N32" s="22">
        <v>0</v>
      </c>
    </row>
    <row r="33" spans="1:14" x14ac:dyDescent="0.3">
      <c r="A33" s="20" t="s">
        <v>33</v>
      </c>
      <c r="B33" s="21">
        <v>170</v>
      </c>
      <c r="C33" s="21">
        <v>70</v>
      </c>
      <c r="D33" s="21">
        <v>435</v>
      </c>
      <c r="E33" s="21">
        <v>145</v>
      </c>
      <c r="F33" s="21">
        <v>6250</v>
      </c>
      <c r="G33" s="21">
        <v>82870</v>
      </c>
      <c r="H33" s="21">
        <v>2585</v>
      </c>
      <c r="I33" s="21">
        <v>2325</v>
      </c>
      <c r="J33" s="21">
        <v>16340</v>
      </c>
      <c r="K33" s="21">
        <v>24165</v>
      </c>
      <c r="L33" s="21">
        <v>30</v>
      </c>
      <c r="M33" s="21">
        <v>45</v>
      </c>
      <c r="N33" s="22">
        <v>10</v>
      </c>
    </row>
    <row r="34" spans="1:14" x14ac:dyDescent="0.3">
      <c r="A34" s="20" t="s">
        <v>43</v>
      </c>
      <c r="B34" s="21">
        <f t="shared" ref="B34:N34" si="0">B8+B9</f>
        <v>440</v>
      </c>
      <c r="C34" s="21">
        <f t="shared" si="0"/>
        <v>160</v>
      </c>
      <c r="D34" s="21">
        <f t="shared" si="0"/>
        <v>1190</v>
      </c>
      <c r="E34" s="21">
        <f t="shared" si="0"/>
        <v>305</v>
      </c>
      <c r="F34" s="21">
        <f t="shared" si="0"/>
        <v>13775</v>
      </c>
      <c r="G34" s="21">
        <f t="shared" si="0"/>
        <v>166265</v>
      </c>
      <c r="H34" s="21">
        <f t="shared" si="0"/>
        <v>5985</v>
      </c>
      <c r="I34" s="21">
        <f t="shared" si="0"/>
        <v>3870</v>
      </c>
      <c r="J34" s="21">
        <f t="shared" si="0"/>
        <v>27365</v>
      </c>
      <c r="K34" s="21">
        <f t="shared" si="0"/>
        <v>52365</v>
      </c>
      <c r="L34" s="21">
        <f t="shared" si="0"/>
        <v>130</v>
      </c>
      <c r="M34" s="21">
        <f t="shared" si="0"/>
        <v>80</v>
      </c>
      <c r="N34" s="22">
        <f t="shared" si="0"/>
        <v>10</v>
      </c>
    </row>
    <row r="35" spans="1:14" x14ac:dyDescent="0.3">
      <c r="A35" s="20" t="s">
        <v>42</v>
      </c>
      <c r="B35" s="21">
        <f t="shared" ref="B35:N35" si="1">B10+B11+B12+B13</f>
        <v>1080</v>
      </c>
      <c r="C35" s="21">
        <f t="shared" si="1"/>
        <v>340</v>
      </c>
      <c r="D35" s="21">
        <f t="shared" si="1"/>
        <v>3255</v>
      </c>
      <c r="E35" s="21">
        <f t="shared" si="1"/>
        <v>930</v>
      </c>
      <c r="F35" s="21">
        <f t="shared" si="1"/>
        <v>29500</v>
      </c>
      <c r="G35" s="21">
        <f t="shared" si="1"/>
        <v>364305</v>
      </c>
      <c r="H35" s="21">
        <f t="shared" si="1"/>
        <v>17185</v>
      </c>
      <c r="I35" s="21">
        <f t="shared" si="1"/>
        <v>12895</v>
      </c>
      <c r="J35" s="21">
        <f t="shared" si="1"/>
        <v>87680</v>
      </c>
      <c r="K35" s="21">
        <f t="shared" si="1"/>
        <v>115830</v>
      </c>
      <c r="L35" s="21">
        <f t="shared" si="1"/>
        <v>205</v>
      </c>
      <c r="M35" s="21">
        <f t="shared" si="1"/>
        <v>245</v>
      </c>
      <c r="N35" s="22">
        <f t="shared" si="1"/>
        <v>40</v>
      </c>
    </row>
    <row r="36" spans="1:14" x14ac:dyDescent="0.3">
      <c r="A36" s="20" t="s">
        <v>41</v>
      </c>
      <c r="B36" s="21">
        <f t="shared" ref="B36:N36" si="2">B14+B15+B16+B17</f>
        <v>490</v>
      </c>
      <c r="C36" s="21">
        <f t="shared" si="2"/>
        <v>160</v>
      </c>
      <c r="D36" s="21">
        <f t="shared" si="2"/>
        <v>1310</v>
      </c>
      <c r="E36" s="21">
        <f t="shared" si="2"/>
        <v>485</v>
      </c>
      <c r="F36" s="21">
        <f t="shared" si="2"/>
        <v>19675</v>
      </c>
      <c r="G36" s="21">
        <f t="shared" si="2"/>
        <v>261620</v>
      </c>
      <c r="H36" s="21">
        <f t="shared" si="2"/>
        <v>6490</v>
      </c>
      <c r="I36" s="21">
        <f t="shared" si="2"/>
        <v>4080</v>
      </c>
      <c r="J36" s="21">
        <f t="shared" si="2"/>
        <v>41605</v>
      </c>
      <c r="K36" s="21">
        <f t="shared" si="2"/>
        <v>80655</v>
      </c>
      <c r="L36" s="21">
        <f t="shared" si="2"/>
        <v>80</v>
      </c>
      <c r="M36" s="21">
        <f t="shared" si="2"/>
        <v>115</v>
      </c>
      <c r="N36" s="22">
        <f t="shared" si="2"/>
        <v>40</v>
      </c>
    </row>
    <row r="37" spans="1:14" x14ac:dyDescent="0.3">
      <c r="A37" s="20" t="s">
        <v>24</v>
      </c>
      <c r="B37" s="21">
        <f t="shared" ref="B37:N37" si="3">B18</f>
        <v>155</v>
      </c>
      <c r="C37" s="21">
        <f t="shared" si="3"/>
        <v>55</v>
      </c>
      <c r="D37" s="21">
        <f t="shared" si="3"/>
        <v>715</v>
      </c>
      <c r="E37" s="21">
        <f t="shared" si="3"/>
        <v>280</v>
      </c>
      <c r="F37" s="21">
        <f t="shared" si="3"/>
        <v>7700</v>
      </c>
      <c r="G37" s="21">
        <f t="shared" si="3"/>
        <v>111775</v>
      </c>
      <c r="H37" s="21">
        <f t="shared" si="3"/>
        <v>2745</v>
      </c>
      <c r="I37" s="21">
        <f t="shared" si="3"/>
        <v>1200</v>
      </c>
      <c r="J37" s="21">
        <f t="shared" si="3"/>
        <v>18340</v>
      </c>
      <c r="K37" s="21">
        <f t="shared" si="3"/>
        <v>45875</v>
      </c>
      <c r="L37" s="21">
        <f t="shared" si="3"/>
        <v>20</v>
      </c>
      <c r="M37" s="21">
        <f t="shared" si="3"/>
        <v>30</v>
      </c>
      <c r="N37" s="22">
        <f t="shared" si="3"/>
        <v>0</v>
      </c>
    </row>
    <row r="38" spans="1:14" x14ac:dyDescent="0.3">
      <c r="A38" s="20" t="s">
        <v>167</v>
      </c>
      <c r="B38" s="21">
        <f t="shared" ref="B38:N38" si="4">SUM(B31:B37)</f>
        <v>2640</v>
      </c>
      <c r="C38" s="21">
        <f t="shared" si="4"/>
        <v>915</v>
      </c>
      <c r="D38" s="21">
        <f t="shared" si="4"/>
        <v>7910</v>
      </c>
      <c r="E38" s="21">
        <f t="shared" si="4"/>
        <v>2530</v>
      </c>
      <c r="F38" s="21">
        <f t="shared" si="4"/>
        <v>90335</v>
      </c>
      <c r="G38" s="21">
        <f t="shared" si="4"/>
        <v>1150405</v>
      </c>
      <c r="H38" s="21">
        <f t="shared" si="4"/>
        <v>42065</v>
      </c>
      <c r="I38" s="21">
        <f t="shared" si="4"/>
        <v>29960</v>
      </c>
      <c r="J38" s="21">
        <f t="shared" si="4"/>
        <v>230930</v>
      </c>
      <c r="K38" s="21">
        <f t="shared" si="4"/>
        <v>365705</v>
      </c>
      <c r="L38" s="21">
        <f t="shared" si="4"/>
        <v>500</v>
      </c>
      <c r="M38" s="21">
        <f t="shared" si="4"/>
        <v>605</v>
      </c>
      <c r="N38" s="22">
        <f t="shared" si="4"/>
        <v>110</v>
      </c>
    </row>
    <row r="39" spans="1:14" x14ac:dyDescent="0.3">
      <c r="A39" s="20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3">
      <c r="A40" s="20" t="s">
        <v>168</v>
      </c>
      <c r="B40" s="21" t="s">
        <v>143</v>
      </c>
      <c r="C40" s="21" t="s">
        <v>144</v>
      </c>
      <c r="D40" s="21" t="s">
        <v>145</v>
      </c>
      <c r="E40" s="21" t="s">
        <v>146</v>
      </c>
      <c r="F40" s="21" t="s">
        <v>147</v>
      </c>
      <c r="G40" s="21" t="s">
        <v>148</v>
      </c>
      <c r="H40" s="21" t="s">
        <v>149</v>
      </c>
      <c r="I40" s="21" t="s">
        <v>150</v>
      </c>
      <c r="J40" s="21" t="s">
        <v>151</v>
      </c>
      <c r="K40" s="21" t="s">
        <v>152</v>
      </c>
      <c r="L40" s="21" t="s">
        <v>153</v>
      </c>
      <c r="M40" s="21" t="s">
        <v>154</v>
      </c>
      <c r="N40" s="22" t="s">
        <v>155</v>
      </c>
    </row>
    <row r="41" spans="1:14" x14ac:dyDescent="0.3">
      <c r="A41" s="20" t="s">
        <v>35</v>
      </c>
      <c r="B41" s="24">
        <f t="shared" ref="B41:N47" si="5">B31/B$38</f>
        <v>5.3030303030303032E-2</v>
      </c>
      <c r="C41" s="24">
        <f t="shared" si="5"/>
        <v>7.650273224043716E-2</v>
      </c>
      <c r="D41" s="24">
        <f t="shared" si="5"/>
        <v>6.890012642225031E-2</v>
      </c>
      <c r="E41" s="24">
        <f t="shared" si="5"/>
        <v>7.3122529644268769E-2</v>
      </c>
      <c r="F41" s="24">
        <f t="shared" si="5"/>
        <v>7.2065091049980629E-2</v>
      </c>
      <c r="G41" s="24">
        <f t="shared" si="5"/>
        <v>6.7258921857954374E-2</v>
      </c>
      <c r="H41" s="24">
        <f t="shared" si="5"/>
        <v>9.4021157732081306E-2</v>
      </c>
      <c r="I41" s="24">
        <f t="shared" si="5"/>
        <v>0.10080106809078772</v>
      </c>
      <c r="J41" s="24">
        <f t="shared" si="5"/>
        <v>8.5263932793487207E-2</v>
      </c>
      <c r="K41" s="24">
        <f t="shared" si="5"/>
        <v>6.141562188102432E-2</v>
      </c>
      <c r="L41" s="24">
        <f t="shared" si="5"/>
        <v>0</v>
      </c>
      <c r="M41" s="24">
        <f t="shared" si="5"/>
        <v>3.3057851239669422E-2</v>
      </c>
      <c r="N41" s="25">
        <f t="shared" si="5"/>
        <v>9.0909090909090912E-2</v>
      </c>
    </row>
    <row r="42" spans="1:14" x14ac:dyDescent="0.3">
      <c r="A42" s="20" t="s">
        <v>34</v>
      </c>
      <c r="B42" s="24">
        <f t="shared" si="5"/>
        <v>6.25E-2</v>
      </c>
      <c r="C42" s="24">
        <f t="shared" si="5"/>
        <v>6.5573770491803282E-2</v>
      </c>
      <c r="D42" s="24">
        <f t="shared" si="5"/>
        <v>5.8154235145385591E-2</v>
      </c>
      <c r="E42" s="24">
        <f t="shared" si="5"/>
        <v>7.9051383399209488E-2</v>
      </c>
      <c r="F42" s="24">
        <f t="shared" si="5"/>
        <v>7.6659102230586154E-2</v>
      </c>
      <c r="G42" s="24">
        <f t="shared" si="5"/>
        <v>7.4925787005445901E-2</v>
      </c>
      <c r="H42" s="24">
        <f t="shared" si="5"/>
        <v>7.4170925947937713E-2</v>
      </c>
      <c r="I42" s="24">
        <f t="shared" si="5"/>
        <v>8.5781041388518026E-2</v>
      </c>
      <c r="J42" s="24">
        <f t="shared" si="5"/>
        <v>8.6216602433637893E-2</v>
      </c>
      <c r="K42" s="24">
        <f t="shared" si="5"/>
        <v>6.6597394074458915E-2</v>
      </c>
      <c r="L42" s="24">
        <f t="shared" si="5"/>
        <v>7.0000000000000007E-2</v>
      </c>
      <c r="M42" s="24">
        <f t="shared" si="5"/>
        <v>0.11570247933884298</v>
      </c>
      <c r="N42" s="25">
        <f t="shared" si="5"/>
        <v>0</v>
      </c>
    </row>
    <row r="43" spans="1:14" x14ac:dyDescent="0.3">
      <c r="A43" s="20" t="s">
        <v>33</v>
      </c>
      <c r="B43" s="24">
        <f t="shared" si="5"/>
        <v>6.4393939393939392E-2</v>
      </c>
      <c r="C43" s="24">
        <f t="shared" si="5"/>
        <v>7.650273224043716E-2</v>
      </c>
      <c r="D43" s="24">
        <f t="shared" si="5"/>
        <v>5.4993678887484194E-2</v>
      </c>
      <c r="E43" s="24">
        <f t="shared" si="5"/>
        <v>5.731225296442688E-2</v>
      </c>
      <c r="F43" s="24">
        <f t="shared" si="5"/>
        <v>6.9186915370565122E-2</v>
      </c>
      <c r="G43" s="24">
        <f t="shared" si="5"/>
        <v>7.2035500541113781E-2</v>
      </c>
      <c r="H43" s="24">
        <f t="shared" si="5"/>
        <v>6.1452513966480445E-2</v>
      </c>
      <c r="I43" s="24">
        <f t="shared" si="5"/>
        <v>7.7603471295060081E-2</v>
      </c>
      <c r="J43" s="24">
        <f t="shared" si="5"/>
        <v>7.0757372363919796E-2</v>
      </c>
      <c r="K43" s="24">
        <f t="shared" si="5"/>
        <v>6.6077849632900837E-2</v>
      </c>
      <c r="L43" s="24">
        <f t="shared" si="5"/>
        <v>0.06</v>
      </c>
      <c r="M43" s="24">
        <f t="shared" si="5"/>
        <v>7.43801652892562E-2</v>
      </c>
      <c r="N43" s="25">
        <f t="shared" si="5"/>
        <v>9.0909090909090912E-2</v>
      </c>
    </row>
    <row r="44" spans="1:14" x14ac:dyDescent="0.3">
      <c r="A44" s="20" t="s">
        <v>43</v>
      </c>
      <c r="B44" s="24">
        <f t="shared" si="5"/>
        <v>0.16666666666666666</v>
      </c>
      <c r="C44" s="24">
        <f t="shared" si="5"/>
        <v>0.17486338797814208</v>
      </c>
      <c r="D44" s="24">
        <f t="shared" si="5"/>
        <v>0.15044247787610621</v>
      </c>
      <c r="E44" s="24">
        <f t="shared" si="5"/>
        <v>0.12055335968379446</v>
      </c>
      <c r="F44" s="24">
        <f t="shared" si="5"/>
        <v>0.15248796147672553</v>
      </c>
      <c r="G44" s="24">
        <f t="shared" si="5"/>
        <v>0.14452736210291159</v>
      </c>
      <c r="H44" s="24">
        <f t="shared" si="5"/>
        <v>0.14227980506359206</v>
      </c>
      <c r="I44" s="24">
        <f t="shared" si="5"/>
        <v>0.12917222963951935</v>
      </c>
      <c r="J44" s="24">
        <f t="shared" si="5"/>
        <v>0.11849911228510804</v>
      </c>
      <c r="K44" s="24">
        <f t="shared" si="5"/>
        <v>0.14318918253783788</v>
      </c>
      <c r="L44" s="24">
        <f t="shared" si="5"/>
        <v>0.26</v>
      </c>
      <c r="M44" s="24">
        <f t="shared" si="5"/>
        <v>0.13223140495867769</v>
      </c>
      <c r="N44" s="25">
        <f t="shared" si="5"/>
        <v>9.0909090909090912E-2</v>
      </c>
    </row>
    <row r="45" spans="1:14" x14ac:dyDescent="0.3">
      <c r="A45" s="20" t="s">
        <v>42</v>
      </c>
      <c r="B45" s="24">
        <f t="shared" si="5"/>
        <v>0.40909090909090912</v>
      </c>
      <c r="C45" s="24">
        <f t="shared" si="5"/>
        <v>0.37158469945355194</v>
      </c>
      <c r="D45" s="24">
        <f t="shared" si="5"/>
        <v>0.41150442477876104</v>
      </c>
      <c r="E45" s="24">
        <f t="shared" si="5"/>
        <v>0.3675889328063241</v>
      </c>
      <c r="F45" s="24">
        <f t="shared" si="5"/>
        <v>0.32656224054906735</v>
      </c>
      <c r="G45" s="24">
        <f t="shared" si="5"/>
        <v>0.3166754316957941</v>
      </c>
      <c r="H45" s="24">
        <f t="shared" si="5"/>
        <v>0.40853441103054794</v>
      </c>
      <c r="I45" s="24">
        <f t="shared" si="5"/>
        <v>0.43040720961281709</v>
      </c>
      <c r="J45" s="24">
        <f t="shared" si="5"/>
        <v>0.37968215476551337</v>
      </c>
      <c r="K45" s="24">
        <f t="shared" si="5"/>
        <v>0.31673069824038502</v>
      </c>
      <c r="L45" s="24">
        <f t="shared" si="5"/>
        <v>0.41</v>
      </c>
      <c r="M45" s="24">
        <f t="shared" si="5"/>
        <v>0.4049586776859504</v>
      </c>
      <c r="N45" s="25">
        <f t="shared" si="5"/>
        <v>0.36363636363636365</v>
      </c>
    </row>
    <row r="46" spans="1:14" x14ac:dyDescent="0.3">
      <c r="A46" s="20" t="s">
        <v>41</v>
      </c>
      <c r="B46" s="24">
        <f t="shared" si="5"/>
        <v>0.18560606060606061</v>
      </c>
      <c r="C46" s="24">
        <f t="shared" si="5"/>
        <v>0.17486338797814208</v>
      </c>
      <c r="D46" s="24">
        <f t="shared" si="5"/>
        <v>0.16561314791403287</v>
      </c>
      <c r="E46" s="24">
        <f t="shared" si="5"/>
        <v>0.19169960474308301</v>
      </c>
      <c r="F46" s="24">
        <f t="shared" si="5"/>
        <v>0.21780040958653898</v>
      </c>
      <c r="G46" s="24">
        <f t="shared" si="5"/>
        <v>0.22741556234543486</v>
      </c>
      <c r="H46" s="24">
        <f t="shared" si="5"/>
        <v>0.1542850350647807</v>
      </c>
      <c r="I46" s="24">
        <f t="shared" si="5"/>
        <v>0.13618157543391188</v>
      </c>
      <c r="J46" s="24">
        <f t="shared" si="5"/>
        <v>0.18016281990213484</v>
      </c>
      <c r="K46" s="24">
        <f t="shared" si="5"/>
        <v>0.22054661544140769</v>
      </c>
      <c r="L46" s="24">
        <f t="shared" si="5"/>
        <v>0.16</v>
      </c>
      <c r="M46" s="24">
        <f t="shared" si="5"/>
        <v>0.19008264462809918</v>
      </c>
      <c r="N46" s="25">
        <f t="shared" si="5"/>
        <v>0.36363636363636365</v>
      </c>
    </row>
    <row r="47" spans="1:14" x14ac:dyDescent="0.3">
      <c r="A47" s="20" t="s">
        <v>24</v>
      </c>
      <c r="B47" s="24">
        <f t="shared" si="5"/>
        <v>5.8712121212121215E-2</v>
      </c>
      <c r="C47" s="24">
        <f t="shared" si="5"/>
        <v>6.0109289617486336E-2</v>
      </c>
      <c r="D47" s="24">
        <f t="shared" si="5"/>
        <v>9.0391908975979776E-2</v>
      </c>
      <c r="E47" s="24">
        <f t="shared" si="5"/>
        <v>0.11067193675889328</v>
      </c>
      <c r="F47" s="24">
        <f t="shared" si="5"/>
        <v>8.5238279736536221E-2</v>
      </c>
      <c r="G47" s="24">
        <f t="shared" si="5"/>
        <v>9.7161434451345396E-2</v>
      </c>
      <c r="H47" s="24">
        <f t="shared" si="5"/>
        <v>6.5256151194579823E-2</v>
      </c>
      <c r="I47" s="24">
        <f t="shared" si="5"/>
        <v>4.0053404539385849E-2</v>
      </c>
      <c r="J47" s="24">
        <f t="shared" si="5"/>
        <v>7.9418005456198842E-2</v>
      </c>
      <c r="K47" s="24">
        <f t="shared" si="5"/>
        <v>0.12544263819198534</v>
      </c>
      <c r="L47" s="24">
        <f t="shared" si="5"/>
        <v>0.04</v>
      </c>
      <c r="M47" s="24">
        <f t="shared" si="5"/>
        <v>4.9586776859504134E-2</v>
      </c>
      <c r="N47" s="25">
        <f t="shared" si="5"/>
        <v>0</v>
      </c>
    </row>
    <row r="48" spans="1:14" x14ac:dyDescent="0.3">
      <c r="A48" s="10" t="s">
        <v>167</v>
      </c>
      <c r="B48" s="24">
        <f t="shared" ref="B48:N48" si="6">SUM(B41:B47)</f>
        <v>0.99999999999999989</v>
      </c>
      <c r="C48" s="24">
        <f t="shared" si="6"/>
        <v>0.99999999999999989</v>
      </c>
      <c r="D48" s="24">
        <f t="shared" si="6"/>
        <v>0.99999999999999989</v>
      </c>
      <c r="E48" s="24">
        <f t="shared" si="6"/>
        <v>1</v>
      </c>
      <c r="F48" s="24">
        <f t="shared" si="6"/>
        <v>1</v>
      </c>
      <c r="G48" s="24">
        <f t="shared" si="6"/>
        <v>1</v>
      </c>
      <c r="H48" s="24">
        <f t="shared" si="6"/>
        <v>0.99999999999999989</v>
      </c>
      <c r="I48" s="24">
        <f t="shared" si="6"/>
        <v>1</v>
      </c>
      <c r="J48" s="24">
        <f t="shared" si="6"/>
        <v>1</v>
      </c>
      <c r="K48" s="24">
        <f t="shared" si="6"/>
        <v>1</v>
      </c>
      <c r="L48" s="24">
        <f t="shared" si="6"/>
        <v>1</v>
      </c>
      <c r="M48" s="24">
        <f t="shared" si="6"/>
        <v>1</v>
      </c>
      <c r="N48" s="25">
        <f t="shared" si="6"/>
        <v>1</v>
      </c>
    </row>
    <row r="49" spans="1:14" x14ac:dyDescent="0.3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1:14" x14ac:dyDescent="0.3">
      <c r="A50" s="20" t="s">
        <v>44</v>
      </c>
      <c r="B50" s="21" t="s">
        <v>143</v>
      </c>
      <c r="C50" s="21" t="s">
        <v>144</v>
      </c>
      <c r="D50" s="21" t="s">
        <v>145</v>
      </c>
      <c r="E50" s="21" t="s">
        <v>146</v>
      </c>
      <c r="F50" s="21" t="s">
        <v>147</v>
      </c>
      <c r="G50" s="21" t="s">
        <v>148</v>
      </c>
      <c r="H50" s="21" t="s">
        <v>149</v>
      </c>
      <c r="I50" s="21" t="s">
        <v>150</v>
      </c>
      <c r="J50" s="21" t="s">
        <v>151</v>
      </c>
      <c r="K50" s="21" t="s">
        <v>152</v>
      </c>
      <c r="L50" s="21" t="s">
        <v>153</v>
      </c>
      <c r="M50" s="21" t="s">
        <v>154</v>
      </c>
      <c r="N50" s="21" t="s">
        <v>155</v>
      </c>
    </row>
    <row r="51" spans="1:14" x14ac:dyDescent="0.3">
      <c r="A51" s="20" t="s">
        <v>46</v>
      </c>
      <c r="B51" s="20">
        <v>1540</v>
      </c>
      <c r="C51" s="20">
        <v>470</v>
      </c>
      <c r="D51" s="20">
        <v>4385</v>
      </c>
      <c r="E51" s="20">
        <v>1380</v>
      </c>
      <c r="F51" s="20">
        <v>46745</v>
      </c>
      <c r="G51" s="20">
        <v>582010</v>
      </c>
      <c r="H51" s="20">
        <v>22205</v>
      </c>
      <c r="I51" s="20">
        <v>16070</v>
      </c>
      <c r="J51" s="20">
        <v>118535</v>
      </c>
      <c r="K51" s="20">
        <v>183650</v>
      </c>
      <c r="L51" s="20">
        <v>275</v>
      </c>
      <c r="M51" s="20">
        <v>365</v>
      </c>
      <c r="N51" s="20">
        <v>55</v>
      </c>
    </row>
    <row r="52" spans="1:14" x14ac:dyDescent="0.3">
      <c r="A52" s="20" t="s">
        <v>45</v>
      </c>
      <c r="B52" s="20">
        <v>1105</v>
      </c>
      <c r="C52" s="20">
        <v>455</v>
      </c>
      <c r="D52" s="20">
        <v>3525</v>
      </c>
      <c r="E52" s="20">
        <v>1150</v>
      </c>
      <c r="F52" s="20">
        <v>43585</v>
      </c>
      <c r="G52" s="20">
        <v>568400</v>
      </c>
      <c r="H52" s="20">
        <v>19860</v>
      </c>
      <c r="I52" s="20">
        <v>13890</v>
      </c>
      <c r="J52" s="20">
        <v>112395</v>
      </c>
      <c r="K52" s="20">
        <v>182055</v>
      </c>
      <c r="L52" s="20">
        <v>220</v>
      </c>
      <c r="M52" s="20">
        <v>255</v>
      </c>
      <c r="N52" s="20">
        <v>55</v>
      </c>
    </row>
    <row r="53" spans="1:14" x14ac:dyDescent="0.3">
      <c r="A53" s="20" t="s">
        <v>169</v>
      </c>
      <c r="B53" s="21">
        <f t="shared" ref="B53:N53" si="7">SUM(B51:B52)</f>
        <v>2645</v>
      </c>
      <c r="C53" s="21">
        <f t="shared" si="7"/>
        <v>925</v>
      </c>
      <c r="D53" s="21">
        <f t="shared" si="7"/>
        <v>7910</v>
      </c>
      <c r="E53" s="21">
        <f t="shared" si="7"/>
        <v>2530</v>
      </c>
      <c r="F53" s="21">
        <f t="shared" si="7"/>
        <v>90330</v>
      </c>
      <c r="G53" s="21">
        <f t="shared" si="7"/>
        <v>1150410</v>
      </c>
      <c r="H53" s="21">
        <f t="shared" si="7"/>
        <v>42065</v>
      </c>
      <c r="I53" s="21">
        <f t="shared" si="7"/>
        <v>29960</v>
      </c>
      <c r="J53" s="21">
        <f t="shared" si="7"/>
        <v>230930</v>
      </c>
      <c r="K53" s="21">
        <f t="shared" si="7"/>
        <v>365705</v>
      </c>
      <c r="L53" s="21">
        <f t="shared" si="7"/>
        <v>495</v>
      </c>
      <c r="M53" s="21">
        <f t="shared" si="7"/>
        <v>620</v>
      </c>
      <c r="N53" s="21">
        <f t="shared" si="7"/>
        <v>110</v>
      </c>
    </row>
    <row r="54" spans="1:14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3">
      <c r="A55" s="10" t="s">
        <v>170</v>
      </c>
      <c r="B55" s="21" t="s">
        <v>143</v>
      </c>
      <c r="C55" s="21" t="s">
        <v>144</v>
      </c>
      <c r="D55" s="21" t="s">
        <v>145</v>
      </c>
      <c r="E55" s="21" t="s">
        <v>146</v>
      </c>
      <c r="F55" s="21" t="s">
        <v>147</v>
      </c>
      <c r="G55" s="21" t="s">
        <v>148</v>
      </c>
      <c r="H55" s="21" t="s">
        <v>149</v>
      </c>
      <c r="I55" s="21" t="s">
        <v>150</v>
      </c>
      <c r="J55" s="21" t="s">
        <v>151</v>
      </c>
      <c r="K55" s="21" t="s">
        <v>152</v>
      </c>
      <c r="L55" s="21" t="s">
        <v>153</v>
      </c>
      <c r="M55" s="21" t="s">
        <v>154</v>
      </c>
      <c r="N55" s="21" t="s">
        <v>155</v>
      </c>
    </row>
    <row r="56" spans="1:14" x14ac:dyDescent="0.3">
      <c r="A56" s="20" t="s">
        <v>46</v>
      </c>
      <c r="B56" s="24">
        <f t="shared" ref="B56:N56" si="8">B51/B$53</f>
        <v>0.58223062381852553</v>
      </c>
      <c r="C56" s="24">
        <f t="shared" si="8"/>
        <v>0.50810810810810814</v>
      </c>
      <c r="D56" s="24">
        <f t="shared" si="8"/>
        <v>0.55436156763590394</v>
      </c>
      <c r="E56" s="24">
        <f t="shared" si="8"/>
        <v>0.54545454545454541</v>
      </c>
      <c r="F56" s="24">
        <f t="shared" si="8"/>
        <v>0.51749142034761431</v>
      </c>
      <c r="G56" s="24">
        <f t="shared" si="8"/>
        <v>0.50591528237758709</v>
      </c>
      <c r="H56" s="24">
        <f t="shared" si="8"/>
        <v>0.52787352906216567</v>
      </c>
      <c r="I56" s="24">
        <f t="shared" si="8"/>
        <v>0.5363818424566088</v>
      </c>
      <c r="J56" s="24">
        <f t="shared" si="8"/>
        <v>0.51329407179664832</v>
      </c>
      <c r="K56" s="24">
        <f t="shared" si="8"/>
        <v>0.50218071943232934</v>
      </c>
      <c r="L56" s="24">
        <f t="shared" si="8"/>
        <v>0.55555555555555558</v>
      </c>
      <c r="M56" s="24">
        <f t="shared" si="8"/>
        <v>0.58870967741935487</v>
      </c>
      <c r="N56" s="24">
        <f t="shared" si="8"/>
        <v>0.5</v>
      </c>
    </row>
    <row r="57" spans="1:14" x14ac:dyDescent="0.3">
      <c r="A57" s="20" t="s">
        <v>45</v>
      </c>
      <c r="B57" s="24">
        <f t="shared" ref="B57:N57" si="9">B52/B53</f>
        <v>0.41776937618147447</v>
      </c>
      <c r="C57" s="24">
        <f t="shared" si="9"/>
        <v>0.49189189189189192</v>
      </c>
      <c r="D57" s="24">
        <f t="shared" si="9"/>
        <v>0.44563843236409606</v>
      </c>
      <c r="E57" s="24">
        <f t="shared" si="9"/>
        <v>0.45454545454545453</v>
      </c>
      <c r="F57" s="24">
        <f t="shared" si="9"/>
        <v>0.48250857965238569</v>
      </c>
      <c r="G57" s="24">
        <f t="shared" si="9"/>
        <v>0.49408471762241291</v>
      </c>
      <c r="H57" s="24">
        <f t="shared" si="9"/>
        <v>0.47212647093783433</v>
      </c>
      <c r="I57" s="24">
        <f t="shared" si="9"/>
        <v>0.4636181575433912</v>
      </c>
      <c r="J57" s="24">
        <f t="shared" si="9"/>
        <v>0.48670592820335168</v>
      </c>
      <c r="K57" s="24">
        <f t="shared" si="9"/>
        <v>0.49781928056767066</v>
      </c>
      <c r="L57" s="24">
        <f t="shared" si="9"/>
        <v>0.44444444444444442</v>
      </c>
      <c r="M57" s="24">
        <f t="shared" si="9"/>
        <v>0.41129032258064518</v>
      </c>
      <c r="N57" s="24">
        <f t="shared" si="9"/>
        <v>0.5</v>
      </c>
    </row>
    <row r="58" spans="1:14" x14ac:dyDescent="0.3">
      <c r="A58" s="20" t="s">
        <v>171</v>
      </c>
      <c r="B58" s="24">
        <f t="shared" ref="B58:N58" si="10">SUM(B56:B57)</f>
        <v>1</v>
      </c>
      <c r="C58" s="24">
        <f t="shared" si="10"/>
        <v>1</v>
      </c>
      <c r="D58" s="24">
        <f t="shared" si="10"/>
        <v>1</v>
      </c>
      <c r="E58" s="24">
        <f t="shared" si="10"/>
        <v>1</v>
      </c>
      <c r="F58" s="24">
        <f t="shared" si="10"/>
        <v>1</v>
      </c>
      <c r="G58" s="24">
        <f t="shared" si="10"/>
        <v>1</v>
      </c>
      <c r="H58" s="24">
        <f t="shared" si="10"/>
        <v>1</v>
      </c>
      <c r="I58" s="24">
        <f t="shared" si="10"/>
        <v>1</v>
      </c>
      <c r="J58" s="24">
        <f t="shared" si="10"/>
        <v>1</v>
      </c>
      <c r="K58" s="24">
        <f t="shared" si="10"/>
        <v>1</v>
      </c>
      <c r="L58" s="24">
        <f t="shared" si="10"/>
        <v>1</v>
      </c>
      <c r="M58" s="24">
        <f t="shared" si="10"/>
        <v>1</v>
      </c>
      <c r="N58" s="24">
        <f t="shared" si="10"/>
        <v>1</v>
      </c>
    </row>
    <row r="59" spans="1:14" x14ac:dyDescent="0.3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4" x14ac:dyDescent="0.3">
      <c r="A60" s="10" t="s">
        <v>172</v>
      </c>
      <c r="B60" s="21" t="s">
        <v>143</v>
      </c>
      <c r="C60" s="21" t="s">
        <v>144</v>
      </c>
      <c r="D60" s="21" t="s">
        <v>145</v>
      </c>
      <c r="E60" s="21" t="s">
        <v>146</v>
      </c>
      <c r="F60" s="21" t="s">
        <v>147</v>
      </c>
      <c r="G60" s="21" t="s">
        <v>148</v>
      </c>
      <c r="H60" s="21" t="s">
        <v>149</v>
      </c>
      <c r="I60" s="21" t="s">
        <v>150</v>
      </c>
      <c r="J60" s="21" t="s">
        <v>151</v>
      </c>
      <c r="K60" s="21" t="s">
        <v>152</v>
      </c>
      <c r="L60" s="21" t="s">
        <v>153</v>
      </c>
      <c r="M60" s="21" t="s">
        <v>154</v>
      </c>
      <c r="N60" s="22" t="s">
        <v>155</v>
      </c>
    </row>
    <row r="61" spans="1:14" x14ac:dyDescent="0.3">
      <c r="A61" s="20" t="s">
        <v>173</v>
      </c>
      <c r="B61" s="21">
        <v>33</v>
      </c>
      <c r="C61" s="21">
        <v>32</v>
      </c>
      <c r="D61" s="21">
        <v>34</v>
      </c>
      <c r="E61" s="21">
        <v>35</v>
      </c>
      <c r="F61" s="21">
        <v>34</v>
      </c>
      <c r="G61" s="21">
        <v>35</v>
      </c>
      <c r="H61" s="21">
        <v>31</v>
      </c>
      <c r="I61" s="21">
        <v>29</v>
      </c>
      <c r="J61" s="21">
        <v>33</v>
      </c>
      <c r="K61" s="21">
        <v>37</v>
      </c>
      <c r="L61" s="21">
        <v>31</v>
      </c>
      <c r="M61" s="21">
        <v>33</v>
      </c>
      <c r="N61" s="22">
        <v>39</v>
      </c>
    </row>
    <row r="62" spans="1:14" x14ac:dyDescent="0.3">
      <c r="A62" s="20" t="s">
        <v>174</v>
      </c>
      <c r="B62" s="21">
        <v>30</v>
      </c>
      <c r="C62" s="21">
        <v>31</v>
      </c>
      <c r="D62" s="21">
        <v>30</v>
      </c>
      <c r="E62" s="21">
        <v>33</v>
      </c>
      <c r="F62" s="21">
        <v>32</v>
      </c>
      <c r="G62" s="21">
        <v>34</v>
      </c>
      <c r="H62" s="21">
        <v>31</v>
      </c>
      <c r="I62" s="21">
        <v>29</v>
      </c>
      <c r="J62" s="21">
        <v>32</v>
      </c>
      <c r="K62" s="21">
        <v>35</v>
      </c>
      <c r="L62" s="21">
        <v>27</v>
      </c>
      <c r="M62" s="21">
        <v>30</v>
      </c>
      <c r="N62" s="22">
        <v>39</v>
      </c>
    </row>
    <row r="63" spans="1:14" x14ac:dyDescent="0.3">
      <c r="A63" s="20" t="s">
        <v>175</v>
      </c>
      <c r="B63" s="21">
        <v>33</v>
      </c>
      <c r="C63" s="21">
        <v>31</v>
      </c>
      <c r="D63" s="21">
        <v>33</v>
      </c>
      <c r="E63" s="21">
        <v>34</v>
      </c>
      <c r="F63" s="21">
        <v>34</v>
      </c>
      <c r="G63" s="21">
        <v>35</v>
      </c>
      <c r="H63" s="21">
        <v>31</v>
      </c>
      <c r="I63" s="21">
        <v>29</v>
      </c>
      <c r="J63" s="21">
        <v>33</v>
      </c>
      <c r="K63" s="21">
        <v>36</v>
      </c>
      <c r="L63" s="21">
        <v>30</v>
      </c>
      <c r="M63" s="21">
        <v>32</v>
      </c>
      <c r="N63" s="22">
        <v>41</v>
      </c>
    </row>
    <row r="64" spans="1:14" x14ac:dyDescent="0.3">
      <c r="A64" s="20" t="s">
        <v>54</v>
      </c>
      <c r="B64" s="21">
        <v>29</v>
      </c>
      <c r="C64" s="21">
        <v>30</v>
      </c>
      <c r="D64" s="21">
        <v>30</v>
      </c>
      <c r="E64" s="21">
        <v>31</v>
      </c>
      <c r="F64" s="21">
        <v>32</v>
      </c>
      <c r="G64" s="21">
        <v>33</v>
      </c>
      <c r="H64" s="21">
        <v>30</v>
      </c>
      <c r="I64" s="21">
        <v>29</v>
      </c>
      <c r="J64" s="21">
        <v>32</v>
      </c>
      <c r="K64" s="21">
        <v>34</v>
      </c>
      <c r="L64" s="21">
        <v>27</v>
      </c>
      <c r="M64" s="21">
        <v>27</v>
      </c>
      <c r="N64" s="22">
        <v>42</v>
      </c>
    </row>
    <row r="65" spans="1:14" x14ac:dyDescent="0.3">
      <c r="A65" s="20" t="s">
        <v>176</v>
      </c>
      <c r="B65" s="21">
        <v>33</v>
      </c>
      <c r="C65" s="21">
        <v>32</v>
      </c>
      <c r="D65" s="21">
        <v>34</v>
      </c>
      <c r="E65" s="21">
        <v>35</v>
      </c>
      <c r="F65" s="21">
        <v>34</v>
      </c>
      <c r="G65" s="21">
        <v>35</v>
      </c>
      <c r="H65" s="21">
        <v>32</v>
      </c>
      <c r="I65" s="21">
        <v>28</v>
      </c>
      <c r="J65" s="21">
        <v>33</v>
      </c>
      <c r="K65" s="21">
        <v>37</v>
      </c>
      <c r="L65" s="21">
        <v>31</v>
      </c>
      <c r="M65" s="21">
        <v>34</v>
      </c>
      <c r="N65" s="22">
        <v>36</v>
      </c>
    </row>
    <row r="66" spans="1:14" x14ac:dyDescent="0.3">
      <c r="A66" s="20" t="s">
        <v>55</v>
      </c>
      <c r="B66" s="21">
        <v>31</v>
      </c>
      <c r="C66" s="21">
        <v>31</v>
      </c>
      <c r="D66" s="21">
        <v>31</v>
      </c>
      <c r="E66" s="21">
        <v>35</v>
      </c>
      <c r="F66" s="21">
        <v>32</v>
      </c>
      <c r="G66" s="21">
        <v>34</v>
      </c>
      <c r="H66" s="21">
        <v>31</v>
      </c>
      <c r="I66" s="21">
        <v>28</v>
      </c>
      <c r="J66" s="21">
        <v>32</v>
      </c>
      <c r="K66" s="21">
        <v>36</v>
      </c>
      <c r="L66" s="21">
        <v>29</v>
      </c>
      <c r="M66" s="21">
        <v>35</v>
      </c>
      <c r="N66" s="22">
        <v>37</v>
      </c>
    </row>
    <row r="67" spans="1:14" s="11" customFormat="1" x14ac:dyDescent="0.3">
      <c r="B67" s="23" t="s">
        <v>143</v>
      </c>
      <c r="C67" s="23" t="s">
        <v>144</v>
      </c>
      <c r="D67" s="23" t="s">
        <v>145</v>
      </c>
      <c r="E67" s="23" t="s">
        <v>146</v>
      </c>
      <c r="F67" s="23" t="s">
        <v>147</v>
      </c>
      <c r="G67" s="23" t="s">
        <v>148</v>
      </c>
      <c r="H67" s="23" t="s">
        <v>149</v>
      </c>
      <c r="I67" s="23" t="s">
        <v>150</v>
      </c>
      <c r="J67" s="23" t="s">
        <v>151</v>
      </c>
      <c r="K67" s="23" t="s">
        <v>152</v>
      </c>
      <c r="L67" s="23" t="s">
        <v>153</v>
      </c>
      <c r="M67" s="23" t="s">
        <v>154</v>
      </c>
      <c r="N67" s="23" t="s">
        <v>155</v>
      </c>
    </row>
    <row r="68" spans="1:14" x14ac:dyDescent="0.3">
      <c r="A68" s="26" t="s">
        <v>4</v>
      </c>
      <c r="B68" s="21" t="s">
        <v>177</v>
      </c>
      <c r="C68" s="21" t="s">
        <v>178</v>
      </c>
      <c r="D68" s="21" t="s">
        <v>179</v>
      </c>
      <c r="E68" s="21" t="s">
        <v>180</v>
      </c>
      <c r="F68" s="21" t="s">
        <v>181</v>
      </c>
      <c r="G68" s="21" t="s">
        <v>182</v>
      </c>
      <c r="H68" s="21" t="s">
        <v>183</v>
      </c>
      <c r="I68" s="21" t="s">
        <v>184</v>
      </c>
      <c r="J68" s="21" t="s">
        <v>185</v>
      </c>
      <c r="K68" s="21" t="s">
        <v>186</v>
      </c>
      <c r="L68" s="21" t="s">
        <v>187</v>
      </c>
      <c r="M68" s="21" t="s">
        <v>188</v>
      </c>
      <c r="N68" s="21" t="s">
        <v>189</v>
      </c>
    </row>
    <row r="69" spans="1:14" x14ac:dyDescent="0.3">
      <c r="A69" s="20" t="s">
        <v>190</v>
      </c>
      <c r="B69" s="21">
        <v>1385</v>
      </c>
      <c r="C69" s="21">
        <v>415</v>
      </c>
      <c r="D69" s="21">
        <v>3660</v>
      </c>
      <c r="E69" s="21">
        <v>1315</v>
      </c>
      <c r="F69" s="21">
        <v>42995</v>
      </c>
      <c r="G69" s="21">
        <v>578960</v>
      </c>
      <c r="H69" s="21">
        <v>21630</v>
      </c>
      <c r="I69" s="21">
        <v>15585</v>
      </c>
      <c r="J69" s="21">
        <v>121630</v>
      </c>
      <c r="K69" s="21">
        <v>187595</v>
      </c>
      <c r="L69" s="21">
        <v>225</v>
      </c>
      <c r="M69" s="21">
        <v>315</v>
      </c>
      <c r="N69" s="21">
        <v>70</v>
      </c>
    </row>
    <row r="70" spans="1:14" x14ac:dyDescent="0.3">
      <c r="A70" s="20" t="s">
        <v>57</v>
      </c>
      <c r="B70" s="21">
        <v>1285</v>
      </c>
      <c r="C70" s="21">
        <v>385</v>
      </c>
      <c r="D70" s="21">
        <v>3440</v>
      </c>
      <c r="E70" s="21">
        <v>1210</v>
      </c>
      <c r="F70" s="21">
        <v>40330</v>
      </c>
      <c r="G70" s="21">
        <v>565890</v>
      </c>
      <c r="H70" s="21">
        <v>21105</v>
      </c>
      <c r="I70" s="21">
        <v>15230</v>
      </c>
      <c r="J70" s="21">
        <v>118675</v>
      </c>
      <c r="K70" s="21">
        <v>182700</v>
      </c>
      <c r="L70" s="21">
        <v>215</v>
      </c>
      <c r="M70" s="21">
        <v>300</v>
      </c>
      <c r="N70" s="21">
        <v>70</v>
      </c>
    </row>
    <row r="71" spans="1:14" x14ac:dyDescent="0.3">
      <c r="A71" s="20" t="s">
        <v>58</v>
      </c>
      <c r="B71" s="21">
        <v>100</v>
      </c>
      <c r="C71" s="21">
        <v>30</v>
      </c>
      <c r="D71" s="21">
        <v>225</v>
      </c>
      <c r="E71" s="21">
        <v>100</v>
      </c>
      <c r="F71" s="21">
        <v>2665</v>
      </c>
      <c r="G71" s="21">
        <v>13070</v>
      </c>
      <c r="H71" s="21">
        <v>525</v>
      </c>
      <c r="I71" s="21">
        <v>355</v>
      </c>
      <c r="J71" s="21">
        <v>2950</v>
      </c>
      <c r="K71" s="21">
        <v>4895</v>
      </c>
      <c r="L71" s="21">
        <v>10</v>
      </c>
      <c r="M71" s="21">
        <v>20</v>
      </c>
      <c r="N71" s="21">
        <v>10</v>
      </c>
    </row>
    <row r="72" spans="1:14" x14ac:dyDescent="0.3">
      <c r="A72" s="20" t="s">
        <v>191</v>
      </c>
      <c r="B72" s="21">
        <v>780</v>
      </c>
      <c r="C72" s="21">
        <v>305</v>
      </c>
      <c r="D72" s="21">
        <v>2800</v>
      </c>
      <c r="E72" s="21">
        <v>685</v>
      </c>
      <c r="F72" s="21">
        <v>27660</v>
      </c>
      <c r="G72" s="21">
        <v>325015</v>
      </c>
      <c r="H72" s="21">
        <v>10770</v>
      </c>
      <c r="I72" s="21">
        <v>6460</v>
      </c>
      <c r="J72" s="21">
        <v>53365</v>
      </c>
      <c r="K72" s="21">
        <v>107125</v>
      </c>
      <c r="L72" s="21">
        <v>205</v>
      </c>
      <c r="M72" s="21">
        <v>170</v>
      </c>
      <c r="N72" s="21">
        <v>25</v>
      </c>
    </row>
    <row r="73" spans="1:14" x14ac:dyDescent="0.3">
      <c r="A73" s="20" t="s">
        <v>59</v>
      </c>
      <c r="B73" s="21">
        <v>695</v>
      </c>
      <c r="C73" s="21">
        <v>245</v>
      </c>
      <c r="D73" s="21">
        <v>2355</v>
      </c>
      <c r="E73" s="21">
        <v>575</v>
      </c>
      <c r="F73" s="21">
        <v>21635</v>
      </c>
      <c r="G73" s="21">
        <v>253920</v>
      </c>
      <c r="H73" s="21">
        <v>8805</v>
      </c>
      <c r="I73" s="21">
        <v>5640</v>
      </c>
      <c r="J73" s="21">
        <v>41570</v>
      </c>
      <c r="K73" s="21">
        <v>79440</v>
      </c>
      <c r="L73" s="21">
        <v>195</v>
      </c>
      <c r="M73" s="21">
        <v>155</v>
      </c>
      <c r="N73" s="21">
        <v>25</v>
      </c>
    </row>
    <row r="74" spans="1:14" x14ac:dyDescent="0.3">
      <c r="A74" s="20" t="s">
        <v>140</v>
      </c>
      <c r="B74" s="21">
        <v>20</v>
      </c>
      <c r="C74" s="21">
        <v>15</v>
      </c>
      <c r="D74" s="21">
        <v>90</v>
      </c>
      <c r="E74" s="21">
        <v>20</v>
      </c>
      <c r="F74" s="21">
        <v>1280</v>
      </c>
      <c r="G74" s="21">
        <v>15175</v>
      </c>
      <c r="H74" s="21">
        <v>465</v>
      </c>
      <c r="I74" s="21">
        <v>180</v>
      </c>
      <c r="J74" s="21">
        <v>2120</v>
      </c>
      <c r="K74" s="21">
        <v>4690</v>
      </c>
      <c r="L74" s="21">
        <v>0</v>
      </c>
      <c r="M74" s="21">
        <v>10</v>
      </c>
      <c r="N74" s="21">
        <v>0</v>
      </c>
    </row>
    <row r="75" spans="1:14" x14ac:dyDescent="0.3">
      <c r="A75" s="20" t="s">
        <v>61</v>
      </c>
      <c r="B75" s="21">
        <v>35</v>
      </c>
      <c r="C75" s="21">
        <v>15</v>
      </c>
      <c r="D75" s="21">
        <v>160</v>
      </c>
      <c r="E75" s="21">
        <v>40</v>
      </c>
      <c r="F75" s="21">
        <v>2260</v>
      </c>
      <c r="G75" s="21">
        <v>21670</v>
      </c>
      <c r="H75" s="21">
        <v>640</v>
      </c>
      <c r="I75" s="21">
        <v>280</v>
      </c>
      <c r="J75" s="21">
        <v>4020</v>
      </c>
      <c r="K75" s="21">
        <v>8890</v>
      </c>
      <c r="L75" s="21">
        <v>0</v>
      </c>
      <c r="M75" s="21">
        <v>0</v>
      </c>
      <c r="N75" s="21">
        <v>0</v>
      </c>
    </row>
    <row r="76" spans="1:14" x14ac:dyDescent="0.3">
      <c r="A76" s="20" t="s">
        <v>62</v>
      </c>
      <c r="B76" s="21">
        <v>25</v>
      </c>
      <c r="C76" s="21">
        <v>20</v>
      </c>
      <c r="D76" s="21">
        <v>200</v>
      </c>
      <c r="E76" s="21">
        <v>50</v>
      </c>
      <c r="F76" s="21">
        <v>2480</v>
      </c>
      <c r="G76" s="21">
        <v>34245</v>
      </c>
      <c r="H76" s="21">
        <v>860</v>
      </c>
      <c r="I76" s="21">
        <v>355</v>
      </c>
      <c r="J76" s="21">
        <v>5650</v>
      </c>
      <c r="K76" s="21">
        <v>14100</v>
      </c>
      <c r="L76" s="21">
        <v>0</v>
      </c>
      <c r="M76" s="21">
        <v>10</v>
      </c>
      <c r="N76" s="21">
        <v>0</v>
      </c>
    </row>
    <row r="77" spans="1:14" x14ac:dyDescent="0.3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2"/>
    </row>
    <row r="78" spans="1:14" x14ac:dyDescent="0.3">
      <c r="A78" s="10" t="s">
        <v>192</v>
      </c>
      <c r="B78" s="21" t="s">
        <v>143</v>
      </c>
      <c r="C78" s="21" t="s">
        <v>144</v>
      </c>
      <c r="D78" s="21" t="s">
        <v>145</v>
      </c>
      <c r="E78" s="21" t="s">
        <v>146</v>
      </c>
      <c r="F78" s="21" t="s">
        <v>147</v>
      </c>
      <c r="G78" s="21" t="s">
        <v>148</v>
      </c>
      <c r="H78" s="21" t="s">
        <v>149</v>
      </c>
      <c r="I78" s="21" t="s">
        <v>150</v>
      </c>
      <c r="J78" s="21" t="s">
        <v>151</v>
      </c>
      <c r="K78" s="21" t="s">
        <v>152</v>
      </c>
      <c r="L78" s="21" t="s">
        <v>153</v>
      </c>
      <c r="M78" s="21" t="s">
        <v>154</v>
      </c>
      <c r="N78" s="22" t="s">
        <v>155</v>
      </c>
    </row>
    <row r="79" spans="1:14" x14ac:dyDescent="0.3">
      <c r="A79" s="20" t="s">
        <v>190</v>
      </c>
      <c r="B79" s="24">
        <f>B69/B$68</f>
        <v>0.63972286374133946</v>
      </c>
      <c r="C79" s="24">
        <f>C69/C$68</f>
        <v>0.58041958041958042</v>
      </c>
      <c r="D79" s="24">
        <f>D69/D$68</f>
        <v>0.56612529002320189</v>
      </c>
      <c r="E79" s="24">
        <f>E69/E$68</f>
        <v>0.65749999999999997</v>
      </c>
      <c r="F79" s="24">
        <f>F69/F$68</f>
        <v>0.60856334041047422</v>
      </c>
      <c r="G79" s="24">
        <f>G69/G$68</f>
        <v>0.64046373220350228</v>
      </c>
      <c r="H79" s="24">
        <f>H69/H$68</f>
        <v>0.66759259259259263</v>
      </c>
      <c r="I79" s="24">
        <f>I69/I$68</f>
        <v>0.70712341197822137</v>
      </c>
      <c r="J79" s="24">
        <f>J69/J$68</f>
        <v>0.69506828961654954</v>
      </c>
      <c r="K79" s="24">
        <f>K69/K$68</f>
        <v>0.63651940825190012</v>
      </c>
      <c r="L79" s="24">
        <f>L69/L$68</f>
        <v>0.52325581395348841</v>
      </c>
      <c r="M79" s="24">
        <f>M69/M$68</f>
        <v>0.65625</v>
      </c>
      <c r="N79" s="25">
        <f>N69/N$68</f>
        <v>0.7</v>
      </c>
    </row>
    <row r="80" spans="1:14" x14ac:dyDescent="0.3">
      <c r="A80" s="20" t="s">
        <v>57</v>
      </c>
      <c r="B80" s="24">
        <f>B70/B$68</f>
        <v>0.59353348729792144</v>
      </c>
      <c r="C80" s="24">
        <f>C70/C$68</f>
        <v>0.53846153846153844</v>
      </c>
      <c r="D80" s="24">
        <f>D70/D$68</f>
        <v>0.53209590100541382</v>
      </c>
      <c r="E80" s="24">
        <f>E70/E$68</f>
        <v>0.60499999999999998</v>
      </c>
      <c r="F80" s="24">
        <f>F70/F$68</f>
        <v>0.57084217975937723</v>
      </c>
      <c r="G80" s="24">
        <f>G70/G$68</f>
        <v>0.6260052877860991</v>
      </c>
      <c r="H80" s="24">
        <f>H70/H$68</f>
        <v>0.65138888888888891</v>
      </c>
      <c r="I80" s="24">
        <f>I70/I$68</f>
        <v>0.69101633393829398</v>
      </c>
      <c r="J80" s="24">
        <f>J70/J$68</f>
        <v>0.67818161037773583</v>
      </c>
      <c r="K80" s="24">
        <f>K70/K$68</f>
        <v>0.6199104234527687</v>
      </c>
      <c r="L80" s="24">
        <f>L70/L$68</f>
        <v>0.5</v>
      </c>
      <c r="M80" s="24">
        <f>M70/M$68</f>
        <v>0.625</v>
      </c>
      <c r="N80" s="25">
        <f>N70/N$68</f>
        <v>0.7</v>
      </c>
    </row>
    <row r="81" spans="1:14" x14ac:dyDescent="0.3">
      <c r="A81" s="20" t="s">
        <v>58</v>
      </c>
      <c r="B81" s="24">
        <f>B71/B$68</f>
        <v>4.6189376443418015E-2</v>
      </c>
      <c r="C81" s="24">
        <f>C71/C$68</f>
        <v>4.195804195804196E-2</v>
      </c>
      <c r="D81" s="24">
        <f>D71/D$68</f>
        <v>3.4802784222737818E-2</v>
      </c>
      <c r="E81" s="24">
        <f>E71/E$68</f>
        <v>0.05</v>
      </c>
      <c r="F81" s="24">
        <f>F71/F$68</f>
        <v>3.7721160651096958E-2</v>
      </c>
      <c r="G81" s="24">
        <f>G71/G$68</f>
        <v>1.4458444417403233E-2</v>
      </c>
      <c r="H81" s="24">
        <f>H71/H$68</f>
        <v>1.6203703703703703E-2</v>
      </c>
      <c r="I81" s="24">
        <f>I71/I$68</f>
        <v>1.6107078039927405E-2</v>
      </c>
      <c r="J81" s="24">
        <f>J71/J$68</f>
        <v>1.6858106177495856E-2</v>
      </c>
      <c r="K81" s="24">
        <f>K71/K$68</f>
        <v>1.6608984799131379E-2</v>
      </c>
      <c r="L81" s="24">
        <f>L71/L$68</f>
        <v>2.3255813953488372E-2</v>
      </c>
      <c r="M81" s="24">
        <f>M71/M$68</f>
        <v>4.1666666666666664E-2</v>
      </c>
      <c r="N81" s="25">
        <f>N71/N$68</f>
        <v>0.1</v>
      </c>
    </row>
    <row r="82" spans="1:14" x14ac:dyDescent="0.3">
      <c r="A82" s="20" t="s">
        <v>191</v>
      </c>
      <c r="B82" s="24">
        <f>B72/B$68</f>
        <v>0.36027713625866054</v>
      </c>
      <c r="C82" s="24">
        <f>C72/C$68</f>
        <v>0.42657342657342656</v>
      </c>
      <c r="D82" s="24">
        <f>D72/D$68</f>
        <v>0.43310131477184843</v>
      </c>
      <c r="E82" s="24">
        <f>E72/E$68</f>
        <v>0.34250000000000003</v>
      </c>
      <c r="F82" s="24">
        <f>F72/F$68</f>
        <v>0.39150743099787688</v>
      </c>
      <c r="G82" s="24">
        <f>G72/G$68</f>
        <v>0.35954179895350508</v>
      </c>
      <c r="H82" s="24">
        <f>H72/H$68</f>
        <v>0.33240740740740743</v>
      </c>
      <c r="I82" s="24">
        <f>I72/I$68</f>
        <v>0.29310344827586204</v>
      </c>
      <c r="J82" s="24">
        <f>J72/J$68</f>
        <v>0.30496028344476828</v>
      </c>
      <c r="K82" s="24">
        <f>K72/K$68</f>
        <v>0.36348059174809988</v>
      </c>
      <c r="L82" s="24">
        <f>L72/L$68</f>
        <v>0.47674418604651164</v>
      </c>
      <c r="M82" s="24">
        <f>M72/M$68</f>
        <v>0.35416666666666669</v>
      </c>
      <c r="N82" s="25">
        <f>N72/N$68</f>
        <v>0.25</v>
      </c>
    </row>
    <row r="83" spans="1:14" x14ac:dyDescent="0.3">
      <c r="A83" s="20" t="s">
        <v>59</v>
      </c>
      <c r="B83" s="24">
        <f>B73/B$68</f>
        <v>0.32101616628175522</v>
      </c>
      <c r="C83" s="24">
        <f>C73/C$68</f>
        <v>0.34265734265734266</v>
      </c>
      <c r="D83" s="24">
        <f>D73/D$68</f>
        <v>0.3642691415313225</v>
      </c>
      <c r="E83" s="24">
        <f>E73/E$68</f>
        <v>0.28749999999999998</v>
      </c>
      <c r="F83" s="24">
        <f>F73/F$68</f>
        <v>0.30622788393489031</v>
      </c>
      <c r="G83" s="24">
        <f>G73/G$68</f>
        <v>0.2808942774649601</v>
      </c>
      <c r="H83" s="24">
        <f>H73/H$68</f>
        <v>0.27175925925925926</v>
      </c>
      <c r="I83" s="24">
        <f>I73/I$68</f>
        <v>0.2558983666061706</v>
      </c>
      <c r="J83" s="24">
        <f>J73/J$68</f>
        <v>0.23755643179610264</v>
      </c>
      <c r="K83" s="24">
        <f>K73/K$68</f>
        <v>0.26954397394136809</v>
      </c>
      <c r="L83" s="24">
        <f>L73/L$68</f>
        <v>0.45348837209302323</v>
      </c>
      <c r="M83" s="24">
        <f>M73/M$68</f>
        <v>0.32291666666666669</v>
      </c>
      <c r="N83" s="25">
        <f>N73/N$68</f>
        <v>0.25</v>
      </c>
    </row>
    <row r="84" spans="1:14" x14ac:dyDescent="0.3">
      <c r="A84" s="20" t="s">
        <v>140</v>
      </c>
      <c r="B84" s="24">
        <f>B74/B$68</f>
        <v>9.2378752886836026E-3</v>
      </c>
      <c r="C84" s="24">
        <f>C74/C$68</f>
        <v>2.097902097902098E-2</v>
      </c>
      <c r="D84" s="24">
        <f>D74/D$68</f>
        <v>1.3921113689095127E-2</v>
      </c>
      <c r="E84" s="24">
        <f>E74/E$68</f>
        <v>0.01</v>
      </c>
      <c r="F84" s="24">
        <f>F74/F$68</f>
        <v>1.8117480537862704E-2</v>
      </c>
      <c r="G84" s="24">
        <f>G74/G$68</f>
        <v>1.6787061517528238E-2</v>
      </c>
      <c r="H84" s="24">
        <f>H74/H$68</f>
        <v>1.4351851851851852E-2</v>
      </c>
      <c r="I84" s="24">
        <f>I74/I$68</f>
        <v>8.1669691470054439E-3</v>
      </c>
      <c r="J84" s="24">
        <f>J74/J$68</f>
        <v>1.2114977998742785E-2</v>
      </c>
      <c r="K84" s="24">
        <f>K74/K$68</f>
        <v>1.5913409337676439E-2</v>
      </c>
      <c r="L84" s="24">
        <f>L74/L$68</f>
        <v>0</v>
      </c>
      <c r="M84" s="24">
        <f>M74/M$68</f>
        <v>2.0833333333333332E-2</v>
      </c>
      <c r="N84" s="25">
        <f>N74/N$68</f>
        <v>0</v>
      </c>
    </row>
    <row r="85" spans="1:14" x14ac:dyDescent="0.3">
      <c r="A85" s="20" t="s">
        <v>61</v>
      </c>
      <c r="B85" s="24">
        <f>B75/B$68</f>
        <v>1.6166281755196306E-2</v>
      </c>
      <c r="C85" s="24">
        <f>C75/C$68</f>
        <v>2.097902097902098E-2</v>
      </c>
      <c r="D85" s="24">
        <f>D75/D$68</f>
        <v>2.4748646558391339E-2</v>
      </c>
      <c r="E85" s="24">
        <f>E75/E$68</f>
        <v>0.02</v>
      </c>
      <c r="F85" s="24">
        <f>F75/F$68</f>
        <v>3.1988676574663838E-2</v>
      </c>
      <c r="G85" s="24">
        <f>G75/G$68</f>
        <v>2.3972034470170472E-2</v>
      </c>
      <c r="H85" s="24">
        <f>H75/H$68</f>
        <v>1.9753086419753086E-2</v>
      </c>
      <c r="I85" s="24">
        <f>I75/I$68</f>
        <v>1.2704174228675136E-2</v>
      </c>
      <c r="J85" s="24">
        <f>J75/J$68</f>
        <v>2.297274129950283E-2</v>
      </c>
      <c r="K85" s="24">
        <f>K75/K$68</f>
        <v>3.0164223669923995E-2</v>
      </c>
      <c r="L85" s="24">
        <f>L75/L$68</f>
        <v>0</v>
      </c>
      <c r="M85" s="24">
        <f>M75/M$68</f>
        <v>0</v>
      </c>
      <c r="N85" s="25">
        <f>N75/N$68</f>
        <v>0</v>
      </c>
    </row>
    <row r="86" spans="1:14" x14ac:dyDescent="0.3">
      <c r="A86" s="20" t="s">
        <v>62</v>
      </c>
      <c r="B86" s="24">
        <f t="shared" ref="B86:N86" si="11">B76/B$68</f>
        <v>1.1547344110854504E-2</v>
      </c>
      <c r="C86" s="24">
        <f t="shared" si="11"/>
        <v>2.7972027972027972E-2</v>
      </c>
      <c r="D86" s="24">
        <f t="shared" si="11"/>
        <v>3.0935808197989172E-2</v>
      </c>
      <c r="E86" s="24">
        <f t="shared" si="11"/>
        <v>2.5000000000000001E-2</v>
      </c>
      <c r="F86" s="24">
        <f t="shared" si="11"/>
        <v>3.5102618542108985E-2</v>
      </c>
      <c r="G86" s="24">
        <f t="shared" si="11"/>
        <v>3.7882894343838847E-2</v>
      </c>
      <c r="H86" s="24">
        <f t="shared" si="11"/>
        <v>2.6543209876543211E-2</v>
      </c>
      <c r="I86" s="24">
        <f t="shared" si="11"/>
        <v>1.6107078039927405E-2</v>
      </c>
      <c r="J86" s="24">
        <f t="shared" si="11"/>
        <v>3.2287559289102236E-2</v>
      </c>
      <c r="K86" s="24">
        <f t="shared" si="11"/>
        <v>4.7842019543973942E-2</v>
      </c>
      <c r="L86" s="24">
        <f t="shared" si="11"/>
        <v>0</v>
      </c>
      <c r="M86" s="24">
        <f t="shared" si="11"/>
        <v>2.0833333333333332E-2</v>
      </c>
      <c r="N86" s="25">
        <f t="shared" si="11"/>
        <v>0</v>
      </c>
    </row>
    <row r="87" spans="1:14" x14ac:dyDescent="0.3">
      <c r="A87" s="20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</row>
    <row r="88" spans="1:14" x14ac:dyDescent="0.3">
      <c r="A88" s="10" t="s">
        <v>193</v>
      </c>
      <c r="B88" s="21" t="s">
        <v>143</v>
      </c>
      <c r="C88" s="21" t="s">
        <v>144</v>
      </c>
      <c r="D88" s="21" t="s">
        <v>145</v>
      </c>
      <c r="E88" s="21" t="s">
        <v>146</v>
      </c>
      <c r="F88" s="21" t="s">
        <v>147</v>
      </c>
      <c r="G88" s="21" t="s">
        <v>148</v>
      </c>
      <c r="H88" s="21" t="s">
        <v>149</v>
      </c>
      <c r="I88" s="21" t="s">
        <v>150</v>
      </c>
      <c r="J88" s="21" t="s">
        <v>151</v>
      </c>
      <c r="K88" s="21" t="s">
        <v>152</v>
      </c>
      <c r="L88" s="21" t="s">
        <v>153</v>
      </c>
      <c r="M88" s="21" t="s">
        <v>154</v>
      </c>
      <c r="N88" s="21" t="s">
        <v>155</v>
      </c>
    </row>
    <row r="89" spans="1:14" x14ac:dyDescent="0.3">
      <c r="A89" s="20" t="s">
        <v>5</v>
      </c>
      <c r="B89" s="21">
        <v>2645</v>
      </c>
      <c r="C89" s="21">
        <v>925</v>
      </c>
      <c r="D89" s="21">
        <v>7910</v>
      </c>
      <c r="E89" s="21">
        <v>2530</v>
      </c>
      <c r="F89" s="21">
        <v>90330</v>
      </c>
      <c r="G89" s="21">
        <v>1150415</v>
      </c>
      <c r="H89" s="21">
        <v>42060</v>
      </c>
      <c r="I89" s="21">
        <v>29960</v>
      </c>
      <c r="J89" s="21">
        <v>230925</v>
      </c>
      <c r="K89" s="21">
        <v>365705</v>
      </c>
      <c r="L89" s="21">
        <v>500</v>
      </c>
      <c r="M89" s="21">
        <v>615</v>
      </c>
      <c r="N89" s="21">
        <v>115</v>
      </c>
    </row>
    <row r="90" spans="1:14" x14ac:dyDescent="0.3">
      <c r="A90" s="20" t="s">
        <v>194</v>
      </c>
      <c r="B90" s="21">
        <v>1390</v>
      </c>
      <c r="C90" s="21">
        <v>425</v>
      </c>
      <c r="D90" s="21">
        <v>4670</v>
      </c>
      <c r="E90" s="21">
        <v>1700</v>
      </c>
      <c r="F90" s="21">
        <v>71390</v>
      </c>
      <c r="G90" s="21">
        <v>928840</v>
      </c>
      <c r="H90" s="21">
        <v>22470</v>
      </c>
      <c r="I90" s="21">
        <v>15015</v>
      </c>
      <c r="J90" s="21">
        <v>165015</v>
      </c>
      <c r="K90" s="21">
        <v>295615</v>
      </c>
      <c r="L90" s="21">
        <v>270</v>
      </c>
      <c r="M90" s="21">
        <v>490</v>
      </c>
      <c r="N90" s="21">
        <v>85</v>
      </c>
    </row>
    <row r="91" spans="1:14" x14ac:dyDescent="0.3">
      <c r="A91" s="20" t="s">
        <v>195</v>
      </c>
      <c r="B91" s="21">
        <v>365</v>
      </c>
      <c r="C91" s="21">
        <v>125</v>
      </c>
      <c r="D91" s="21">
        <v>1330</v>
      </c>
      <c r="E91" s="21">
        <v>490</v>
      </c>
      <c r="F91" s="21">
        <v>21245</v>
      </c>
      <c r="G91" s="21">
        <v>262800</v>
      </c>
      <c r="H91" s="21">
        <v>7835</v>
      </c>
      <c r="I91" s="21">
        <v>6235</v>
      </c>
      <c r="J91" s="21">
        <v>54025</v>
      </c>
      <c r="K91" s="21">
        <v>79225</v>
      </c>
      <c r="L91" s="21">
        <v>75</v>
      </c>
      <c r="M91" s="21">
        <v>135</v>
      </c>
      <c r="N91" s="21">
        <v>15</v>
      </c>
    </row>
    <row r="92" spans="1:14" x14ac:dyDescent="0.3">
      <c r="A92" s="20" t="s">
        <v>196</v>
      </c>
      <c r="B92" s="21">
        <v>1020</v>
      </c>
      <c r="C92" s="21">
        <v>300</v>
      </c>
      <c r="D92" s="21">
        <v>3345</v>
      </c>
      <c r="E92" s="21">
        <v>1215</v>
      </c>
      <c r="F92" s="21">
        <v>50145</v>
      </c>
      <c r="G92" s="21">
        <v>666040</v>
      </c>
      <c r="H92" s="21">
        <v>14635</v>
      </c>
      <c r="I92" s="21">
        <v>8780</v>
      </c>
      <c r="J92" s="21">
        <v>110990</v>
      </c>
      <c r="K92" s="21">
        <v>216390</v>
      </c>
      <c r="L92" s="21">
        <v>195</v>
      </c>
      <c r="M92" s="21">
        <v>355</v>
      </c>
      <c r="N92" s="21">
        <v>75</v>
      </c>
    </row>
    <row r="93" spans="1:14" x14ac:dyDescent="0.3">
      <c r="A93" s="20" t="s">
        <v>197</v>
      </c>
      <c r="B93" s="21">
        <v>1255</v>
      </c>
      <c r="C93" s="21">
        <v>500</v>
      </c>
      <c r="D93" s="21">
        <v>3235</v>
      </c>
      <c r="E93" s="21">
        <v>830</v>
      </c>
      <c r="F93" s="21">
        <v>18940</v>
      </c>
      <c r="G93" s="21">
        <v>221570</v>
      </c>
      <c r="H93" s="21">
        <v>19590</v>
      </c>
      <c r="I93" s="21">
        <v>14945</v>
      </c>
      <c r="J93" s="21">
        <v>65910</v>
      </c>
      <c r="K93" s="21">
        <v>70095</v>
      </c>
      <c r="L93" s="21">
        <v>230</v>
      </c>
      <c r="M93" s="21">
        <v>125</v>
      </c>
      <c r="N93" s="21">
        <v>25</v>
      </c>
    </row>
    <row r="94" spans="1:14" x14ac:dyDescent="0.3">
      <c r="B94" s="23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 x14ac:dyDescent="0.3">
      <c r="A95" s="10" t="s">
        <v>198</v>
      </c>
      <c r="B95" s="21" t="s">
        <v>143</v>
      </c>
      <c r="C95" s="21" t="s">
        <v>144</v>
      </c>
      <c r="D95" s="21" t="s">
        <v>145</v>
      </c>
      <c r="E95" s="21" t="s">
        <v>146</v>
      </c>
      <c r="F95" s="21" t="s">
        <v>147</v>
      </c>
      <c r="G95" s="21" t="s">
        <v>148</v>
      </c>
      <c r="H95" s="21" t="s">
        <v>149</v>
      </c>
      <c r="I95" s="21" t="s">
        <v>150</v>
      </c>
      <c r="J95" s="21" t="s">
        <v>151</v>
      </c>
      <c r="K95" s="21" t="s">
        <v>152</v>
      </c>
      <c r="L95" s="21" t="s">
        <v>153</v>
      </c>
      <c r="M95" s="21" t="s">
        <v>154</v>
      </c>
      <c r="N95" s="22" t="s">
        <v>155</v>
      </c>
    </row>
    <row r="96" spans="1:14" x14ac:dyDescent="0.3">
      <c r="A96" s="20" t="s">
        <v>5</v>
      </c>
      <c r="B96" s="24">
        <f t="shared" ref="B96:N96" si="12">B97+B100</f>
        <v>1</v>
      </c>
      <c r="C96" s="27">
        <f t="shared" si="12"/>
        <v>1</v>
      </c>
      <c r="D96" s="27">
        <f t="shared" si="12"/>
        <v>0.99936788874841975</v>
      </c>
      <c r="E96" s="27">
        <f t="shared" si="12"/>
        <v>1</v>
      </c>
      <c r="F96" s="27">
        <f t="shared" si="12"/>
        <v>1</v>
      </c>
      <c r="G96" s="27">
        <f t="shared" si="12"/>
        <v>0.99999565374234523</v>
      </c>
      <c r="H96" s="27">
        <f t="shared" si="12"/>
        <v>1</v>
      </c>
      <c r="I96" s="27">
        <f t="shared" si="12"/>
        <v>1</v>
      </c>
      <c r="J96" s="27">
        <f t="shared" si="12"/>
        <v>1</v>
      </c>
      <c r="K96" s="27">
        <f t="shared" si="12"/>
        <v>1.0000136722221462</v>
      </c>
      <c r="L96" s="27">
        <f t="shared" si="12"/>
        <v>1</v>
      </c>
      <c r="M96" s="27">
        <f t="shared" si="12"/>
        <v>1</v>
      </c>
      <c r="N96" s="28">
        <f t="shared" si="12"/>
        <v>0.9565217391304347</v>
      </c>
    </row>
    <row r="97" spans="1:14" x14ac:dyDescent="0.3">
      <c r="A97" s="20" t="s">
        <v>194</v>
      </c>
      <c r="B97" s="24">
        <f t="shared" ref="B97:N100" si="13">B90/B$89</f>
        <v>0.52551984877126656</v>
      </c>
      <c r="C97" s="24">
        <f t="shared" si="13"/>
        <v>0.45945945945945948</v>
      </c>
      <c r="D97" s="24">
        <f t="shared" si="13"/>
        <v>0.59039190897597982</v>
      </c>
      <c r="E97" s="24">
        <f t="shared" si="13"/>
        <v>0.67193675889328064</v>
      </c>
      <c r="F97" s="24">
        <f t="shared" si="13"/>
        <v>0.79032436621277535</v>
      </c>
      <c r="G97" s="24">
        <f t="shared" si="13"/>
        <v>0.8073955920254865</v>
      </c>
      <c r="H97" s="24">
        <f t="shared" si="13"/>
        <v>0.5342368045649073</v>
      </c>
      <c r="I97" s="24">
        <f t="shared" si="13"/>
        <v>0.50116822429906538</v>
      </c>
      <c r="J97" s="24">
        <f t="shared" si="13"/>
        <v>0.71458265670672294</v>
      </c>
      <c r="K97" s="24">
        <f t="shared" si="13"/>
        <v>0.80834278995365116</v>
      </c>
      <c r="L97" s="24">
        <f t="shared" si="13"/>
        <v>0.54</v>
      </c>
      <c r="M97" s="24">
        <f t="shared" si="13"/>
        <v>0.7967479674796748</v>
      </c>
      <c r="N97" s="25">
        <f t="shared" si="13"/>
        <v>0.73913043478260865</v>
      </c>
    </row>
    <row r="98" spans="1:14" x14ac:dyDescent="0.3">
      <c r="A98" s="20" t="s">
        <v>195</v>
      </c>
      <c r="B98" s="24">
        <f t="shared" si="13"/>
        <v>0.13799621928166353</v>
      </c>
      <c r="C98" s="24">
        <f t="shared" si="13"/>
        <v>0.13513513513513514</v>
      </c>
      <c r="D98" s="24">
        <f t="shared" si="13"/>
        <v>0.16814159292035399</v>
      </c>
      <c r="E98" s="24">
        <f t="shared" si="13"/>
        <v>0.19367588932806323</v>
      </c>
      <c r="F98" s="24">
        <f t="shared" si="13"/>
        <v>0.23519318056016827</v>
      </c>
      <c r="G98" s="24">
        <f t="shared" si="13"/>
        <v>0.22843930233872126</v>
      </c>
      <c r="H98" s="24">
        <f t="shared" si="13"/>
        <v>0.18628150261531146</v>
      </c>
      <c r="I98" s="24">
        <f t="shared" si="13"/>
        <v>0.20811081441922563</v>
      </c>
      <c r="J98" s="24">
        <f t="shared" si="13"/>
        <v>0.23395041680199199</v>
      </c>
      <c r="K98" s="24">
        <f t="shared" si="13"/>
        <v>0.21663635990757577</v>
      </c>
      <c r="L98" s="24">
        <f t="shared" si="13"/>
        <v>0.15</v>
      </c>
      <c r="M98" s="24">
        <f t="shared" si="13"/>
        <v>0.21951219512195122</v>
      </c>
      <c r="N98" s="25">
        <f t="shared" si="13"/>
        <v>0.13043478260869565</v>
      </c>
    </row>
    <row r="99" spans="1:14" x14ac:dyDescent="0.3">
      <c r="A99" s="20" t="s">
        <v>196</v>
      </c>
      <c r="B99" s="24">
        <f t="shared" si="13"/>
        <v>0.38563327032136108</v>
      </c>
      <c r="C99" s="24">
        <f t="shared" si="13"/>
        <v>0.32432432432432434</v>
      </c>
      <c r="D99" s="24">
        <f t="shared" si="13"/>
        <v>0.42288242730720604</v>
      </c>
      <c r="E99" s="24">
        <f t="shared" si="13"/>
        <v>0.48023715415019763</v>
      </c>
      <c r="F99" s="24">
        <f t="shared" si="13"/>
        <v>0.55513118565260711</v>
      </c>
      <c r="G99" s="24">
        <f t="shared" si="13"/>
        <v>0.57895628968676516</v>
      </c>
      <c r="H99" s="24">
        <f t="shared" si="13"/>
        <v>0.34795530194959584</v>
      </c>
      <c r="I99" s="24">
        <f t="shared" si="13"/>
        <v>0.2930574098798398</v>
      </c>
      <c r="J99" s="24">
        <f t="shared" si="13"/>
        <v>0.48063223990473097</v>
      </c>
      <c r="K99" s="24">
        <f t="shared" si="13"/>
        <v>0.59170643004607537</v>
      </c>
      <c r="L99" s="24">
        <f t="shared" si="13"/>
        <v>0.39</v>
      </c>
      <c r="M99" s="24">
        <f t="shared" si="13"/>
        <v>0.57723577235772361</v>
      </c>
      <c r="N99" s="25">
        <f t="shared" si="13"/>
        <v>0.65217391304347827</v>
      </c>
    </row>
    <row r="100" spans="1:14" x14ac:dyDescent="0.3">
      <c r="A100" s="20" t="s">
        <v>197</v>
      </c>
      <c r="B100" s="24">
        <f t="shared" si="13"/>
        <v>0.47448015122873344</v>
      </c>
      <c r="C100" s="24">
        <f t="shared" si="13"/>
        <v>0.54054054054054057</v>
      </c>
      <c r="D100" s="24">
        <f t="shared" si="13"/>
        <v>0.40897597977243993</v>
      </c>
      <c r="E100" s="24">
        <f t="shared" si="13"/>
        <v>0.32806324110671936</v>
      </c>
      <c r="F100" s="24">
        <f t="shared" si="13"/>
        <v>0.20967563378722462</v>
      </c>
      <c r="G100" s="24">
        <f t="shared" si="13"/>
        <v>0.1926000617168587</v>
      </c>
      <c r="H100" s="24">
        <f t="shared" si="13"/>
        <v>0.4657631954350927</v>
      </c>
      <c r="I100" s="24">
        <f t="shared" si="13"/>
        <v>0.49883177570093457</v>
      </c>
      <c r="J100" s="24">
        <f t="shared" si="13"/>
        <v>0.28541734329327706</v>
      </c>
      <c r="K100" s="24">
        <f t="shared" si="13"/>
        <v>0.1916708822684951</v>
      </c>
      <c r="L100" s="24">
        <f t="shared" si="13"/>
        <v>0.46</v>
      </c>
      <c r="M100" s="24">
        <f t="shared" si="13"/>
        <v>0.2032520325203252</v>
      </c>
      <c r="N100" s="25">
        <f t="shared" si="13"/>
        <v>0.21739130434782608</v>
      </c>
    </row>
    <row r="101" spans="1:14" x14ac:dyDescent="0.3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 spans="1:14" x14ac:dyDescent="0.3">
      <c r="A102" s="10" t="s">
        <v>199</v>
      </c>
      <c r="B102" s="21" t="s">
        <v>143</v>
      </c>
      <c r="C102" s="21" t="s">
        <v>144</v>
      </c>
      <c r="D102" s="21" t="s">
        <v>145</v>
      </c>
      <c r="E102" s="21" t="s">
        <v>146</v>
      </c>
      <c r="F102" s="21" t="s">
        <v>147</v>
      </c>
      <c r="G102" s="21" t="s">
        <v>148</v>
      </c>
      <c r="H102" s="21" t="s">
        <v>149</v>
      </c>
      <c r="I102" s="21" t="s">
        <v>150</v>
      </c>
      <c r="J102" s="21" t="s">
        <v>151</v>
      </c>
      <c r="K102" s="21" t="s">
        <v>152</v>
      </c>
      <c r="L102" s="21" t="s">
        <v>153</v>
      </c>
      <c r="M102" s="21" t="s">
        <v>154</v>
      </c>
      <c r="N102" s="22" t="s">
        <v>155</v>
      </c>
    </row>
    <row r="103" spans="1:14" x14ac:dyDescent="0.3">
      <c r="A103" s="20" t="s">
        <v>6</v>
      </c>
      <c r="B103" s="21">
        <v>2645</v>
      </c>
      <c r="C103" s="21">
        <v>920</v>
      </c>
      <c r="D103" s="21">
        <v>7905</v>
      </c>
      <c r="E103" s="21">
        <v>2530</v>
      </c>
      <c r="F103" s="21">
        <v>90330</v>
      </c>
      <c r="G103" s="21">
        <v>1150415</v>
      </c>
      <c r="H103" s="21">
        <v>42060</v>
      </c>
      <c r="I103" s="21">
        <v>29960</v>
      </c>
      <c r="J103" s="21">
        <v>230925</v>
      </c>
      <c r="K103" s="21">
        <v>365705</v>
      </c>
      <c r="L103" s="21">
        <v>500</v>
      </c>
      <c r="M103" s="21">
        <v>615</v>
      </c>
      <c r="N103" s="22">
        <v>115</v>
      </c>
    </row>
    <row r="104" spans="1:14" x14ac:dyDescent="0.3">
      <c r="A104" s="20" t="s">
        <v>69</v>
      </c>
      <c r="B104" s="21">
        <v>535</v>
      </c>
      <c r="C104" s="21">
        <v>180</v>
      </c>
      <c r="D104" s="21">
        <v>2015</v>
      </c>
      <c r="E104" s="21">
        <v>725</v>
      </c>
      <c r="F104" s="21">
        <v>31360</v>
      </c>
      <c r="G104" s="21">
        <v>344005</v>
      </c>
      <c r="H104" s="21">
        <v>9655</v>
      </c>
      <c r="I104" s="21">
        <v>6355</v>
      </c>
      <c r="J104" s="21">
        <v>67040</v>
      </c>
      <c r="K104" s="21">
        <v>138985</v>
      </c>
      <c r="L104" s="21">
        <v>135</v>
      </c>
      <c r="M104" s="21">
        <v>140</v>
      </c>
      <c r="N104" s="22">
        <v>25</v>
      </c>
    </row>
    <row r="105" spans="1:14" x14ac:dyDescent="0.3">
      <c r="A105" s="20" t="s">
        <v>70</v>
      </c>
      <c r="B105" s="21">
        <v>1460</v>
      </c>
      <c r="C105" s="21">
        <v>625</v>
      </c>
      <c r="D105" s="21">
        <v>4505</v>
      </c>
      <c r="E105" s="21">
        <v>1550</v>
      </c>
      <c r="F105" s="21">
        <v>53270</v>
      </c>
      <c r="G105" s="21">
        <v>767625</v>
      </c>
      <c r="H105" s="21">
        <v>29835</v>
      </c>
      <c r="I105" s="21">
        <v>21635</v>
      </c>
      <c r="J105" s="21">
        <v>154510</v>
      </c>
      <c r="K105" s="21">
        <v>214155</v>
      </c>
      <c r="L105" s="21">
        <v>245</v>
      </c>
      <c r="M105" s="21">
        <v>440</v>
      </c>
      <c r="N105" s="22">
        <v>90</v>
      </c>
    </row>
    <row r="106" spans="1:14" x14ac:dyDescent="0.3">
      <c r="A106" s="20" t="s">
        <v>71</v>
      </c>
      <c r="B106" s="21">
        <v>160</v>
      </c>
      <c r="C106" s="21">
        <v>60</v>
      </c>
      <c r="D106" s="21">
        <v>805</v>
      </c>
      <c r="E106" s="21">
        <v>250</v>
      </c>
      <c r="F106" s="21">
        <v>7050</v>
      </c>
      <c r="G106" s="21">
        <v>79715</v>
      </c>
      <c r="H106" s="21">
        <v>2585</v>
      </c>
      <c r="I106" s="21">
        <v>920</v>
      </c>
      <c r="J106" s="21">
        <v>15270</v>
      </c>
      <c r="K106" s="21">
        <v>40340</v>
      </c>
      <c r="L106" s="21">
        <v>35</v>
      </c>
      <c r="M106" s="21">
        <v>25</v>
      </c>
      <c r="N106" s="22">
        <v>0</v>
      </c>
    </row>
    <row r="107" spans="1:14" x14ac:dyDescent="0.3">
      <c r="A107" s="20" t="s">
        <v>72</v>
      </c>
      <c r="B107" s="21">
        <v>90</v>
      </c>
      <c r="C107" s="21">
        <v>15</v>
      </c>
      <c r="D107" s="21">
        <v>205</v>
      </c>
      <c r="E107" s="21">
        <v>100</v>
      </c>
      <c r="F107" s="21">
        <v>6515</v>
      </c>
      <c r="G107" s="21">
        <v>80095</v>
      </c>
      <c r="H107" s="21">
        <v>1555</v>
      </c>
      <c r="I107" s="21">
        <v>430</v>
      </c>
      <c r="J107" s="21">
        <v>10710</v>
      </c>
      <c r="K107" s="21">
        <v>26155</v>
      </c>
      <c r="L107" s="21">
        <v>25</v>
      </c>
      <c r="M107" s="21">
        <v>50</v>
      </c>
      <c r="N107" s="22">
        <v>10</v>
      </c>
    </row>
    <row r="108" spans="1:14" x14ac:dyDescent="0.3">
      <c r="A108" s="20" t="s">
        <v>73</v>
      </c>
      <c r="B108" s="21">
        <v>130</v>
      </c>
      <c r="C108" s="21">
        <v>45</v>
      </c>
      <c r="D108" s="21">
        <v>485</v>
      </c>
      <c r="E108" s="21">
        <v>180</v>
      </c>
      <c r="F108" s="21">
        <v>15350</v>
      </c>
      <c r="G108" s="21">
        <v>206595</v>
      </c>
      <c r="H108" s="21">
        <v>2325</v>
      </c>
      <c r="I108" s="21">
        <v>1870</v>
      </c>
      <c r="J108" s="21">
        <v>24965</v>
      </c>
      <c r="K108" s="21">
        <v>54140</v>
      </c>
      <c r="L108" s="21">
        <v>30</v>
      </c>
      <c r="M108" s="21">
        <v>65</v>
      </c>
      <c r="N108" s="22">
        <v>30</v>
      </c>
    </row>
    <row r="109" spans="1:14" x14ac:dyDescent="0.3">
      <c r="A109" s="20" t="s">
        <v>74</v>
      </c>
      <c r="B109" s="21">
        <v>555</v>
      </c>
      <c r="C109" s="21">
        <v>160</v>
      </c>
      <c r="D109" s="21">
        <v>1235</v>
      </c>
      <c r="E109" s="21">
        <v>530</v>
      </c>
      <c r="F109" s="21">
        <v>16155</v>
      </c>
      <c r="G109" s="21">
        <v>277825</v>
      </c>
      <c r="H109" s="21">
        <v>9680</v>
      </c>
      <c r="I109" s="21">
        <v>6360</v>
      </c>
      <c r="J109" s="21">
        <v>59760</v>
      </c>
      <c r="K109" s="21">
        <v>60595</v>
      </c>
      <c r="L109" s="21">
        <v>60</v>
      </c>
      <c r="M109" s="21">
        <v>225</v>
      </c>
      <c r="N109" s="22">
        <v>40</v>
      </c>
    </row>
    <row r="110" spans="1:14" x14ac:dyDescent="0.3">
      <c r="A110" s="20" t="s">
        <v>75</v>
      </c>
      <c r="B110" s="21">
        <v>110</v>
      </c>
      <c r="C110" s="21">
        <v>20</v>
      </c>
      <c r="D110" s="21">
        <v>460</v>
      </c>
      <c r="E110" s="21">
        <v>195</v>
      </c>
      <c r="F110" s="21">
        <v>8205</v>
      </c>
      <c r="G110" s="21">
        <v>151665</v>
      </c>
      <c r="H110" s="21">
        <v>2685</v>
      </c>
      <c r="I110" s="21">
        <v>2730</v>
      </c>
      <c r="J110" s="21">
        <v>26415</v>
      </c>
      <c r="K110" s="21">
        <v>29140</v>
      </c>
      <c r="L110" s="21">
        <v>15</v>
      </c>
      <c r="M110" s="21">
        <v>130</v>
      </c>
      <c r="N110" s="22">
        <v>20</v>
      </c>
    </row>
    <row r="111" spans="1:14" x14ac:dyDescent="0.3">
      <c r="A111" s="20" t="s">
        <v>76</v>
      </c>
      <c r="B111" s="21">
        <v>450</v>
      </c>
      <c r="C111" s="21">
        <v>135</v>
      </c>
      <c r="D111" s="21">
        <v>775</v>
      </c>
      <c r="E111" s="21">
        <v>335</v>
      </c>
      <c r="F111" s="21">
        <v>7950</v>
      </c>
      <c r="G111" s="21">
        <v>126155</v>
      </c>
      <c r="H111" s="21">
        <v>6990</v>
      </c>
      <c r="I111" s="21">
        <v>3630</v>
      </c>
      <c r="J111" s="21">
        <v>33350</v>
      </c>
      <c r="K111" s="21">
        <v>31455</v>
      </c>
      <c r="L111" s="21">
        <v>45</v>
      </c>
      <c r="M111" s="21">
        <v>95</v>
      </c>
      <c r="N111" s="22">
        <v>25</v>
      </c>
    </row>
    <row r="112" spans="1:14" x14ac:dyDescent="0.3">
      <c r="A112" s="20" t="s">
        <v>77</v>
      </c>
      <c r="B112" s="21">
        <v>520</v>
      </c>
      <c r="C112" s="21">
        <v>350</v>
      </c>
      <c r="D112" s="21">
        <v>1775</v>
      </c>
      <c r="E112" s="21">
        <v>485</v>
      </c>
      <c r="F112" s="21">
        <v>8200</v>
      </c>
      <c r="G112" s="21">
        <v>123395</v>
      </c>
      <c r="H112" s="21">
        <v>13695</v>
      </c>
      <c r="I112" s="21">
        <v>12050</v>
      </c>
      <c r="J112" s="21">
        <v>43805</v>
      </c>
      <c r="K112" s="21">
        <v>32925</v>
      </c>
      <c r="L112" s="21">
        <v>90</v>
      </c>
      <c r="M112" s="21">
        <v>75</v>
      </c>
      <c r="N112" s="22">
        <v>10</v>
      </c>
    </row>
    <row r="113" spans="1:14" x14ac:dyDescent="0.3">
      <c r="A113" s="20" t="s">
        <v>68</v>
      </c>
      <c r="B113" s="21">
        <v>650</v>
      </c>
      <c r="C113" s="21">
        <v>115</v>
      </c>
      <c r="D113" s="21">
        <v>1385</v>
      </c>
      <c r="E113" s="21">
        <v>265</v>
      </c>
      <c r="F113" s="21">
        <v>5700</v>
      </c>
      <c r="G113" s="21">
        <v>38785</v>
      </c>
      <c r="H113" s="21">
        <v>2570</v>
      </c>
      <c r="I113" s="21">
        <v>1970</v>
      </c>
      <c r="J113" s="21">
        <v>9375</v>
      </c>
      <c r="K113" s="21">
        <v>12560</v>
      </c>
      <c r="L113" s="21">
        <v>125</v>
      </c>
      <c r="M113" s="21">
        <v>35</v>
      </c>
      <c r="N113" s="22">
        <v>0</v>
      </c>
    </row>
    <row r="114" spans="1:14" x14ac:dyDescent="0.3">
      <c r="B114" s="23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 spans="1:14" x14ac:dyDescent="0.3">
      <c r="A115" s="10" t="s">
        <v>200</v>
      </c>
      <c r="B115" s="21" t="s">
        <v>143</v>
      </c>
      <c r="C115" s="21" t="s">
        <v>144</v>
      </c>
      <c r="D115" s="21" t="s">
        <v>145</v>
      </c>
      <c r="E115" s="21" t="s">
        <v>146</v>
      </c>
      <c r="F115" s="21" t="s">
        <v>147</v>
      </c>
      <c r="G115" s="21" t="s">
        <v>148</v>
      </c>
      <c r="H115" s="21" t="s">
        <v>149</v>
      </c>
      <c r="I115" s="21" t="s">
        <v>150</v>
      </c>
      <c r="J115" s="21" t="s">
        <v>151</v>
      </c>
      <c r="K115" s="21" t="s">
        <v>152</v>
      </c>
      <c r="L115" s="21" t="s">
        <v>153</v>
      </c>
      <c r="M115" s="21" t="s">
        <v>154</v>
      </c>
      <c r="N115" s="21" t="s">
        <v>155</v>
      </c>
    </row>
    <row r="116" spans="1:14" x14ac:dyDescent="0.3">
      <c r="A116" s="20" t="s">
        <v>6</v>
      </c>
      <c r="B116" s="27">
        <f t="shared" ref="B116:N116" si="14">B117+B118+B126</f>
        <v>1</v>
      </c>
      <c r="C116" s="27">
        <f t="shared" si="14"/>
        <v>1</v>
      </c>
      <c r="D116" s="27">
        <f t="shared" si="14"/>
        <v>1</v>
      </c>
      <c r="E116" s="27">
        <f t="shared" si="14"/>
        <v>1.0039525691699605</v>
      </c>
      <c r="F116" s="27">
        <f t="shared" si="14"/>
        <v>0.99999999999999989</v>
      </c>
      <c r="G116" s="27">
        <f t="shared" si="14"/>
        <v>1</v>
      </c>
      <c r="H116" s="27">
        <f t="shared" si="14"/>
        <v>1</v>
      </c>
      <c r="I116" s="27">
        <f t="shared" si="14"/>
        <v>1</v>
      </c>
      <c r="J116" s="27">
        <f t="shared" si="14"/>
        <v>1</v>
      </c>
      <c r="K116" s="27">
        <f t="shared" si="14"/>
        <v>0.99998632777785379</v>
      </c>
      <c r="L116" s="27">
        <f t="shared" si="14"/>
        <v>1.01</v>
      </c>
      <c r="M116" s="27">
        <f t="shared" si="14"/>
        <v>1</v>
      </c>
      <c r="N116" s="27">
        <f t="shared" si="14"/>
        <v>1</v>
      </c>
    </row>
    <row r="117" spans="1:14" x14ac:dyDescent="0.3">
      <c r="A117" s="20" t="s">
        <v>69</v>
      </c>
      <c r="B117" s="24">
        <f t="shared" ref="B117:N126" si="15">B104/B$103</f>
        <v>0.20226843100189035</v>
      </c>
      <c r="C117" s="24">
        <f t="shared" si="15"/>
        <v>0.19565217391304349</v>
      </c>
      <c r="D117" s="24">
        <f t="shared" si="15"/>
        <v>0.25490196078431371</v>
      </c>
      <c r="E117" s="24">
        <f t="shared" si="15"/>
        <v>0.2865612648221344</v>
      </c>
      <c r="F117" s="24">
        <f t="shared" si="15"/>
        <v>0.34717148234252188</v>
      </c>
      <c r="G117" s="24">
        <f t="shared" si="15"/>
        <v>0.29902687291107993</v>
      </c>
      <c r="H117" s="24">
        <f t="shared" si="15"/>
        <v>0.22955301949595816</v>
      </c>
      <c r="I117" s="24">
        <f t="shared" si="15"/>
        <v>0.21211615487316421</v>
      </c>
      <c r="J117" s="24">
        <f t="shared" si="15"/>
        <v>0.29031070693948252</v>
      </c>
      <c r="K117" s="24">
        <f t="shared" si="15"/>
        <v>0.38004675899974022</v>
      </c>
      <c r="L117" s="24">
        <f t="shared" si="15"/>
        <v>0.27</v>
      </c>
      <c r="M117" s="24">
        <f t="shared" si="15"/>
        <v>0.22764227642276422</v>
      </c>
      <c r="N117" s="24">
        <f t="shared" si="15"/>
        <v>0.21739130434782608</v>
      </c>
    </row>
    <row r="118" spans="1:14" x14ac:dyDescent="0.3">
      <c r="A118" s="20" t="s">
        <v>70</v>
      </c>
      <c r="B118" s="24">
        <f t="shared" si="15"/>
        <v>0.55198487712665412</v>
      </c>
      <c r="C118" s="24">
        <f t="shared" si="15"/>
        <v>0.67934782608695654</v>
      </c>
      <c r="D118" s="24">
        <f t="shared" si="15"/>
        <v>0.56989247311827962</v>
      </c>
      <c r="E118" s="24">
        <f t="shared" si="15"/>
        <v>0.61264822134387353</v>
      </c>
      <c r="F118" s="24">
        <f t="shared" si="15"/>
        <v>0.5897265581755784</v>
      </c>
      <c r="G118" s="24">
        <f t="shared" si="15"/>
        <v>0.66725920646027737</v>
      </c>
      <c r="H118" s="24">
        <f t="shared" si="15"/>
        <v>0.70934379457917263</v>
      </c>
      <c r="I118" s="24">
        <f t="shared" si="15"/>
        <v>0.72212950600801074</v>
      </c>
      <c r="J118" s="24">
        <f t="shared" si="15"/>
        <v>0.66909169643823752</v>
      </c>
      <c r="K118" s="24">
        <f t="shared" si="15"/>
        <v>0.58559494674669477</v>
      </c>
      <c r="L118" s="24">
        <f t="shared" si="15"/>
        <v>0.49</v>
      </c>
      <c r="M118" s="24">
        <f t="shared" si="15"/>
        <v>0.71544715447154472</v>
      </c>
      <c r="N118" s="24">
        <f t="shared" si="15"/>
        <v>0.78260869565217395</v>
      </c>
    </row>
    <row r="119" spans="1:14" x14ac:dyDescent="0.3">
      <c r="A119" s="20" t="s">
        <v>71</v>
      </c>
      <c r="B119" s="24">
        <f t="shared" si="15"/>
        <v>6.0491493383742913E-2</v>
      </c>
      <c r="C119" s="24">
        <f t="shared" si="15"/>
        <v>6.5217391304347824E-2</v>
      </c>
      <c r="D119" s="24">
        <f t="shared" si="15"/>
        <v>0.10183428209993675</v>
      </c>
      <c r="E119" s="24">
        <f t="shared" si="15"/>
        <v>9.8814229249011856E-2</v>
      </c>
      <c r="F119" s="24">
        <f t="shared" si="15"/>
        <v>7.8047160411823316E-2</v>
      </c>
      <c r="G119" s="24">
        <f t="shared" si="15"/>
        <v>6.9292385791214481E-2</v>
      </c>
      <c r="H119" s="24">
        <f t="shared" si="15"/>
        <v>6.1459819305753685E-2</v>
      </c>
      <c r="I119" s="24">
        <f t="shared" si="15"/>
        <v>3.0707610146862484E-2</v>
      </c>
      <c r="J119" s="24">
        <f t="shared" si="15"/>
        <v>6.6125365378369605E-2</v>
      </c>
      <c r="K119" s="24">
        <f t="shared" si="15"/>
        <v>0.11030748827606951</v>
      </c>
      <c r="L119" s="24">
        <f t="shared" si="15"/>
        <v>7.0000000000000007E-2</v>
      </c>
      <c r="M119" s="24">
        <f t="shared" si="15"/>
        <v>4.065040650406504E-2</v>
      </c>
      <c r="N119" s="24">
        <f t="shared" si="15"/>
        <v>0</v>
      </c>
    </row>
    <row r="120" spans="1:14" x14ac:dyDescent="0.3">
      <c r="A120" s="20" t="s">
        <v>72</v>
      </c>
      <c r="B120" s="24">
        <f t="shared" si="15"/>
        <v>3.4026465028355386E-2</v>
      </c>
      <c r="C120" s="24">
        <f t="shared" si="15"/>
        <v>1.6304347826086956E-2</v>
      </c>
      <c r="D120" s="24">
        <f t="shared" si="15"/>
        <v>2.5932953826691967E-2</v>
      </c>
      <c r="E120" s="24">
        <f t="shared" si="15"/>
        <v>3.9525691699604744E-2</v>
      </c>
      <c r="F120" s="24">
        <f t="shared" si="15"/>
        <v>7.212443263589062E-2</v>
      </c>
      <c r="G120" s="24">
        <f t="shared" si="15"/>
        <v>6.9622701372982793E-2</v>
      </c>
      <c r="H120" s="24">
        <f t="shared" si="15"/>
        <v>3.6970993818354732E-2</v>
      </c>
      <c r="I120" s="24">
        <f t="shared" si="15"/>
        <v>1.4352469959946596E-2</v>
      </c>
      <c r="J120" s="24">
        <f t="shared" si="15"/>
        <v>4.6378694381292628E-2</v>
      </c>
      <c r="K120" s="24">
        <f t="shared" si="15"/>
        <v>7.1519394047114479E-2</v>
      </c>
      <c r="L120" s="24">
        <f t="shared" si="15"/>
        <v>0.05</v>
      </c>
      <c r="M120" s="24">
        <f t="shared" si="15"/>
        <v>8.1300813008130079E-2</v>
      </c>
      <c r="N120" s="24">
        <f t="shared" si="15"/>
        <v>8.6956521739130432E-2</v>
      </c>
    </row>
    <row r="121" spans="1:14" x14ac:dyDescent="0.3">
      <c r="A121" s="20" t="s">
        <v>73</v>
      </c>
      <c r="B121" s="24">
        <f t="shared" si="15"/>
        <v>4.9149338374291113E-2</v>
      </c>
      <c r="C121" s="24">
        <f t="shared" si="15"/>
        <v>4.8913043478260872E-2</v>
      </c>
      <c r="D121" s="24">
        <f t="shared" si="15"/>
        <v>6.1353573687539534E-2</v>
      </c>
      <c r="E121" s="24">
        <f t="shared" si="15"/>
        <v>7.1146245059288543E-2</v>
      </c>
      <c r="F121" s="24">
        <f t="shared" si="15"/>
        <v>0.16993246983283516</v>
      </c>
      <c r="G121" s="24">
        <f t="shared" si="15"/>
        <v>0.17958302004059404</v>
      </c>
      <c r="H121" s="24">
        <f t="shared" si="15"/>
        <v>5.5278174037089872E-2</v>
      </c>
      <c r="I121" s="24">
        <f t="shared" si="15"/>
        <v>6.2416555407209612E-2</v>
      </c>
      <c r="J121" s="24">
        <f t="shared" si="15"/>
        <v>0.10810869329869005</v>
      </c>
      <c r="K121" s="24">
        <f t="shared" si="15"/>
        <v>0.1480428213997621</v>
      </c>
      <c r="L121" s="24">
        <f t="shared" si="15"/>
        <v>0.06</v>
      </c>
      <c r="M121" s="24">
        <f t="shared" si="15"/>
        <v>0.10569105691056911</v>
      </c>
      <c r="N121" s="24">
        <f t="shared" si="15"/>
        <v>0.2608695652173913</v>
      </c>
    </row>
    <row r="122" spans="1:14" x14ac:dyDescent="0.3">
      <c r="A122" s="20" t="s">
        <v>74</v>
      </c>
      <c r="B122" s="24">
        <f t="shared" si="15"/>
        <v>0.20982986767485823</v>
      </c>
      <c r="C122" s="24">
        <f t="shared" si="15"/>
        <v>0.17391304347826086</v>
      </c>
      <c r="D122" s="24">
        <f t="shared" si="15"/>
        <v>0.1562302340290955</v>
      </c>
      <c r="E122" s="24">
        <f t="shared" si="15"/>
        <v>0.20948616600790515</v>
      </c>
      <c r="F122" s="24">
        <f t="shared" si="15"/>
        <v>0.17884423779475259</v>
      </c>
      <c r="G122" s="24">
        <f t="shared" si="15"/>
        <v>0.24149980659153436</v>
      </c>
      <c r="H122" s="24">
        <f t="shared" si="15"/>
        <v>0.2301474084640989</v>
      </c>
      <c r="I122" s="24">
        <f t="shared" si="15"/>
        <v>0.21228304405874499</v>
      </c>
      <c r="J122" s="24">
        <f t="shared" si="15"/>
        <v>0.2587853199090614</v>
      </c>
      <c r="K122" s="24">
        <f t="shared" si="15"/>
        <v>0.16569366019059079</v>
      </c>
      <c r="L122" s="24">
        <f t="shared" si="15"/>
        <v>0.12</v>
      </c>
      <c r="M122" s="24">
        <f t="shared" si="15"/>
        <v>0.36585365853658536</v>
      </c>
      <c r="N122" s="24">
        <f t="shared" si="15"/>
        <v>0.34782608695652173</v>
      </c>
    </row>
    <row r="123" spans="1:14" x14ac:dyDescent="0.3">
      <c r="A123" s="26" t="s">
        <v>75</v>
      </c>
      <c r="B123" s="24">
        <f t="shared" si="15"/>
        <v>4.1587901701323253E-2</v>
      </c>
      <c r="C123" s="24">
        <f t="shared" si="15"/>
        <v>2.1739130434782608E-2</v>
      </c>
      <c r="D123" s="24">
        <f t="shared" si="15"/>
        <v>5.8191018342820998E-2</v>
      </c>
      <c r="E123" s="24">
        <f t="shared" si="15"/>
        <v>7.7075098814229248E-2</v>
      </c>
      <c r="F123" s="24">
        <f t="shared" si="15"/>
        <v>9.0833610096313522E-2</v>
      </c>
      <c r="G123" s="24">
        <f t="shared" si="15"/>
        <v>0.13183503344445266</v>
      </c>
      <c r="H123" s="24">
        <f t="shared" si="15"/>
        <v>6.3837375178316697E-2</v>
      </c>
      <c r="I123" s="24">
        <f t="shared" si="15"/>
        <v>9.11214953271028E-2</v>
      </c>
      <c r="J123" s="24">
        <f t="shared" si="15"/>
        <v>0.11438778824293602</v>
      </c>
      <c r="K123" s="24">
        <f t="shared" si="15"/>
        <v>7.9681710668434935E-2</v>
      </c>
      <c r="L123" s="24">
        <f t="shared" si="15"/>
        <v>0.03</v>
      </c>
      <c r="M123" s="24">
        <f t="shared" si="15"/>
        <v>0.21138211382113822</v>
      </c>
      <c r="N123" s="24">
        <f t="shared" si="15"/>
        <v>0.17391304347826086</v>
      </c>
    </row>
    <row r="124" spans="1:14" x14ac:dyDescent="0.3">
      <c r="A124" s="26" t="s">
        <v>76</v>
      </c>
      <c r="B124" s="24">
        <f t="shared" si="15"/>
        <v>0.17013232514177692</v>
      </c>
      <c r="C124" s="24">
        <f t="shared" si="15"/>
        <v>0.14673913043478262</v>
      </c>
      <c r="D124" s="24">
        <f t="shared" si="15"/>
        <v>9.8039215686274508E-2</v>
      </c>
      <c r="E124" s="24">
        <f t="shared" si="15"/>
        <v>0.1324110671936759</v>
      </c>
      <c r="F124" s="24">
        <f t="shared" si="15"/>
        <v>8.8010627698439051E-2</v>
      </c>
      <c r="G124" s="24">
        <f t="shared" si="15"/>
        <v>0.10966042688942686</v>
      </c>
      <c r="H124" s="24">
        <f t="shared" si="15"/>
        <v>0.16619115549215407</v>
      </c>
      <c r="I124" s="24">
        <f t="shared" si="15"/>
        <v>0.12116154873164219</v>
      </c>
      <c r="J124" s="24">
        <f t="shared" si="15"/>
        <v>0.14441918371765725</v>
      </c>
      <c r="K124" s="24">
        <f t="shared" si="15"/>
        <v>8.6011949522155837E-2</v>
      </c>
      <c r="L124" s="24">
        <f t="shared" si="15"/>
        <v>0.09</v>
      </c>
      <c r="M124" s="24">
        <f t="shared" si="15"/>
        <v>0.15447154471544716</v>
      </c>
      <c r="N124" s="24">
        <f t="shared" si="15"/>
        <v>0.21739130434782608</v>
      </c>
    </row>
    <row r="125" spans="1:14" x14ac:dyDescent="0.3">
      <c r="A125" s="20" t="s">
        <v>77</v>
      </c>
      <c r="B125" s="24">
        <f t="shared" si="15"/>
        <v>0.19659735349716445</v>
      </c>
      <c r="C125" s="24">
        <f t="shared" si="15"/>
        <v>0.38043478260869568</v>
      </c>
      <c r="D125" s="24">
        <f t="shared" si="15"/>
        <v>0.22454142947501582</v>
      </c>
      <c r="E125" s="24">
        <f t="shared" si="15"/>
        <v>0.19169960474308301</v>
      </c>
      <c r="F125" s="24">
        <f t="shared" si="15"/>
        <v>9.0778257500276766E-2</v>
      </c>
      <c r="G125" s="24">
        <f t="shared" si="15"/>
        <v>0.10726129266395171</v>
      </c>
      <c r="H125" s="24">
        <f t="shared" si="15"/>
        <v>0.32560627674750359</v>
      </c>
      <c r="I125" s="24">
        <f t="shared" si="15"/>
        <v>0.40220293724966621</v>
      </c>
      <c r="J125" s="24">
        <f t="shared" si="15"/>
        <v>0.18969362347082386</v>
      </c>
      <c r="K125" s="24">
        <f t="shared" si="15"/>
        <v>9.0031582833157875E-2</v>
      </c>
      <c r="L125" s="24">
        <f t="shared" si="15"/>
        <v>0.18</v>
      </c>
      <c r="M125" s="24">
        <f t="shared" si="15"/>
        <v>0.12195121951219512</v>
      </c>
      <c r="N125" s="24">
        <f t="shared" si="15"/>
        <v>8.6956521739130432E-2</v>
      </c>
    </row>
    <row r="126" spans="1:14" x14ac:dyDescent="0.3">
      <c r="A126" s="20" t="s">
        <v>68</v>
      </c>
      <c r="B126" s="24">
        <f t="shared" si="15"/>
        <v>0.24574669187145556</v>
      </c>
      <c r="C126" s="24">
        <f t="shared" si="15"/>
        <v>0.125</v>
      </c>
      <c r="D126" s="24">
        <f t="shared" si="15"/>
        <v>0.1752055660974067</v>
      </c>
      <c r="E126" s="24">
        <f t="shared" si="15"/>
        <v>0.10474308300395258</v>
      </c>
      <c r="F126" s="24">
        <f t="shared" si="15"/>
        <v>6.31019594818997E-2</v>
      </c>
      <c r="G126" s="24">
        <f t="shared" si="15"/>
        <v>3.3713920628642709E-2</v>
      </c>
      <c r="H126" s="24">
        <f t="shared" si="15"/>
        <v>6.1103185924869234E-2</v>
      </c>
      <c r="I126" s="24">
        <f t="shared" si="15"/>
        <v>6.5754339118825098E-2</v>
      </c>
      <c r="J126" s="24">
        <f t="shared" si="15"/>
        <v>4.0597596622279963E-2</v>
      </c>
      <c r="K126" s="24">
        <f t="shared" si="15"/>
        <v>3.4344622031418769E-2</v>
      </c>
      <c r="L126" s="24">
        <f t="shared" si="15"/>
        <v>0.25</v>
      </c>
      <c r="M126" s="24">
        <f t="shared" si="15"/>
        <v>5.6910569105691054E-2</v>
      </c>
      <c r="N126" s="24">
        <f t="shared" si="15"/>
        <v>0</v>
      </c>
    </row>
    <row r="127" spans="1:14" x14ac:dyDescent="0.3">
      <c r="B127" s="23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pans="1:14" x14ac:dyDescent="0.3">
      <c r="A128" s="10" t="s">
        <v>201</v>
      </c>
      <c r="B128" s="21" t="s">
        <v>143</v>
      </c>
      <c r="C128" s="21" t="s">
        <v>144</v>
      </c>
      <c r="D128" s="21" t="s">
        <v>145</v>
      </c>
      <c r="E128" s="21" t="s">
        <v>146</v>
      </c>
      <c r="F128" s="21" t="s">
        <v>147</v>
      </c>
      <c r="G128" s="21" t="s">
        <v>148</v>
      </c>
      <c r="H128" s="21" t="s">
        <v>149</v>
      </c>
      <c r="I128" s="21" t="s">
        <v>150</v>
      </c>
      <c r="J128" s="21" t="s">
        <v>151</v>
      </c>
      <c r="K128" s="21" t="s">
        <v>152</v>
      </c>
      <c r="L128" s="21" t="s">
        <v>153</v>
      </c>
      <c r="M128" s="21" t="s">
        <v>154</v>
      </c>
      <c r="N128" s="22" t="s">
        <v>155</v>
      </c>
    </row>
    <row r="129" spans="1:14" x14ac:dyDescent="0.3">
      <c r="A129" s="20" t="s">
        <v>7</v>
      </c>
      <c r="B129" s="21">
        <v>2165</v>
      </c>
      <c r="C129" s="21">
        <v>720</v>
      </c>
      <c r="D129" s="21">
        <v>6465</v>
      </c>
      <c r="E129" s="21">
        <v>2000</v>
      </c>
      <c r="F129" s="21">
        <v>70650</v>
      </c>
      <c r="G129" s="21">
        <v>903965</v>
      </c>
      <c r="H129" s="21">
        <v>32400</v>
      </c>
      <c r="I129" s="21">
        <v>22045</v>
      </c>
      <c r="J129" s="21">
        <v>174990</v>
      </c>
      <c r="K129" s="21">
        <v>294720</v>
      </c>
      <c r="L129" s="21">
        <v>425</v>
      </c>
      <c r="M129" s="21">
        <v>485</v>
      </c>
      <c r="N129" s="22">
        <v>100</v>
      </c>
    </row>
    <row r="130" spans="1:14" x14ac:dyDescent="0.3">
      <c r="A130" s="20" t="s">
        <v>82</v>
      </c>
      <c r="B130" s="21">
        <v>210</v>
      </c>
      <c r="C130" s="21">
        <v>170</v>
      </c>
      <c r="D130" s="21">
        <v>735</v>
      </c>
      <c r="E130" s="21">
        <v>165</v>
      </c>
      <c r="F130" s="21">
        <v>16880</v>
      </c>
      <c r="G130" s="21">
        <v>145140</v>
      </c>
      <c r="H130" s="21">
        <v>4165</v>
      </c>
      <c r="I130" s="21">
        <v>2330</v>
      </c>
      <c r="J130" s="21">
        <v>26415</v>
      </c>
      <c r="K130" s="21">
        <v>67490</v>
      </c>
      <c r="L130" s="21">
        <v>55</v>
      </c>
      <c r="M130" s="21">
        <v>55</v>
      </c>
      <c r="N130" s="22">
        <v>0</v>
      </c>
    </row>
    <row r="131" spans="1:14" x14ac:dyDescent="0.3">
      <c r="A131" s="20" t="s">
        <v>83</v>
      </c>
      <c r="B131" s="21">
        <v>370</v>
      </c>
      <c r="C131" s="21">
        <v>135</v>
      </c>
      <c r="D131" s="21">
        <v>910</v>
      </c>
      <c r="E131" s="21">
        <v>370</v>
      </c>
      <c r="F131" s="21">
        <v>19620</v>
      </c>
      <c r="G131" s="21">
        <v>224290</v>
      </c>
      <c r="H131" s="21">
        <v>8095</v>
      </c>
      <c r="I131" s="21">
        <v>4155</v>
      </c>
      <c r="J131" s="21">
        <v>40865</v>
      </c>
      <c r="K131" s="21">
        <v>92750</v>
      </c>
      <c r="L131" s="21">
        <v>75</v>
      </c>
      <c r="M131" s="21">
        <v>55</v>
      </c>
      <c r="N131" s="22">
        <v>0</v>
      </c>
    </row>
    <row r="132" spans="1:14" x14ac:dyDescent="0.3">
      <c r="A132" s="20" t="s">
        <v>84</v>
      </c>
      <c r="B132" s="21">
        <v>1585</v>
      </c>
      <c r="C132" s="21">
        <v>420</v>
      </c>
      <c r="D132" s="21">
        <v>4820</v>
      </c>
      <c r="E132" s="21">
        <v>1465</v>
      </c>
      <c r="F132" s="21">
        <v>34145</v>
      </c>
      <c r="G132" s="21">
        <v>534540</v>
      </c>
      <c r="H132" s="21">
        <v>20135</v>
      </c>
      <c r="I132" s="21">
        <v>15560</v>
      </c>
      <c r="J132" s="21">
        <v>107705</v>
      </c>
      <c r="K132" s="21">
        <v>134480</v>
      </c>
      <c r="L132" s="21">
        <v>295</v>
      </c>
      <c r="M132" s="21">
        <v>375</v>
      </c>
      <c r="N132" s="22">
        <v>95</v>
      </c>
    </row>
    <row r="133" spans="1:14" x14ac:dyDescent="0.3">
      <c r="A133" s="20" t="s">
        <v>85</v>
      </c>
      <c r="B133" s="21">
        <v>20</v>
      </c>
      <c r="C133" s="21">
        <v>20</v>
      </c>
      <c r="D133" s="21">
        <v>160</v>
      </c>
      <c r="E133" s="21">
        <v>35</v>
      </c>
      <c r="F133" s="21">
        <v>3425</v>
      </c>
      <c r="G133" s="21">
        <v>22155</v>
      </c>
      <c r="H133" s="21">
        <v>1250</v>
      </c>
      <c r="I133" s="21">
        <v>560</v>
      </c>
      <c r="J133" s="21">
        <v>5730</v>
      </c>
      <c r="K133" s="21">
        <v>11175</v>
      </c>
      <c r="L133" s="21">
        <v>0</v>
      </c>
      <c r="M133" s="21">
        <v>10</v>
      </c>
      <c r="N133" s="22">
        <v>0</v>
      </c>
    </row>
    <row r="134" spans="1:14" x14ac:dyDescent="0.3">
      <c r="A134" s="20" t="s">
        <v>86</v>
      </c>
      <c r="B134" s="21">
        <v>15</v>
      </c>
      <c r="C134" s="21">
        <v>15</v>
      </c>
      <c r="D134" s="21">
        <v>90</v>
      </c>
      <c r="E134" s="21">
        <v>35</v>
      </c>
      <c r="F134" s="21">
        <v>2345</v>
      </c>
      <c r="G134" s="21">
        <v>14155</v>
      </c>
      <c r="H134" s="21">
        <v>900</v>
      </c>
      <c r="I134" s="21">
        <v>360</v>
      </c>
      <c r="J134" s="21">
        <v>2880</v>
      </c>
      <c r="K134" s="21">
        <v>6495</v>
      </c>
      <c r="L134" s="21">
        <v>0</v>
      </c>
      <c r="M134" s="21">
        <v>10</v>
      </c>
      <c r="N134" s="22">
        <v>0</v>
      </c>
    </row>
    <row r="135" spans="1:14" x14ac:dyDescent="0.3">
      <c r="A135" s="20" t="s">
        <v>87</v>
      </c>
      <c r="B135" s="21">
        <v>10</v>
      </c>
      <c r="C135" s="21">
        <v>0</v>
      </c>
      <c r="D135" s="21">
        <v>75</v>
      </c>
      <c r="E135" s="21">
        <v>0</v>
      </c>
      <c r="F135" s="21">
        <v>1085</v>
      </c>
      <c r="G135" s="21">
        <v>8000</v>
      </c>
      <c r="H135" s="21">
        <v>350</v>
      </c>
      <c r="I135" s="21">
        <v>200</v>
      </c>
      <c r="J135" s="21">
        <v>2850</v>
      </c>
      <c r="K135" s="21">
        <v>4680</v>
      </c>
      <c r="L135" s="21">
        <v>0</v>
      </c>
      <c r="M135" s="21">
        <v>0</v>
      </c>
      <c r="N135" s="22">
        <v>0</v>
      </c>
    </row>
    <row r="136" spans="1:14" x14ac:dyDescent="0.3">
      <c r="A136" s="20" t="s">
        <v>88</v>
      </c>
      <c r="B136" s="21">
        <v>185</v>
      </c>
      <c r="C136" s="21">
        <v>80</v>
      </c>
      <c r="D136" s="21">
        <v>510</v>
      </c>
      <c r="E136" s="21">
        <v>140</v>
      </c>
      <c r="F136" s="21">
        <v>9895</v>
      </c>
      <c r="G136" s="21">
        <v>114595</v>
      </c>
      <c r="H136" s="21">
        <v>3655</v>
      </c>
      <c r="I136" s="21">
        <v>2090</v>
      </c>
      <c r="J136" s="21">
        <v>19840</v>
      </c>
      <c r="K136" s="21">
        <v>34410</v>
      </c>
      <c r="L136" s="21">
        <v>55</v>
      </c>
      <c r="M136" s="21">
        <v>70</v>
      </c>
      <c r="N136" s="22">
        <v>10</v>
      </c>
    </row>
    <row r="137" spans="1:14" x14ac:dyDescent="0.3">
      <c r="A137" s="20" t="s">
        <v>89</v>
      </c>
      <c r="B137" s="21">
        <v>100</v>
      </c>
      <c r="C137" s="21">
        <v>15</v>
      </c>
      <c r="D137" s="21">
        <v>175</v>
      </c>
      <c r="E137" s="21">
        <v>40</v>
      </c>
      <c r="F137" s="21">
        <v>1600</v>
      </c>
      <c r="G137" s="21">
        <v>24975</v>
      </c>
      <c r="H137" s="21">
        <v>970</v>
      </c>
      <c r="I137" s="21">
        <v>835</v>
      </c>
      <c r="J137" s="21">
        <v>6410</v>
      </c>
      <c r="K137" s="21">
        <v>11090</v>
      </c>
      <c r="L137" s="21">
        <v>15</v>
      </c>
      <c r="M137" s="21">
        <v>10</v>
      </c>
      <c r="N137" s="22">
        <v>0</v>
      </c>
    </row>
    <row r="138" spans="1:14" x14ac:dyDescent="0.3">
      <c r="A138" s="20" t="s">
        <v>138</v>
      </c>
      <c r="B138" s="21">
        <v>1285</v>
      </c>
      <c r="C138" s="21">
        <v>300</v>
      </c>
      <c r="D138" s="21">
        <v>3980</v>
      </c>
      <c r="E138" s="21">
        <v>1240</v>
      </c>
      <c r="F138" s="21">
        <v>19225</v>
      </c>
      <c r="G138" s="21">
        <v>372815</v>
      </c>
      <c r="H138" s="21">
        <v>14255</v>
      </c>
      <c r="I138" s="21">
        <v>12080</v>
      </c>
      <c r="J138" s="21">
        <v>75725</v>
      </c>
      <c r="K138" s="21">
        <v>77805</v>
      </c>
      <c r="L138" s="21">
        <v>225</v>
      </c>
      <c r="M138" s="21">
        <v>290</v>
      </c>
      <c r="N138" s="22">
        <v>85</v>
      </c>
    </row>
    <row r="139" spans="1:14" x14ac:dyDescent="0.3">
      <c r="A139" s="20" t="s">
        <v>91</v>
      </c>
      <c r="B139" s="21">
        <v>470</v>
      </c>
      <c r="C139" s="21">
        <v>160</v>
      </c>
      <c r="D139" s="21">
        <v>1940</v>
      </c>
      <c r="E139" s="21">
        <v>510</v>
      </c>
      <c r="F139" s="21">
        <v>11050</v>
      </c>
      <c r="G139" s="21">
        <v>224880</v>
      </c>
      <c r="H139" s="21">
        <v>7965</v>
      </c>
      <c r="I139" s="21">
        <v>6410</v>
      </c>
      <c r="J139" s="21">
        <v>43210</v>
      </c>
      <c r="K139" s="21">
        <v>47835</v>
      </c>
      <c r="L139" s="21">
        <v>150</v>
      </c>
      <c r="M139" s="21">
        <v>155</v>
      </c>
      <c r="N139" s="22">
        <v>35</v>
      </c>
    </row>
    <row r="140" spans="1:14" x14ac:dyDescent="0.3">
      <c r="A140" s="20" t="s">
        <v>139</v>
      </c>
      <c r="B140" s="21">
        <v>65</v>
      </c>
      <c r="C140" s="21">
        <v>10</v>
      </c>
      <c r="D140" s="21">
        <v>230</v>
      </c>
      <c r="E140" s="21">
        <v>15</v>
      </c>
      <c r="F140" s="21">
        <v>1010</v>
      </c>
      <c r="G140" s="21">
        <v>20690</v>
      </c>
      <c r="H140" s="21">
        <v>705</v>
      </c>
      <c r="I140" s="21">
        <v>610</v>
      </c>
      <c r="J140" s="21">
        <v>3880</v>
      </c>
      <c r="K140" s="21">
        <v>4830</v>
      </c>
      <c r="L140" s="21">
        <v>10</v>
      </c>
      <c r="M140" s="21">
        <v>0</v>
      </c>
      <c r="N140" s="22">
        <v>10</v>
      </c>
    </row>
    <row r="141" spans="1:14" x14ac:dyDescent="0.3">
      <c r="A141" s="20" t="s">
        <v>93</v>
      </c>
      <c r="B141" s="21">
        <v>215</v>
      </c>
      <c r="C141" s="21">
        <v>20</v>
      </c>
      <c r="D141" s="21">
        <v>325</v>
      </c>
      <c r="E141" s="21">
        <v>150</v>
      </c>
      <c r="F141" s="21">
        <v>560</v>
      </c>
      <c r="G141" s="21">
        <v>14885</v>
      </c>
      <c r="H141" s="21">
        <v>745</v>
      </c>
      <c r="I141" s="21">
        <v>760</v>
      </c>
      <c r="J141" s="21">
        <v>3620</v>
      </c>
      <c r="K141" s="21">
        <v>3290</v>
      </c>
      <c r="L141" s="21">
        <v>10</v>
      </c>
      <c r="M141" s="21">
        <v>10</v>
      </c>
      <c r="N141" s="22">
        <v>0</v>
      </c>
    </row>
    <row r="142" spans="1:14" x14ac:dyDescent="0.3">
      <c r="A142" s="20" t="s">
        <v>95</v>
      </c>
      <c r="B142" s="21">
        <v>440</v>
      </c>
      <c r="C142" s="21">
        <v>85</v>
      </c>
      <c r="D142" s="21">
        <v>1280</v>
      </c>
      <c r="E142" s="21">
        <v>460</v>
      </c>
      <c r="F142" s="21">
        <v>5665</v>
      </c>
      <c r="G142" s="21">
        <v>103500</v>
      </c>
      <c r="H142" s="21">
        <v>4325</v>
      </c>
      <c r="I142" s="21">
        <v>3815</v>
      </c>
      <c r="J142" s="21">
        <v>22760</v>
      </c>
      <c r="K142" s="21">
        <v>19895</v>
      </c>
      <c r="L142" s="21">
        <v>45</v>
      </c>
      <c r="M142" s="21">
        <v>110</v>
      </c>
      <c r="N142" s="22">
        <v>40</v>
      </c>
    </row>
    <row r="143" spans="1:14" x14ac:dyDescent="0.3">
      <c r="A143" s="20" t="s">
        <v>94</v>
      </c>
      <c r="B143" s="21">
        <v>95</v>
      </c>
      <c r="C143" s="21">
        <v>20</v>
      </c>
      <c r="D143" s="21">
        <v>205</v>
      </c>
      <c r="E143" s="21">
        <v>105</v>
      </c>
      <c r="F143" s="21">
        <v>935</v>
      </c>
      <c r="G143" s="21">
        <v>8855</v>
      </c>
      <c r="H143" s="21">
        <v>525</v>
      </c>
      <c r="I143" s="21">
        <v>480</v>
      </c>
      <c r="J143" s="21">
        <v>2260</v>
      </c>
      <c r="K143" s="21">
        <v>1950</v>
      </c>
      <c r="L143" s="21">
        <v>15</v>
      </c>
      <c r="M143" s="21">
        <v>0</v>
      </c>
      <c r="N143" s="22">
        <v>10</v>
      </c>
    </row>
    <row r="144" spans="1:14" x14ac:dyDescent="0.3">
      <c r="B144" s="23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pans="1:14" x14ac:dyDescent="0.3">
      <c r="A145" s="10" t="s">
        <v>201</v>
      </c>
      <c r="B145" s="21" t="s">
        <v>143</v>
      </c>
      <c r="C145" s="21" t="s">
        <v>144</v>
      </c>
      <c r="D145" s="21" t="s">
        <v>145</v>
      </c>
      <c r="E145" s="21" t="s">
        <v>146</v>
      </c>
      <c r="F145" s="21" t="s">
        <v>147</v>
      </c>
      <c r="G145" s="21" t="s">
        <v>148</v>
      </c>
      <c r="H145" s="21" t="s">
        <v>149</v>
      </c>
      <c r="I145" s="21" t="s">
        <v>150</v>
      </c>
      <c r="J145" s="21" t="s">
        <v>151</v>
      </c>
      <c r="K145" s="21" t="s">
        <v>152</v>
      </c>
      <c r="L145" s="21" t="s">
        <v>153</v>
      </c>
      <c r="M145" s="21" t="s">
        <v>154</v>
      </c>
      <c r="N145" s="21" t="s">
        <v>155</v>
      </c>
    </row>
    <row r="146" spans="1:14" x14ac:dyDescent="0.3">
      <c r="A146" s="29" t="s">
        <v>7</v>
      </c>
      <c r="B146" s="30">
        <f t="shared" ref="B146:N146" si="16">B147+B148+B149</f>
        <v>1</v>
      </c>
      <c r="C146" s="30">
        <f t="shared" si="16"/>
        <v>1.0069444444444444</v>
      </c>
      <c r="D146" s="30">
        <f t="shared" si="16"/>
        <v>1</v>
      </c>
      <c r="E146" s="30">
        <f t="shared" si="16"/>
        <v>1</v>
      </c>
      <c r="F146" s="30">
        <f t="shared" si="16"/>
        <v>0.99992922859164901</v>
      </c>
      <c r="G146" s="30">
        <f t="shared" si="16"/>
        <v>1.0000055311876013</v>
      </c>
      <c r="H146" s="30">
        <f t="shared" si="16"/>
        <v>0.99984567901234556</v>
      </c>
      <c r="I146" s="30">
        <f t="shared" si="16"/>
        <v>1</v>
      </c>
      <c r="J146" s="30">
        <f t="shared" si="16"/>
        <v>0.99997142693868213</v>
      </c>
      <c r="K146" s="30">
        <f t="shared" si="16"/>
        <v>1</v>
      </c>
      <c r="L146" s="30">
        <f t="shared" si="16"/>
        <v>1</v>
      </c>
      <c r="M146" s="30">
        <f t="shared" si="16"/>
        <v>1</v>
      </c>
      <c r="N146" s="30">
        <f t="shared" si="16"/>
        <v>0.95</v>
      </c>
    </row>
    <row r="147" spans="1:14" x14ac:dyDescent="0.3">
      <c r="A147" s="20" t="s">
        <v>82</v>
      </c>
      <c r="B147" s="30">
        <f t="shared" ref="B147:N147" si="17">B130/B129</f>
        <v>9.6997690531177835E-2</v>
      </c>
      <c r="C147" s="30">
        <f t="shared" si="17"/>
        <v>0.2361111111111111</v>
      </c>
      <c r="D147" s="30">
        <f t="shared" si="17"/>
        <v>0.1136890951276102</v>
      </c>
      <c r="E147" s="30">
        <f t="shared" si="17"/>
        <v>8.2500000000000004E-2</v>
      </c>
      <c r="F147" s="30">
        <f t="shared" si="17"/>
        <v>0.2389242745930644</v>
      </c>
      <c r="G147" s="30">
        <f t="shared" si="17"/>
        <v>0.16055931369024243</v>
      </c>
      <c r="H147" s="30">
        <f t="shared" si="17"/>
        <v>0.12854938271604938</v>
      </c>
      <c r="I147" s="30">
        <f t="shared" si="17"/>
        <v>0.10569290088455432</v>
      </c>
      <c r="J147" s="30">
        <f t="shared" si="17"/>
        <v>0.1509514829418824</v>
      </c>
      <c r="K147" s="30">
        <f t="shared" si="17"/>
        <v>0.2289970141150923</v>
      </c>
      <c r="L147" s="30">
        <f t="shared" si="17"/>
        <v>0.12941176470588237</v>
      </c>
      <c r="M147" s="30">
        <f t="shared" si="17"/>
        <v>0.1134020618556701</v>
      </c>
      <c r="N147" s="30">
        <f t="shared" si="17"/>
        <v>0</v>
      </c>
    </row>
    <row r="148" spans="1:14" x14ac:dyDescent="0.3">
      <c r="A148" s="20" t="s">
        <v>83</v>
      </c>
      <c r="B148" s="30">
        <f t="shared" ref="B148:N148" si="18">B131/B129</f>
        <v>0.17090069284064666</v>
      </c>
      <c r="C148" s="30">
        <f t="shared" si="18"/>
        <v>0.1875</v>
      </c>
      <c r="D148" s="30">
        <f t="shared" si="18"/>
        <v>0.14075792730085074</v>
      </c>
      <c r="E148" s="30">
        <f t="shared" si="18"/>
        <v>0.185</v>
      </c>
      <c r="F148" s="30">
        <f t="shared" si="18"/>
        <v>0.27770700636942675</v>
      </c>
      <c r="G148" s="30">
        <f t="shared" si="18"/>
        <v>0.24811801341866113</v>
      </c>
      <c r="H148" s="30">
        <f t="shared" si="18"/>
        <v>0.24984567901234567</v>
      </c>
      <c r="I148" s="30">
        <f t="shared" si="18"/>
        <v>0.18847811295078248</v>
      </c>
      <c r="J148" s="30">
        <f t="shared" si="18"/>
        <v>0.23352763015029429</v>
      </c>
      <c r="K148" s="30">
        <f t="shared" si="18"/>
        <v>0.31470548317046687</v>
      </c>
      <c r="L148" s="30">
        <f t="shared" si="18"/>
        <v>0.17647058823529413</v>
      </c>
      <c r="M148" s="30">
        <f t="shared" si="18"/>
        <v>0.1134020618556701</v>
      </c>
      <c r="N148" s="30">
        <f t="shared" si="18"/>
        <v>0</v>
      </c>
    </row>
    <row r="149" spans="1:14" x14ac:dyDescent="0.3">
      <c r="A149" s="20" t="s">
        <v>84</v>
      </c>
      <c r="B149" s="30">
        <f t="shared" ref="B149:N149" si="19">B132/B129</f>
        <v>0.73210161662817552</v>
      </c>
      <c r="C149" s="30">
        <f t="shared" si="19"/>
        <v>0.58333333333333337</v>
      </c>
      <c r="D149" s="30">
        <f t="shared" si="19"/>
        <v>0.74555297757153904</v>
      </c>
      <c r="E149" s="30">
        <f t="shared" si="19"/>
        <v>0.73250000000000004</v>
      </c>
      <c r="F149" s="30">
        <f t="shared" si="19"/>
        <v>0.48329794762915784</v>
      </c>
      <c r="G149" s="30">
        <f t="shared" si="19"/>
        <v>0.59132820407869768</v>
      </c>
      <c r="H149" s="30">
        <f t="shared" si="19"/>
        <v>0.62145061728395057</v>
      </c>
      <c r="I149" s="30">
        <f t="shared" si="19"/>
        <v>0.70582898616466316</v>
      </c>
      <c r="J149" s="30">
        <f t="shared" si="19"/>
        <v>0.61549231384650549</v>
      </c>
      <c r="K149" s="30">
        <f t="shared" si="19"/>
        <v>0.45629750271444081</v>
      </c>
      <c r="L149" s="30">
        <f t="shared" si="19"/>
        <v>0.69411764705882351</v>
      </c>
      <c r="M149" s="30">
        <f t="shared" si="19"/>
        <v>0.77319587628865982</v>
      </c>
      <c r="N149" s="30">
        <f t="shared" si="19"/>
        <v>0.95</v>
      </c>
    </row>
    <row r="150" spans="1:14" x14ac:dyDescent="0.3">
      <c r="A150" s="20" t="s">
        <v>85</v>
      </c>
      <c r="B150" s="30">
        <f t="shared" ref="B150:N150" si="20">B133/B129</f>
        <v>9.2378752886836026E-3</v>
      </c>
      <c r="C150" s="30">
        <f t="shared" si="20"/>
        <v>2.7777777777777776E-2</v>
      </c>
      <c r="D150" s="30">
        <f t="shared" si="20"/>
        <v>2.4748646558391339E-2</v>
      </c>
      <c r="E150" s="30">
        <f t="shared" si="20"/>
        <v>1.7500000000000002E-2</v>
      </c>
      <c r="F150" s="30">
        <f t="shared" si="20"/>
        <v>4.8478414720452938E-2</v>
      </c>
      <c r="G150" s="30">
        <f t="shared" si="20"/>
        <v>2.4508692261315426E-2</v>
      </c>
      <c r="H150" s="30">
        <f t="shared" si="20"/>
        <v>3.8580246913580245E-2</v>
      </c>
      <c r="I150" s="30">
        <f t="shared" si="20"/>
        <v>2.540258562032207E-2</v>
      </c>
      <c r="J150" s="30">
        <f t="shared" si="20"/>
        <v>3.2744728270186867E-2</v>
      </c>
      <c r="K150" s="30">
        <f t="shared" si="20"/>
        <v>3.7917345276872967E-2</v>
      </c>
      <c r="L150" s="30">
        <f t="shared" si="20"/>
        <v>0</v>
      </c>
      <c r="M150" s="30">
        <f t="shared" si="20"/>
        <v>2.0618556701030927E-2</v>
      </c>
      <c r="N150" s="30">
        <f t="shared" si="20"/>
        <v>0</v>
      </c>
    </row>
    <row r="151" spans="1:14" x14ac:dyDescent="0.3">
      <c r="A151" s="29" t="s">
        <v>86</v>
      </c>
      <c r="B151" s="30">
        <f t="shared" ref="B151:N151" si="21">B134/B129</f>
        <v>6.9284064665127024E-3</v>
      </c>
      <c r="C151" s="30">
        <f t="shared" si="21"/>
        <v>2.0833333333333332E-2</v>
      </c>
      <c r="D151" s="30">
        <f t="shared" si="21"/>
        <v>1.3921113689095127E-2</v>
      </c>
      <c r="E151" s="30">
        <f t="shared" si="21"/>
        <v>1.7500000000000002E-2</v>
      </c>
      <c r="F151" s="30">
        <f t="shared" si="21"/>
        <v>3.3191790516631278E-2</v>
      </c>
      <c r="G151" s="30">
        <f t="shared" si="21"/>
        <v>1.5658792099251629E-2</v>
      </c>
      <c r="H151" s="30">
        <f t="shared" si="21"/>
        <v>2.7777777777777776E-2</v>
      </c>
      <c r="I151" s="30">
        <f t="shared" si="21"/>
        <v>1.6330233613064186E-2</v>
      </c>
      <c r="J151" s="30">
        <f t="shared" si="21"/>
        <v>1.6458083319046801E-2</v>
      </c>
      <c r="K151" s="30">
        <f t="shared" si="21"/>
        <v>2.20378664495114E-2</v>
      </c>
      <c r="L151" s="30">
        <f t="shared" si="21"/>
        <v>0</v>
      </c>
      <c r="M151" s="30">
        <f t="shared" si="21"/>
        <v>2.0618556701030927E-2</v>
      </c>
      <c r="N151" s="30">
        <f t="shared" si="21"/>
        <v>0</v>
      </c>
    </row>
    <row r="152" spans="1:14" x14ac:dyDescent="0.3">
      <c r="A152" s="20" t="s">
        <v>87</v>
      </c>
      <c r="B152" s="30">
        <f t="shared" ref="B152:N152" si="22">B135/B129</f>
        <v>4.6189376443418013E-3</v>
      </c>
      <c r="C152" s="30">
        <f t="shared" si="22"/>
        <v>0</v>
      </c>
      <c r="D152" s="30">
        <f t="shared" si="22"/>
        <v>1.1600928074245939E-2</v>
      </c>
      <c r="E152" s="30">
        <f t="shared" si="22"/>
        <v>0</v>
      </c>
      <c r="F152" s="30">
        <f t="shared" si="22"/>
        <v>1.5357395612172682E-2</v>
      </c>
      <c r="G152" s="30">
        <f t="shared" si="22"/>
        <v>8.8499001620637972E-3</v>
      </c>
      <c r="H152" s="30">
        <f t="shared" si="22"/>
        <v>1.0802469135802469E-2</v>
      </c>
      <c r="I152" s="30">
        <f t="shared" si="22"/>
        <v>9.0723520072578823E-3</v>
      </c>
      <c r="J152" s="30">
        <f t="shared" si="22"/>
        <v>1.6286644951140065E-2</v>
      </c>
      <c r="K152" s="30">
        <f t="shared" si="22"/>
        <v>1.5879478827361564E-2</v>
      </c>
      <c r="L152" s="30">
        <f t="shared" si="22"/>
        <v>0</v>
      </c>
      <c r="M152" s="30">
        <f t="shared" si="22"/>
        <v>0</v>
      </c>
      <c r="N152" s="30">
        <f t="shared" si="22"/>
        <v>0</v>
      </c>
    </row>
    <row r="153" spans="1:14" x14ac:dyDescent="0.3">
      <c r="A153" s="20" t="s">
        <v>88</v>
      </c>
      <c r="B153" s="30">
        <f t="shared" ref="B153:N153" si="23">B136/B129</f>
        <v>8.5450346420323328E-2</v>
      </c>
      <c r="C153" s="30">
        <f t="shared" si="23"/>
        <v>0.1111111111111111</v>
      </c>
      <c r="D153" s="30">
        <f t="shared" si="23"/>
        <v>7.8886310904872387E-2</v>
      </c>
      <c r="E153" s="30">
        <f t="shared" si="23"/>
        <v>7.0000000000000007E-2</v>
      </c>
      <c r="F153" s="30">
        <f t="shared" si="23"/>
        <v>0.14005661712668083</v>
      </c>
      <c r="G153" s="30">
        <f t="shared" si="23"/>
        <v>0.12676928863396258</v>
      </c>
      <c r="H153" s="30">
        <f t="shared" si="23"/>
        <v>0.11280864197530864</v>
      </c>
      <c r="I153" s="30">
        <f t="shared" si="23"/>
        <v>9.4806078475844865E-2</v>
      </c>
      <c r="J153" s="30">
        <f t="shared" si="23"/>
        <v>0.11337790730898908</v>
      </c>
      <c r="K153" s="30">
        <f t="shared" si="23"/>
        <v>0.11675488599348534</v>
      </c>
      <c r="L153" s="30">
        <f t="shared" si="23"/>
        <v>0.12941176470588237</v>
      </c>
      <c r="M153" s="30">
        <f t="shared" si="23"/>
        <v>0.14432989690721648</v>
      </c>
      <c r="N153" s="30">
        <f t="shared" si="23"/>
        <v>0.1</v>
      </c>
    </row>
    <row r="154" spans="1:14" x14ac:dyDescent="0.3">
      <c r="A154" s="20" t="s">
        <v>89</v>
      </c>
      <c r="B154" s="30">
        <f t="shared" ref="B154:N154" si="24">B137/B129</f>
        <v>4.6189376443418015E-2</v>
      </c>
      <c r="C154" s="30">
        <f t="shared" si="24"/>
        <v>2.0833333333333332E-2</v>
      </c>
      <c r="D154" s="30">
        <f t="shared" si="24"/>
        <v>2.7068832173240527E-2</v>
      </c>
      <c r="E154" s="30">
        <f t="shared" si="24"/>
        <v>0.02</v>
      </c>
      <c r="F154" s="30">
        <f t="shared" si="24"/>
        <v>2.264685067232838E-2</v>
      </c>
      <c r="G154" s="30">
        <f t="shared" si="24"/>
        <v>2.7628282068442915E-2</v>
      </c>
      <c r="H154" s="30">
        <f t="shared" si="24"/>
        <v>2.9938271604938272E-2</v>
      </c>
      <c r="I154" s="30">
        <f t="shared" si="24"/>
        <v>3.7877069630301657E-2</v>
      </c>
      <c r="J154" s="30">
        <f t="shared" si="24"/>
        <v>3.6630664609406255E-2</v>
      </c>
      <c r="K154" s="30">
        <f t="shared" si="24"/>
        <v>3.7628935939196528E-2</v>
      </c>
      <c r="L154" s="30">
        <f t="shared" si="24"/>
        <v>3.5294117647058823E-2</v>
      </c>
      <c r="M154" s="30">
        <f t="shared" si="24"/>
        <v>2.0618556701030927E-2</v>
      </c>
      <c r="N154" s="30">
        <f t="shared" si="24"/>
        <v>0</v>
      </c>
    </row>
    <row r="155" spans="1:14" x14ac:dyDescent="0.3">
      <c r="A155" s="20" t="s">
        <v>138</v>
      </c>
      <c r="B155" s="30">
        <f t="shared" ref="B155:N155" si="25">B138/B129</f>
        <v>0.59353348729792144</v>
      </c>
      <c r="C155" s="30">
        <f t="shared" si="25"/>
        <v>0.41666666666666669</v>
      </c>
      <c r="D155" s="30">
        <f t="shared" si="25"/>
        <v>0.61562258313998452</v>
      </c>
      <c r="E155" s="30">
        <f t="shared" si="25"/>
        <v>0.62</v>
      </c>
      <c r="F155" s="30">
        <f t="shared" si="25"/>
        <v>0.27211606510969566</v>
      </c>
      <c r="G155" s="30">
        <f t="shared" si="25"/>
        <v>0.41242194111497682</v>
      </c>
      <c r="H155" s="30">
        <f t="shared" si="25"/>
        <v>0.43996913580246916</v>
      </c>
      <c r="I155" s="30">
        <f t="shared" si="25"/>
        <v>0.54797006123837599</v>
      </c>
      <c r="J155" s="30">
        <f t="shared" si="25"/>
        <v>0.43273901365792333</v>
      </c>
      <c r="K155" s="30">
        <f t="shared" si="25"/>
        <v>0.26399633550488599</v>
      </c>
      <c r="L155" s="30">
        <f t="shared" si="25"/>
        <v>0.52941176470588236</v>
      </c>
      <c r="M155" s="30">
        <f t="shared" si="25"/>
        <v>0.59793814432989689</v>
      </c>
      <c r="N155" s="30">
        <f t="shared" si="25"/>
        <v>0.85</v>
      </c>
    </row>
    <row r="156" spans="1:14" x14ac:dyDescent="0.3">
      <c r="A156" s="20" t="s">
        <v>91</v>
      </c>
      <c r="B156" s="30">
        <f t="shared" ref="B156:N156" si="26">B139/B129</f>
        <v>0.21709006928406466</v>
      </c>
      <c r="C156" s="30">
        <f t="shared" si="26"/>
        <v>0.22222222222222221</v>
      </c>
      <c r="D156" s="30">
        <f t="shared" si="26"/>
        <v>0.30007733952049498</v>
      </c>
      <c r="E156" s="30">
        <f t="shared" si="26"/>
        <v>0.255</v>
      </c>
      <c r="F156" s="30">
        <f t="shared" si="26"/>
        <v>0.15640481245576787</v>
      </c>
      <c r="G156" s="30">
        <f t="shared" si="26"/>
        <v>0.24877069355561332</v>
      </c>
      <c r="H156" s="30">
        <f t="shared" si="26"/>
        <v>0.24583333333333332</v>
      </c>
      <c r="I156" s="30">
        <f t="shared" si="26"/>
        <v>0.29076888183261512</v>
      </c>
      <c r="J156" s="30">
        <f t="shared" si="26"/>
        <v>0.24692839590833762</v>
      </c>
      <c r="K156" s="30">
        <f t="shared" si="26"/>
        <v>0.16230659609120521</v>
      </c>
      <c r="L156" s="30">
        <f t="shared" si="26"/>
        <v>0.35294117647058826</v>
      </c>
      <c r="M156" s="30">
        <f t="shared" si="26"/>
        <v>0.31958762886597936</v>
      </c>
      <c r="N156" s="30">
        <f t="shared" si="26"/>
        <v>0.35</v>
      </c>
    </row>
    <row r="157" spans="1:14" x14ac:dyDescent="0.3">
      <c r="A157" s="20" t="s">
        <v>139</v>
      </c>
      <c r="B157" s="30">
        <f t="shared" ref="B157:N157" si="27">B140/B129</f>
        <v>3.0023094688221709E-2</v>
      </c>
      <c r="C157" s="30">
        <f t="shared" si="27"/>
        <v>1.3888888888888888E-2</v>
      </c>
      <c r="D157" s="30">
        <f t="shared" si="27"/>
        <v>3.5576179427687551E-2</v>
      </c>
      <c r="E157" s="30">
        <f t="shared" si="27"/>
        <v>7.4999999999999997E-3</v>
      </c>
      <c r="F157" s="30">
        <f t="shared" si="27"/>
        <v>1.4295824486907289E-2</v>
      </c>
      <c r="G157" s="30">
        <f t="shared" si="27"/>
        <v>2.2888054294137494E-2</v>
      </c>
      <c r="H157" s="30">
        <f t="shared" si="27"/>
        <v>2.1759259259259259E-2</v>
      </c>
      <c r="I157" s="30">
        <f t="shared" si="27"/>
        <v>2.767067362213654E-2</v>
      </c>
      <c r="J157" s="30">
        <f t="shared" si="27"/>
        <v>2.2172695582604721E-2</v>
      </c>
      <c r="K157" s="30">
        <f t="shared" si="27"/>
        <v>1.6388436482084691E-2</v>
      </c>
      <c r="L157" s="30">
        <f t="shared" si="27"/>
        <v>2.3529411764705882E-2</v>
      </c>
      <c r="M157" s="30">
        <f t="shared" si="27"/>
        <v>0</v>
      </c>
      <c r="N157" s="30">
        <f t="shared" si="27"/>
        <v>0.1</v>
      </c>
    </row>
    <row r="158" spans="1:14" x14ac:dyDescent="0.3">
      <c r="A158" s="20" t="s">
        <v>93</v>
      </c>
      <c r="B158" s="30">
        <f t="shared" ref="B158:N158" si="28">B141/B129</f>
        <v>9.9307159353348731E-2</v>
      </c>
      <c r="C158" s="30">
        <f t="shared" si="28"/>
        <v>2.7777777777777776E-2</v>
      </c>
      <c r="D158" s="30">
        <f t="shared" si="28"/>
        <v>5.0270688321732405E-2</v>
      </c>
      <c r="E158" s="30">
        <f t="shared" si="28"/>
        <v>7.4999999999999997E-2</v>
      </c>
      <c r="F158" s="30">
        <f t="shared" si="28"/>
        <v>7.9263977353149322E-3</v>
      </c>
      <c r="G158" s="30">
        <f t="shared" si="28"/>
        <v>1.6466345489039951E-2</v>
      </c>
      <c r="H158" s="30">
        <f t="shared" si="28"/>
        <v>2.2993827160493828E-2</v>
      </c>
      <c r="I158" s="30">
        <f t="shared" si="28"/>
        <v>3.447493762757995E-2</v>
      </c>
      <c r="J158" s="30">
        <f t="shared" si="28"/>
        <v>2.0686896394079661E-2</v>
      </c>
      <c r="K158" s="30">
        <f t="shared" si="28"/>
        <v>1.1163137893593919E-2</v>
      </c>
      <c r="L158" s="30">
        <f t="shared" si="28"/>
        <v>2.3529411764705882E-2</v>
      </c>
      <c r="M158" s="30">
        <f t="shared" si="28"/>
        <v>2.0618556701030927E-2</v>
      </c>
      <c r="N158" s="30">
        <f t="shared" si="28"/>
        <v>0</v>
      </c>
    </row>
    <row r="159" spans="1:14" x14ac:dyDescent="0.3">
      <c r="A159" s="20" t="s">
        <v>95</v>
      </c>
      <c r="B159" s="30">
        <f t="shared" ref="B159:N159" si="29">B142/B129</f>
        <v>0.20323325635103925</v>
      </c>
      <c r="C159" s="30">
        <f t="shared" si="29"/>
        <v>0.11805555555555555</v>
      </c>
      <c r="D159" s="30">
        <f t="shared" si="29"/>
        <v>0.19798917246713071</v>
      </c>
      <c r="E159" s="30">
        <f t="shared" si="29"/>
        <v>0.23</v>
      </c>
      <c r="F159" s="30">
        <f t="shared" si="29"/>
        <v>8.0184005661712673E-2</v>
      </c>
      <c r="G159" s="30">
        <f t="shared" si="29"/>
        <v>0.11449558334670037</v>
      </c>
      <c r="H159" s="30">
        <f t="shared" si="29"/>
        <v>0.13348765432098766</v>
      </c>
      <c r="I159" s="30">
        <f t="shared" si="29"/>
        <v>0.1730551145384441</v>
      </c>
      <c r="J159" s="30">
        <f t="shared" si="29"/>
        <v>0.13006457511857819</v>
      </c>
      <c r="K159" s="30">
        <f t="shared" si="29"/>
        <v>6.7504750271444078E-2</v>
      </c>
      <c r="L159" s="30">
        <f t="shared" si="29"/>
        <v>0.10588235294117647</v>
      </c>
      <c r="M159" s="30">
        <f t="shared" si="29"/>
        <v>0.22680412371134021</v>
      </c>
      <c r="N159" s="30">
        <f t="shared" si="29"/>
        <v>0.4</v>
      </c>
    </row>
    <row r="160" spans="1:14" x14ac:dyDescent="0.3">
      <c r="A160" s="20" t="s">
        <v>94</v>
      </c>
      <c r="B160" s="30">
        <f t="shared" ref="B160:N160" si="30">B143/B129</f>
        <v>4.3879907621247112E-2</v>
      </c>
      <c r="C160" s="30">
        <f t="shared" si="30"/>
        <v>2.7777777777777776E-2</v>
      </c>
      <c r="D160" s="30">
        <f t="shared" si="30"/>
        <v>3.1709203402938903E-2</v>
      </c>
      <c r="E160" s="30">
        <f t="shared" si="30"/>
        <v>5.2499999999999998E-2</v>
      </c>
      <c r="F160" s="30">
        <f t="shared" si="30"/>
        <v>1.3234253361641897E-2</v>
      </c>
      <c r="G160" s="30">
        <f t="shared" si="30"/>
        <v>9.7957332418843641E-3</v>
      </c>
      <c r="H160" s="30">
        <f t="shared" si="30"/>
        <v>1.6203703703703703E-2</v>
      </c>
      <c r="I160" s="30">
        <f t="shared" si="30"/>
        <v>2.1773644817418916E-2</v>
      </c>
      <c r="J160" s="30">
        <f t="shared" si="30"/>
        <v>1.2915023715640893E-2</v>
      </c>
      <c r="K160" s="30">
        <f t="shared" si="30"/>
        <v>6.6164495114006518E-3</v>
      </c>
      <c r="L160" s="30">
        <f t="shared" si="30"/>
        <v>3.5294117647058823E-2</v>
      </c>
      <c r="M160" s="30">
        <f t="shared" si="30"/>
        <v>0</v>
      </c>
      <c r="N160" s="30">
        <f t="shared" si="30"/>
        <v>0.1</v>
      </c>
    </row>
    <row r="161" spans="1:14" x14ac:dyDescent="0.3">
      <c r="A161" s="2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1:14" x14ac:dyDescent="0.3">
      <c r="A162" s="10" t="s">
        <v>202</v>
      </c>
      <c r="B162" s="21" t="s">
        <v>143</v>
      </c>
      <c r="C162" s="21" t="s">
        <v>144</v>
      </c>
      <c r="D162" s="21" t="s">
        <v>145</v>
      </c>
      <c r="E162" s="21" t="s">
        <v>146</v>
      </c>
      <c r="F162" s="21" t="s">
        <v>147</v>
      </c>
      <c r="G162" s="21" t="s">
        <v>148</v>
      </c>
      <c r="H162" s="21" t="s">
        <v>149</v>
      </c>
      <c r="I162" s="21" t="s">
        <v>150</v>
      </c>
      <c r="J162" s="21" t="s">
        <v>151</v>
      </c>
      <c r="K162" s="21" t="s">
        <v>152</v>
      </c>
      <c r="L162" s="21" t="s">
        <v>153</v>
      </c>
      <c r="M162" s="21" t="s">
        <v>154</v>
      </c>
      <c r="N162" s="21" t="s">
        <v>155</v>
      </c>
    </row>
    <row r="163" spans="1:14" x14ac:dyDescent="0.3">
      <c r="A163" s="20" t="s">
        <v>11</v>
      </c>
      <c r="B163" s="21">
        <v>2165</v>
      </c>
      <c r="C163" s="21">
        <v>715</v>
      </c>
      <c r="D163" s="21">
        <v>6465</v>
      </c>
      <c r="E163" s="21">
        <v>2000</v>
      </c>
      <c r="F163" s="21">
        <v>70650</v>
      </c>
      <c r="G163" s="21">
        <v>903970</v>
      </c>
      <c r="H163" s="21">
        <v>32400</v>
      </c>
      <c r="I163" s="21">
        <v>22040</v>
      </c>
      <c r="J163" s="21">
        <v>174990</v>
      </c>
      <c r="K163" s="21">
        <v>294720</v>
      </c>
      <c r="L163" s="21">
        <v>425</v>
      </c>
      <c r="M163" s="21">
        <v>485</v>
      </c>
      <c r="N163" s="21">
        <v>100</v>
      </c>
    </row>
    <row r="164" spans="1:14" x14ac:dyDescent="0.3">
      <c r="A164" s="20" t="s">
        <v>203</v>
      </c>
      <c r="B164" s="21">
        <v>580</v>
      </c>
      <c r="C164" s="21">
        <v>300</v>
      </c>
      <c r="D164" s="21">
        <v>1650</v>
      </c>
      <c r="E164" s="21">
        <v>540</v>
      </c>
      <c r="F164" s="21">
        <v>36505</v>
      </c>
      <c r="G164" s="21">
        <v>369430</v>
      </c>
      <c r="H164" s="21">
        <v>12265</v>
      </c>
      <c r="I164" s="21">
        <v>6480</v>
      </c>
      <c r="J164" s="21">
        <v>67280</v>
      </c>
      <c r="K164" s="21">
        <v>160240</v>
      </c>
      <c r="L164" s="21">
        <v>130</v>
      </c>
      <c r="M164" s="21">
        <v>115</v>
      </c>
      <c r="N164" s="21">
        <v>10</v>
      </c>
    </row>
    <row r="165" spans="1:14" x14ac:dyDescent="0.3">
      <c r="A165" s="20" t="s">
        <v>84</v>
      </c>
      <c r="B165" s="21">
        <v>1590</v>
      </c>
      <c r="C165" s="21">
        <v>415</v>
      </c>
      <c r="D165" s="21">
        <v>4820</v>
      </c>
      <c r="E165" s="21">
        <v>1465</v>
      </c>
      <c r="F165" s="21">
        <v>34145</v>
      </c>
      <c r="G165" s="21">
        <v>534540</v>
      </c>
      <c r="H165" s="21">
        <v>20130</v>
      </c>
      <c r="I165" s="21">
        <v>15560</v>
      </c>
      <c r="J165" s="21">
        <v>107705</v>
      </c>
      <c r="K165" s="21">
        <v>134480</v>
      </c>
      <c r="L165" s="21">
        <v>295</v>
      </c>
      <c r="M165" s="21">
        <v>375</v>
      </c>
      <c r="N165" s="21">
        <v>90</v>
      </c>
    </row>
    <row r="166" spans="1:14" x14ac:dyDescent="0.3">
      <c r="A166" s="20" t="s">
        <v>97</v>
      </c>
      <c r="B166" s="21">
        <v>705</v>
      </c>
      <c r="C166" s="21">
        <v>180</v>
      </c>
      <c r="D166" s="21">
        <v>2185</v>
      </c>
      <c r="E166" s="21">
        <v>660</v>
      </c>
      <c r="F166" s="21">
        <v>19155</v>
      </c>
      <c r="G166" s="21">
        <v>236415</v>
      </c>
      <c r="H166" s="21">
        <v>6680</v>
      </c>
      <c r="I166" s="21">
        <v>4295</v>
      </c>
      <c r="J166" s="21">
        <v>42020</v>
      </c>
      <c r="K166" s="21">
        <v>73600</v>
      </c>
      <c r="L166" s="21">
        <v>125</v>
      </c>
      <c r="M166" s="21">
        <v>175</v>
      </c>
      <c r="N166" s="21">
        <v>45</v>
      </c>
    </row>
    <row r="167" spans="1:14" x14ac:dyDescent="0.3">
      <c r="A167" s="20" t="s">
        <v>204</v>
      </c>
      <c r="B167" s="21">
        <v>455</v>
      </c>
      <c r="C167" s="21">
        <v>80</v>
      </c>
      <c r="D167" s="21">
        <v>1465</v>
      </c>
      <c r="E167" s="21">
        <v>310</v>
      </c>
      <c r="F167" s="21">
        <v>17430</v>
      </c>
      <c r="G167" s="21">
        <v>222405</v>
      </c>
      <c r="H167" s="21">
        <v>5385</v>
      </c>
      <c r="I167" s="21">
        <v>2180</v>
      </c>
      <c r="J167" s="21">
        <v>29965</v>
      </c>
      <c r="K167" s="21">
        <v>65600</v>
      </c>
      <c r="L167" s="21">
        <v>10</v>
      </c>
      <c r="M167" s="21">
        <v>15</v>
      </c>
      <c r="N167" s="21">
        <v>0</v>
      </c>
    </row>
    <row r="168" spans="1:14" x14ac:dyDescent="0.3">
      <c r="A168" s="20" t="s">
        <v>205</v>
      </c>
      <c r="B168" s="21">
        <v>260</v>
      </c>
      <c r="C168" s="21">
        <v>100</v>
      </c>
      <c r="D168" s="21">
        <v>725</v>
      </c>
      <c r="E168" s="21">
        <v>340</v>
      </c>
      <c r="F168" s="21">
        <v>1725</v>
      </c>
      <c r="G168" s="21">
        <v>14015</v>
      </c>
      <c r="H168" s="21">
        <v>1295</v>
      </c>
      <c r="I168" s="21">
        <v>2115</v>
      </c>
      <c r="J168" s="21">
        <v>12060</v>
      </c>
      <c r="K168" s="21">
        <v>8005</v>
      </c>
      <c r="L168" s="21">
        <v>125</v>
      </c>
      <c r="M168" s="21">
        <v>160</v>
      </c>
      <c r="N168" s="21">
        <v>45</v>
      </c>
    </row>
    <row r="169" spans="1:14" x14ac:dyDescent="0.3">
      <c r="A169" s="20" t="s">
        <v>206</v>
      </c>
      <c r="B169" s="21">
        <v>880</v>
      </c>
      <c r="C169" s="21">
        <v>235</v>
      </c>
      <c r="D169" s="21">
        <v>2630</v>
      </c>
      <c r="E169" s="21">
        <v>805</v>
      </c>
      <c r="F169" s="21">
        <v>14990</v>
      </c>
      <c r="G169" s="21">
        <v>298125</v>
      </c>
      <c r="H169" s="21">
        <v>13455</v>
      </c>
      <c r="I169" s="21">
        <v>11265</v>
      </c>
      <c r="J169" s="21">
        <v>65685</v>
      </c>
      <c r="K169" s="21">
        <v>60880</v>
      </c>
      <c r="L169" s="21">
        <v>170</v>
      </c>
      <c r="M169" s="21">
        <v>200</v>
      </c>
      <c r="N169" s="21">
        <v>45</v>
      </c>
    </row>
    <row r="170" spans="1:14" x14ac:dyDescent="0.3">
      <c r="A170" s="20" t="s">
        <v>207</v>
      </c>
      <c r="B170" s="21">
        <v>55</v>
      </c>
      <c r="C170" s="21">
        <v>15</v>
      </c>
      <c r="D170" s="21">
        <v>110</v>
      </c>
      <c r="E170" s="21">
        <v>75</v>
      </c>
      <c r="F170" s="21">
        <v>690</v>
      </c>
      <c r="G170" s="21">
        <v>15130</v>
      </c>
      <c r="H170" s="21">
        <v>295</v>
      </c>
      <c r="I170" s="21">
        <v>260</v>
      </c>
      <c r="J170" s="21">
        <v>2500</v>
      </c>
      <c r="K170" s="21">
        <v>2875</v>
      </c>
      <c r="L170" s="21">
        <v>0</v>
      </c>
      <c r="M170" s="21">
        <v>0</v>
      </c>
      <c r="N170" s="21">
        <v>10</v>
      </c>
    </row>
    <row r="171" spans="1:14" x14ac:dyDescent="0.3">
      <c r="A171" s="20" t="s">
        <v>208</v>
      </c>
      <c r="B171" s="21">
        <v>0</v>
      </c>
      <c r="C171" s="21">
        <v>0</v>
      </c>
      <c r="D171" s="21">
        <v>0</v>
      </c>
      <c r="E171" s="21">
        <v>0</v>
      </c>
      <c r="F171" s="21">
        <v>50</v>
      </c>
      <c r="G171" s="21">
        <v>410</v>
      </c>
      <c r="H171" s="21">
        <v>40</v>
      </c>
      <c r="I171" s="21">
        <v>15</v>
      </c>
      <c r="J171" s="21">
        <v>155</v>
      </c>
      <c r="K171" s="21">
        <v>175</v>
      </c>
      <c r="L171" s="21">
        <v>10</v>
      </c>
      <c r="M171" s="21">
        <v>0</v>
      </c>
      <c r="N171" s="21">
        <v>0</v>
      </c>
    </row>
    <row r="172" spans="1:14" x14ac:dyDescent="0.3">
      <c r="A172" s="20" t="s">
        <v>209</v>
      </c>
      <c r="B172" s="21">
        <v>405</v>
      </c>
      <c r="C172" s="21">
        <v>160</v>
      </c>
      <c r="D172" s="21">
        <v>1725</v>
      </c>
      <c r="E172" s="21">
        <v>430</v>
      </c>
      <c r="F172" s="21">
        <v>6470</v>
      </c>
      <c r="G172" s="21">
        <v>165410</v>
      </c>
      <c r="H172" s="21">
        <v>10225</v>
      </c>
      <c r="I172" s="21">
        <v>6150</v>
      </c>
      <c r="J172" s="21">
        <v>40860</v>
      </c>
      <c r="K172" s="21">
        <v>43160</v>
      </c>
      <c r="L172" s="21">
        <v>100</v>
      </c>
      <c r="M172" s="21">
        <v>100</v>
      </c>
      <c r="N172" s="21">
        <v>25</v>
      </c>
    </row>
    <row r="173" spans="1:14" x14ac:dyDescent="0.3">
      <c r="A173" s="20" t="s">
        <v>210</v>
      </c>
      <c r="B173" s="21">
        <v>75</v>
      </c>
      <c r="C173" s="21">
        <v>10</v>
      </c>
      <c r="D173" s="21">
        <v>105</v>
      </c>
      <c r="E173" s="21">
        <v>40</v>
      </c>
      <c r="F173" s="21">
        <v>620</v>
      </c>
      <c r="G173" s="21">
        <v>14135</v>
      </c>
      <c r="H173" s="21">
        <v>345</v>
      </c>
      <c r="I173" s="21">
        <v>295</v>
      </c>
      <c r="J173" s="21">
        <v>2735</v>
      </c>
      <c r="K173" s="21">
        <v>3900</v>
      </c>
      <c r="L173" s="21">
        <v>10</v>
      </c>
      <c r="M173" s="21">
        <v>10</v>
      </c>
      <c r="N173" s="21">
        <v>0</v>
      </c>
    </row>
    <row r="174" spans="1:14" x14ac:dyDescent="0.3">
      <c r="A174" s="20" t="s">
        <v>211</v>
      </c>
      <c r="B174" s="21">
        <v>10</v>
      </c>
      <c r="C174" s="21">
        <v>0</v>
      </c>
      <c r="D174" s="21">
        <v>10</v>
      </c>
      <c r="E174" s="21">
        <v>0</v>
      </c>
      <c r="F174" s="21">
        <v>10</v>
      </c>
      <c r="G174" s="21">
        <v>130</v>
      </c>
      <c r="H174" s="21">
        <v>10</v>
      </c>
      <c r="I174" s="21">
        <v>10</v>
      </c>
      <c r="J174" s="21">
        <v>30</v>
      </c>
      <c r="K174" s="21">
        <v>35</v>
      </c>
      <c r="L174" s="21">
        <v>0</v>
      </c>
      <c r="M174" s="21">
        <v>0</v>
      </c>
      <c r="N174" s="21">
        <v>0</v>
      </c>
    </row>
    <row r="175" spans="1:14" x14ac:dyDescent="0.3">
      <c r="A175" s="20" t="s">
        <v>212</v>
      </c>
      <c r="B175" s="21">
        <v>0</v>
      </c>
      <c r="C175" s="21">
        <v>0</v>
      </c>
      <c r="D175" s="21">
        <v>20</v>
      </c>
      <c r="E175" s="21">
        <v>10</v>
      </c>
      <c r="F175" s="21">
        <v>300</v>
      </c>
      <c r="G175" s="21">
        <v>395</v>
      </c>
      <c r="H175" s="21">
        <v>10</v>
      </c>
      <c r="I175" s="21">
        <v>10</v>
      </c>
      <c r="J175" s="21">
        <v>55</v>
      </c>
      <c r="K175" s="21">
        <v>65</v>
      </c>
      <c r="L175" s="21">
        <v>0</v>
      </c>
      <c r="M175" s="21">
        <v>0</v>
      </c>
      <c r="N175" s="21">
        <v>0</v>
      </c>
    </row>
    <row r="176" spans="1:14" x14ac:dyDescent="0.3">
      <c r="A176" s="20" t="s">
        <v>213</v>
      </c>
      <c r="B176" s="21">
        <v>335</v>
      </c>
      <c r="C176" s="21">
        <v>60</v>
      </c>
      <c r="D176" s="21">
        <v>665</v>
      </c>
      <c r="E176" s="21">
        <v>255</v>
      </c>
      <c r="F176" s="21">
        <v>6850</v>
      </c>
      <c r="G176" s="21">
        <v>102515</v>
      </c>
      <c r="H176" s="21">
        <v>2530</v>
      </c>
      <c r="I176" s="21">
        <v>4530</v>
      </c>
      <c r="J176" s="21">
        <v>19350</v>
      </c>
      <c r="K176" s="21">
        <v>10670</v>
      </c>
      <c r="L176" s="21">
        <v>40</v>
      </c>
      <c r="M176" s="21">
        <v>85</v>
      </c>
      <c r="N176" s="21">
        <v>20</v>
      </c>
    </row>
    <row r="177" spans="1:14" x14ac:dyDescent="0.3">
      <c r="B177" s="23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 spans="1:14" x14ac:dyDescent="0.3">
      <c r="A178" s="10" t="s">
        <v>214</v>
      </c>
      <c r="B178" s="21" t="s">
        <v>143</v>
      </c>
      <c r="C178" s="21" t="s">
        <v>144</v>
      </c>
      <c r="D178" s="21" t="s">
        <v>145</v>
      </c>
      <c r="E178" s="21" t="s">
        <v>146</v>
      </c>
      <c r="F178" s="21" t="s">
        <v>147</v>
      </c>
      <c r="G178" s="21" t="s">
        <v>148</v>
      </c>
      <c r="H178" s="21" t="s">
        <v>149</v>
      </c>
      <c r="I178" s="21" t="s">
        <v>150</v>
      </c>
      <c r="J178" s="21" t="s">
        <v>151</v>
      </c>
      <c r="K178" s="21" t="s">
        <v>152</v>
      </c>
      <c r="L178" s="21" t="s">
        <v>153</v>
      </c>
      <c r="M178" s="21" t="s">
        <v>154</v>
      </c>
      <c r="N178" s="21" t="s">
        <v>155</v>
      </c>
    </row>
    <row r="179" spans="1:14" x14ac:dyDescent="0.3">
      <c r="A179" s="29" t="s">
        <v>11</v>
      </c>
      <c r="B179" s="30">
        <f t="shared" ref="B179:N179" si="31">SUM(B180,B181)</f>
        <v>1.0023094688221708</v>
      </c>
      <c r="C179" s="30">
        <f t="shared" si="31"/>
        <v>1</v>
      </c>
      <c r="D179" s="30">
        <f t="shared" si="31"/>
        <v>1.0007733952049498</v>
      </c>
      <c r="E179" s="30">
        <f t="shared" si="31"/>
        <v>1.0024999999999999</v>
      </c>
      <c r="F179" s="30">
        <f t="shared" si="31"/>
        <v>1</v>
      </c>
      <c r="G179" s="30">
        <f t="shared" si="31"/>
        <v>1</v>
      </c>
      <c r="H179" s="30">
        <f t="shared" si="31"/>
        <v>0.99984567901234578</v>
      </c>
      <c r="I179" s="30">
        <f t="shared" si="31"/>
        <v>1</v>
      </c>
      <c r="J179" s="30">
        <f t="shared" si="31"/>
        <v>0.99997142693868213</v>
      </c>
      <c r="K179" s="30">
        <f t="shared" si="31"/>
        <v>1</v>
      </c>
      <c r="L179" s="30">
        <f t="shared" si="31"/>
        <v>1</v>
      </c>
      <c r="M179" s="30">
        <f t="shared" si="31"/>
        <v>1.0103092783505154</v>
      </c>
      <c r="N179" s="30">
        <f t="shared" si="31"/>
        <v>1</v>
      </c>
    </row>
    <row r="180" spans="1:14" x14ac:dyDescent="0.3">
      <c r="A180" s="20" t="s">
        <v>215</v>
      </c>
      <c r="B180" s="27">
        <f t="shared" ref="B180:N180" si="32">B164/B163</f>
        <v>0.26789838337182448</v>
      </c>
      <c r="C180" s="30">
        <f t="shared" si="32"/>
        <v>0.41958041958041958</v>
      </c>
      <c r="D180" s="30">
        <f t="shared" si="32"/>
        <v>0.25522041763341069</v>
      </c>
      <c r="E180" s="30">
        <f t="shared" si="32"/>
        <v>0.27</v>
      </c>
      <c r="F180" s="30">
        <f t="shared" si="32"/>
        <v>0.51670205237084221</v>
      </c>
      <c r="G180" s="30">
        <f t="shared" si="32"/>
        <v>0.40867506665044195</v>
      </c>
      <c r="H180" s="30">
        <f t="shared" si="32"/>
        <v>0.37854938271604938</v>
      </c>
      <c r="I180" s="30">
        <f t="shared" si="32"/>
        <v>0.29401088929219599</v>
      </c>
      <c r="J180" s="30">
        <f t="shared" si="32"/>
        <v>0.38447911309217669</v>
      </c>
      <c r="K180" s="30">
        <f t="shared" si="32"/>
        <v>0.54370249728555919</v>
      </c>
      <c r="L180" s="30">
        <f t="shared" si="32"/>
        <v>0.30588235294117649</v>
      </c>
      <c r="M180" s="30">
        <f t="shared" si="32"/>
        <v>0.23711340206185566</v>
      </c>
      <c r="N180" s="30">
        <f t="shared" si="32"/>
        <v>0.1</v>
      </c>
    </row>
    <row r="181" spans="1:14" x14ac:dyDescent="0.3">
      <c r="A181" s="20" t="s">
        <v>216</v>
      </c>
      <c r="B181" s="27">
        <f t="shared" ref="B181:N181" si="33">B165/B163</f>
        <v>0.73441108545034639</v>
      </c>
      <c r="C181" s="30">
        <f t="shared" si="33"/>
        <v>0.58041958041958042</v>
      </c>
      <c r="D181" s="30">
        <f t="shared" si="33"/>
        <v>0.74555297757153904</v>
      </c>
      <c r="E181" s="30">
        <f t="shared" si="33"/>
        <v>0.73250000000000004</v>
      </c>
      <c r="F181" s="30">
        <f t="shared" si="33"/>
        <v>0.48329794762915784</v>
      </c>
      <c r="G181" s="30">
        <f t="shared" si="33"/>
        <v>0.59132493334955805</v>
      </c>
      <c r="H181" s="30">
        <f t="shared" si="33"/>
        <v>0.62129629629629635</v>
      </c>
      <c r="I181" s="30">
        <f t="shared" si="33"/>
        <v>0.70598911070780401</v>
      </c>
      <c r="J181" s="30">
        <f t="shared" si="33"/>
        <v>0.61549231384650549</v>
      </c>
      <c r="K181" s="30">
        <f t="shared" si="33"/>
        <v>0.45629750271444081</v>
      </c>
      <c r="L181" s="30">
        <f t="shared" si="33"/>
        <v>0.69411764705882351</v>
      </c>
      <c r="M181" s="30">
        <f t="shared" si="33"/>
        <v>0.77319587628865982</v>
      </c>
      <c r="N181" s="30">
        <f t="shared" si="33"/>
        <v>0.9</v>
      </c>
    </row>
    <row r="182" spans="1:14" x14ac:dyDescent="0.3">
      <c r="A182" s="20" t="s">
        <v>97</v>
      </c>
      <c r="B182" s="27">
        <f t="shared" ref="B182:N182" si="34">B166/B163</f>
        <v>0.32563510392609701</v>
      </c>
      <c r="C182" s="30">
        <f t="shared" si="34"/>
        <v>0.25174825174825177</v>
      </c>
      <c r="D182" s="30">
        <f t="shared" si="34"/>
        <v>0.33797370456303172</v>
      </c>
      <c r="E182" s="30">
        <f t="shared" si="34"/>
        <v>0.33</v>
      </c>
      <c r="F182" s="30">
        <f t="shared" si="34"/>
        <v>0.27112526539278131</v>
      </c>
      <c r="G182" s="30">
        <f t="shared" si="34"/>
        <v>0.26152969678197285</v>
      </c>
      <c r="H182" s="30">
        <f t="shared" si="34"/>
        <v>0.20617283950617285</v>
      </c>
      <c r="I182" s="30">
        <f t="shared" si="34"/>
        <v>0.19487295825771325</v>
      </c>
      <c r="J182" s="30">
        <f t="shared" si="34"/>
        <v>0.24012800731470368</v>
      </c>
      <c r="K182" s="30">
        <f t="shared" si="34"/>
        <v>0.249728555917481</v>
      </c>
      <c r="L182" s="30">
        <f t="shared" si="34"/>
        <v>0.29411764705882354</v>
      </c>
      <c r="M182" s="30">
        <f t="shared" si="34"/>
        <v>0.36082474226804123</v>
      </c>
      <c r="N182" s="30">
        <f t="shared" si="34"/>
        <v>0.45</v>
      </c>
    </row>
    <row r="183" spans="1:14" x14ac:dyDescent="0.3">
      <c r="A183" s="20" t="s">
        <v>204</v>
      </c>
      <c r="B183" s="27">
        <f t="shared" ref="B183:N183" si="35">B167/B163</f>
        <v>0.21016166281755197</v>
      </c>
      <c r="C183" s="30">
        <f t="shared" si="35"/>
        <v>0.11188811188811189</v>
      </c>
      <c r="D183" s="30">
        <f t="shared" si="35"/>
        <v>0.2266047950502707</v>
      </c>
      <c r="E183" s="30">
        <f t="shared" si="35"/>
        <v>0.155</v>
      </c>
      <c r="F183" s="30">
        <f t="shared" si="35"/>
        <v>0.24670912951167728</v>
      </c>
      <c r="G183" s="30">
        <f t="shared" si="35"/>
        <v>0.24603139484717412</v>
      </c>
      <c r="H183" s="30">
        <f t="shared" si="35"/>
        <v>0.16620370370370371</v>
      </c>
      <c r="I183" s="30">
        <f t="shared" si="35"/>
        <v>9.8911070780399277E-2</v>
      </c>
      <c r="J183" s="30">
        <f t="shared" si="35"/>
        <v>0.17123835647751301</v>
      </c>
      <c r="K183" s="30">
        <f t="shared" si="35"/>
        <v>0.22258414766558088</v>
      </c>
      <c r="L183" s="30">
        <f t="shared" si="35"/>
        <v>2.3529411764705882E-2</v>
      </c>
      <c r="M183" s="30">
        <f t="shared" si="35"/>
        <v>3.0927835051546393E-2</v>
      </c>
      <c r="N183" s="30">
        <f t="shared" si="35"/>
        <v>0</v>
      </c>
    </row>
    <row r="184" spans="1:14" x14ac:dyDescent="0.3">
      <c r="A184" s="20" t="s">
        <v>205</v>
      </c>
      <c r="B184" s="27">
        <f t="shared" ref="B184:N184" si="36">B168/B163</f>
        <v>0.12009237875288684</v>
      </c>
      <c r="C184" s="30">
        <f t="shared" si="36"/>
        <v>0.13986013986013987</v>
      </c>
      <c r="D184" s="30">
        <f t="shared" si="36"/>
        <v>0.11214230471771075</v>
      </c>
      <c r="E184" s="30">
        <f t="shared" si="36"/>
        <v>0.17</v>
      </c>
      <c r="F184" s="30">
        <f t="shared" si="36"/>
        <v>2.4416135881104035E-2</v>
      </c>
      <c r="G184" s="30">
        <f t="shared" si="36"/>
        <v>1.5503833091806144E-2</v>
      </c>
      <c r="H184" s="30">
        <f t="shared" si="36"/>
        <v>3.9969135802469136E-2</v>
      </c>
      <c r="I184" s="30">
        <f t="shared" si="36"/>
        <v>9.5961887477313976E-2</v>
      </c>
      <c r="J184" s="30">
        <f t="shared" si="36"/>
        <v>6.8918223898508491E-2</v>
      </c>
      <c r="K184" s="30">
        <f t="shared" si="36"/>
        <v>2.7161373507057548E-2</v>
      </c>
      <c r="L184" s="30">
        <f t="shared" si="36"/>
        <v>0.29411764705882354</v>
      </c>
      <c r="M184" s="30">
        <f t="shared" si="36"/>
        <v>0.32989690721649484</v>
      </c>
      <c r="N184" s="30">
        <f t="shared" si="36"/>
        <v>0.45</v>
      </c>
    </row>
    <row r="185" spans="1:14" x14ac:dyDescent="0.3">
      <c r="A185" s="20" t="s">
        <v>206</v>
      </c>
      <c r="B185" s="27">
        <f t="shared" ref="B185:N185" si="37">B169/B163</f>
        <v>0.40646651270207851</v>
      </c>
      <c r="C185" s="30">
        <f t="shared" si="37"/>
        <v>0.32867132867132864</v>
      </c>
      <c r="D185" s="30">
        <f t="shared" si="37"/>
        <v>0.40680587780355759</v>
      </c>
      <c r="E185" s="30">
        <f t="shared" si="37"/>
        <v>0.40250000000000002</v>
      </c>
      <c r="F185" s="30">
        <f t="shared" si="37"/>
        <v>0.2121726822363765</v>
      </c>
      <c r="G185" s="30">
        <f t="shared" si="37"/>
        <v>0.32979523656758519</v>
      </c>
      <c r="H185" s="30">
        <f t="shared" si="37"/>
        <v>0.4152777777777778</v>
      </c>
      <c r="I185" s="30">
        <f t="shared" si="37"/>
        <v>0.51111615245009079</v>
      </c>
      <c r="J185" s="30">
        <f t="shared" si="37"/>
        <v>0.37536430653180181</v>
      </c>
      <c r="K185" s="30">
        <f t="shared" si="37"/>
        <v>0.20656894679695983</v>
      </c>
      <c r="L185" s="30">
        <f t="shared" si="37"/>
        <v>0.4</v>
      </c>
      <c r="M185" s="30">
        <f t="shared" si="37"/>
        <v>0.41237113402061853</v>
      </c>
      <c r="N185" s="30">
        <f t="shared" si="37"/>
        <v>0.45</v>
      </c>
    </row>
    <row r="186" spans="1:14" x14ac:dyDescent="0.3">
      <c r="A186" s="20" t="s">
        <v>207</v>
      </c>
      <c r="B186" s="27">
        <f t="shared" ref="B186:N186" si="38">B170/B163</f>
        <v>2.5404157043879907E-2</v>
      </c>
      <c r="C186" s="30">
        <f t="shared" si="38"/>
        <v>2.097902097902098E-2</v>
      </c>
      <c r="D186" s="30">
        <f t="shared" si="38"/>
        <v>1.7014694508894045E-2</v>
      </c>
      <c r="E186" s="30">
        <f t="shared" si="38"/>
        <v>3.7499999999999999E-2</v>
      </c>
      <c r="F186" s="30">
        <f t="shared" si="38"/>
        <v>9.7664543524416132E-3</v>
      </c>
      <c r="G186" s="30">
        <f t="shared" si="38"/>
        <v>1.6737281104461432E-2</v>
      </c>
      <c r="H186" s="30">
        <f t="shared" si="38"/>
        <v>9.1049382716049381E-3</v>
      </c>
      <c r="I186" s="30">
        <f t="shared" si="38"/>
        <v>1.1796733212341199E-2</v>
      </c>
      <c r="J186" s="30">
        <f t="shared" si="38"/>
        <v>1.4286530658894793E-2</v>
      </c>
      <c r="K186" s="30">
        <f t="shared" si="38"/>
        <v>9.7550217155266024E-3</v>
      </c>
      <c r="L186" s="30">
        <f t="shared" si="38"/>
        <v>0</v>
      </c>
      <c r="M186" s="30">
        <f t="shared" si="38"/>
        <v>0</v>
      </c>
      <c r="N186" s="30">
        <f t="shared" si="38"/>
        <v>0.1</v>
      </c>
    </row>
    <row r="187" spans="1:14" x14ac:dyDescent="0.3">
      <c r="A187" s="20" t="s">
        <v>208</v>
      </c>
      <c r="B187" s="27">
        <f t="shared" ref="B187:N187" si="39">B171/B163</f>
        <v>0</v>
      </c>
      <c r="C187" s="30">
        <f t="shared" si="39"/>
        <v>0</v>
      </c>
      <c r="D187" s="30">
        <f t="shared" si="39"/>
        <v>0</v>
      </c>
      <c r="E187" s="30">
        <f t="shared" si="39"/>
        <v>0</v>
      </c>
      <c r="F187" s="30">
        <f t="shared" si="39"/>
        <v>7.0771408351026188E-4</v>
      </c>
      <c r="G187" s="30">
        <f t="shared" si="39"/>
        <v>4.5355487460867064E-4</v>
      </c>
      <c r="H187" s="30">
        <f t="shared" si="39"/>
        <v>1.2345679012345679E-3</v>
      </c>
      <c r="I187" s="30">
        <f t="shared" si="39"/>
        <v>6.8058076225045369E-4</v>
      </c>
      <c r="J187" s="30">
        <f t="shared" si="39"/>
        <v>8.8576490085147722E-4</v>
      </c>
      <c r="K187" s="30">
        <f t="shared" si="39"/>
        <v>5.9378393051031492E-4</v>
      </c>
      <c r="L187" s="30">
        <f t="shared" si="39"/>
        <v>2.3529411764705882E-2</v>
      </c>
      <c r="M187" s="30">
        <f t="shared" si="39"/>
        <v>0</v>
      </c>
      <c r="N187" s="30">
        <f t="shared" si="39"/>
        <v>0</v>
      </c>
    </row>
    <row r="188" spans="1:14" x14ac:dyDescent="0.3">
      <c r="A188" s="20" t="s">
        <v>209</v>
      </c>
      <c r="B188" s="27">
        <f t="shared" ref="B188:N188" si="40">B172/B163</f>
        <v>0.18706697459584296</v>
      </c>
      <c r="C188" s="30">
        <f t="shared" si="40"/>
        <v>0.22377622377622378</v>
      </c>
      <c r="D188" s="30">
        <f t="shared" si="40"/>
        <v>0.26682134570765659</v>
      </c>
      <c r="E188" s="30">
        <f t="shared" si="40"/>
        <v>0.215</v>
      </c>
      <c r="F188" s="30">
        <f t="shared" si="40"/>
        <v>9.1578202406227882E-2</v>
      </c>
      <c r="G188" s="30">
        <f t="shared" si="40"/>
        <v>0.18298173611956148</v>
      </c>
      <c r="H188" s="30">
        <f t="shared" si="40"/>
        <v>0.31558641975308643</v>
      </c>
      <c r="I188" s="30">
        <f t="shared" si="40"/>
        <v>0.27903811252268601</v>
      </c>
      <c r="J188" s="30">
        <f t="shared" si="40"/>
        <v>0.2334990570889765</v>
      </c>
      <c r="K188" s="30">
        <f t="shared" si="40"/>
        <v>0.1464440825190011</v>
      </c>
      <c r="L188" s="30">
        <f t="shared" si="40"/>
        <v>0.23529411764705882</v>
      </c>
      <c r="M188" s="30">
        <f t="shared" si="40"/>
        <v>0.20618556701030927</v>
      </c>
      <c r="N188" s="30">
        <f t="shared" si="40"/>
        <v>0.25</v>
      </c>
    </row>
    <row r="189" spans="1:14" x14ac:dyDescent="0.3">
      <c r="A189" s="20" t="s">
        <v>210</v>
      </c>
      <c r="B189" s="27">
        <f t="shared" ref="B189:N189" si="41">B173/B163</f>
        <v>3.4642032332563508E-2</v>
      </c>
      <c r="C189" s="30">
        <f t="shared" si="41"/>
        <v>1.3986013986013986E-2</v>
      </c>
      <c r="D189" s="30">
        <f t="shared" si="41"/>
        <v>1.6241299303944315E-2</v>
      </c>
      <c r="E189" s="30">
        <f t="shared" si="41"/>
        <v>0.02</v>
      </c>
      <c r="F189" s="30">
        <f t="shared" si="41"/>
        <v>8.7756546355272462E-3</v>
      </c>
      <c r="G189" s="30">
        <f t="shared" si="41"/>
        <v>1.5636580859984293E-2</v>
      </c>
      <c r="H189" s="30">
        <f t="shared" si="41"/>
        <v>1.0648148148148148E-2</v>
      </c>
      <c r="I189" s="30">
        <f t="shared" si="41"/>
        <v>1.338475499092559E-2</v>
      </c>
      <c r="J189" s="30">
        <f t="shared" si="41"/>
        <v>1.5629464540830904E-2</v>
      </c>
      <c r="K189" s="30">
        <f t="shared" si="41"/>
        <v>1.3232899022801304E-2</v>
      </c>
      <c r="L189" s="30">
        <f t="shared" si="41"/>
        <v>2.3529411764705882E-2</v>
      </c>
      <c r="M189" s="30">
        <f t="shared" si="41"/>
        <v>2.0618556701030927E-2</v>
      </c>
      <c r="N189" s="30">
        <f t="shared" si="41"/>
        <v>0</v>
      </c>
    </row>
    <row r="190" spans="1:14" x14ac:dyDescent="0.3">
      <c r="A190" s="20" t="s">
        <v>211</v>
      </c>
      <c r="B190" s="27">
        <f t="shared" ref="B190:N190" si="42">B174/B163</f>
        <v>4.6189376443418013E-3</v>
      </c>
      <c r="C190" s="30">
        <f t="shared" si="42"/>
        <v>0</v>
      </c>
      <c r="D190" s="30">
        <f t="shared" si="42"/>
        <v>1.5467904098994587E-3</v>
      </c>
      <c r="E190" s="30">
        <f t="shared" si="42"/>
        <v>0</v>
      </c>
      <c r="F190" s="30">
        <f t="shared" si="42"/>
        <v>1.4154281670205238E-4</v>
      </c>
      <c r="G190" s="30">
        <f t="shared" si="42"/>
        <v>1.4381008219299313E-4</v>
      </c>
      <c r="H190" s="30">
        <f t="shared" si="42"/>
        <v>3.0864197530864197E-4</v>
      </c>
      <c r="I190" s="30">
        <f t="shared" si="42"/>
        <v>4.5372050816696913E-4</v>
      </c>
      <c r="J190" s="30">
        <f t="shared" si="42"/>
        <v>1.7143836790673754E-4</v>
      </c>
      <c r="K190" s="30">
        <f t="shared" si="42"/>
        <v>1.1875678610206297E-4</v>
      </c>
      <c r="L190" s="30">
        <f t="shared" si="42"/>
        <v>0</v>
      </c>
      <c r="M190" s="30">
        <f t="shared" si="42"/>
        <v>0</v>
      </c>
      <c r="N190" s="30">
        <f t="shared" si="42"/>
        <v>0</v>
      </c>
    </row>
    <row r="191" spans="1:14" x14ac:dyDescent="0.3">
      <c r="A191" s="20" t="s">
        <v>212</v>
      </c>
      <c r="B191" s="27">
        <f t="shared" ref="B191:N191" si="43">B175/B163</f>
        <v>0</v>
      </c>
      <c r="C191" s="30">
        <f t="shared" si="43"/>
        <v>0</v>
      </c>
      <c r="D191" s="30">
        <f t="shared" si="43"/>
        <v>3.0935808197989174E-3</v>
      </c>
      <c r="E191" s="30">
        <f t="shared" si="43"/>
        <v>5.0000000000000001E-3</v>
      </c>
      <c r="F191" s="30">
        <f t="shared" si="43"/>
        <v>4.246284501061571E-3</v>
      </c>
      <c r="G191" s="30">
        <f t="shared" si="43"/>
        <v>4.3696140358640218E-4</v>
      </c>
      <c r="H191" s="30">
        <f t="shared" si="43"/>
        <v>3.0864197530864197E-4</v>
      </c>
      <c r="I191" s="30">
        <f t="shared" si="43"/>
        <v>4.5372050816696913E-4</v>
      </c>
      <c r="J191" s="30">
        <f t="shared" si="43"/>
        <v>3.1430367449568548E-4</v>
      </c>
      <c r="K191" s="30">
        <f t="shared" si="43"/>
        <v>2.2054831704668837E-4</v>
      </c>
      <c r="L191" s="30">
        <f t="shared" si="43"/>
        <v>0</v>
      </c>
      <c r="M191" s="30">
        <f t="shared" si="43"/>
        <v>0</v>
      </c>
      <c r="N191" s="30">
        <f t="shared" si="43"/>
        <v>0</v>
      </c>
    </row>
    <row r="192" spans="1:14" x14ac:dyDescent="0.3">
      <c r="A192" s="20" t="s">
        <v>213</v>
      </c>
      <c r="B192" s="27">
        <f t="shared" ref="B192:N192" si="44">B176/B163</f>
        <v>0.15473441108545036</v>
      </c>
      <c r="C192" s="30">
        <f t="shared" si="44"/>
        <v>8.3916083916083919E-2</v>
      </c>
      <c r="D192" s="30">
        <f t="shared" si="44"/>
        <v>0.102861562258314</v>
      </c>
      <c r="E192" s="30">
        <f t="shared" si="44"/>
        <v>0.1275</v>
      </c>
      <c r="F192" s="30">
        <f t="shared" si="44"/>
        <v>9.6956829440905876E-2</v>
      </c>
      <c r="G192" s="30">
        <f t="shared" si="44"/>
        <v>0.11340531212318992</v>
      </c>
      <c r="H192" s="30">
        <f t="shared" si="44"/>
        <v>7.8086419753086417E-2</v>
      </c>
      <c r="I192" s="30">
        <f t="shared" si="44"/>
        <v>0.20553539019963701</v>
      </c>
      <c r="J192" s="30">
        <f t="shared" si="44"/>
        <v>0.11057774729984571</v>
      </c>
      <c r="K192" s="30">
        <f t="shared" si="44"/>
        <v>3.6203854505971772E-2</v>
      </c>
      <c r="L192" s="30">
        <f t="shared" si="44"/>
        <v>9.4117647058823528E-2</v>
      </c>
      <c r="M192" s="30">
        <f t="shared" si="44"/>
        <v>0.17525773195876287</v>
      </c>
      <c r="N192" s="30">
        <f t="shared" si="44"/>
        <v>0.2</v>
      </c>
    </row>
    <row r="193" spans="1:14" x14ac:dyDescent="0.3">
      <c r="A193" s="20"/>
      <c r="B193" s="27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1:14" x14ac:dyDescent="0.3">
      <c r="A194" s="20" t="s">
        <v>217</v>
      </c>
      <c r="B194" s="23" t="s">
        <v>143</v>
      </c>
      <c r="C194" s="23" t="s">
        <v>144</v>
      </c>
      <c r="D194" s="23" t="s">
        <v>145</v>
      </c>
      <c r="E194" s="23" t="s">
        <v>146</v>
      </c>
      <c r="F194" s="23" t="s">
        <v>147</v>
      </c>
      <c r="G194" s="23" t="s">
        <v>148</v>
      </c>
      <c r="H194" s="23" t="s">
        <v>149</v>
      </c>
      <c r="I194" s="23" t="s">
        <v>150</v>
      </c>
      <c r="J194" s="23" t="s">
        <v>151</v>
      </c>
      <c r="K194" s="23" t="s">
        <v>152</v>
      </c>
      <c r="L194" s="23" t="s">
        <v>153</v>
      </c>
      <c r="M194" s="23" t="s">
        <v>154</v>
      </c>
      <c r="N194" s="23" t="s">
        <v>155</v>
      </c>
    </row>
    <row r="195" spans="1:14" x14ac:dyDescent="0.3">
      <c r="A195" s="20" t="s">
        <v>12</v>
      </c>
      <c r="B195" s="21">
        <v>2165</v>
      </c>
      <c r="C195" s="21">
        <v>715</v>
      </c>
      <c r="D195" s="21">
        <v>6465</v>
      </c>
      <c r="E195" s="21">
        <v>2000</v>
      </c>
      <c r="F195" s="21">
        <v>70650</v>
      </c>
      <c r="G195" s="21">
        <v>903965</v>
      </c>
      <c r="H195" s="21">
        <v>32400</v>
      </c>
      <c r="I195" s="21">
        <v>22040</v>
      </c>
      <c r="J195" s="21">
        <v>174990</v>
      </c>
      <c r="K195" s="21">
        <v>294720</v>
      </c>
      <c r="L195" s="21">
        <v>425</v>
      </c>
      <c r="M195" s="21">
        <v>485</v>
      </c>
      <c r="N195" s="21">
        <v>105</v>
      </c>
    </row>
    <row r="196" spans="1:14" x14ac:dyDescent="0.3">
      <c r="A196" s="20" t="s">
        <v>99</v>
      </c>
      <c r="B196" s="21">
        <v>1450</v>
      </c>
      <c r="C196" s="21">
        <v>485</v>
      </c>
      <c r="D196" s="21">
        <v>4550</v>
      </c>
      <c r="E196" s="21">
        <v>1380</v>
      </c>
      <c r="F196" s="21">
        <v>43600</v>
      </c>
      <c r="G196" s="21">
        <v>596610</v>
      </c>
      <c r="H196" s="21">
        <v>23695</v>
      </c>
      <c r="I196" s="21">
        <v>16765</v>
      </c>
      <c r="J196" s="21">
        <v>126200</v>
      </c>
      <c r="K196" s="21">
        <v>198885</v>
      </c>
      <c r="L196" s="21">
        <v>355</v>
      </c>
      <c r="M196" s="21">
        <v>415</v>
      </c>
      <c r="N196" s="21">
        <v>90</v>
      </c>
    </row>
    <row r="197" spans="1:14" x14ac:dyDescent="0.3">
      <c r="A197" s="20" t="s">
        <v>218</v>
      </c>
      <c r="B197" s="21">
        <v>1305</v>
      </c>
      <c r="C197" s="21">
        <v>440</v>
      </c>
      <c r="D197" s="21">
        <v>4115</v>
      </c>
      <c r="E197" s="21">
        <v>1245</v>
      </c>
      <c r="F197" s="21">
        <v>38475</v>
      </c>
      <c r="G197" s="21">
        <v>539625</v>
      </c>
      <c r="H197" s="21">
        <v>21695</v>
      </c>
      <c r="I197" s="21">
        <v>15465</v>
      </c>
      <c r="J197" s="21">
        <v>113810</v>
      </c>
      <c r="K197" s="21">
        <v>184230</v>
      </c>
      <c r="L197" s="21">
        <v>335</v>
      </c>
      <c r="M197" s="21">
        <v>410</v>
      </c>
      <c r="N197" s="21">
        <v>80</v>
      </c>
    </row>
    <row r="198" spans="1:14" x14ac:dyDescent="0.3">
      <c r="A198" s="20" t="s">
        <v>100</v>
      </c>
      <c r="B198" s="23">
        <v>145</v>
      </c>
      <c r="C198" s="23">
        <v>50</v>
      </c>
      <c r="D198" s="23">
        <v>440</v>
      </c>
      <c r="E198" s="23">
        <v>135</v>
      </c>
      <c r="F198" s="23">
        <v>5125</v>
      </c>
      <c r="G198" s="23">
        <v>56985</v>
      </c>
      <c r="H198" s="23">
        <v>1995</v>
      </c>
      <c r="I198" s="23">
        <v>1295</v>
      </c>
      <c r="J198" s="23">
        <v>12380</v>
      </c>
      <c r="K198" s="23">
        <v>14660</v>
      </c>
      <c r="L198" s="23">
        <v>20</v>
      </c>
      <c r="M198" s="23">
        <v>10</v>
      </c>
      <c r="N198" s="23">
        <v>10</v>
      </c>
    </row>
    <row r="199" spans="1:14" x14ac:dyDescent="0.3">
      <c r="A199" s="20" t="s">
        <v>219</v>
      </c>
      <c r="B199" s="21">
        <v>715</v>
      </c>
      <c r="C199" s="21">
        <v>230</v>
      </c>
      <c r="D199" s="21">
        <v>1915</v>
      </c>
      <c r="E199" s="21">
        <v>615</v>
      </c>
      <c r="F199" s="21">
        <v>27050</v>
      </c>
      <c r="G199" s="21">
        <v>307360</v>
      </c>
      <c r="H199" s="21">
        <v>8710</v>
      </c>
      <c r="I199" s="21">
        <v>5280</v>
      </c>
      <c r="J199" s="21">
        <v>48790</v>
      </c>
      <c r="K199" s="21">
        <v>95830</v>
      </c>
      <c r="L199" s="21">
        <v>70</v>
      </c>
      <c r="M199" s="21">
        <v>65</v>
      </c>
      <c r="N199" s="21">
        <v>10</v>
      </c>
    </row>
    <row r="200" spans="1:14" x14ac:dyDescent="0.3">
      <c r="A200" s="20" t="s">
        <v>220</v>
      </c>
      <c r="B200" s="21">
        <v>67</v>
      </c>
      <c r="C200" s="21">
        <v>68</v>
      </c>
      <c r="D200" s="21">
        <v>70</v>
      </c>
      <c r="E200" s="21">
        <v>69</v>
      </c>
      <c r="F200" s="21">
        <v>62</v>
      </c>
      <c r="G200" s="21">
        <v>66</v>
      </c>
      <c r="H200" s="21">
        <v>73</v>
      </c>
      <c r="I200" s="21">
        <v>76</v>
      </c>
      <c r="J200" s="21">
        <v>72</v>
      </c>
      <c r="K200" s="21">
        <v>68</v>
      </c>
      <c r="L200" s="21">
        <v>84</v>
      </c>
      <c r="M200" s="21">
        <v>86</v>
      </c>
      <c r="N200" s="21">
        <v>86</v>
      </c>
    </row>
    <row r="201" spans="1:14" x14ac:dyDescent="0.3">
      <c r="A201" s="20" t="s">
        <v>221</v>
      </c>
      <c r="B201" s="21">
        <v>60</v>
      </c>
      <c r="C201" s="21">
        <v>62</v>
      </c>
      <c r="D201" s="21">
        <v>64</v>
      </c>
      <c r="E201" s="21">
        <v>62</v>
      </c>
      <c r="F201" s="21">
        <v>55</v>
      </c>
      <c r="G201" s="21">
        <v>60</v>
      </c>
      <c r="H201" s="21">
        <v>67</v>
      </c>
      <c r="I201" s="21">
        <v>70</v>
      </c>
      <c r="J201" s="21">
        <v>65</v>
      </c>
      <c r="K201" s="21">
        <v>63</v>
      </c>
      <c r="L201" s="21">
        <v>79</v>
      </c>
      <c r="M201" s="21">
        <v>85</v>
      </c>
      <c r="N201" s="21">
        <v>76</v>
      </c>
    </row>
    <row r="202" spans="1:14" x14ac:dyDescent="0.3">
      <c r="A202" s="20" t="s">
        <v>222</v>
      </c>
      <c r="B202" s="21">
        <v>10</v>
      </c>
      <c r="C202" s="21">
        <v>10</v>
      </c>
      <c r="D202" s="21">
        <v>10</v>
      </c>
      <c r="E202" s="21">
        <v>10</v>
      </c>
      <c r="F202" s="21">
        <v>12</v>
      </c>
      <c r="G202" s="21">
        <v>10</v>
      </c>
      <c r="H202" s="21">
        <v>8</v>
      </c>
      <c r="I202" s="21">
        <v>8</v>
      </c>
      <c r="J202" s="21">
        <v>10</v>
      </c>
      <c r="K202" s="21">
        <v>7</v>
      </c>
      <c r="L202" s="21">
        <v>6</v>
      </c>
      <c r="M202" s="21">
        <v>2</v>
      </c>
      <c r="N202" s="21">
        <v>11</v>
      </c>
    </row>
    <row r="203" spans="1:14" x14ac:dyDescent="0.3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 spans="1:14" x14ac:dyDescent="0.3">
      <c r="A204" s="10" t="s">
        <v>223</v>
      </c>
      <c r="B204" s="23" t="s">
        <v>143</v>
      </c>
      <c r="C204" s="23" t="s">
        <v>144</v>
      </c>
      <c r="D204" s="23" t="s">
        <v>145</v>
      </c>
      <c r="E204" s="23" t="s">
        <v>146</v>
      </c>
      <c r="F204" s="23" t="s">
        <v>147</v>
      </c>
      <c r="G204" s="23" t="s">
        <v>148</v>
      </c>
      <c r="H204" s="23" t="s">
        <v>149</v>
      </c>
      <c r="I204" s="23" t="s">
        <v>150</v>
      </c>
      <c r="J204" s="23" t="s">
        <v>151</v>
      </c>
      <c r="K204" s="23" t="s">
        <v>152</v>
      </c>
      <c r="L204" s="23" t="s">
        <v>153</v>
      </c>
      <c r="M204" s="23" t="s">
        <v>154</v>
      </c>
      <c r="N204" s="31" t="s">
        <v>155</v>
      </c>
    </row>
    <row r="205" spans="1:14" x14ac:dyDescent="0.3">
      <c r="A205" s="20" t="s">
        <v>222</v>
      </c>
      <c r="B205" s="32">
        <f>B198/B196</f>
        <v>0.1</v>
      </c>
      <c r="C205" s="32">
        <f t="shared" ref="C205:N205" si="45">C198/C196</f>
        <v>0.10309278350515463</v>
      </c>
      <c r="D205" s="32">
        <f t="shared" si="45"/>
        <v>9.6703296703296707E-2</v>
      </c>
      <c r="E205" s="32">
        <f t="shared" si="45"/>
        <v>9.7826086956521743E-2</v>
      </c>
      <c r="F205" s="32">
        <f t="shared" si="45"/>
        <v>0.11754587155963303</v>
      </c>
      <c r="G205" s="32">
        <f t="shared" si="45"/>
        <v>9.5514657816664156E-2</v>
      </c>
      <c r="H205" s="32">
        <f t="shared" si="45"/>
        <v>8.4194977843426888E-2</v>
      </c>
      <c r="I205" s="32">
        <f t="shared" si="45"/>
        <v>7.724425887265135E-2</v>
      </c>
      <c r="J205" s="32">
        <f t="shared" si="45"/>
        <v>9.8098256735340728E-2</v>
      </c>
      <c r="K205" s="32">
        <f t="shared" si="45"/>
        <v>7.3710938482037358E-2</v>
      </c>
      <c r="L205" s="32">
        <f t="shared" si="45"/>
        <v>5.6338028169014086E-2</v>
      </c>
      <c r="M205" s="32">
        <f t="shared" si="45"/>
        <v>2.4096385542168676E-2</v>
      </c>
      <c r="N205" s="33">
        <f t="shared" si="45"/>
        <v>0.1111111111111111</v>
      </c>
    </row>
    <row r="206" spans="1:14" x14ac:dyDescent="0.3">
      <c r="A206" s="20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</row>
    <row r="207" spans="1:14" x14ac:dyDescent="0.3">
      <c r="A207" s="20" t="s">
        <v>224</v>
      </c>
      <c r="B207" s="21" t="s">
        <v>143</v>
      </c>
      <c r="C207" s="21" t="s">
        <v>144</v>
      </c>
      <c r="D207" s="21" t="s">
        <v>145</v>
      </c>
      <c r="E207" s="21" t="s">
        <v>146</v>
      </c>
      <c r="F207" s="21" t="s">
        <v>147</v>
      </c>
      <c r="G207" s="21" t="s">
        <v>148</v>
      </c>
      <c r="H207" s="21" t="s">
        <v>149</v>
      </c>
      <c r="I207" s="21" t="s">
        <v>150</v>
      </c>
      <c r="J207" s="21" t="s">
        <v>151</v>
      </c>
      <c r="K207" s="21" t="s">
        <v>152</v>
      </c>
      <c r="L207" s="21" t="s">
        <v>153</v>
      </c>
      <c r="M207" s="21" t="s">
        <v>154</v>
      </c>
      <c r="N207" s="21" t="s">
        <v>155</v>
      </c>
    </row>
    <row r="208" spans="1:14" x14ac:dyDescent="0.3">
      <c r="A208" s="20" t="s">
        <v>225</v>
      </c>
      <c r="B208" s="21">
        <v>1450</v>
      </c>
      <c r="C208" s="21">
        <v>485</v>
      </c>
      <c r="D208" s="21">
        <v>4555</v>
      </c>
      <c r="E208" s="21">
        <v>1380</v>
      </c>
      <c r="F208" s="21">
        <v>43600</v>
      </c>
      <c r="G208" s="21">
        <v>596605</v>
      </c>
      <c r="H208" s="21">
        <v>23690</v>
      </c>
      <c r="I208" s="21">
        <v>16765</v>
      </c>
      <c r="J208" s="21">
        <v>126195</v>
      </c>
      <c r="K208" s="21">
        <v>198890</v>
      </c>
      <c r="L208" s="21">
        <v>355</v>
      </c>
      <c r="M208" s="21">
        <v>415</v>
      </c>
      <c r="N208" s="21">
        <v>90</v>
      </c>
    </row>
    <row r="209" spans="1:14" x14ac:dyDescent="0.3">
      <c r="A209" s="20" t="s">
        <v>226</v>
      </c>
      <c r="B209" s="21">
        <v>50</v>
      </c>
      <c r="C209" s="21">
        <v>20</v>
      </c>
      <c r="D209" s="21">
        <v>170</v>
      </c>
      <c r="E209" s="21">
        <v>55</v>
      </c>
      <c r="F209" s="21">
        <v>2130</v>
      </c>
      <c r="G209" s="21">
        <v>23075</v>
      </c>
      <c r="H209" s="21">
        <v>815</v>
      </c>
      <c r="I209" s="21">
        <v>395</v>
      </c>
      <c r="J209" s="21">
        <v>3640</v>
      </c>
      <c r="K209" s="21">
        <v>4445</v>
      </c>
      <c r="L209" s="21">
        <v>10</v>
      </c>
      <c r="M209" s="21">
        <v>0</v>
      </c>
      <c r="N209" s="21">
        <v>10</v>
      </c>
    </row>
    <row r="210" spans="1:14" x14ac:dyDescent="0.3">
      <c r="A210" s="20" t="s">
        <v>227</v>
      </c>
      <c r="B210" s="21">
        <v>1400</v>
      </c>
      <c r="C210" s="21">
        <v>460</v>
      </c>
      <c r="D210" s="21">
        <v>4385</v>
      </c>
      <c r="E210" s="21">
        <v>1325</v>
      </c>
      <c r="F210" s="21">
        <v>41475</v>
      </c>
      <c r="G210" s="21">
        <v>573535</v>
      </c>
      <c r="H210" s="21">
        <v>22875</v>
      </c>
      <c r="I210" s="21">
        <v>16375</v>
      </c>
      <c r="J210" s="21">
        <v>122560</v>
      </c>
      <c r="K210" s="21">
        <v>194445</v>
      </c>
      <c r="L210" s="21">
        <v>345</v>
      </c>
      <c r="M210" s="21">
        <v>415</v>
      </c>
      <c r="N210" s="21">
        <v>85</v>
      </c>
    </row>
    <row r="211" spans="1:14" x14ac:dyDescent="0.3">
      <c r="A211" s="20" t="s">
        <v>111</v>
      </c>
      <c r="B211" s="21">
        <v>80</v>
      </c>
      <c r="C211" s="21">
        <v>20</v>
      </c>
      <c r="D211" s="21">
        <v>295</v>
      </c>
      <c r="E211" s="21">
        <v>140</v>
      </c>
      <c r="F211" s="21">
        <v>3620</v>
      </c>
      <c r="G211" s="21">
        <v>57510</v>
      </c>
      <c r="H211" s="21">
        <v>1645</v>
      </c>
      <c r="I211" s="21">
        <v>1500</v>
      </c>
      <c r="J211" s="21">
        <v>11645</v>
      </c>
      <c r="K211" s="21">
        <v>18070</v>
      </c>
      <c r="L211" s="21">
        <v>45</v>
      </c>
      <c r="M211" s="21">
        <v>75</v>
      </c>
      <c r="N211" s="21">
        <v>15</v>
      </c>
    </row>
    <row r="212" spans="1:14" x14ac:dyDescent="0.3">
      <c r="A212" s="20" t="s">
        <v>110</v>
      </c>
      <c r="B212" s="21">
        <v>175</v>
      </c>
      <c r="C212" s="21">
        <v>60</v>
      </c>
      <c r="D212" s="21">
        <v>495</v>
      </c>
      <c r="E212" s="21">
        <v>180</v>
      </c>
      <c r="F212" s="21">
        <v>5550</v>
      </c>
      <c r="G212" s="21">
        <v>101090</v>
      </c>
      <c r="H212" s="21">
        <v>2405</v>
      </c>
      <c r="I212" s="21">
        <v>1655</v>
      </c>
      <c r="J212" s="21">
        <v>16630</v>
      </c>
      <c r="K212" s="21">
        <v>25465</v>
      </c>
      <c r="L212" s="21">
        <v>20</v>
      </c>
      <c r="M212" s="21">
        <v>95</v>
      </c>
      <c r="N212" s="21">
        <v>20</v>
      </c>
    </row>
    <row r="213" spans="1:14" x14ac:dyDescent="0.3">
      <c r="A213" s="20" t="s">
        <v>109</v>
      </c>
      <c r="B213" s="21">
        <v>190</v>
      </c>
      <c r="C213" s="21">
        <v>70</v>
      </c>
      <c r="D213" s="21">
        <v>940</v>
      </c>
      <c r="E213" s="21">
        <v>335</v>
      </c>
      <c r="F213" s="21">
        <v>3975</v>
      </c>
      <c r="G213" s="21">
        <v>68180</v>
      </c>
      <c r="H213" s="21">
        <v>1625</v>
      </c>
      <c r="I213" s="21">
        <v>1590</v>
      </c>
      <c r="J213" s="21">
        <v>14280</v>
      </c>
      <c r="K213" s="21">
        <v>9755</v>
      </c>
      <c r="L213" s="21">
        <v>20</v>
      </c>
      <c r="M213" s="21">
        <v>70</v>
      </c>
      <c r="N213" s="21">
        <v>10</v>
      </c>
    </row>
    <row r="214" spans="1:14" x14ac:dyDescent="0.3">
      <c r="A214" s="20" t="s">
        <v>108</v>
      </c>
      <c r="B214" s="21">
        <v>300</v>
      </c>
      <c r="C214" s="21">
        <v>65</v>
      </c>
      <c r="D214" s="21">
        <v>630</v>
      </c>
      <c r="E214" s="21">
        <v>180</v>
      </c>
      <c r="F214" s="21">
        <v>1670</v>
      </c>
      <c r="G214" s="21">
        <v>33035</v>
      </c>
      <c r="H214" s="21">
        <v>2065</v>
      </c>
      <c r="I214" s="21">
        <v>1655</v>
      </c>
      <c r="J214" s="21">
        <v>9400</v>
      </c>
      <c r="K214" s="21">
        <v>14145</v>
      </c>
      <c r="L214" s="21">
        <v>15</v>
      </c>
      <c r="M214" s="21">
        <v>15</v>
      </c>
      <c r="N214" s="21">
        <v>10</v>
      </c>
    </row>
    <row r="215" spans="1:14" x14ac:dyDescent="0.3">
      <c r="A215" s="20" t="s">
        <v>107</v>
      </c>
      <c r="B215" s="21">
        <v>190</v>
      </c>
      <c r="C215" s="21">
        <v>30</v>
      </c>
      <c r="D215" s="21">
        <v>595</v>
      </c>
      <c r="E215" s="21">
        <v>175</v>
      </c>
      <c r="F215" s="21">
        <v>3060</v>
      </c>
      <c r="G215" s="21">
        <v>52095</v>
      </c>
      <c r="H215" s="21">
        <v>2205</v>
      </c>
      <c r="I215" s="21">
        <v>1430</v>
      </c>
      <c r="J215" s="21">
        <v>10615</v>
      </c>
      <c r="K215" s="21">
        <v>15000</v>
      </c>
      <c r="L215" s="21">
        <v>40</v>
      </c>
      <c r="M215" s="21">
        <v>40</v>
      </c>
      <c r="N215" s="21">
        <v>25</v>
      </c>
    </row>
    <row r="216" spans="1:14" x14ac:dyDescent="0.3">
      <c r="A216" s="20" t="s">
        <v>106</v>
      </c>
      <c r="B216" s="21">
        <v>10</v>
      </c>
      <c r="C216" s="21">
        <v>10</v>
      </c>
      <c r="D216" s="21">
        <v>60</v>
      </c>
      <c r="E216" s="21">
        <v>20</v>
      </c>
      <c r="F216" s="21">
        <v>725</v>
      </c>
      <c r="G216" s="21">
        <v>8835</v>
      </c>
      <c r="H216" s="21">
        <v>155</v>
      </c>
      <c r="I216" s="21">
        <v>95</v>
      </c>
      <c r="J216" s="21">
        <v>995</v>
      </c>
      <c r="K216" s="21">
        <v>2745</v>
      </c>
      <c r="L216" s="21">
        <v>0</v>
      </c>
      <c r="M216" s="21">
        <v>10</v>
      </c>
      <c r="N216" s="21">
        <v>0</v>
      </c>
    </row>
    <row r="217" spans="1:14" x14ac:dyDescent="0.3">
      <c r="A217" s="20" t="s">
        <v>105</v>
      </c>
      <c r="B217" s="21">
        <v>365</v>
      </c>
      <c r="C217" s="21">
        <v>130</v>
      </c>
      <c r="D217" s="21">
        <v>1080</v>
      </c>
      <c r="E217" s="21">
        <v>230</v>
      </c>
      <c r="F217" s="21">
        <v>13760</v>
      </c>
      <c r="G217" s="21">
        <v>138975</v>
      </c>
      <c r="H217" s="21">
        <v>7155</v>
      </c>
      <c r="I217" s="21">
        <v>5875</v>
      </c>
      <c r="J217" s="21">
        <v>35795</v>
      </c>
      <c r="K217" s="21">
        <v>54565</v>
      </c>
      <c r="L217" s="21">
        <v>170</v>
      </c>
      <c r="M217" s="21">
        <v>90</v>
      </c>
      <c r="N217" s="21">
        <v>10</v>
      </c>
    </row>
    <row r="218" spans="1:14" x14ac:dyDescent="0.3">
      <c r="A218" s="20" t="s">
        <v>104</v>
      </c>
      <c r="B218" s="21">
        <v>45</v>
      </c>
      <c r="C218" s="21">
        <v>50</v>
      </c>
      <c r="D218" s="21">
        <v>205</v>
      </c>
      <c r="E218" s="21">
        <v>35</v>
      </c>
      <c r="F218" s="21">
        <v>4490</v>
      </c>
      <c r="G218" s="21">
        <v>67320</v>
      </c>
      <c r="H218" s="21">
        <v>4210</v>
      </c>
      <c r="I218" s="21">
        <v>2160</v>
      </c>
      <c r="J218" s="21">
        <v>18095</v>
      </c>
      <c r="K218" s="21">
        <v>36770</v>
      </c>
      <c r="L218" s="21">
        <v>25</v>
      </c>
      <c r="M218" s="21">
        <v>25</v>
      </c>
      <c r="N218" s="21">
        <v>0</v>
      </c>
    </row>
    <row r="219" spans="1:14" x14ac:dyDescent="0.3">
      <c r="A219" s="20" t="s">
        <v>103</v>
      </c>
      <c r="B219" s="21">
        <v>20</v>
      </c>
      <c r="C219" s="21">
        <v>20</v>
      </c>
      <c r="D219" s="21">
        <v>35</v>
      </c>
      <c r="E219" s="21">
        <v>30</v>
      </c>
      <c r="F219" s="21">
        <v>260</v>
      </c>
      <c r="G219" s="21">
        <v>1585</v>
      </c>
      <c r="H219" s="21">
        <v>120</v>
      </c>
      <c r="I219" s="21">
        <v>95</v>
      </c>
      <c r="J219" s="21">
        <v>885</v>
      </c>
      <c r="K219" s="21">
        <v>7285</v>
      </c>
      <c r="L219" s="21">
        <v>10</v>
      </c>
      <c r="M219" s="21">
        <v>0</v>
      </c>
      <c r="N219" s="21">
        <v>0</v>
      </c>
    </row>
    <row r="220" spans="1:14" x14ac:dyDescent="0.3">
      <c r="A220" s="20" t="s">
        <v>102</v>
      </c>
      <c r="B220" s="21">
        <v>25</v>
      </c>
      <c r="C220" s="21">
        <v>0</v>
      </c>
      <c r="D220" s="21">
        <v>40</v>
      </c>
      <c r="E220" s="21">
        <v>10</v>
      </c>
      <c r="F220" s="21">
        <v>4370</v>
      </c>
      <c r="G220" s="21">
        <v>44925</v>
      </c>
      <c r="H220" s="21">
        <v>1285</v>
      </c>
      <c r="I220" s="21">
        <v>320</v>
      </c>
      <c r="J220" s="21">
        <v>4220</v>
      </c>
      <c r="K220" s="21">
        <v>10640</v>
      </c>
      <c r="L220" s="21">
        <v>0</v>
      </c>
      <c r="M220" s="21">
        <v>0</v>
      </c>
      <c r="N220" s="21">
        <v>0</v>
      </c>
    </row>
    <row r="221" spans="1:14" x14ac:dyDescent="0.3">
      <c r="B221" s="23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 spans="1:14" x14ac:dyDescent="0.3">
      <c r="A222" s="29" t="s">
        <v>228</v>
      </c>
      <c r="B222" s="21" t="s">
        <v>143</v>
      </c>
      <c r="C222" s="21" t="s">
        <v>144</v>
      </c>
      <c r="D222" s="21" t="s">
        <v>145</v>
      </c>
      <c r="E222" s="21" t="s">
        <v>146</v>
      </c>
      <c r="F222" s="21" t="s">
        <v>147</v>
      </c>
      <c r="G222" s="21" t="s">
        <v>148</v>
      </c>
      <c r="H222" s="21" t="s">
        <v>149</v>
      </c>
      <c r="I222" s="21" t="s">
        <v>150</v>
      </c>
      <c r="J222" s="21" t="s">
        <v>151</v>
      </c>
      <c r="K222" s="21" t="s">
        <v>152</v>
      </c>
      <c r="L222" s="21" t="s">
        <v>153</v>
      </c>
      <c r="M222" s="21" t="s">
        <v>154</v>
      </c>
      <c r="N222" s="21" t="s">
        <v>155</v>
      </c>
    </row>
    <row r="223" spans="1:14" x14ac:dyDescent="0.3">
      <c r="A223" s="29" t="s">
        <v>13</v>
      </c>
      <c r="B223" s="30">
        <f t="shared" ref="B223:N223" si="46">SUM(B224,B225)</f>
        <v>1</v>
      </c>
      <c r="C223" s="30">
        <f t="shared" si="46"/>
        <v>0.98969072164948446</v>
      </c>
      <c r="D223" s="30">
        <f t="shared" si="46"/>
        <v>1</v>
      </c>
      <c r="E223" s="30">
        <f t="shared" si="46"/>
        <v>1</v>
      </c>
      <c r="F223" s="30">
        <f t="shared" si="46"/>
        <v>1.0001146788990827</v>
      </c>
      <c r="G223" s="30">
        <f t="shared" si="46"/>
        <v>1.0000083807544355</v>
      </c>
      <c r="H223" s="30">
        <f t="shared" si="46"/>
        <v>1</v>
      </c>
      <c r="I223" s="30">
        <f t="shared" si="46"/>
        <v>1.0002982403817477</v>
      </c>
      <c r="J223" s="30">
        <f t="shared" si="46"/>
        <v>1.000039621221126</v>
      </c>
      <c r="K223" s="30">
        <f t="shared" si="46"/>
        <v>1</v>
      </c>
      <c r="L223" s="30">
        <f t="shared" si="46"/>
        <v>1</v>
      </c>
      <c r="M223" s="30">
        <f t="shared" si="46"/>
        <v>1</v>
      </c>
      <c r="N223" s="30">
        <f t="shared" si="46"/>
        <v>1.0555555555555556</v>
      </c>
    </row>
    <row r="224" spans="1:14" x14ac:dyDescent="0.3">
      <c r="A224" s="20" t="s">
        <v>113</v>
      </c>
      <c r="B224" s="30">
        <f t="shared" ref="B224:N224" si="47">B209/B208</f>
        <v>3.4482758620689655E-2</v>
      </c>
      <c r="C224" s="30">
        <f t="shared" si="47"/>
        <v>4.1237113402061855E-2</v>
      </c>
      <c r="D224" s="30">
        <f t="shared" si="47"/>
        <v>3.7321624588364431E-2</v>
      </c>
      <c r="E224" s="30">
        <f t="shared" si="47"/>
        <v>3.9855072463768113E-2</v>
      </c>
      <c r="F224" s="30">
        <f t="shared" si="47"/>
        <v>4.8853211009174315E-2</v>
      </c>
      <c r="G224" s="30">
        <f t="shared" si="47"/>
        <v>3.8677181719898424E-2</v>
      </c>
      <c r="H224" s="30">
        <f t="shared" si="47"/>
        <v>3.4402701561840436E-2</v>
      </c>
      <c r="I224" s="30">
        <f t="shared" si="47"/>
        <v>2.3560990158067403E-2</v>
      </c>
      <c r="J224" s="30">
        <f t="shared" si="47"/>
        <v>2.8844248979753555E-2</v>
      </c>
      <c r="K224" s="30">
        <f t="shared" si="47"/>
        <v>2.2349037156217003E-2</v>
      </c>
      <c r="L224" s="30">
        <f t="shared" si="47"/>
        <v>2.8169014084507043E-2</v>
      </c>
      <c r="M224" s="30">
        <f t="shared" si="47"/>
        <v>0</v>
      </c>
      <c r="N224" s="30">
        <f t="shared" si="47"/>
        <v>0.1111111111111111</v>
      </c>
    </row>
    <row r="225" spans="1:14" x14ac:dyDescent="0.3">
      <c r="A225" s="20" t="s">
        <v>112</v>
      </c>
      <c r="B225" s="30">
        <f t="shared" ref="B225:N225" si="48">B210/B208</f>
        <v>0.96551724137931039</v>
      </c>
      <c r="C225" s="30">
        <f t="shared" si="48"/>
        <v>0.94845360824742264</v>
      </c>
      <c r="D225" s="30">
        <f t="shared" si="48"/>
        <v>0.96267837541163559</v>
      </c>
      <c r="E225" s="30">
        <f t="shared" si="48"/>
        <v>0.96014492753623193</v>
      </c>
      <c r="F225" s="30">
        <f t="shared" si="48"/>
        <v>0.95126146788990829</v>
      </c>
      <c r="G225" s="30">
        <f t="shared" si="48"/>
        <v>0.96133119903453712</v>
      </c>
      <c r="H225" s="30">
        <f t="shared" si="48"/>
        <v>0.96559729843815956</v>
      </c>
      <c r="I225" s="30">
        <f t="shared" si="48"/>
        <v>0.9767372502236803</v>
      </c>
      <c r="J225" s="30">
        <f t="shared" si="48"/>
        <v>0.97119537224137253</v>
      </c>
      <c r="K225" s="30">
        <f t="shared" si="48"/>
        <v>0.97765096284378294</v>
      </c>
      <c r="L225" s="30">
        <f t="shared" si="48"/>
        <v>0.971830985915493</v>
      </c>
      <c r="M225" s="30">
        <f t="shared" si="48"/>
        <v>1</v>
      </c>
      <c r="N225" s="30">
        <f t="shared" si="48"/>
        <v>0.94444444444444442</v>
      </c>
    </row>
    <row r="226" spans="1:14" x14ac:dyDescent="0.3">
      <c r="A226" s="20" t="s">
        <v>111</v>
      </c>
      <c r="B226" s="30">
        <f t="shared" ref="B226:N226" si="49">B211/B208</f>
        <v>5.5172413793103448E-2</v>
      </c>
      <c r="C226" s="34">
        <f t="shared" si="49"/>
        <v>4.1237113402061855E-2</v>
      </c>
      <c r="D226" s="30">
        <f t="shared" si="49"/>
        <v>6.4763995609220637E-2</v>
      </c>
      <c r="E226" s="34">
        <f t="shared" si="49"/>
        <v>0.10144927536231885</v>
      </c>
      <c r="F226" s="30">
        <f t="shared" si="49"/>
        <v>8.3027522935779821E-2</v>
      </c>
      <c r="G226" s="30">
        <f t="shared" si="49"/>
        <v>9.6395437517285312E-2</v>
      </c>
      <c r="H226" s="30">
        <f t="shared" si="49"/>
        <v>6.9438581680033765E-2</v>
      </c>
      <c r="I226" s="30">
        <f t="shared" si="49"/>
        <v>8.947211452430659E-2</v>
      </c>
      <c r="J226" s="30">
        <f t="shared" si="49"/>
        <v>9.2277824002535758E-2</v>
      </c>
      <c r="K226" s="30">
        <f t="shared" si="49"/>
        <v>9.0854241037759562E-2</v>
      </c>
      <c r="L226" s="30">
        <f t="shared" si="49"/>
        <v>0.12676056338028169</v>
      </c>
      <c r="M226" s="30">
        <f t="shared" si="49"/>
        <v>0.18072289156626506</v>
      </c>
      <c r="N226" s="30">
        <f t="shared" si="49"/>
        <v>0.16666666666666666</v>
      </c>
    </row>
    <row r="227" spans="1:14" x14ac:dyDescent="0.3">
      <c r="A227" s="20" t="s">
        <v>110</v>
      </c>
      <c r="B227" s="30">
        <f t="shared" ref="B227:N227" si="50">B212/B208</f>
        <v>0.1206896551724138</v>
      </c>
      <c r="C227" s="30">
        <f t="shared" si="50"/>
        <v>0.12371134020618557</v>
      </c>
      <c r="D227" s="30">
        <f t="shared" si="50"/>
        <v>0.10867178924259056</v>
      </c>
      <c r="E227" s="30">
        <f t="shared" si="50"/>
        <v>0.13043478260869565</v>
      </c>
      <c r="F227" s="30">
        <f t="shared" si="50"/>
        <v>0.12729357798165136</v>
      </c>
      <c r="G227" s="30">
        <f t="shared" si="50"/>
        <v>0.1694420931772278</v>
      </c>
      <c r="H227" s="30">
        <f t="shared" si="50"/>
        <v>0.10151962853524694</v>
      </c>
      <c r="I227" s="30">
        <f t="shared" si="50"/>
        <v>9.8717566358484943E-2</v>
      </c>
      <c r="J227" s="30">
        <f t="shared" si="50"/>
        <v>0.13178018146519277</v>
      </c>
      <c r="K227" s="30">
        <f t="shared" si="50"/>
        <v>0.12803559756649405</v>
      </c>
      <c r="L227" s="30">
        <f t="shared" si="50"/>
        <v>5.6338028169014086E-2</v>
      </c>
      <c r="M227" s="30">
        <f t="shared" si="50"/>
        <v>0.2289156626506024</v>
      </c>
      <c r="N227" s="30">
        <f t="shared" si="50"/>
        <v>0.22222222222222221</v>
      </c>
    </row>
    <row r="228" spans="1:14" x14ac:dyDescent="0.3">
      <c r="A228" s="20" t="s">
        <v>109</v>
      </c>
      <c r="B228" s="30">
        <f t="shared" ref="B228:N228" si="51">B213/B208</f>
        <v>0.1310344827586207</v>
      </c>
      <c r="C228" s="30">
        <f t="shared" si="51"/>
        <v>0.14432989690721648</v>
      </c>
      <c r="D228" s="30">
        <f t="shared" si="51"/>
        <v>0.20636663007683864</v>
      </c>
      <c r="E228" s="30">
        <f t="shared" si="51"/>
        <v>0.24275362318840579</v>
      </c>
      <c r="F228" s="30">
        <f t="shared" si="51"/>
        <v>9.1169724770642196E-2</v>
      </c>
      <c r="G228" s="30">
        <f t="shared" si="51"/>
        <v>0.11427996748267279</v>
      </c>
      <c r="H228" s="30">
        <f t="shared" si="51"/>
        <v>6.8594343604896579E-2</v>
      </c>
      <c r="I228" s="30">
        <f t="shared" si="51"/>
        <v>9.4840441395764988E-2</v>
      </c>
      <c r="J228" s="30">
        <f t="shared" si="51"/>
        <v>0.11315820753595626</v>
      </c>
      <c r="K228" s="30">
        <f t="shared" si="51"/>
        <v>4.9047212026748457E-2</v>
      </c>
      <c r="L228" s="30">
        <f t="shared" si="51"/>
        <v>5.6338028169014086E-2</v>
      </c>
      <c r="M228" s="30">
        <f t="shared" si="51"/>
        <v>0.16867469879518071</v>
      </c>
      <c r="N228" s="30">
        <f t="shared" si="51"/>
        <v>0.1111111111111111</v>
      </c>
    </row>
    <row r="229" spans="1:14" x14ac:dyDescent="0.3">
      <c r="A229" s="20" t="s">
        <v>108</v>
      </c>
      <c r="B229" s="30">
        <f t="shared" ref="B229:N229" si="52">B214/B208</f>
        <v>0.20689655172413793</v>
      </c>
      <c r="C229" s="30">
        <f t="shared" si="52"/>
        <v>0.13402061855670103</v>
      </c>
      <c r="D229" s="30">
        <f t="shared" si="52"/>
        <v>0.13830954994511527</v>
      </c>
      <c r="E229" s="30">
        <f t="shared" si="52"/>
        <v>0.13043478260869565</v>
      </c>
      <c r="F229" s="30">
        <f t="shared" si="52"/>
        <v>3.8302752293577984E-2</v>
      </c>
      <c r="G229" s="30">
        <f t="shared" si="52"/>
        <v>5.5371644555442884E-2</v>
      </c>
      <c r="H229" s="30">
        <f t="shared" si="52"/>
        <v>8.7167581257914725E-2</v>
      </c>
      <c r="I229" s="30">
        <f t="shared" si="52"/>
        <v>9.8717566358484943E-2</v>
      </c>
      <c r="J229" s="30">
        <f t="shared" si="52"/>
        <v>7.4487895716946001E-2</v>
      </c>
      <c r="K229" s="30">
        <f t="shared" si="52"/>
        <v>7.1119714415003268E-2</v>
      </c>
      <c r="L229" s="30">
        <f t="shared" si="52"/>
        <v>4.2253521126760563E-2</v>
      </c>
      <c r="M229" s="30">
        <f t="shared" si="52"/>
        <v>3.614457831325301E-2</v>
      </c>
      <c r="N229" s="30">
        <f t="shared" si="52"/>
        <v>0.1111111111111111</v>
      </c>
    </row>
    <row r="230" spans="1:14" x14ac:dyDescent="0.3">
      <c r="A230" s="20" t="s">
        <v>107</v>
      </c>
      <c r="B230" s="30">
        <f t="shared" ref="B230:N230" si="53">B215/B208</f>
        <v>0.1310344827586207</v>
      </c>
      <c r="C230" s="30">
        <f t="shared" si="53"/>
        <v>6.1855670103092786E-2</v>
      </c>
      <c r="D230" s="30">
        <f t="shared" si="53"/>
        <v>0.13062568605927552</v>
      </c>
      <c r="E230" s="30">
        <f t="shared" si="53"/>
        <v>0.12681159420289856</v>
      </c>
      <c r="F230" s="30">
        <f t="shared" si="53"/>
        <v>7.0183486238532114E-2</v>
      </c>
      <c r="G230" s="30">
        <f t="shared" si="53"/>
        <v>8.7319080463623341E-2</v>
      </c>
      <c r="H230" s="30">
        <f t="shared" si="53"/>
        <v>9.307724778387505E-2</v>
      </c>
      <c r="I230" s="30">
        <f t="shared" si="53"/>
        <v>8.5296749179838954E-2</v>
      </c>
      <c r="J230" s="30">
        <f t="shared" si="53"/>
        <v>8.4115852450572529E-2</v>
      </c>
      <c r="K230" s="30">
        <f t="shared" si="53"/>
        <v>7.5418573080597309E-2</v>
      </c>
      <c r="L230" s="30">
        <f t="shared" si="53"/>
        <v>0.11267605633802817</v>
      </c>
      <c r="M230" s="30">
        <f t="shared" si="53"/>
        <v>9.6385542168674704E-2</v>
      </c>
      <c r="N230" s="30">
        <f t="shared" si="53"/>
        <v>0.27777777777777779</v>
      </c>
    </row>
    <row r="231" spans="1:14" x14ac:dyDescent="0.3">
      <c r="A231" s="20" t="s">
        <v>106</v>
      </c>
      <c r="B231" s="30">
        <f t="shared" ref="B231:N231" si="54">B216/B208</f>
        <v>6.8965517241379309E-3</v>
      </c>
      <c r="C231" s="30">
        <f t="shared" si="54"/>
        <v>2.0618556701030927E-2</v>
      </c>
      <c r="D231" s="30">
        <f t="shared" si="54"/>
        <v>1.3172338090010977E-2</v>
      </c>
      <c r="E231" s="30">
        <f t="shared" si="54"/>
        <v>1.4492753623188406E-2</v>
      </c>
      <c r="F231" s="30">
        <f t="shared" si="54"/>
        <v>1.6628440366972478E-2</v>
      </c>
      <c r="G231" s="30">
        <f t="shared" si="54"/>
        <v>1.4808793087553741E-2</v>
      </c>
      <c r="H231" s="30">
        <f t="shared" si="54"/>
        <v>6.5428450823132121E-3</v>
      </c>
      <c r="I231" s="30">
        <f t="shared" si="54"/>
        <v>5.6665672532060845E-3</v>
      </c>
      <c r="J231" s="30">
        <f t="shared" si="54"/>
        <v>7.8846230040809859E-3</v>
      </c>
      <c r="K231" s="30">
        <f t="shared" si="54"/>
        <v>1.3801598873749309E-2</v>
      </c>
      <c r="L231" s="30">
        <f t="shared" si="54"/>
        <v>0</v>
      </c>
      <c r="M231" s="30">
        <f t="shared" si="54"/>
        <v>2.4096385542168676E-2</v>
      </c>
      <c r="N231" s="30">
        <f t="shared" si="54"/>
        <v>0</v>
      </c>
    </row>
    <row r="232" spans="1:14" x14ac:dyDescent="0.3">
      <c r="A232" s="20" t="s">
        <v>105</v>
      </c>
      <c r="B232" s="30">
        <f t="shared" ref="B232:N232" si="55">B217/B208</f>
        <v>0.25172413793103449</v>
      </c>
      <c r="C232" s="30">
        <f t="shared" si="55"/>
        <v>0.26804123711340205</v>
      </c>
      <c r="D232" s="30">
        <f t="shared" si="55"/>
        <v>0.23710208562019758</v>
      </c>
      <c r="E232" s="30">
        <f t="shared" si="55"/>
        <v>0.16666666666666666</v>
      </c>
      <c r="F232" s="30">
        <f t="shared" si="55"/>
        <v>0.31559633027522938</v>
      </c>
      <c r="G232" s="30">
        <f t="shared" si="55"/>
        <v>0.23294306953511956</v>
      </c>
      <c r="H232" s="30">
        <f t="shared" si="55"/>
        <v>0.30202617138032928</v>
      </c>
      <c r="I232" s="30">
        <f t="shared" si="55"/>
        <v>0.35043244855353417</v>
      </c>
      <c r="J232" s="30">
        <f t="shared" si="55"/>
        <v>0.28364832204128532</v>
      </c>
      <c r="K232" s="30">
        <f t="shared" si="55"/>
        <v>0.27434762934285284</v>
      </c>
      <c r="L232" s="30">
        <f t="shared" si="55"/>
        <v>0.47887323943661969</v>
      </c>
      <c r="M232" s="30">
        <f t="shared" si="55"/>
        <v>0.21686746987951808</v>
      </c>
      <c r="N232" s="30">
        <f t="shared" si="55"/>
        <v>0.1111111111111111</v>
      </c>
    </row>
    <row r="233" spans="1:14" x14ac:dyDescent="0.3">
      <c r="A233" s="20" t="s">
        <v>104</v>
      </c>
      <c r="B233" s="30">
        <f t="shared" ref="B233:N233" si="56">B218/B208</f>
        <v>3.1034482758620689E-2</v>
      </c>
      <c r="C233" s="30">
        <f t="shared" si="56"/>
        <v>0.10309278350515463</v>
      </c>
      <c r="D233" s="30">
        <f t="shared" si="56"/>
        <v>4.5005488474204172E-2</v>
      </c>
      <c r="E233" s="30">
        <f t="shared" si="56"/>
        <v>2.5362318840579712E-2</v>
      </c>
      <c r="F233" s="30">
        <f t="shared" si="56"/>
        <v>0.10298165137614679</v>
      </c>
      <c r="G233" s="30">
        <f t="shared" si="56"/>
        <v>0.11283847771976434</v>
      </c>
      <c r="H233" s="30">
        <f t="shared" si="56"/>
        <v>0.17771211481637822</v>
      </c>
      <c r="I233" s="30">
        <f t="shared" si="56"/>
        <v>0.1288398449150015</v>
      </c>
      <c r="J233" s="30">
        <f t="shared" si="56"/>
        <v>0.14338919925512103</v>
      </c>
      <c r="K233" s="30">
        <f t="shared" si="56"/>
        <v>0.18487606214490421</v>
      </c>
      <c r="L233" s="30">
        <f t="shared" si="56"/>
        <v>7.0422535211267609E-2</v>
      </c>
      <c r="M233" s="30">
        <f t="shared" si="56"/>
        <v>6.0240963855421686E-2</v>
      </c>
      <c r="N233" s="30">
        <f t="shared" si="56"/>
        <v>0</v>
      </c>
    </row>
    <row r="234" spans="1:14" x14ac:dyDescent="0.3">
      <c r="A234" s="20" t="s">
        <v>103</v>
      </c>
      <c r="B234" s="30">
        <f t="shared" ref="B234:N234" si="57">B219/B208</f>
        <v>1.3793103448275862E-2</v>
      </c>
      <c r="C234" s="30">
        <f t="shared" si="57"/>
        <v>4.1237113402061855E-2</v>
      </c>
      <c r="D234" s="30">
        <f t="shared" si="57"/>
        <v>7.6838638858397366E-3</v>
      </c>
      <c r="E234" s="30">
        <f t="shared" si="57"/>
        <v>2.1739130434782608E-2</v>
      </c>
      <c r="F234" s="30">
        <f t="shared" si="57"/>
        <v>5.9633027522935783E-3</v>
      </c>
      <c r="G234" s="30">
        <f t="shared" si="57"/>
        <v>2.6566991560580283E-3</v>
      </c>
      <c r="H234" s="30">
        <f t="shared" si="57"/>
        <v>5.0654284508231317E-3</v>
      </c>
      <c r="I234" s="30">
        <f t="shared" si="57"/>
        <v>5.6665672532060845E-3</v>
      </c>
      <c r="J234" s="30">
        <f t="shared" si="57"/>
        <v>7.0129561393082133E-3</v>
      </c>
      <c r="K234" s="30">
        <f t="shared" si="57"/>
        <v>3.6628286992810094E-2</v>
      </c>
      <c r="L234" s="30">
        <f t="shared" si="57"/>
        <v>2.8169014084507043E-2</v>
      </c>
      <c r="M234" s="30">
        <f t="shared" si="57"/>
        <v>0</v>
      </c>
      <c r="N234" s="30">
        <f t="shared" si="57"/>
        <v>0</v>
      </c>
    </row>
    <row r="235" spans="1:14" x14ac:dyDescent="0.3">
      <c r="A235" s="20" t="s">
        <v>102</v>
      </c>
      <c r="B235" s="30">
        <f t="shared" ref="B235:N235" si="58">B220/B208</f>
        <v>1.7241379310344827E-2</v>
      </c>
      <c r="C235" s="30">
        <f t="shared" si="58"/>
        <v>0</v>
      </c>
      <c r="D235" s="30">
        <f t="shared" si="58"/>
        <v>8.7815587266739849E-3</v>
      </c>
      <c r="E235" s="30">
        <f t="shared" si="58"/>
        <v>7.246376811594203E-3</v>
      </c>
      <c r="F235" s="30">
        <f t="shared" si="58"/>
        <v>0.10022935779816514</v>
      </c>
      <c r="G235" s="30">
        <f t="shared" si="58"/>
        <v>7.5301078603095845E-2</v>
      </c>
      <c r="H235" s="30">
        <f t="shared" si="58"/>
        <v>5.4242296327564374E-2</v>
      </c>
      <c r="I235" s="30">
        <f t="shared" si="58"/>
        <v>1.9087384431852074E-2</v>
      </c>
      <c r="J235" s="30">
        <f t="shared" si="58"/>
        <v>3.3440310630373629E-2</v>
      </c>
      <c r="K235" s="30">
        <f t="shared" si="58"/>
        <v>5.3496907838503693E-2</v>
      </c>
      <c r="L235" s="30">
        <f t="shared" si="58"/>
        <v>0</v>
      </c>
      <c r="M235" s="30">
        <f t="shared" si="58"/>
        <v>0</v>
      </c>
      <c r="N235" s="30">
        <f t="shared" si="58"/>
        <v>0</v>
      </c>
    </row>
    <row r="236" spans="1:14" x14ac:dyDescent="0.3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 spans="1:14" x14ac:dyDescent="0.3">
      <c r="A237" s="20" t="s">
        <v>229</v>
      </c>
      <c r="B237" s="21" t="s">
        <v>143</v>
      </c>
      <c r="C237" s="21" t="s">
        <v>144</v>
      </c>
      <c r="D237" s="21" t="s">
        <v>145</v>
      </c>
      <c r="E237" s="21" t="s">
        <v>146</v>
      </c>
      <c r="F237" s="21" t="s">
        <v>147</v>
      </c>
      <c r="G237" s="21" t="s">
        <v>148</v>
      </c>
      <c r="H237" s="21" t="s">
        <v>149</v>
      </c>
      <c r="I237" s="21" t="s">
        <v>150</v>
      </c>
      <c r="J237" s="21" t="s">
        <v>151</v>
      </c>
      <c r="K237" s="21" t="s">
        <v>152</v>
      </c>
      <c r="L237" s="21" t="s">
        <v>153</v>
      </c>
      <c r="M237" s="21" t="s">
        <v>154</v>
      </c>
      <c r="N237" s="21" t="s">
        <v>155</v>
      </c>
    </row>
    <row r="238" spans="1:14" x14ac:dyDescent="0.3">
      <c r="A238" s="20" t="s">
        <v>14</v>
      </c>
      <c r="B238" s="21">
        <v>1450</v>
      </c>
      <c r="C238" s="21">
        <v>485</v>
      </c>
      <c r="D238" s="21">
        <v>4555</v>
      </c>
      <c r="E238" s="21">
        <v>1380</v>
      </c>
      <c r="F238" s="21">
        <v>43600</v>
      </c>
      <c r="G238" s="21">
        <v>596610</v>
      </c>
      <c r="H238" s="21">
        <v>23690</v>
      </c>
      <c r="I238" s="21">
        <v>16760</v>
      </c>
      <c r="J238" s="21">
        <v>126195</v>
      </c>
      <c r="K238" s="21">
        <v>198885</v>
      </c>
      <c r="L238" s="21">
        <v>355</v>
      </c>
      <c r="M238" s="21">
        <v>420</v>
      </c>
      <c r="N238" s="21">
        <v>90</v>
      </c>
    </row>
    <row r="239" spans="1:14" x14ac:dyDescent="0.3">
      <c r="A239" s="20" t="s">
        <v>136</v>
      </c>
      <c r="B239" s="21">
        <v>45</v>
      </c>
      <c r="C239" s="21">
        <v>25</v>
      </c>
      <c r="D239" s="21">
        <v>170</v>
      </c>
      <c r="E239" s="21">
        <v>55</v>
      </c>
      <c r="F239" s="21">
        <v>2130</v>
      </c>
      <c r="G239" s="21">
        <v>23070</v>
      </c>
      <c r="H239" s="21">
        <v>820</v>
      </c>
      <c r="I239" s="21">
        <v>395</v>
      </c>
      <c r="J239" s="21">
        <v>3640</v>
      </c>
      <c r="K239" s="21">
        <v>4445</v>
      </c>
      <c r="L239" s="21">
        <v>10</v>
      </c>
      <c r="M239" s="21">
        <v>0</v>
      </c>
      <c r="N239" s="21">
        <v>0</v>
      </c>
    </row>
    <row r="240" spans="1:14" x14ac:dyDescent="0.3">
      <c r="A240" s="20" t="s">
        <v>135</v>
      </c>
      <c r="B240" s="21">
        <v>1405</v>
      </c>
      <c r="C240" s="21">
        <v>465</v>
      </c>
      <c r="D240" s="21">
        <v>4380</v>
      </c>
      <c r="E240" s="21">
        <v>1330</v>
      </c>
      <c r="F240" s="21">
        <v>41475</v>
      </c>
      <c r="G240" s="21">
        <v>573535</v>
      </c>
      <c r="H240" s="21">
        <v>22875</v>
      </c>
      <c r="I240" s="21">
        <v>16370</v>
      </c>
      <c r="J240" s="21">
        <v>122560</v>
      </c>
      <c r="K240" s="21">
        <v>194445</v>
      </c>
      <c r="L240" s="21">
        <v>340</v>
      </c>
      <c r="M240" s="21">
        <v>415</v>
      </c>
      <c r="N240" s="21">
        <v>90</v>
      </c>
    </row>
    <row r="241" spans="1:14" x14ac:dyDescent="0.3">
      <c r="A241" s="20" t="s">
        <v>115</v>
      </c>
      <c r="B241" s="21">
        <v>25</v>
      </c>
      <c r="C241" s="21">
        <v>20</v>
      </c>
      <c r="D241" s="21">
        <v>35</v>
      </c>
      <c r="E241" s="21">
        <v>35</v>
      </c>
      <c r="F241" s="21">
        <v>280</v>
      </c>
      <c r="G241" s="21">
        <v>1340</v>
      </c>
      <c r="H241" s="21">
        <v>125</v>
      </c>
      <c r="I241" s="21">
        <v>95</v>
      </c>
      <c r="J241" s="21">
        <v>535</v>
      </c>
      <c r="K241" s="21">
        <v>8790</v>
      </c>
      <c r="L241" s="21">
        <v>0</v>
      </c>
      <c r="M241" s="21">
        <v>10</v>
      </c>
      <c r="N241" s="21">
        <v>0</v>
      </c>
    </row>
    <row r="242" spans="1:14" x14ac:dyDescent="0.3">
      <c r="A242" s="20" t="s">
        <v>116</v>
      </c>
      <c r="B242" s="21">
        <v>40</v>
      </c>
      <c r="C242" s="21">
        <v>0</v>
      </c>
      <c r="D242" s="21">
        <v>0</v>
      </c>
      <c r="E242" s="21">
        <v>15</v>
      </c>
      <c r="F242" s="21">
        <v>80</v>
      </c>
      <c r="G242" s="21">
        <v>645</v>
      </c>
      <c r="H242" s="21">
        <v>30</v>
      </c>
      <c r="I242" s="21">
        <v>160</v>
      </c>
      <c r="J242" s="21">
        <v>4910</v>
      </c>
      <c r="K242" s="21">
        <v>405</v>
      </c>
      <c r="L242" s="21">
        <v>0</v>
      </c>
      <c r="M242" s="21">
        <v>10</v>
      </c>
      <c r="N242" s="21">
        <v>0</v>
      </c>
    </row>
    <row r="243" spans="1:14" x14ac:dyDescent="0.3">
      <c r="A243" s="20" t="s">
        <v>117</v>
      </c>
      <c r="B243" s="21">
        <v>10</v>
      </c>
      <c r="C243" s="21">
        <v>10</v>
      </c>
      <c r="D243" s="21">
        <v>25</v>
      </c>
      <c r="E243" s="21">
        <v>0</v>
      </c>
      <c r="F243" s="21">
        <v>35</v>
      </c>
      <c r="G243" s="21">
        <v>2910</v>
      </c>
      <c r="H243" s="21">
        <v>140</v>
      </c>
      <c r="I243" s="21">
        <v>170</v>
      </c>
      <c r="J243" s="21">
        <v>1040</v>
      </c>
      <c r="K243" s="21">
        <v>640</v>
      </c>
      <c r="L243" s="21">
        <v>0</v>
      </c>
      <c r="M243" s="21">
        <v>0</v>
      </c>
      <c r="N243" s="21">
        <v>0</v>
      </c>
    </row>
    <row r="244" spans="1:14" x14ac:dyDescent="0.3">
      <c r="A244" s="20" t="s">
        <v>118</v>
      </c>
      <c r="B244" s="21">
        <v>30</v>
      </c>
      <c r="C244" s="21">
        <v>15</v>
      </c>
      <c r="D244" s="21">
        <v>55</v>
      </c>
      <c r="E244" s="21">
        <v>10</v>
      </c>
      <c r="F244" s="21">
        <v>580</v>
      </c>
      <c r="G244" s="21">
        <v>14210</v>
      </c>
      <c r="H244" s="21">
        <v>580</v>
      </c>
      <c r="I244" s="21">
        <v>515</v>
      </c>
      <c r="J244" s="21">
        <v>5915</v>
      </c>
      <c r="K244" s="21">
        <v>13840</v>
      </c>
      <c r="L244" s="21">
        <v>0</v>
      </c>
      <c r="M244" s="21">
        <v>20</v>
      </c>
      <c r="N244" s="21">
        <v>0</v>
      </c>
    </row>
    <row r="245" spans="1:14" x14ac:dyDescent="0.3">
      <c r="A245" s="20" t="s">
        <v>119</v>
      </c>
      <c r="B245" s="21">
        <v>20</v>
      </c>
      <c r="C245" s="21">
        <v>30</v>
      </c>
      <c r="D245" s="21">
        <v>140</v>
      </c>
      <c r="E245" s="21">
        <v>80</v>
      </c>
      <c r="F245" s="21">
        <v>6250</v>
      </c>
      <c r="G245" s="21">
        <v>66235</v>
      </c>
      <c r="H245" s="21">
        <v>2075</v>
      </c>
      <c r="I245" s="21">
        <v>620</v>
      </c>
      <c r="J245" s="21">
        <v>6700</v>
      </c>
      <c r="K245" s="21">
        <v>14440</v>
      </c>
      <c r="L245" s="21">
        <v>0</v>
      </c>
      <c r="M245" s="21">
        <v>0</v>
      </c>
      <c r="N245" s="21">
        <v>0</v>
      </c>
    </row>
    <row r="246" spans="1:14" x14ac:dyDescent="0.3">
      <c r="A246" s="20" t="s">
        <v>120</v>
      </c>
      <c r="B246" s="21">
        <v>25</v>
      </c>
      <c r="C246" s="21">
        <v>10</v>
      </c>
      <c r="D246" s="21">
        <v>145</v>
      </c>
      <c r="E246" s="21">
        <v>75</v>
      </c>
      <c r="F246" s="21">
        <v>2360</v>
      </c>
      <c r="G246" s="21">
        <v>24175</v>
      </c>
      <c r="H246" s="21">
        <v>430</v>
      </c>
      <c r="I246" s="21">
        <v>375</v>
      </c>
      <c r="J246" s="21">
        <v>3225</v>
      </c>
      <c r="K246" s="21">
        <v>5950</v>
      </c>
      <c r="L246" s="21">
        <v>0</v>
      </c>
      <c r="M246" s="21">
        <v>10</v>
      </c>
      <c r="N246" s="21">
        <v>0</v>
      </c>
    </row>
    <row r="247" spans="1:14" x14ac:dyDescent="0.3">
      <c r="A247" s="20" t="s">
        <v>121</v>
      </c>
      <c r="B247" s="21">
        <v>140</v>
      </c>
      <c r="C247" s="21">
        <v>40</v>
      </c>
      <c r="D247" s="21">
        <v>365</v>
      </c>
      <c r="E247" s="21">
        <v>110</v>
      </c>
      <c r="F247" s="21">
        <v>5325</v>
      </c>
      <c r="G247" s="21">
        <v>67490</v>
      </c>
      <c r="H247" s="21">
        <v>3395</v>
      </c>
      <c r="I247" s="21">
        <v>3225</v>
      </c>
      <c r="J247" s="21">
        <v>18665</v>
      </c>
      <c r="K247" s="21">
        <v>23395</v>
      </c>
      <c r="L247" s="21">
        <v>85</v>
      </c>
      <c r="M247" s="21">
        <v>70</v>
      </c>
      <c r="N247" s="21">
        <v>10</v>
      </c>
    </row>
    <row r="248" spans="1:14" x14ac:dyDescent="0.3">
      <c r="A248" s="20" t="s">
        <v>122</v>
      </c>
      <c r="B248" s="21">
        <v>40</v>
      </c>
      <c r="C248" s="21">
        <v>0</v>
      </c>
      <c r="D248" s="21">
        <v>140</v>
      </c>
      <c r="E248" s="21">
        <v>40</v>
      </c>
      <c r="F248" s="21">
        <v>3740</v>
      </c>
      <c r="G248" s="21">
        <v>52240</v>
      </c>
      <c r="H248" s="21">
        <v>3480</v>
      </c>
      <c r="I248" s="21">
        <v>1380</v>
      </c>
      <c r="J248" s="21">
        <v>12420</v>
      </c>
      <c r="K248" s="21">
        <v>23010</v>
      </c>
      <c r="L248" s="21">
        <v>10</v>
      </c>
      <c r="M248" s="21">
        <v>40</v>
      </c>
      <c r="N248" s="21">
        <v>0</v>
      </c>
    </row>
    <row r="249" spans="1:14" x14ac:dyDescent="0.3">
      <c r="A249" s="20" t="s">
        <v>123</v>
      </c>
      <c r="B249" s="21">
        <v>35</v>
      </c>
      <c r="C249" s="21">
        <v>15</v>
      </c>
      <c r="D249" s="21">
        <v>135</v>
      </c>
      <c r="E249" s="21">
        <v>50</v>
      </c>
      <c r="F249" s="21">
        <v>1075</v>
      </c>
      <c r="G249" s="21">
        <v>16445</v>
      </c>
      <c r="H249" s="21">
        <v>290</v>
      </c>
      <c r="I249" s="21">
        <v>285</v>
      </c>
      <c r="J249" s="21">
        <v>1950</v>
      </c>
      <c r="K249" s="21">
        <v>3870</v>
      </c>
      <c r="L249" s="21">
        <v>0</v>
      </c>
      <c r="M249" s="21">
        <v>10</v>
      </c>
      <c r="N249" s="21">
        <v>0</v>
      </c>
    </row>
    <row r="250" spans="1:14" x14ac:dyDescent="0.3">
      <c r="A250" s="20" t="s">
        <v>124</v>
      </c>
      <c r="B250" s="21">
        <v>60</v>
      </c>
      <c r="C250" s="21">
        <v>10</v>
      </c>
      <c r="D250" s="21">
        <v>255</v>
      </c>
      <c r="E250" s="21">
        <v>65</v>
      </c>
      <c r="F250" s="21">
        <v>1735</v>
      </c>
      <c r="G250" s="21">
        <v>49835</v>
      </c>
      <c r="H250" s="21">
        <v>960</v>
      </c>
      <c r="I250" s="21">
        <v>805</v>
      </c>
      <c r="J250" s="21">
        <v>5315</v>
      </c>
      <c r="K250" s="21">
        <v>9200</v>
      </c>
      <c r="L250" s="21">
        <v>10</v>
      </c>
      <c r="M250" s="21">
        <v>10</v>
      </c>
      <c r="N250" s="21">
        <v>10</v>
      </c>
    </row>
    <row r="251" spans="1:14" x14ac:dyDescent="0.3">
      <c r="A251" s="20" t="s">
        <v>125</v>
      </c>
      <c r="B251" s="21">
        <v>10</v>
      </c>
      <c r="C251" s="21">
        <v>10</v>
      </c>
      <c r="D251" s="21">
        <v>20</v>
      </c>
      <c r="E251" s="21">
        <v>40</v>
      </c>
      <c r="F251" s="21">
        <v>585</v>
      </c>
      <c r="G251" s="21">
        <v>11980</v>
      </c>
      <c r="H251" s="21">
        <v>320</v>
      </c>
      <c r="I251" s="21">
        <v>130</v>
      </c>
      <c r="J251" s="21">
        <v>1935</v>
      </c>
      <c r="K251" s="21">
        <v>3605</v>
      </c>
      <c r="L251" s="21">
        <v>0</v>
      </c>
      <c r="M251" s="21">
        <v>10</v>
      </c>
      <c r="N251" s="21">
        <v>0</v>
      </c>
    </row>
    <row r="252" spans="1:14" x14ac:dyDescent="0.3">
      <c r="A252" s="20" t="s">
        <v>126</v>
      </c>
      <c r="B252" s="21">
        <v>125</v>
      </c>
      <c r="C252" s="21">
        <v>55</v>
      </c>
      <c r="D252" s="21">
        <v>770</v>
      </c>
      <c r="E252" s="21">
        <v>175</v>
      </c>
      <c r="F252" s="21">
        <v>3690</v>
      </c>
      <c r="G252" s="21">
        <v>62475</v>
      </c>
      <c r="H252" s="21">
        <v>1065</v>
      </c>
      <c r="I252" s="21">
        <v>990</v>
      </c>
      <c r="J252" s="21">
        <v>10670</v>
      </c>
      <c r="K252" s="21">
        <v>12030</v>
      </c>
      <c r="L252" s="21">
        <v>10</v>
      </c>
      <c r="M252" s="21">
        <v>25</v>
      </c>
      <c r="N252" s="21">
        <v>10</v>
      </c>
    </row>
    <row r="253" spans="1:14" x14ac:dyDescent="0.3">
      <c r="A253" s="20" t="s">
        <v>127</v>
      </c>
      <c r="B253" s="21">
        <v>0</v>
      </c>
      <c r="C253" s="21">
        <v>0</v>
      </c>
      <c r="D253" s="21">
        <v>10</v>
      </c>
      <c r="E253" s="21">
        <v>0</v>
      </c>
      <c r="F253" s="21">
        <v>40</v>
      </c>
      <c r="G253" s="21">
        <v>1100</v>
      </c>
      <c r="H253" s="21">
        <v>20</v>
      </c>
      <c r="I253" s="21">
        <v>20</v>
      </c>
      <c r="J253" s="21">
        <v>360</v>
      </c>
      <c r="K253" s="21">
        <v>250</v>
      </c>
      <c r="L253" s="21">
        <v>0</v>
      </c>
      <c r="M253" s="21">
        <v>0</v>
      </c>
      <c r="N253" s="21">
        <v>0</v>
      </c>
    </row>
    <row r="254" spans="1:14" x14ac:dyDescent="0.3">
      <c r="A254" s="20" t="s">
        <v>128</v>
      </c>
      <c r="B254" s="21">
        <v>30</v>
      </c>
      <c r="C254" s="21">
        <v>25</v>
      </c>
      <c r="D254" s="21">
        <v>210</v>
      </c>
      <c r="E254" s="21">
        <v>65</v>
      </c>
      <c r="F254" s="21">
        <v>1885</v>
      </c>
      <c r="G254" s="21">
        <v>33665</v>
      </c>
      <c r="H254" s="21">
        <v>1095</v>
      </c>
      <c r="I254" s="21">
        <v>510</v>
      </c>
      <c r="J254" s="21">
        <v>5800</v>
      </c>
      <c r="K254" s="21">
        <v>10890</v>
      </c>
      <c r="L254" s="21">
        <v>10</v>
      </c>
      <c r="M254" s="21">
        <v>0</v>
      </c>
      <c r="N254" s="21">
        <v>0</v>
      </c>
    </row>
    <row r="255" spans="1:14" x14ac:dyDescent="0.3">
      <c r="A255" s="20" t="s">
        <v>129</v>
      </c>
      <c r="B255" s="21">
        <v>180</v>
      </c>
      <c r="C255" s="21">
        <v>35</v>
      </c>
      <c r="D255" s="21">
        <v>440</v>
      </c>
      <c r="E255" s="21">
        <v>95</v>
      </c>
      <c r="F255" s="21">
        <v>2240</v>
      </c>
      <c r="G255" s="21">
        <v>32835</v>
      </c>
      <c r="H255" s="21">
        <v>1285</v>
      </c>
      <c r="I255" s="21">
        <v>860</v>
      </c>
      <c r="J255" s="21">
        <v>5525</v>
      </c>
      <c r="K255" s="21">
        <v>8555</v>
      </c>
      <c r="L255" s="21">
        <v>20</v>
      </c>
      <c r="M255" s="21">
        <v>10</v>
      </c>
      <c r="N255" s="21">
        <v>0</v>
      </c>
    </row>
    <row r="256" spans="1:14" x14ac:dyDescent="0.3">
      <c r="A256" s="20" t="s">
        <v>130</v>
      </c>
      <c r="B256" s="21">
        <v>360</v>
      </c>
      <c r="C256" s="21">
        <v>80</v>
      </c>
      <c r="D256" s="21">
        <v>835</v>
      </c>
      <c r="E256" s="21">
        <v>205</v>
      </c>
      <c r="F256" s="21">
        <v>2705</v>
      </c>
      <c r="G256" s="21">
        <v>49140</v>
      </c>
      <c r="H256" s="21">
        <v>3160</v>
      </c>
      <c r="I256" s="21">
        <v>2315</v>
      </c>
      <c r="J256" s="21">
        <v>15015</v>
      </c>
      <c r="K256" s="21">
        <v>21490</v>
      </c>
      <c r="L256" s="21">
        <v>25</v>
      </c>
      <c r="M256" s="21">
        <v>40</v>
      </c>
      <c r="N256" s="21">
        <v>15</v>
      </c>
    </row>
    <row r="257" spans="1:14" x14ac:dyDescent="0.3">
      <c r="A257" s="20" t="s">
        <v>131</v>
      </c>
      <c r="B257" s="21">
        <v>15</v>
      </c>
      <c r="C257" s="21">
        <v>0</v>
      </c>
      <c r="D257" s="21">
        <v>75</v>
      </c>
      <c r="E257" s="21">
        <v>35</v>
      </c>
      <c r="F257" s="21">
        <v>355</v>
      </c>
      <c r="G257" s="21">
        <v>5015</v>
      </c>
      <c r="H257" s="21">
        <v>175</v>
      </c>
      <c r="I257" s="21">
        <v>115</v>
      </c>
      <c r="J257" s="21">
        <v>985</v>
      </c>
      <c r="K257" s="21">
        <v>1945</v>
      </c>
      <c r="L257" s="21">
        <v>0</v>
      </c>
      <c r="M257" s="21">
        <v>10</v>
      </c>
      <c r="N257" s="21">
        <v>0</v>
      </c>
    </row>
    <row r="258" spans="1:14" x14ac:dyDescent="0.3">
      <c r="A258" s="20" t="s">
        <v>132</v>
      </c>
      <c r="B258" s="21">
        <v>215</v>
      </c>
      <c r="C258" s="21">
        <v>60</v>
      </c>
      <c r="D258" s="21">
        <v>405</v>
      </c>
      <c r="E258" s="21">
        <v>95</v>
      </c>
      <c r="F258" s="21">
        <v>6465</v>
      </c>
      <c r="G258" s="21">
        <v>43925</v>
      </c>
      <c r="H258" s="21">
        <v>2785</v>
      </c>
      <c r="I258" s="21">
        <v>2760</v>
      </c>
      <c r="J258" s="21">
        <v>12580</v>
      </c>
      <c r="K258" s="21">
        <v>18345</v>
      </c>
      <c r="L258" s="21">
        <v>95</v>
      </c>
      <c r="M258" s="21">
        <v>55</v>
      </c>
      <c r="N258" s="21">
        <v>0</v>
      </c>
    </row>
    <row r="259" spans="1:14" x14ac:dyDescent="0.3">
      <c r="A259" s="20" t="s">
        <v>133</v>
      </c>
      <c r="B259" s="21">
        <v>10</v>
      </c>
      <c r="C259" s="21">
        <v>15</v>
      </c>
      <c r="D259" s="21">
        <v>65</v>
      </c>
      <c r="E259" s="21">
        <v>35</v>
      </c>
      <c r="F259" s="21">
        <v>1295</v>
      </c>
      <c r="G259" s="21">
        <v>17295</v>
      </c>
      <c r="H259" s="21">
        <v>700</v>
      </c>
      <c r="I259" s="21">
        <v>360</v>
      </c>
      <c r="J259" s="21">
        <v>3905</v>
      </c>
      <c r="K259" s="21">
        <v>6680</v>
      </c>
      <c r="L259" s="21">
        <v>0</v>
      </c>
      <c r="M259" s="21">
        <v>10</v>
      </c>
      <c r="N259" s="21">
        <v>0</v>
      </c>
    </row>
    <row r="260" spans="1:14" x14ac:dyDescent="0.3">
      <c r="A260" s="20" t="s">
        <v>134</v>
      </c>
      <c r="B260" s="21">
        <v>50</v>
      </c>
      <c r="C260" s="21">
        <v>35</v>
      </c>
      <c r="D260" s="21">
        <v>245</v>
      </c>
      <c r="E260" s="21">
        <v>90</v>
      </c>
      <c r="F260" s="21">
        <v>745</v>
      </c>
      <c r="G260" s="21">
        <v>20575</v>
      </c>
      <c r="H260" s="21">
        <v>765</v>
      </c>
      <c r="I260" s="21">
        <v>670</v>
      </c>
      <c r="J260" s="21">
        <v>5125</v>
      </c>
      <c r="K260" s="21">
        <v>7105</v>
      </c>
      <c r="L260" s="21">
        <v>55</v>
      </c>
      <c r="M260" s="21">
        <v>100</v>
      </c>
      <c r="N260" s="21">
        <v>45</v>
      </c>
    </row>
    <row r="261" spans="1:14" x14ac:dyDescent="0.3">
      <c r="B261" s="23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 spans="1:14" x14ac:dyDescent="0.3">
      <c r="A262" s="20" t="s">
        <v>230</v>
      </c>
      <c r="B262" s="21" t="s">
        <v>143</v>
      </c>
      <c r="C262" s="21" t="s">
        <v>144</v>
      </c>
      <c r="D262" s="21" t="s">
        <v>145</v>
      </c>
      <c r="E262" s="21" t="s">
        <v>146</v>
      </c>
      <c r="F262" s="21" t="s">
        <v>147</v>
      </c>
      <c r="G262" s="21" t="s">
        <v>148</v>
      </c>
      <c r="H262" s="21" t="s">
        <v>149</v>
      </c>
      <c r="I262" s="21" t="s">
        <v>150</v>
      </c>
      <c r="J262" s="21" t="s">
        <v>151</v>
      </c>
      <c r="K262" s="21" t="s">
        <v>152</v>
      </c>
      <c r="L262" s="21" t="s">
        <v>153</v>
      </c>
      <c r="M262" s="21" t="s">
        <v>154</v>
      </c>
      <c r="N262" s="21" t="s">
        <v>155</v>
      </c>
    </row>
    <row r="263" spans="1:14" x14ac:dyDescent="0.3">
      <c r="A263" s="20" t="s">
        <v>14</v>
      </c>
      <c r="B263" s="27">
        <v>1</v>
      </c>
      <c r="C263" s="27">
        <v>1</v>
      </c>
      <c r="D263" s="27">
        <v>1</v>
      </c>
      <c r="E263" s="27">
        <v>1</v>
      </c>
      <c r="F263" s="27">
        <v>1</v>
      </c>
      <c r="G263" s="27">
        <v>1</v>
      </c>
      <c r="H263" s="27">
        <v>1</v>
      </c>
      <c r="I263" s="27">
        <v>1</v>
      </c>
      <c r="J263" s="27">
        <v>1</v>
      </c>
      <c r="K263" s="27">
        <v>1</v>
      </c>
      <c r="L263" s="27">
        <v>1</v>
      </c>
      <c r="M263" s="27">
        <v>1</v>
      </c>
      <c r="N263" s="27">
        <v>1</v>
      </c>
    </row>
    <row r="264" spans="1:14" x14ac:dyDescent="0.3">
      <c r="A264" s="20" t="s">
        <v>136</v>
      </c>
      <c r="B264" s="30">
        <f t="shared" ref="B264:N264" si="59">B239/B238</f>
        <v>3.1034482758620689E-2</v>
      </c>
      <c r="C264" s="30">
        <f t="shared" si="59"/>
        <v>5.1546391752577317E-2</v>
      </c>
      <c r="D264" s="30">
        <f t="shared" si="59"/>
        <v>3.7321624588364431E-2</v>
      </c>
      <c r="E264" s="30">
        <f t="shared" si="59"/>
        <v>3.9855072463768113E-2</v>
      </c>
      <c r="F264" s="30">
        <f t="shared" si="59"/>
        <v>4.8853211009174315E-2</v>
      </c>
      <c r="G264" s="30">
        <f t="shared" si="59"/>
        <v>3.8668476894453664E-2</v>
      </c>
      <c r="H264" s="30">
        <f t="shared" si="59"/>
        <v>3.4613761080624736E-2</v>
      </c>
      <c r="I264" s="30">
        <f t="shared" si="59"/>
        <v>2.3568019093078759E-2</v>
      </c>
      <c r="J264" s="30">
        <f t="shared" si="59"/>
        <v>2.8844248979753555E-2</v>
      </c>
      <c r="K264" s="30">
        <f t="shared" si="59"/>
        <v>2.234959901450587E-2</v>
      </c>
      <c r="L264" s="30">
        <f t="shared" si="59"/>
        <v>2.8169014084507043E-2</v>
      </c>
      <c r="M264" s="30">
        <f t="shared" si="59"/>
        <v>0</v>
      </c>
      <c r="N264" s="30">
        <f t="shared" si="59"/>
        <v>0</v>
      </c>
    </row>
    <row r="265" spans="1:14" x14ac:dyDescent="0.3">
      <c r="A265" s="20" t="s">
        <v>135</v>
      </c>
      <c r="B265" s="30">
        <f t="shared" ref="B265:N265" si="60">B240/B238</f>
        <v>0.96896551724137936</v>
      </c>
      <c r="C265" s="30">
        <f t="shared" si="60"/>
        <v>0.95876288659793818</v>
      </c>
      <c r="D265" s="30">
        <f t="shared" si="60"/>
        <v>0.96158068057080137</v>
      </c>
      <c r="E265" s="30">
        <f t="shared" si="60"/>
        <v>0.96376811594202894</v>
      </c>
      <c r="F265" s="30">
        <f t="shared" si="60"/>
        <v>0.95126146788990829</v>
      </c>
      <c r="G265" s="30">
        <f t="shared" si="60"/>
        <v>0.96132314242134731</v>
      </c>
      <c r="H265" s="30">
        <f t="shared" si="60"/>
        <v>0.96559729843815956</v>
      </c>
      <c r="I265" s="30">
        <f t="shared" si="60"/>
        <v>0.97673031026252988</v>
      </c>
      <c r="J265" s="30">
        <f t="shared" si="60"/>
        <v>0.97119537224137253</v>
      </c>
      <c r="K265" s="30">
        <f t="shared" si="60"/>
        <v>0.97767554114186594</v>
      </c>
      <c r="L265" s="30">
        <f t="shared" si="60"/>
        <v>0.95774647887323938</v>
      </c>
      <c r="M265" s="30">
        <f t="shared" si="60"/>
        <v>0.98809523809523814</v>
      </c>
      <c r="N265" s="30">
        <f t="shared" si="60"/>
        <v>1</v>
      </c>
    </row>
    <row r="266" spans="1:14" x14ac:dyDescent="0.3">
      <c r="A266" s="20" t="s">
        <v>115</v>
      </c>
      <c r="B266" s="30">
        <f t="shared" ref="B266:N266" si="61">B241/B238</f>
        <v>1.7241379310344827E-2</v>
      </c>
      <c r="C266" s="30">
        <f t="shared" si="61"/>
        <v>4.1237113402061855E-2</v>
      </c>
      <c r="D266" s="30">
        <f t="shared" si="61"/>
        <v>7.6838638858397366E-3</v>
      </c>
      <c r="E266" s="30">
        <f t="shared" si="61"/>
        <v>2.5362318840579712E-2</v>
      </c>
      <c r="F266" s="30">
        <f t="shared" si="61"/>
        <v>6.4220183486238536E-3</v>
      </c>
      <c r="G266" s="30">
        <f t="shared" si="61"/>
        <v>2.2460233653475471E-3</v>
      </c>
      <c r="H266" s="30">
        <f t="shared" si="61"/>
        <v>5.2764879696074289E-3</v>
      </c>
      <c r="I266" s="30">
        <f t="shared" si="61"/>
        <v>5.6682577565632455E-3</v>
      </c>
      <c r="J266" s="30">
        <f t="shared" si="61"/>
        <v>4.2394706604857559E-3</v>
      </c>
      <c r="K266" s="30">
        <f t="shared" si="61"/>
        <v>4.4196394901576286E-2</v>
      </c>
      <c r="L266" s="30">
        <f t="shared" si="61"/>
        <v>0</v>
      </c>
      <c r="M266" s="30">
        <f t="shared" si="61"/>
        <v>2.3809523809523808E-2</v>
      </c>
      <c r="N266" s="30">
        <f t="shared" si="61"/>
        <v>0</v>
      </c>
    </row>
    <row r="267" spans="1:14" x14ac:dyDescent="0.3">
      <c r="A267" s="20" t="s">
        <v>116</v>
      </c>
      <c r="B267" s="30">
        <f t="shared" ref="B267:N267" si="62">B242/B238</f>
        <v>2.7586206896551724E-2</v>
      </c>
      <c r="C267" s="30">
        <f t="shared" si="62"/>
        <v>0</v>
      </c>
      <c r="D267" s="30">
        <f t="shared" si="62"/>
        <v>0</v>
      </c>
      <c r="E267" s="30">
        <f t="shared" si="62"/>
        <v>1.0869565217391304E-2</v>
      </c>
      <c r="F267" s="30">
        <f t="shared" si="62"/>
        <v>1.834862385321101E-3</v>
      </c>
      <c r="G267" s="30">
        <f t="shared" si="62"/>
        <v>1.0811082616784835E-3</v>
      </c>
      <c r="H267" s="30">
        <f t="shared" si="62"/>
        <v>1.2663571127057829E-3</v>
      </c>
      <c r="I267" s="30">
        <f t="shared" si="62"/>
        <v>9.5465393794749408E-3</v>
      </c>
      <c r="J267" s="30">
        <f t="shared" si="62"/>
        <v>3.8908039145766474E-2</v>
      </c>
      <c r="K267" s="30">
        <f t="shared" si="62"/>
        <v>2.0363526661135831E-3</v>
      </c>
      <c r="L267" s="30">
        <f t="shared" si="62"/>
        <v>0</v>
      </c>
      <c r="M267" s="30">
        <f t="shared" si="62"/>
        <v>2.3809523809523808E-2</v>
      </c>
      <c r="N267" s="30">
        <f t="shared" si="62"/>
        <v>0</v>
      </c>
    </row>
    <row r="268" spans="1:14" x14ac:dyDescent="0.3">
      <c r="A268" s="20" t="s">
        <v>117</v>
      </c>
      <c r="B268" s="30">
        <f t="shared" ref="B268:N268" si="63">B243/B238</f>
        <v>6.8965517241379309E-3</v>
      </c>
      <c r="C268" s="30">
        <f t="shared" si="63"/>
        <v>2.0618556701030927E-2</v>
      </c>
      <c r="D268" s="30">
        <f t="shared" si="63"/>
        <v>5.4884742041712408E-3</v>
      </c>
      <c r="E268" s="30">
        <f t="shared" si="63"/>
        <v>0</v>
      </c>
      <c r="F268" s="30">
        <f t="shared" si="63"/>
        <v>8.027522935779817E-4</v>
      </c>
      <c r="G268" s="30">
        <f t="shared" si="63"/>
        <v>4.8775582038517624E-3</v>
      </c>
      <c r="H268" s="30">
        <f t="shared" si="63"/>
        <v>5.9096665259603205E-3</v>
      </c>
      <c r="I268" s="30">
        <f t="shared" si="63"/>
        <v>1.0143198090692125E-2</v>
      </c>
      <c r="J268" s="30">
        <f t="shared" si="63"/>
        <v>8.2412139942153011E-3</v>
      </c>
      <c r="K268" s="30">
        <f t="shared" si="63"/>
        <v>3.2179400155868971E-3</v>
      </c>
      <c r="L268" s="30">
        <f t="shared" si="63"/>
        <v>0</v>
      </c>
      <c r="M268" s="30">
        <f t="shared" si="63"/>
        <v>0</v>
      </c>
      <c r="N268" s="30">
        <f t="shared" si="63"/>
        <v>0</v>
      </c>
    </row>
    <row r="269" spans="1:14" x14ac:dyDescent="0.3">
      <c r="A269" s="20" t="s">
        <v>118</v>
      </c>
      <c r="B269" s="30">
        <f t="shared" ref="B269:N269" si="64">B244/B238</f>
        <v>2.0689655172413793E-2</v>
      </c>
      <c r="C269" s="30">
        <f t="shared" si="64"/>
        <v>3.0927835051546393E-2</v>
      </c>
      <c r="D269" s="30">
        <f t="shared" si="64"/>
        <v>1.2074643249176729E-2</v>
      </c>
      <c r="E269" s="30">
        <f t="shared" si="64"/>
        <v>7.246376811594203E-3</v>
      </c>
      <c r="F269" s="30">
        <f t="shared" si="64"/>
        <v>1.3302752293577982E-2</v>
      </c>
      <c r="G269" s="30">
        <f t="shared" si="64"/>
        <v>2.3817904493722869E-2</v>
      </c>
      <c r="H269" s="30">
        <f t="shared" si="64"/>
        <v>2.4482904178978471E-2</v>
      </c>
      <c r="I269" s="30">
        <f t="shared" si="64"/>
        <v>3.0727923627684964E-2</v>
      </c>
      <c r="J269" s="30">
        <f t="shared" si="64"/>
        <v>4.6871904592099528E-2</v>
      </c>
      <c r="K269" s="30">
        <f t="shared" si="64"/>
        <v>6.9587952837066647E-2</v>
      </c>
      <c r="L269" s="30">
        <f t="shared" si="64"/>
        <v>0</v>
      </c>
      <c r="M269" s="30">
        <f t="shared" si="64"/>
        <v>4.7619047619047616E-2</v>
      </c>
      <c r="N269" s="30">
        <f t="shared" si="64"/>
        <v>0</v>
      </c>
    </row>
    <row r="270" spans="1:14" x14ac:dyDescent="0.3">
      <c r="A270" s="20" t="s">
        <v>119</v>
      </c>
      <c r="B270" s="30">
        <f t="shared" ref="B270:N270" si="65">B245/B238</f>
        <v>1.3793103448275862E-2</v>
      </c>
      <c r="C270" s="30">
        <f t="shared" si="65"/>
        <v>6.1855670103092786E-2</v>
      </c>
      <c r="D270" s="30">
        <f t="shared" si="65"/>
        <v>3.0735455543358946E-2</v>
      </c>
      <c r="E270" s="30">
        <f t="shared" si="65"/>
        <v>5.7971014492753624E-2</v>
      </c>
      <c r="F270" s="30">
        <f t="shared" si="65"/>
        <v>0.14334862385321101</v>
      </c>
      <c r="G270" s="30">
        <f t="shared" si="65"/>
        <v>0.11101892358492148</v>
      </c>
      <c r="H270" s="30">
        <f t="shared" si="65"/>
        <v>8.7589700295483325E-2</v>
      </c>
      <c r="I270" s="30">
        <f t="shared" si="65"/>
        <v>3.6992840095465392E-2</v>
      </c>
      <c r="J270" s="30">
        <f t="shared" si="65"/>
        <v>5.3092436308887041E-2</v>
      </c>
      <c r="K270" s="30">
        <f t="shared" si="65"/>
        <v>7.2604771601679358E-2</v>
      </c>
      <c r="L270" s="30">
        <f t="shared" si="65"/>
        <v>0</v>
      </c>
      <c r="M270" s="30">
        <f t="shared" si="65"/>
        <v>0</v>
      </c>
      <c r="N270" s="30">
        <f t="shared" si="65"/>
        <v>0</v>
      </c>
    </row>
    <row r="271" spans="1:14" x14ac:dyDescent="0.3">
      <c r="A271" s="20" t="s">
        <v>120</v>
      </c>
      <c r="B271" s="30">
        <f t="shared" ref="B271:N271" si="66">B246/B238</f>
        <v>1.7241379310344827E-2</v>
      </c>
      <c r="C271" s="30">
        <f t="shared" si="66"/>
        <v>2.0618556701030927E-2</v>
      </c>
      <c r="D271" s="30">
        <f t="shared" si="66"/>
        <v>3.1833150384193196E-2</v>
      </c>
      <c r="E271" s="30">
        <f t="shared" si="66"/>
        <v>5.434782608695652E-2</v>
      </c>
      <c r="F271" s="30">
        <f t="shared" si="66"/>
        <v>5.412844036697248E-2</v>
      </c>
      <c r="G271" s="30">
        <f t="shared" si="66"/>
        <v>4.0520608102445482E-2</v>
      </c>
      <c r="H271" s="30">
        <f t="shared" si="66"/>
        <v>1.8151118615449557E-2</v>
      </c>
      <c r="I271" s="30">
        <f t="shared" si="66"/>
        <v>2.2374701670644391E-2</v>
      </c>
      <c r="J271" s="30">
        <f t="shared" si="66"/>
        <v>2.5555687626292643E-2</v>
      </c>
      <c r="K271" s="30">
        <f t="shared" si="66"/>
        <v>2.9916786082409434E-2</v>
      </c>
      <c r="L271" s="30">
        <f t="shared" si="66"/>
        <v>0</v>
      </c>
      <c r="M271" s="30">
        <f t="shared" si="66"/>
        <v>2.3809523809523808E-2</v>
      </c>
      <c r="N271" s="30">
        <f t="shared" si="66"/>
        <v>0</v>
      </c>
    </row>
    <row r="272" spans="1:14" x14ac:dyDescent="0.3">
      <c r="A272" s="20" t="s">
        <v>121</v>
      </c>
      <c r="B272" s="30">
        <f t="shared" ref="B272:N272" si="67">B247/B238</f>
        <v>9.6551724137931033E-2</v>
      </c>
      <c r="C272" s="30">
        <f t="shared" si="67"/>
        <v>8.247422680412371E-2</v>
      </c>
      <c r="D272" s="30">
        <f t="shared" si="67"/>
        <v>8.0131723380900105E-2</v>
      </c>
      <c r="E272" s="30">
        <f t="shared" si="67"/>
        <v>7.9710144927536225E-2</v>
      </c>
      <c r="F272" s="30">
        <f t="shared" si="67"/>
        <v>0.12213302752293578</v>
      </c>
      <c r="G272" s="30">
        <f t="shared" si="67"/>
        <v>0.11312247531888503</v>
      </c>
      <c r="H272" s="30">
        <f t="shared" si="67"/>
        <v>0.14330941325453778</v>
      </c>
      <c r="I272" s="30">
        <f t="shared" si="67"/>
        <v>0.19242243436754178</v>
      </c>
      <c r="J272" s="30">
        <f t="shared" si="67"/>
        <v>0.14790601846348905</v>
      </c>
      <c r="K272" s="30">
        <f t="shared" si="67"/>
        <v>0.11763079166352415</v>
      </c>
      <c r="L272" s="30">
        <f t="shared" si="67"/>
        <v>0.23943661971830985</v>
      </c>
      <c r="M272" s="30">
        <f t="shared" si="67"/>
        <v>0.16666666666666666</v>
      </c>
      <c r="N272" s="30">
        <f t="shared" si="67"/>
        <v>0.1111111111111111</v>
      </c>
    </row>
    <row r="273" spans="1:14" x14ac:dyDescent="0.3">
      <c r="A273" s="20" t="s">
        <v>122</v>
      </c>
      <c r="B273" s="30">
        <f t="shared" ref="B273:N273" si="68">B248/B238</f>
        <v>2.7586206896551724E-2</v>
      </c>
      <c r="C273" s="30">
        <f t="shared" si="68"/>
        <v>0</v>
      </c>
      <c r="D273" s="30">
        <f t="shared" si="68"/>
        <v>3.0735455543358946E-2</v>
      </c>
      <c r="E273" s="30">
        <f t="shared" si="68"/>
        <v>2.8985507246376812E-2</v>
      </c>
      <c r="F273" s="30">
        <f t="shared" si="68"/>
        <v>8.5779816513761473E-2</v>
      </c>
      <c r="G273" s="30">
        <f t="shared" si="68"/>
        <v>8.7561388511758098E-2</v>
      </c>
      <c r="H273" s="30">
        <f t="shared" si="68"/>
        <v>0.14689742507387082</v>
      </c>
      <c r="I273" s="30">
        <f t="shared" si="68"/>
        <v>8.2338902147971363E-2</v>
      </c>
      <c r="J273" s="30">
        <f t="shared" si="68"/>
        <v>9.8419113277071202E-2</v>
      </c>
      <c r="K273" s="30">
        <f t="shared" si="68"/>
        <v>0.11569499962289766</v>
      </c>
      <c r="L273" s="30">
        <f t="shared" si="68"/>
        <v>2.8169014084507043E-2</v>
      </c>
      <c r="M273" s="30">
        <f t="shared" si="68"/>
        <v>9.5238095238095233E-2</v>
      </c>
      <c r="N273" s="30">
        <f t="shared" si="68"/>
        <v>0</v>
      </c>
    </row>
    <row r="274" spans="1:14" x14ac:dyDescent="0.3">
      <c r="A274" s="20" t="s">
        <v>123</v>
      </c>
      <c r="B274" s="30">
        <f t="shared" ref="B274:N274" si="69">B249/B238</f>
        <v>2.4137931034482758E-2</v>
      </c>
      <c r="C274" s="30">
        <f t="shared" si="69"/>
        <v>3.0927835051546393E-2</v>
      </c>
      <c r="D274" s="30">
        <f t="shared" si="69"/>
        <v>2.9637760702524697E-2</v>
      </c>
      <c r="E274" s="30">
        <f t="shared" si="69"/>
        <v>3.6231884057971016E-2</v>
      </c>
      <c r="F274" s="30">
        <f t="shared" si="69"/>
        <v>2.4655963302752295E-2</v>
      </c>
      <c r="G274" s="30">
        <f t="shared" si="69"/>
        <v>2.7564070330701799E-2</v>
      </c>
      <c r="H274" s="30">
        <f t="shared" si="69"/>
        <v>1.2241452089489235E-2</v>
      </c>
      <c r="I274" s="30">
        <f t="shared" si="69"/>
        <v>1.7004773269689737E-2</v>
      </c>
      <c r="J274" s="30">
        <f t="shared" si="69"/>
        <v>1.5452276239153691E-2</v>
      </c>
      <c r="K274" s="30">
        <f t="shared" si="69"/>
        <v>1.9458481031752017E-2</v>
      </c>
      <c r="L274" s="30">
        <f t="shared" si="69"/>
        <v>0</v>
      </c>
      <c r="M274" s="30">
        <f t="shared" si="69"/>
        <v>2.3809523809523808E-2</v>
      </c>
      <c r="N274" s="30">
        <f t="shared" si="69"/>
        <v>0</v>
      </c>
    </row>
    <row r="275" spans="1:14" x14ac:dyDescent="0.3">
      <c r="A275" s="20" t="s">
        <v>124</v>
      </c>
      <c r="B275" s="30">
        <f t="shared" ref="B275:N275" si="70">B250/B238</f>
        <v>4.1379310344827586E-2</v>
      </c>
      <c r="C275" s="30">
        <f t="shared" si="70"/>
        <v>2.0618556701030927E-2</v>
      </c>
      <c r="D275" s="30">
        <f t="shared" si="70"/>
        <v>5.598243688254665E-2</v>
      </c>
      <c r="E275" s="30">
        <f t="shared" si="70"/>
        <v>4.710144927536232E-2</v>
      </c>
      <c r="F275" s="30">
        <f t="shared" si="70"/>
        <v>3.9793577981651375E-2</v>
      </c>
      <c r="G275" s="30">
        <f t="shared" si="70"/>
        <v>8.3530279412011202E-2</v>
      </c>
      <c r="H275" s="30">
        <f t="shared" si="70"/>
        <v>4.0523427606585054E-2</v>
      </c>
      <c r="I275" s="30">
        <f t="shared" si="70"/>
        <v>4.8031026252983292E-2</v>
      </c>
      <c r="J275" s="30">
        <f t="shared" si="70"/>
        <v>4.2117358056975314E-2</v>
      </c>
      <c r="K275" s="30">
        <f t="shared" si="70"/>
        <v>4.6257887724061642E-2</v>
      </c>
      <c r="L275" s="30">
        <f t="shared" si="70"/>
        <v>2.8169014084507043E-2</v>
      </c>
      <c r="M275" s="30">
        <f t="shared" si="70"/>
        <v>2.3809523809523808E-2</v>
      </c>
      <c r="N275" s="30">
        <f t="shared" si="70"/>
        <v>0.1111111111111111</v>
      </c>
    </row>
    <row r="276" spans="1:14" x14ac:dyDescent="0.3">
      <c r="A276" s="20" t="s">
        <v>125</v>
      </c>
      <c r="B276" s="30">
        <f t="shared" ref="B276:N276" si="71">B251/B238</f>
        <v>6.8965517241379309E-3</v>
      </c>
      <c r="C276" s="30">
        <f t="shared" si="71"/>
        <v>2.0618556701030927E-2</v>
      </c>
      <c r="D276" s="30">
        <f t="shared" si="71"/>
        <v>4.3907793633369925E-3</v>
      </c>
      <c r="E276" s="30">
        <f t="shared" si="71"/>
        <v>2.8985507246376812E-2</v>
      </c>
      <c r="F276" s="30">
        <f t="shared" si="71"/>
        <v>1.3417431192660551E-2</v>
      </c>
      <c r="G276" s="30">
        <f t="shared" si="71"/>
        <v>2.0080119340942993E-2</v>
      </c>
      <c r="H276" s="30">
        <f t="shared" si="71"/>
        <v>1.3507809202195019E-2</v>
      </c>
      <c r="I276" s="30">
        <f t="shared" si="71"/>
        <v>7.7565632458233887E-3</v>
      </c>
      <c r="J276" s="30">
        <f t="shared" si="71"/>
        <v>1.5333412575775585E-2</v>
      </c>
      <c r="K276" s="30">
        <f t="shared" si="71"/>
        <v>1.8126052744048066E-2</v>
      </c>
      <c r="L276" s="30">
        <f t="shared" si="71"/>
        <v>0</v>
      </c>
      <c r="M276" s="30">
        <f t="shared" si="71"/>
        <v>2.3809523809523808E-2</v>
      </c>
      <c r="N276" s="30">
        <f t="shared" si="71"/>
        <v>0</v>
      </c>
    </row>
    <row r="277" spans="1:14" x14ac:dyDescent="0.3">
      <c r="A277" s="20" t="s">
        <v>126</v>
      </c>
      <c r="B277" s="30">
        <f t="shared" ref="B277:N277" si="72">B252/B238</f>
        <v>8.6206896551724144E-2</v>
      </c>
      <c r="C277" s="30">
        <f t="shared" si="72"/>
        <v>0.1134020618556701</v>
      </c>
      <c r="D277" s="30">
        <f t="shared" si="72"/>
        <v>0.1690450054884742</v>
      </c>
      <c r="E277" s="30">
        <f t="shared" si="72"/>
        <v>0.12681159420289856</v>
      </c>
      <c r="F277" s="30">
        <f t="shared" si="72"/>
        <v>8.4633027522935778E-2</v>
      </c>
      <c r="G277" s="30">
        <f t="shared" si="72"/>
        <v>0.10471664906722986</v>
      </c>
      <c r="H277" s="30">
        <f t="shared" si="72"/>
        <v>4.4955677501055301E-2</v>
      </c>
      <c r="I277" s="30">
        <f t="shared" si="72"/>
        <v>5.9069212410501191E-2</v>
      </c>
      <c r="J277" s="30">
        <f t="shared" si="72"/>
        <v>8.4551685882958916E-2</v>
      </c>
      <c r="K277" s="30">
        <f t="shared" si="72"/>
        <v>6.0487216230484954E-2</v>
      </c>
      <c r="L277" s="30">
        <f t="shared" si="72"/>
        <v>2.8169014084507043E-2</v>
      </c>
      <c r="M277" s="30">
        <f t="shared" si="72"/>
        <v>5.9523809523809521E-2</v>
      </c>
      <c r="N277" s="30">
        <f t="shared" si="72"/>
        <v>0.1111111111111111</v>
      </c>
    </row>
    <row r="278" spans="1:14" x14ac:dyDescent="0.3">
      <c r="A278" s="20" t="s">
        <v>127</v>
      </c>
      <c r="B278" s="30">
        <f t="shared" ref="B278:N278" si="73">B253/B238</f>
        <v>0</v>
      </c>
      <c r="C278" s="30">
        <f t="shared" si="73"/>
        <v>0</v>
      </c>
      <c r="D278" s="30">
        <f t="shared" si="73"/>
        <v>2.1953896816684962E-3</v>
      </c>
      <c r="E278" s="30">
        <f t="shared" si="73"/>
        <v>0</v>
      </c>
      <c r="F278" s="30">
        <f t="shared" si="73"/>
        <v>9.1743119266055051E-4</v>
      </c>
      <c r="G278" s="30">
        <f t="shared" si="73"/>
        <v>1.8437505237927625E-3</v>
      </c>
      <c r="H278" s="30">
        <f t="shared" si="73"/>
        <v>8.4423807513718866E-4</v>
      </c>
      <c r="I278" s="30">
        <f t="shared" si="73"/>
        <v>1.1933174224343676E-3</v>
      </c>
      <c r="J278" s="30">
        <f t="shared" si="73"/>
        <v>2.8527279210745276E-3</v>
      </c>
      <c r="K278" s="30">
        <f t="shared" si="73"/>
        <v>1.2570078185886316E-3</v>
      </c>
      <c r="L278" s="30">
        <f t="shared" si="73"/>
        <v>0</v>
      </c>
      <c r="M278" s="30">
        <f t="shared" si="73"/>
        <v>0</v>
      </c>
      <c r="N278" s="30">
        <f t="shared" si="73"/>
        <v>0</v>
      </c>
    </row>
    <row r="279" spans="1:14" x14ac:dyDescent="0.3">
      <c r="A279" s="20" t="s">
        <v>128</v>
      </c>
      <c r="B279" s="30">
        <f t="shared" ref="B279:N279" si="74">B254/B238</f>
        <v>2.0689655172413793E-2</v>
      </c>
      <c r="C279" s="30">
        <f t="shared" si="74"/>
        <v>5.1546391752577317E-2</v>
      </c>
      <c r="D279" s="30">
        <f t="shared" si="74"/>
        <v>4.6103183315038418E-2</v>
      </c>
      <c r="E279" s="30">
        <f t="shared" si="74"/>
        <v>4.710144927536232E-2</v>
      </c>
      <c r="F279" s="30">
        <f t="shared" si="74"/>
        <v>4.3233944954128439E-2</v>
      </c>
      <c r="G279" s="30">
        <f t="shared" si="74"/>
        <v>5.6427146712257591E-2</v>
      </c>
      <c r="H279" s="30">
        <f t="shared" si="74"/>
        <v>4.6222034613761079E-2</v>
      </c>
      <c r="I279" s="30">
        <f t="shared" si="74"/>
        <v>3.0429594272076373E-2</v>
      </c>
      <c r="J279" s="30">
        <f t="shared" si="74"/>
        <v>4.5960616506200723E-2</v>
      </c>
      <c r="K279" s="30">
        <f t="shared" si="74"/>
        <v>5.4755260577720795E-2</v>
      </c>
      <c r="L279" s="30">
        <f t="shared" si="74"/>
        <v>2.8169014084507043E-2</v>
      </c>
      <c r="M279" s="30">
        <f t="shared" si="74"/>
        <v>0</v>
      </c>
      <c r="N279" s="30">
        <f t="shared" si="74"/>
        <v>0</v>
      </c>
    </row>
    <row r="280" spans="1:14" x14ac:dyDescent="0.3">
      <c r="A280" s="20" t="s">
        <v>129</v>
      </c>
      <c r="B280" s="30">
        <f t="shared" ref="B280:N280" si="75">B255/B238</f>
        <v>0.12413793103448276</v>
      </c>
      <c r="C280" s="30">
        <f t="shared" si="75"/>
        <v>7.2164948453608241E-2</v>
      </c>
      <c r="D280" s="30">
        <f t="shared" si="75"/>
        <v>9.6597145993413833E-2</v>
      </c>
      <c r="E280" s="30">
        <f t="shared" si="75"/>
        <v>6.8840579710144928E-2</v>
      </c>
      <c r="F280" s="30">
        <f t="shared" si="75"/>
        <v>5.1376146788990829E-2</v>
      </c>
      <c r="G280" s="30">
        <f t="shared" si="75"/>
        <v>5.5035953135213957E-2</v>
      </c>
      <c r="H280" s="30">
        <f t="shared" si="75"/>
        <v>5.4242296327564374E-2</v>
      </c>
      <c r="I280" s="30">
        <f t="shared" si="75"/>
        <v>5.1312649164677801E-2</v>
      </c>
      <c r="J280" s="30">
        <f t="shared" si="75"/>
        <v>4.3781449344268787E-2</v>
      </c>
      <c r="K280" s="30">
        <f t="shared" si="75"/>
        <v>4.3014807552102977E-2</v>
      </c>
      <c r="L280" s="30">
        <f t="shared" si="75"/>
        <v>5.6338028169014086E-2</v>
      </c>
      <c r="M280" s="30">
        <f t="shared" si="75"/>
        <v>2.3809523809523808E-2</v>
      </c>
      <c r="N280" s="30">
        <f t="shared" si="75"/>
        <v>0</v>
      </c>
    </row>
    <row r="281" spans="1:14" x14ac:dyDescent="0.3">
      <c r="A281" s="20" t="s">
        <v>130</v>
      </c>
      <c r="B281" s="30">
        <f t="shared" ref="B281:N281" si="76">B256/B238</f>
        <v>0.24827586206896551</v>
      </c>
      <c r="C281" s="30">
        <f t="shared" si="76"/>
        <v>0.16494845360824742</v>
      </c>
      <c r="D281" s="30">
        <f t="shared" si="76"/>
        <v>0.18331503841931943</v>
      </c>
      <c r="E281" s="30">
        <f t="shared" si="76"/>
        <v>0.14855072463768115</v>
      </c>
      <c r="F281" s="30">
        <f t="shared" si="76"/>
        <v>6.2041284403669725E-2</v>
      </c>
      <c r="G281" s="30">
        <f t="shared" si="76"/>
        <v>8.236536430834214E-2</v>
      </c>
      <c r="H281" s="30">
        <f t="shared" si="76"/>
        <v>0.1333896158716758</v>
      </c>
      <c r="I281" s="30">
        <f t="shared" si="76"/>
        <v>0.13812649164677804</v>
      </c>
      <c r="J281" s="30">
        <f t="shared" si="76"/>
        <v>0.11898252704148342</v>
      </c>
      <c r="K281" s="30">
        <f t="shared" si="76"/>
        <v>0.10805239208587877</v>
      </c>
      <c r="L281" s="30">
        <f t="shared" si="76"/>
        <v>7.0422535211267609E-2</v>
      </c>
      <c r="M281" s="30">
        <f t="shared" si="76"/>
        <v>9.5238095238095233E-2</v>
      </c>
      <c r="N281" s="30">
        <f t="shared" si="76"/>
        <v>0.16666666666666666</v>
      </c>
    </row>
    <row r="282" spans="1:14" x14ac:dyDescent="0.3">
      <c r="A282" s="20" t="s">
        <v>131</v>
      </c>
      <c r="B282" s="30">
        <f t="shared" ref="B282:N282" si="77">B257/B238</f>
        <v>1.0344827586206896E-2</v>
      </c>
      <c r="C282" s="30">
        <f t="shared" si="77"/>
        <v>0</v>
      </c>
      <c r="D282" s="30">
        <f t="shared" si="77"/>
        <v>1.6465422612513721E-2</v>
      </c>
      <c r="E282" s="30">
        <f t="shared" si="77"/>
        <v>2.5362318840579712E-2</v>
      </c>
      <c r="F282" s="30">
        <f t="shared" si="77"/>
        <v>8.1422018348623858E-3</v>
      </c>
      <c r="G282" s="30">
        <f t="shared" si="77"/>
        <v>8.4058262516551845E-3</v>
      </c>
      <c r="H282" s="30">
        <f t="shared" si="77"/>
        <v>7.3870831574504008E-3</v>
      </c>
      <c r="I282" s="30">
        <f t="shared" si="77"/>
        <v>6.8615751789976136E-3</v>
      </c>
      <c r="J282" s="30">
        <f t="shared" si="77"/>
        <v>7.8053805618289156E-3</v>
      </c>
      <c r="K282" s="30">
        <f t="shared" si="77"/>
        <v>9.7795208286195548E-3</v>
      </c>
      <c r="L282" s="30">
        <f t="shared" si="77"/>
        <v>0</v>
      </c>
      <c r="M282" s="30">
        <f t="shared" si="77"/>
        <v>2.3809523809523808E-2</v>
      </c>
      <c r="N282" s="30">
        <f t="shared" si="77"/>
        <v>0</v>
      </c>
    </row>
    <row r="283" spans="1:14" x14ac:dyDescent="0.3">
      <c r="A283" s="20" t="s">
        <v>132</v>
      </c>
      <c r="B283" s="30">
        <f t="shared" ref="B283:N283" si="78">B258/B238</f>
        <v>0.14827586206896551</v>
      </c>
      <c r="C283" s="30">
        <f t="shared" si="78"/>
        <v>0.12371134020618557</v>
      </c>
      <c r="D283" s="30">
        <f t="shared" si="78"/>
        <v>8.8913282107574099E-2</v>
      </c>
      <c r="E283" s="30">
        <f t="shared" si="78"/>
        <v>6.8840579710144928E-2</v>
      </c>
      <c r="F283" s="30">
        <f t="shared" si="78"/>
        <v>0.14827981651376146</v>
      </c>
      <c r="G283" s="30">
        <f t="shared" si="78"/>
        <v>7.3624310688724631E-2</v>
      </c>
      <c r="H283" s="30">
        <f t="shared" si="78"/>
        <v>0.11756015196285352</v>
      </c>
      <c r="I283" s="30">
        <f t="shared" si="78"/>
        <v>0.16467780429594273</v>
      </c>
      <c r="J283" s="30">
        <f t="shared" si="78"/>
        <v>9.9686992353104326E-2</v>
      </c>
      <c r="K283" s="30">
        <f t="shared" si="78"/>
        <v>9.223923372803379E-2</v>
      </c>
      <c r="L283" s="30">
        <f t="shared" si="78"/>
        <v>0.26760563380281688</v>
      </c>
      <c r="M283" s="30">
        <f t="shared" si="78"/>
        <v>0.13095238095238096</v>
      </c>
      <c r="N283" s="30">
        <f t="shared" si="78"/>
        <v>0</v>
      </c>
    </row>
    <row r="284" spans="1:14" x14ac:dyDescent="0.3">
      <c r="A284" s="20" t="s">
        <v>133</v>
      </c>
      <c r="B284" s="30">
        <f t="shared" ref="B284:N284" si="79">B259/B238</f>
        <v>6.8965517241379309E-3</v>
      </c>
      <c r="C284" s="30">
        <f t="shared" si="79"/>
        <v>3.0927835051546393E-2</v>
      </c>
      <c r="D284" s="30">
        <f t="shared" si="79"/>
        <v>1.4270032930845226E-2</v>
      </c>
      <c r="E284" s="30">
        <f t="shared" si="79"/>
        <v>2.5362318840579712E-2</v>
      </c>
      <c r="F284" s="30">
        <f t="shared" si="79"/>
        <v>2.9701834862385323E-2</v>
      </c>
      <c r="G284" s="30">
        <f t="shared" si="79"/>
        <v>2.8988786644541659E-2</v>
      </c>
      <c r="H284" s="30">
        <f t="shared" si="79"/>
        <v>2.9548332629801603E-2</v>
      </c>
      <c r="I284" s="30">
        <f t="shared" si="79"/>
        <v>2.1479713603818614E-2</v>
      </c>
      <c r="J284" s="30">
        <f t="shared" si="79"/>
        <v>3.0944173699433416E-2</v>
      </c>
      <c r="K284" s="30">
        <f t="shared" si="79"/>
        <v>3.3587248912688238E-2</v>
      </c>
      <c r="L284" s="30">
        <f t="shared" si="79"/>
        <v>0</v>
      </c>
      <c r="M284" s="30">
        <f t="shared" si="79"/>
        <v>2.3809523809523808E-2</v>
      </c>
      <c r="N284" s="30">
        <f t="shared" si="79"/>
        <v>0</v>
      </c>
    </row>
    <row r="285" spans="1:14" x14ac:dyDescent="0.3">
      <c r="A285" s="20" t="s">
        <v>134</v>
      </c>
      <c r="B285" s="30">
        <f t="shared" ref="B285:N285" si="80">B260/B238</f>
        <v>3.4482758620689655E-2</v>
      </c>
      <c r="C285" s="30">
        <f t="shared" si="80"/>
        <v>7.2164948453608241E-2</v>
      </c>
      <c r="D285" s="30">
        <f t="shared" si="80"/>
        <v>5.3787047200878159E-2</v>
      </c>
      <c r="E285" s="30">
        <f t="shared" si="80"/>
        <v>6.5217391304347824E-2</v>
      </c>
      <c r="F285" s="30">
        <f t="shared" si="80"/>
        <v>1.7087155963302753E-2</v>
      </c>
      <c r="G285" s="30">
        <f t="shared" si="80"/>
        <v>3.4486515479123715E-2</v>
      </c>
      <c r="H285" s="30">
        <f t="shared" si="80"/>
        <v>3.2292106373997466E-2</v>
      </c>
      <c r="I285" s="30">
        <f t="shared" si="80"/>
        <v>3.997613365155131E-2</v>
      </c>
      <c r="J285" s="30">
        <f t="shared" si="80"/>
        <v>4.0611751654185985E-2</v>
      </c>
      <c r="K285" s="30">
        <f t="shared" si="80"/>
        <v>3.5724162204288909E-2</v>
      </c>
      <c r="L285" s="30">
        <f t="shared" si="80"/>
        <v>0.15492957746478872</v>
      </c>
      <c r="M285" s="30">
        <f t="shared" si="80"/>
        <v>0.23809523809523808</v>
      </c>
      <c r="N285" s="30">
        <f t="shared" si="80"/>
        <v>0.5</v>
      </c>
    </row>
  </sheetData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2022-12-14T05:43:32Z</dcterms:created>
  <dcterms:modified xsi:type="dcterms:W3CDTF">2023-05-23T19:19:37Z</dcterms:modified>
</cp:coreProperties>
</file>