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Paradox Interactive\Hearts of Iron IV\mod\waw\"/>
    </mc:Choice>
  </mc:AlternateContent>
  <xr:revisionPtr revIDLastSave="0" documentId="13_ncr:1_{60EE18F1-F9FD-4DDD-B867-5EB213BE1137}" xr6:coauthVersionLast="47" xr6:coauthVersionMax="47" xr10:uidLastSave="{00000000-0000-0000-0000-000000000000}"/>
  <bookViews>
    <workbookView xWindow="130" yWindow="320" windowWidth="28780" windowHeight="15370" xr2:uid="{769EFF0E-21C9-401E-A119-ED6B441E14ED}"/>
  </bookViews>
  <sheets>
    <sheet name="Westeros Population" sheetId="1" r:id="rId1"/>
    <sheet name="Crownlands" sheetId="3" r:id="rId2"/>
    <sheet name="Essos Populati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N36" i="1"/>
  <c r="N37" i="1"/>
  <c r="N43" i="1"/>
  <c r="D16" i="3"/>
  <c r="E14" i="3"/>
  <c r="E11" i="3"/>
  <c r="E7" i="3"/>
  <c r="E13" i="3"/>
  <c r="E9" i="3"/>
  <c r="E10" i="3"/>
  <c r="E12" i="3"/>
  <c r="E8" i="3"/>
  <c r="E15" i="3"/>
  <c r="E6" i="3"/>
  <c r="E16" i="3" s="1"/>
  <c r="U57" i="1"/>
  <c r="V55" i="1"/>
  <c r="V54" i="1"/>
  <c r="V53" i="1"/>
  <c r="V52" i="1"/>
  <c r="V51" i="1"/>
  <c r="M57" i="1"/>
  <c r="N55" i="1"/>
  <c r="N54" i="1"/>
  <c r="N53" i="1"/>
  <c r="N52" i="1"/>
  <c r="N51" i="1"/>
  <c r="N57" i="1" s="1"/>
  <c r="E58" i="1"/>
  <c r="F56" i="1"/>
  <c r="F55" i="1"/>
  <c r="F54" i="1"/>
  <c r="F53" i="1"/>
  <c r="F52" i="1"/>
  <c r="F51" i="1"/>
  <c r="AC41" i="1"/>
  <c r="AD39" i="1"/>
  <c r="AD38" i="1"/>
  <c r="AD37" i="1"/>
  <c r="AD36" i="1"/>
  <c r="AC13" i="1"/>
  <c r="AD11" i="1"/>
  <c r="AD10" i="1"/>
  <c r="AD9" i="1"/>
  <c r="AD8" i="1"/>
  <c r="AD7" i="1"/>
  <c r="U44" i="1"/>
  <c r="V42" i="1"/>
  <c r="V41" i="1"/>
  <c r="V40" i="1"/>
  <c r="V39" i="1"/>
  <c r="V38" i="1"/>
  <c r="V44" i="1" s="1"/>
  <c r="V37" i="1"/>
  <c r="V36" i="1"/>
  <c r="V28" i="1"/>
  <c r="V27" i="1"/>
  <c r="V26" i="1"/>
  <c r="V25" i="1"/>
  <c r="V24" i="1"/>
  <c r="V23" i="1"/>
  <c r="V22" i="1"/>
  <c r="V21" i="1"/>
  <c r="V20" i="1"/>
  <c r="V19" i="1"/>
  <c r="V18" i="1"/>
  <c r="V17" i="1"/>
  <c r="U30" i="1"/>
  <c r="V16" i="1"/>
  <c r="V15" i="1"/>
  <c r="V14" i="1"/>
  <c r="V13" i="1"/>
  <c r="V12" i="1"/>
  <c r="V11" i="1"/>
  <c r="V10" i="1"/>
  <c r="V9" i="1"/>
  <c r="V8" i="1"/>
  <c r="V7" i="1"/>
  <c r="N38" i="1"/>
  <c r="M45" i="1"/>
  <c r="N42" i="1"/>
  <c r="N41" i="1"/>
  <c r="N40" i="1"/>
  <c r="N39" i="1"/>
  <c r="E41" i="1"/>
  <c r="F39" i="1"/>
  <c r="F38" i="1"/>
  <c r="F37" i="1"/>
  <c r="F36" i="1"/>
  <c r="N17" i="1"/>
  <c r="N16" i="1"/>
  <c r="N15" i="1"/>
  <c r="N14" i="1"/>
  <c r="N13" i="1"/>
  <c r="N8" i="1"/>
  <c r="N7" i="1"/>
  <c r="M19" i="1"/>
  <c r="N12" i="1"/>
  <c r="N11" i="1"/>
  <c r="N10" i="1"/>
  <c r="N9" i="1"/>
  <c r="F7" i="1"/>
  <c r="F12" i="1"/>
  <c r="F11" i="1"/>
  <c r="F10" i="1"/>
  <c r="F9" i="1"/>
  <c r="F8" i="1"/>
  <c r="E14" i="1"/>
  <c r="V57" i="1" l="1"/>
  <c r="F58" i="1"/>
  <c r="N19" i="1"/>
  <c r="AD41" i="1"/>
  <c r="AD13" i="1"/>
  <c r="V30" i="1"/>
  <c r="F41" i="1"/>
  <c r="F14" i="1"/>
</calcChain>
</file>

<file path=xl/sharedStrings.xml><?xml version="1.0" encoding="utf-8"?>
<sst xmlns="http://schemas.openxmlformats.org/spreadsheetml/2006/main" count="138" uniqueCount="109">
  <si>
    <t>Westeros Population</t>
  </si>
  <si>
    <t>The Vale</t>
  </si>
  <si>
    <t>The Fingers</t>
  </si>
  <si>
    <t>Vale Of Arryn</t>
  </si>
  <si>
    <t>Mountains of The Moon</t>
  </si>
  <si>
    <t>Three Sisters</t>
  </si>
  <si>
    <t>Pebble</t>
  </si>
  <si>
    <t>The Paps</t>
  </si>
  <si>
    <t>Totally:</t>
  </si>
  <si>
    <t>State population</t>
  </si>
  <si>
    <t>Sources:</t>
  </si>
  <si>
    <t>https://atlasoficeandfireblog.wordpress.com/2016/03/06/the-population-of-the-seven-kingdoms/</t>
  </si>
  <si>
    <t>Land of Always Winter</t>
  </si>
  <si>
    <t>Cannibal Bay</t>
  </si>
  <si>
    <t>Hardhome</t>
  </si>
  <si>
    <t>Frostfangs</t>
  </si>
  <si>
    <t>Ice River</t>
  </si>
  <si>
    <t>Northern Haunted Forest</t>
  </si>
  <si>
    <t>Valley of Thenns</t>
  </si>
  <si>
    <t>Southern Haunted Forest</t>
  </si>
  <si>
    <t>Frozen Shore</t>
  </si>
  <si>
    <t>The Gorge</t>
  </si>
  <si>
    <t>Whitetree</t>
  </si>
  <si>
    <t>North of the Wall</t>
  </si>
  <si>
    <t>The Wall</t>
  </si>
  <si>
    <t>Shadow Tower</t>
  </si>
  <si>
    <t>Castle Black</t>
  </si>
  <si>
    <t>Eastwatch</t>
  </si>
  <si>
    <t>The Gift</t>
  </si>
  <si>
    <t>Iron Islands</t>
  </si>
  <si>
    <t>Lonely Light</t>
  </si>
  <si>
    <t>Great Wyk</t>
  </si>
  <si>
    <t>Saltcliffe</t>
  </si>
  <si>
    <t>Old Wyk</t>
  </si>
  <si>
    <t>Pyke</t>
  </si>
  <si>
    <t>Orkmont</t>
  </si>
  <si>
    <t>Blacktyde</t>
  </si>
  <si>
    <t>Harlaw</t>
  </si>
  <si>
    <t>The North</t>
  </si>
  <si>
    <t>Widows Watch</t>
  </si>
  <si>
    <t>Northern Rills</t>
  </si>
  <si>
    <t>Slate</t>
  </si>
  <si>
    <t>Northern Mountains</t>
  </si>
  <si>
    <t>The Rills</t>
  </si>
  <si>
    <t>Sea Dragon Point</t>
  </si>
  <si>
    <t>Sheepshead Hills</t>
  </si>
  <si>
    <t>Northern Barrowlands</t>
  </si>
  <si>
    <t>Skagos</t>
  </si>
  <si>
    <t>Oldcastle</t>
  </si>
  <si>
    <t>Last Heart</t>
  </si>
  <si>
    <t>Bear Island</t>
  </si>
  <si>
    <t>Last River</t>
  </si>
  <si>
    <t>Grey Cliffs</t>
  </si>
  <si>
    <t>Winterfell</t>
  </si>
  <si>
    <t>Stony Shore</t>
  </si>
  <si>
    <t>White Knife</t>
  </si>
  <si>
    <t>Wolfswood</t>
  </si>
  <si>
    <t>Cape Kraken</t>
  </si>
  <si>
    <t>Barrowlands</t>
  </si>
  <si>
    <t>The Neck</t>
  </si>
  <si>
    <t>Ramsgate</t>
  </si>
  <si>
    <t>Crownlands</t>
  </si>
  <si>
    <t>Cracklaw Point</t>
  </si>
  <si>
    <t>Kingsroad</t>
  </si>
  <si>
    <t>Kings Landing</t>
  </si>
  <si>
    <t>Masseys Wrath</t>
  </si>
  <si>
    <t>Claw Isle</t>
  </si>
  <si>
    <t>Velaryon</t>
  </si>
  <si>
    <t>Dragonstone</t>
  </si>
  <si>
    <t>Westerlands</t>
  </si>
  <si>
    <t>Tumblestone</t>
  </si>
  <si>
    <t>Casterly Rock</t>
  </si>
  <si>
    <t>Ocean Road</t>
  </si>
  <si>
    <t>Goldroad</t>
  </si>
  <si>
    <t>Fair Isle</t>
  </si>
  <si>
    <t>Riverlands</t>
  </si>
  <si>
    <t>Blue Fork</t>
  </si>
  <si>
    <t>Green Fork</t>
  </si>
  <si>
    <t>The Trident</t>
  </si>
  <si>
    <t>Harrenhal</t>
  </si>
  <si>
    <t>The Reach</t>
  </si>
  <si>
    <t>Dornish Marches</t>
  </si>
  <si>
    <t>High Garden</t>
  </si>
  <si>
    <t>Oldtown</t>
  </si>
  <si>
    <t>Shield Islands</t>
  </si>
  <si>
    <t>The Arbor</t>
  </si>
  <si>
    <t>Stormlands</t>
  </si>
  <si>
    <t>Storms End</t>
  </si>
  <si>
    <t>Northern Red Mountains</t>
  </si>
  <si>
    <t>Cape Wrath</t>
  </si>
  <si>
    <t>Tarth</t>
  </si>
  <si>
    <t>Estermont</t>
  </si>
  <si>
    <t>Dorne</t>
  </si>
  <si>
    <t>Western Red Mountains</t>
  </si>
  <si>
    <t>Eastern Red Mountains</t>
  </si>
  <si>
    <t>Brimstone</t>
  </si>
  <si>
    <t>Vaith</t>
  </si>
  <si>
    <t>The Broken Arm</t>
  </si>
  <si>
    <t>States</t>
  </si>
  <si>
    <t>Name</t>
  </si>
  <si>
    <t>Population %</t>
  </si>
  <si>
    <t>State Population</t>
  </si>
  <si>
    <t>Ergebnis</t>
  </si>
  <si>
    <t>Total Population:</t>
  </si>
  <si>
    <t>Rook's Rest</t>
  </si>
  <si>
    <t>King's Landing population:</t>
  </si>
  <si>
    <t>in 1936:</t>
  </si>
  <si>
    <t>Blackwater</t>
  </si>
  <si>
    <t>Kingswood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</si>
</sst>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</cellStyleXfs>
  <cellXfs count="32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9" fontId="0" fillId="2" borderId="0" xfId="0" applyNumberFormat="1" applyFill="1"/>
    <xf numFmtId="0" fontId="5" fillId="2" borderId="0" xfId="0" applyFont="1" applyFill="1"/>
    <xf numFmtId="3" fontId="2" fillId="2" borderId="0" xfId="0" applyNumberFormat="1" applyFont="1" applyFill="1"/>
    <xf numFmtId="9" fontId="2" fillId="2" borderId="0" xfId="0" applyNumberFormat="1" applyFont="1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" fontId="0" fillId="2" borderId="0" xfId="0" applyNumberFormat="1" applyFill="1" applyAlignment="1">
      <alignment horizontal="right"/>
    </xf>
    <xf numFmtId="9" fontId="0" fillId="2" borderId="10" xfId="0" applyNumberFormat="1" applyFill="1" applyBorder="1"/>
    <xf numFmtId="0" fontId="0" fillId="2" borderId="11" xfId="0" applyFill="1" applyBorder="1"/>
    <xf numFmtId="9" fontId="0" fillId="2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9" xfId="0" applyFill="1" applyBorder="1"/>
    <xf numFmtId="9" fontId="0" fillId="3" borderId="10" xfId="0" applyNumberFormat="1" applyFill="1" applyBorder="1"/>
    <xf numFmtId="0" fontId="0" fillId="3" borderId="11" xfId="0" applyFill="1" applyBorder="1"/>
    <xf numFmtId="9" fontId="0" fillId="3" borderId="1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5" fillId="3" borderId="0" xfId="0" applyFont="1" applyFill="1"/>
    <xf numFmtId="3" fontId="2" fillId="3" borderId="0" xfId="0" applyNumberFormat="1" applyFont="1" applyFill="1"/>
    <xf numFmtId="9" fontId="2" fillId="3" borderId="0" xfId="0" applyNumberFormat="1" applyFont="1" applyFill="1"/>
    <xf numFmtId="0" fontId="6" fillId="0" borderId="0" xfId="0" applyFont="1" applyAlignment="1">
      <alignment horizontal="lef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3" fillId="4" borderId="0" xfId="0" applyFont="1" applyFill="1"/>
    <xf numFmtId="0" fontId="3" fillId="4" borderId="9" xfId="0" applyFont="1" applyFill="1" applyBorder="1"/>
    <xf numFmtId="9" fontId="3" fillId="4" borderId="10" xfId="0" applyNumberFormat="1" applyFont="1" applyFill="1" applyBorder="1"/>
    <xf numFmtId="0" fontId="3" fillId="4" borderId="11" xfId="0" applyFont="1" applyFill="1" applyBorder="1"/>
    <xf numFmtId="9" fontId="3" fillId="4" borderId="1" xfId="0" applyNumberFormat="1" applyFont="1" applyFill="1" applyBorder="1"/>
    <xf numFmtId="9" fontId="3" fillId="4" borderId="0" xfId="0" applyNumberFormat="1" applyFont="1" applyFill="1"/>
    <xf numFmtId="4" fontId="3" fillId="4" borderId="0" xfId="0" applyNumberFormat="1" applyFont="1" applyFill="1" applyAlignment="1">
      <alignment horizontal="right"/>
    </xf>
    <xf numFmtId="0" fontId="8" fillId="4" borderId="0" xfId="0" applyFont="1" applyFill="1"/>
    <xf numFmtId="3" fontId="1" fillId="4" borderId="0" xfId="0" applyNumberFormat="1" applyFont="1" applyFill="1"/>
    <xf numFmtId="9" fontId="1" fillId="4" borderId="0" xfId="0" applyNumberFormat="1" applyFont="1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0" fillId="5" borderId="6" xfId="0" applyFill="1" applyBorder="1"/>
    <xf numFmtId="0" fontId="0" fillId="5" borderId="0" xfId="0" applyFill="1" applyAlignment="1">
      <alignment horizontal="right"/>
    </xf>
    <xf numFmtId="0" fontId="0" fillId="5" borderId="13" xfId="0" applyFill="1" applyBorder="1"/>
    <xf numFmtId="164" fontId="0" fillId="5" borderId="14" xfId="0" applyNumberFormat="1" applyFill="1" applyBorder="1"/>
    <xf numFmtId="0" fontId="0" fillId="5" borderId="16" xfId="0" applyFill="1" applyBorder="1"/>
    <xf numFmtId="164" fontId="0" fillId="5" borderId="17" xfId="0" applyNumberFormat="1" applyFill="1" applyBorder="1"/>
    <xf numFmtId="0" fontId="5" fillId="5" borderId="0" xfId="0" applyFont="1" applyFill="1"/>
    <xf numFmtId="3" fontId="2" fillId="5" borderId="0" xfId="0" applyNumberFormat="1" applyFont="1" applyFill="1"/>
    <xf numFmtId="9" fontId="2" fillId="5" borderId="0" xfId="0" applyNumberFormat="1" applyFont="1" applyFill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3" fillId="4" borderId="19" xfId="0" applyFont="1" applyFill="1" applyBorder="1"/>
    <xf numFmtId="0" fontId="3" fillId="4" borderId="20" xfId="0" applyFont="1" applyFill="1" applyBorder="1"/>
    <xf numFmtId="0" fontId="3" fillId="4" borderId="21" xfId="0" applyFont="1" applyFill="1" applyBorder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3" fillId="4" borderId="26" xfId="0" applyFont="1" applyFill="1" applyBorder="1"/>
    <xf numFmtId="0" fontId="0" fillId="6" borderId="0" xfId="0" applyFill="1"/>
    <xf numFmtId="0" fontId="0" fillId="5" borderId="27" xfId="0" applyFill="1" applyBorder="1"/>
    <xf numFmtId="164" fontId="0" fillId="5" borderId="28" xfId="0" applyNumberForma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6" xfId="0" applyFill="1" applyBorder="1"/>
    <xf numFmtId="0" fontId="0" fillId="7" borderId="0" xfId="0" applyFill="1" applyAlignment="1">
      <alignment horizontal="right"/>
    </xf>
    <xf numFmtId="0" fontId="5" fillId="7" borderId="0" xfId="0" applyFont="1" applyFill="1"/>
    <xf numFmtId="3" fontId="2" fillId="7" borderId="0" xfId="0" applyNumberFormat="1" applyFont="1" applyFill="1"/>
    <xf numFmtId="9" fontId="2" fillId="7" borderId="0" xfId="0" applyNumberFormat="1" applyFont="1" applyFill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3" xfId="0" applyFill="1" applyBorder="1"/>
    <xf numFmtId="0" fontId="0" fillId="7" borderId="16" xfId="0" applyFill="1" applyBorder="1"/>
    <xf numFmtId="0" fontId="0" fillId="7" borderId="27" xfId="0" applyFill="1" applyBorder="1"/>
    <xf numFmtId="164" fontId="0" fillId="7" borderId="14" xfId="0" applyNumberFormat="1" applyFill="1" applyBorder="1"/>
    <xf numFmtId="164" fontId="0" fillId="7" borderId="17" xfId="0" applyNumberFormat="1" applyFill="1" applyBorder="1"/>
    <xf numFmtId="164" fontId="0" fillId="7" borderId="28" xfId="0" applyNumberFormat="1" applyFill="1" applyBorder="1"/>
    <xf numFmtId="0" fontId="7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3" fontId="3" fillId="4" borderId="10" xfId="0" applyNumberFormat="1" applyFont="1" applyFill="1" applyBorder="1" applyAlignment="1">
      <alignment horizontal="right"/>
    </xf>
    <xf numFmtId="3" fontId="3" fillId="4" borderId="7" xfId="0" applyNumberFormat="1" applyFont="1" applyFill="1" applyBorder="1" applyAlignment="1">
      <alignment horizontal="right"/>
    </xf>
    <xf numFmtId="3" fontId="0" fillId="5" borderId="14" xfId="0" applyNumberFormat="1" applyFill="1" applyBorder="1" applyAlignment="1">
      <alignment horizontal="right"/>
    </xf>
    <xf numFmtId="3" fontId="0" fillId="5" borderId="15" xfId="0" applyNumberForma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3" fillId="4" borderId="12" xfId="0" applyNumberFormat="1" applyFont="1" applyFill="1" applyBorder="1" applyAlignment="1">
      <alignment horizontal="right"/>
    </xf>
    <xf numFmtId="3" fontId="0" fillId="5" borderId="17" xfId="0" applyNumberFormat="1" applyFill="1" applyBorder="1" applyAlignment="1">
      <alignment horizontal="right"/>
    </xf>
    <xf numFmtId="3" fontId="0" fillId="5" borderId="18" xfId="0" applyNumberFormat="1" applyFill="1" applyBorder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0" fillId="5" borderId="28" xfId="0" applyNumberFormat="1" applyFill="1" applyBorder="1" applyAlignment="1">
      <alignment horizontal="right"/>
    </xf>
    <xf numFmtId="3" fontId="0" fillId="5" borderId="29" xfId="0" applyNumberFormat="1" applyFill="1" applyBorder="1" applyAlignment="1">
      <alignment horizontal="right"/>
    </xf>
    <xf numFmtId="3" fontId="2" fillId="5" borderId="0" xfId="0" applyNumberFormat="1" applyFont="1" applyFill="1" applyAlignment="1">
      <alignment horizontal="right"/>
    </xf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/>
    <xf numFmtId="0" fontId="0" fillId="8" borderId="6" xfId="0" applyFill="1" applyBorder="1"/>
    <xf numFmtId="0" fontId="0" fillId="8" borderId="0" xfId="0" applyFill="1" applyAlignment="1">
      <alignment horizontal="right"/>
    </xf>
    <xf numFmtId="0" fontId="0" fillId="8" borderId="9" xfId="0" applyFill="1" applyBorder="1"/>
    <xf numFmtId="0" fontId="0" fillId="8" borderId="8" xfId="0" applyFill="1" applyBorder="1"/>
    <xf numFmtId="0" fontId="5" fillId="8" borderId="0" xfId="0" applyFont="1" applyFill="1"/>
    <xf numFmtId="3" fontId="2" fillId="8" borderId="0" xfId="0" applyNumberFormat="1" applyFont="1" applyFill="1"/>
    <xf numFmtId="9" fontId="2" fillId="8" borderId="0" xfId="0" applyNumberFormat="1" applyFont="1" applyFill="1"/>
    <xf numFmtId="0" fontId="0" fillId="8" borderId="7" xfId="0" applyFill="1" applyBorder="1"/>
    <xf numFmtId="0" fontId="0" fillId="8" borderId="13" xfId="0" applyFill="1" applyBorder="1"/>
    <xf numFmtId="9" fontId="0" fillId="8" borderId="14" xfId="0" applyNumberFormat="1" applyFill="1" applyBorder="1"/>
    <xf numFmtId="0" fontId="0" fillId="8" borderId="16" xfId="0" applyFill="1" applyBorder="1"/>
    <xf numFmtId="9" fontId="0" fillId="8" borderId="17" xfId="0" applyNumberFormat="1" applyFill="1" applyBorder="1"/>
    <xf numFmtId="0" fontId="0" fillId="8" borderId="27" xfId="0" applyFill="1" applyBorder="1"/>
    <xf numFmtId="9" fontId="0" fillId="8" borderId="28" xfId="0" applyNumberForma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/>
    <xf numFmtId="0" fontId="0" fillId="9" borderId="6" xfId="0" applyFill="1" applyBorder="1"/>
    <xf numFmtId="0" fontId="0" fillId="9" borderId="0" xfId="0" applyFill="1" applyAlignment="1">
      <alignment horizontal="right"/>
    </xf>
    <xf numFmtId="0" fontId="0" fillId="9" borderId="13" xfId="0" applyFill="1" applyBorder="1"/>
    <xf numFmtId="9" fontId="0" fillId="9" borderId="14" xfId="0" applyNumberFormat="1" applyFill="1" applyBorder="1"/>
    <xf numFmtId="0" fontId="0" fillId="9" borderId="16" xfId="0" applyFill="1" applyBorder="1"/>
    <xf numFmtId="9" fontId="0" fillId="9" borderId="17" xfId="0" applyNumberFormat="1" applyFill="1" applyBorder="1"/>
    <xf numFmtId="0" fontId="0" fillId="9" borderId="8" xfId="0" applyFill="1" applyBorder="1"/>
    <xf numFmtId="0" fontId="0" fillId="9" borderId="27" xfId="0" applyFill="1" applyBorder="1"/>
    <xf numFmtId="9" fontId="0" fillId="9" borderId="28" xfId="0" applyNumberFormat="1" applyFill="1" applyBorder="1"/>
    <xf numFmtId="9" fontId="0" fillId="9" borderId="0" xfId="0" applyNumberFormat="1" applyFill="1"/>
    <xf numFmtId="0" fontId="5" fillId="9" borderId="0" xfId="0" applyFont="1" applyFill="1"/>
    <xf numFmtId="3" fontId="2" fillId="9" borderId="0" xfId="0" applyNumberFormat="1" applyFont="1" applyFill="1"/>
    <xf numFmtId="9" fontId="2" fillId="9" borderId="0" xfId="0" applyNumberFormat="1" applyFont="1" applyFill="1"/>
    <xf numFmtId="0" fontId="0" fillId="9" borderId="7" xfId="0" applyFill="1" applyBorder="1"/>
    <xf numFmtId="0" fontId="0" fillId="9" borderId="9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0" xfId="0" applyFill="1"/>
    <xf numFmtId="0" fontId="0" fillId="10" borderId="6" xfId="0" applyFill="1" applyBorder="1"/>
    <xf numFmtId="0" fontId="0" fillId="10" borderId="0" xfId="0" applyFill="1" applyAlignment="1">
      <alignment horizontal="right"/>
    </xf>
    <xf numFmtId="0" fontId="0" fillId="10" borderId="13" xfId="0" applyFill="1" applyBorder="1"/>
    <xf numFmtId="9" fontId="0" fillId="10" borderId="14" xfId="0" applyNumberFormat="1" applyFill="1" applyBorder="1"/>
    <xf numFmtId="0" fontId="0" fillId="10" borderId="16" xfId="0" applyFill="1" applyBorder="1"/>
    <xf numFmtId="9" fontId="0" fillId="10" borderId="17" xfId="0" applyNumberFormat="1" applyFill="1" applyBorder="1"/>
    <xf numFmtId="0" fontId="0" fillId="10" borderId="8" xfId="0" applyFill="1" applyBorder="1"/>
    <xf numFmtId="0" fontId="0" fillId="10" borderId="27" xfId="0" applyFill="1" applyBorder="1"/>
    <xf numFmtId="9" fontId="0" fillId="10" borderId="28" xfId="0" applyNumberFormat="1" applyFill="1" applyBorder="1"/>
    <xf numFmtId="9" fontId="0" fillId="10" borderId="0" xfId="0" applyNumberFormat="1" applyFill="1"/>
    <xf numFmtId="0" fontId="5" fillId="10" borderId="0" xfId="0" applyFont="1" applyFill="1"/>
    <xf numFmtId="3" fontId="2" fillId="10" borderId="0" xfId="0" applyNumberFormat="1" applyFont="1" applyFill="1"/>
    <xf numFmtId="9" fontId="2" fillId="10" borderId="0" xfId="0" applyNumberFormat="1" applyFont="1" applyFill="1"/>
    <xf numFmtId="0" fontId="0" fillId="10" borderId="7" xfId="0" applyFill="1" applyBorder="1"/>
    <xf numFmtId="0" fontId="0" fillId="10" borderId="9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0" xfId="0" applyFill="1"/>
    <xf numFmtId="0" fontId="0" fillId="11" borderId="6" xfId="0" applyFill="1" applyBorder="1"/>
    <xf numFmtId="0" fontId="0" fillId="11" borderId="0" xfId="0" applyFill="1" applyAlignment="1">
      <alignment horizontal="right"/>
    </xf>
    <xf numFmtId="0" fontId="0" fillId="11" borderId="13" xfId="0" applyFill="1" applyBorder="1"/>
    <xf numFmtId="9" fontId="0" fillId="11" borderId="14" xfId="0" applyNumberFormat="1" applyFill="1" applyBorder="1"/>
    <xf numFmtId="0" fontId="0" fillId="11" borderId="16" xfId="0" applyFill="1" applyBorder="1"/>
    <xf numFmtId="9" fontId="0" fillId="11" borderId="17" xfId="0" applyNumberFormat="1" applyFill="1" applyBorder="1"/>
    <xf numFmtId="0" fontId="0" fillId="11" borderId="8" xfId="0" applyFill="1" applyBorder="1"/>
    <xf numFmtId="0" fontId="0" fillId="11" borderId="27" xfId="0" applyFill="1" applyBorder="1"/>
    <xf numFmtId="9" fontId="0" fillId="11" borderId="28" xfId="0" applyNumberFormat="1" applyFill="1" applyBorder="1"/>
    <xf numFmtId="9" fontId="0" fillId="11" borderId="0" xfId="0" applyNumberFormat="1" applyFill="1"/>
    <xf numFmtId="0" fontId="5" fillId="11" borderId="0" xfId="0" applyFont="1" applyFill="1"/>
    <xf numFmtId="3" fontId="2" fillId="11" borderId="0" xfId="0" applyNumberFormat="1" applyFont="1" applyFill="1"/>
    <xf numFmtId="9" fontId="2" fillId="11" borderId="0" xfId="0" applyNumberFormat="1" applyFont="1" applyFill="1"/>
    <xf numFmtId="0" fontId="0" fillId="11" borderId="7" xfId="0" applyFill="1" applyBorder="1"/>
    <xf numFmtId="0" fontId="0" fillId="11" borderId="9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/>
    <xf numFmtId="0" fontId="0" fillId="12" borderId="6" xfId="0" applyFill="1" applyBorder="1"/>
    <xf numFmtId="0" fontId="0" fillId="12" borderId="0" xfId="0" applyFill="1" applyAlignment="1">
      <alignment horizontal="right"/>
    </xf>
    <xf numFmtId="0" fontId="0" fillId="12" borderId="13" xfId="0" applyFill="1" applyBorder="1"/>
    <xf numFmtId="9" fontId="0" fillId="12" borderId="14" xfId="0" applyNumberFormat="1" applyFill="1" applyBorder="1"/>
    <xf numFmtId="0" fontId="0" fillId="12" borderId="16" xfId="0" applyFill="1" applyBorder="1"/>
    <xf numFmtId="9" fontId="0" fillId="12" borderId="17" xfId="0" applyNumberFormat="1" applyFill="1" applyBorder="1"/>
    <xf numFmtId="0" fontId="0" fillId="12" borderId="8" xfId="0" applyFill="1" applyBorder="1"/>
    <xf numFmtId="0" fontId="0" fillId="12" borderId="27" xfId="0" applyFill="1" applyBorder="1"/>
    <xf numFmtId="9" fontId="0" fillId="12" borderId="28" xfId="0" applyNumberFormat="1" applyFill="1" applyBorder="1"/>
    <xf numFmtId="9" fontId="0" fillId="12" borderId="0" xfId="0" applyNumberFormat="1" applyFill="1"/>
    <xf numFmtId="0" fontId="5" fillId="12" borderId="0" xfId="0" applyFont="1" applyFill="1"/>
    <xf numFmtId="3" fontId="2" fillId="12" borderId="0" xfId="0" applyNumberFormat="1" applyFont="1" applyFill="1"/>
    <xf numFmtId="9" fontId="2" fillId="12" borderId="0" xfId="0" applyNumberFormat="1" applyFont="1" applyFill="1"/>
    <xf numFmtId="0" fontId="0" fillId="12" borderId="7" xfId="0" applyFill="1" applyBorder="1"/>
    <xf numFmtId="0" fontId="0" fillId="12" borderId="9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/>
    <xf numFmtId="0" fontId="0" fillId="13" borderId="6" xfId="0" applyFill="1" applyBorder="1"/>
    <xf numFmtId="0" fontId="0" fillId="13" borderId="0" xfId="0" applyFill="1" applyAlignment="1">
      <alignment horizontal="right"/>
    </xf>
    <xf numFmtId="0" fontId="0" fillId="13" borderId="13" xfId="0" applyFill="1" applyBorder="1"/>
    <xf numFmtId="9" fontId="0" fillId="13" borderId="14" xfId="0" applyNumberFormat="1" applyFill="1" applyBorder="1"/>
    <xf numFmtId="0" fontId="0" fillId="13" borderId="16" xfId="0" applyFill="1" applyBorder="1"/>
    <xf numFmtId="9" fontId="0" fillId="13" borderId="17" xfId="0" applyNumberFormat="1" applyFill="1" applyBorder="1"/>
    <xf numFmtId="0" fontId="0" fillId="13" borderId="8" xfId="0" applyFill="1" applyBorder="1"/>
    <xf numFmtId="0" fontId="0" fillId="13" borderId="27" xfId="0" applyFill="1" applyBorder="1"/>
    <xf numFmtId="9" fontId="0" fillId="13" borderId="28" xfId="0" applyNumberFormat="1" applyFill="1" applyBorder="1"/>
    <xf numFmtId="9" fontId="0" fillId="13" borderId="0" xfId="0" applyNumberFormat="1" applyFill="1"/>
    <xf numFmtId="0" fontId="5" fillId="13" borderId="0" xfId="0" applyFont="1" applyFill="1"/>
    <xf numFmtId="3" fontId="2" fillId="13" borderId="0" xfId="0" applyNumberFormat="1" applyFont="1" applyFill="1"/>
    <xf numFmtId="9" fontId="2" fillId="13" borderId="0" xfId="0" applyNumberFormat="1" applyFont="1" applyFill="1"/>
    <xf numFmtId="0" fontId="0" fillId="13" borderId="7" xfId="0" applyFill="1" applyBorder="1"/>
    <xf numFmtId="0" fontId="0" fillId="13" borderId="9" xfId="0" applyFill="1" applyBorder="1"/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/>
    <xf numFmtId="164" fontId="10" fillId="15" borderId="0" xfId="2" applyNumberFormat="1" applyBorder="1"/>
    <xf numFmtId="164" fontId="10" fillId="15" borderId="0" xfId="2" applyNumberFormat="1"/>
    <xf numFmtId="0" fontId="9" fillId="14" borderId="0" xfId="1" applyBorder="1" applyAlignment="1">
      <alignment horizontal="right" vertical="center"/>
    </xf>
    <xf numFmtId="0" fontId="9" fillId="14" borderId="0" xfId="1" applyBorder="1"/>
    <xf numFmtId="164" fontId="9" fillId="14" borderId="0" xfId="1" applyNumberFormat="1" applyBorder="1"/>
    <xf numFmtId="3" fontId="9" fillId="14" borderId="0" xfId="1" applyNumberFormat="1" applyBorder="1" applyAlignment="1">
      <alignment horizontal="right"/>
    </xf>
    <xf numFmtId="3" fontId="2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3" fontId="0" fillId="2" borderId="10" xfId="0" applyNumberFormat="1" applyFill="1" applyBorder="1" applyAlignment="1">
      <alignment horizontal="right"/>
    </xf>
    <xf numFmtId="3" fontId="0" fillId="2" borderId="7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0" fillId="2" borderId="12" xfId="0" applyNumberFormat="1" applyFill="1" applyBorder="1" applyAlignment="1">
      <alignment horizontal="right"/>
    </xf>
    <xf numFmtId="0" fontId="6" fillId="7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3" fontId="0" fillId="3" borderId="1" xfId="0" applyNumberFormat="1" applyFill="1" applyBorder="1" applyAlignment="1">
      <alignment horizontal="right"/>
    </xf>
    <xf numFmtId="3" fontId="0" fillId="3" borderId="12" xfId="0" applyNumberFormat="1" applyFill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0" fillId="3" borderId="10" xfId="0" applyNumberForma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3" fontId="0" fillId="7" borderId="17" xfId="0" applyNumberFormat="1" applyFill="1" applyBorder="1" applyAlignment="1">
      <alignment horizontal="right"/>
    </xf>
    <xf numFmtId="3" fontId="0" fillId="7" borderId="18" xfId="0" applyNumberForma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3" fontId="0" fillId="7" borderId="14" xfId="0" applyNumberFormat="1" applyFill="1" applyBorder="1" applyAlignment="1">
      <alignment horizontal="right"/>
    </xf>
    <xf numFmtId="3" fontId="0" fillId="7" borderId="15" xfId="0" applyNumberFormat="1" applyFill="1" applyBorder="1" applyAlignment="1">
      <alignment horizontal="right"/>
    </xf>
    <xf numFmtId="3" fontId="2" fillId="7" borderId="0" xfId="0" applyNumberFormat="1" applyFont="1" applyFill="1" applyAlignment="1">
      <alignment horizontal="right"/>
    </xf>
    <xf numFmtId="3" fontId="0" fillId="7" borderId="28" xfId="0" applyNumberFormat="1" applyFill="1" applyBorder="1" applyAlignment="1">
      <alignment horizontal="right"/>
    </xf>
    <xf numFmtId="3" fontId="0" fillId="7" borderId="29" xfId="0" applyNumberFormat="1" applyFill="1" applyBorder="1" applyAlignment="1">
      <alignment horizontal="right"/>
    </xf>
    <xf numFmtId="3" fontId="0" fillId="9" borderId="0" xfId="0" applyNumberFormat="1" applyFill="1" applyAlignment="1">
      <alignment horizontal="right"/>
    </xf>
    <xf numFmtId="3" fontId="2" fillId="9" borderId="0" xfId="0" applyNumberFormat="1" applyFont="1" applyFill="1" applyAlignment="1">
      <alignment horizontal="right"/>
    </xf>
    <xf numFmtId="0" fontId="6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3" fontId="0" fillId="10" borderId="14" xfId="0" applyNumberFormat="1" applyFill="1" applyBorder="1" applyAlignment="1">
      <alignment horizontal="right"/>
    </xf>
    <xf numFmtId="3" fontId="0" fillId="10" borderId="15" xfId="0" applyNumberFormat="1" applyFill="1" applyBorder="1" applyAlignment="1">
      <alignment horizontal="right"/>
    </xf>
    <xf numFmtId="3" fontId="0" fillId="8" borderId="17" xfId="0" applyNumberFormat="1" applyFill="1" applyBorder="1" applyAlignment="1">
      <alignment horizontal="right"/>
    </xf>
    <xf numFmtId="3" fontId="0" fillId="8" borderId="18" xfId="0" applyNumberFormat="1" applyFill="1" applyBorder="1" applyAlignment="1">
      <alignment horizontal="right"/>
    </xf>
    <xf numFmtId="3" fontId="2" fillId="8" borderId="0" xfId="0" applyNumberFormat="1" applyFont="1" applyFill="1" applyAlignment="1">
      <alignment horizontal="right"/>
    </xf>
    <xf numFmtId="3" fontId="0" fillId="8" borderId="28" xfId="0" applyNumberFormat="1" applyFill="1" applyBorder="1" applyAlignment="1">
      <alignment horizontal="right"/>
    </xf>
    <xf numFmtId="3" fontId="0" fillId="8" borderId="29" xfId="0" applyNumberFormat="1" applyFill="1" applyBorder="1" applyAlignment="1">
      <alignment horizontal="right"/>
    </xf>
    <xf numFmtId="0" fontId="6" fillId="9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  <xf numFmtId="3" fontId="0" fillId="9" borderId="14" xfId="0" applyNumberFormat="1" applyFill="1" applyBorder="1" applyAlignment="1">
      <alignment horizontal="right"/>
    </xf>
    <xf numFmtId="3" fontId="0" fillId="9" borderId="15" xfId="0" applyNumberFormat="1" applyFill="1" applyBorder="1" applyAlignment="1">
      <alignment horizontal="right"/>
    </xf>
    <xf numFmtId="3" fontId="0" fillId="9" borderId="17" xfId="0" applyNumberFormat="1" applyFill="1" applyBorder="1" applyAlignment="1">
      <alignment horizontal="right"/>
    </xf>
    <xf numFmtId="3" fontId="0" fillId="9" borderId="18" xfId="0" applyNumberFormat="1" applyFill="1" applyBorder="1" applyAlignment="1">
      <alignment horizontal="right"/>
    </xf>
    <xf numFmtId="3" fontId="0" fillId="9" borderId="28" xfId="0" applyNumberFormat="1" applyFill="1" applyBorder="1" applyAlignment="1">
      <alignment horizontal="right"/>
    </xf>
    <xf numFmtId="3" fontId="0" fillId="9" borderId="29" xfId="0" applyNumberFormat="1" applyFill="1" applyBorder="1" applyAlignment="1">
      <alignment horizontal="right"/>
    </xf>
    <xf numFmtId="0" fontId="2" fillId="8" borderId="0" xfId="0" applyFont="1" applyFill="1" applyAlignment="1">
      <alignment horizontal="center"/>
    </xf>
    <xf numFmtId="3" fontId="0" fillId="8" borderId="14" xfId="0" applyNumberFormat="1" applyFill="1" applyBorder="1" applyAlignment="1">
      <alignment horizontal="right"/>
    </xf>
    <xf numFmtId="3" fontId="0" fillId="8" borderId="15" xfId="0" applyNumberFormat="1" applyFill="1" applyBorder="1" applyAlignment="1">
      <alignment horizontal="right"/>
    </xf>
    <xf numFmtId="0" fontId="6" fillId="11" borderId="0" xfId="0" applyFont="1" applyFill="1" applyAlignment="1">
      <alignment horizontal="left"/>
    </xf>
    <xf numFmtId="0" fontId="2" fillId="11" borderId="0" xfId="0" applyFont="1" applyFill="1" applyAlignment="1">
      <alignment horizontal="center"/>
    </xf>
    <xf numFmtId="3" fontId="0" fillId="11" borderId="14" xfId="0" applyNumberFormat="1" applyFill="1" applyBorder="1" applyAlignment="1">
      <alignment horizontal="right"/>
    </xf>
    <xf numFmtId="3" fontId="0" fillId="11" borderId="15" xfId="0" applyNumberFormat="1" applyFill="1" applyBorder="1" applyAlignment="1">
      <alignment horizontal="right"/>
    </xf>
    <xf numFmtId="3" fontId="0" fillId="11" borderId="17" xfId="0" applyNumberFormat="1" applyFill="1" applyBorder="1" applyAlignment="1">
      <alignment horizontal="right"/>
    </xf>
    <xf numFmtId="3" fontId="0" fillId="11" borderId="18" xfId="0" applyNumberFormat="1" applyFill="1" applyBorder="1" applyAlignment="1">
      <alignment horizontal="right"/>
    </xf>
    <xf numFmtId="3" fontId="0" fillId="10" borderId="17" xfId="0" applyNumberFormat="1" applyFill="1" applyBorder="1" applyAlignment="1">
      <alignment horizontal="right"/>
    </xf>
    <xf numFmtId="3" fontId="0" fillId="10" borderId="18" xfId="0" applyNumberFormat="1" applyFill="1" applyBorder="1" applyAlignment="1">
      <alignment horizontal="right"/>
    </xf>
    <xf numFmtId="3" fontId="0" fillId="10" borderId="28" xfId="0" applyNumberFormat="1" applyFill="1" applyBorder="1" applyAlignment="1">
      <alignment horizontal="right"/>
    </xf>
    <xf numFmtId="3" fontId="0" fillId="10" borderId="29" xfId="0" applyNumberFormat="1" applyFill="1" applyBorder="1" applyAlignment="1">
      <alignment horizontal="right"/>
    </xf>
    <xf numFmtId="3" fontId="0" fillId="10" borderId="0" xfId="0" applyNumberFormat="1" applyFill="1" applyAlignment="1">
      <alignment horizontal="right"/>
    </xf>
    <xf numFmtId="3" fontId="2" fillId="10" borderId="0" xfId="0" applyNumberFormat="1" applyFont="1" applyFill="1" applyAlignment="1">
      <alignment horizontal="right"/>
    </xf>
    <xf numFmtId="3" fontId="0" fillId="11" borderId="0" xfId="0" applyNumberFormat="1" applyFill="1" applyAlignment="1">
      <alignment horizontal="right"/>
    </xf>
    <xf numFmtId="3" fontId="2" fillId="11" borderId="0" xfId="0" applyNumberFormat="1" applyFont="1" applyFill="1" applyAlignment="1">
      <alignment horizontal="right"/>
    </xf>
    <xf numFmtId="3" fontId="0" fillId="11" borderId="28" xfId="0" applyNumberFormat="1" applyFill="1" applyBorder="1" applyAlignment="1">
      <alignment horizontal="right"/>
    </xf>
    <xf numFmtId="3" fontId="0" fillId="11" borderId="29" xfId="0" applyNumberFormat="1" applyFill="1" applyBorder="1" applyAlignment="1">
      <alignment horizontal="right"/>
    </xf>
    <xf numFmtId="0" fontId="6" fillId="12" borderId="0" xfId="0" applyFont="1" applyFill="1" applyAlignment="1">
      <alignment horizontal="left"/>
    </xf>
    <xf numFmtId="0" fontId="2" fillId="12" borderId="0" xfId="0" applyFont="1" applyFill="1" applyAlignment="1">
      <alignment horizontal="center"/>
    </xf>
    <xf numFmtId="3" fontId="0" fillId="12" borderId="14" xfId="0" applyNumberFormat="1" applyFill="1" applyBorder="1" applyAlignment="1">
      <alignment horizontal="right"/>
    </xf>
    <xf numFmtId="3" fontId="0" fillId="12" borderId="15" xfId="0" applyNumberFormat="1" applyFill="1" applyBorder="1" applyAlignment="1">
      <alignment horizontal="right"/>
    </xf>
    <xf numFmtId="3" fontId="0" fillId="12" borderId="17" xfId="0" applyNumberFormat="1" applyFill="1" applyBorder="1" applyAlignment="1">
      <alignment horizontal="right"/>
    </xf>
    <xf numFmtId="3" fontId="0" fillId="12" borderId="18" xfId="0" applyNumberFormat="1" applyFill="1" applyBorder="1" applyAlignment="1">
      <alignment horizontal="right"/>
    </xf>
    <xf numFmtId="3" fontId="0" fillId="13" borderId="28" xfId="0" applyNumberFormat="1" applyFill="1" applyBorder="1" applyAlignment="1">
      <alignment horizontal="right"/>
    </xf>
    <xf numFmtId="3" fontId="0" fillId="13" borderId="29" xfId="0" applyNumberFormat="1" applyFill="1" applyBorder="1" applyAlignment="1">
      <alignment horizontal="right"/>
    </xf>
    <xf numFmtId="3" fontId="0" fillId="13" borderId="0" xfId="0" applyNumberFormat="1" applyFill="1" applyAlignment="1">
      <alignment horizontal="right"/>
    </xf>
    <xf numFmtId="3" fontId="2" fillId="13" borderId="0" xfId="0" applyNumberFormat="1" applyFont="1" applyFill="1" applyAlignment="1">
      <alignment horizontal="right"/>
    </xf>
    <xf numFmtId="3" fontId="0" fillId="12" borderId="28" xfId="0" applyNumberFormat="1" applyFill="1" applyBorder="1" applyAlignment="1">
      <alignment horizontal="right"/>
    </xf>
    <xf numFmtId="3" fontId="0" fillId="12" borderId="29" xfId="0" applyNumberFormat="1" applyFill="1" applyBorder="1" applyAlignment="1">
      <alignment horizontal="right"/>
    </xf>
    <xf numFmtId="3" fontId="0" fillId="12" borderId="0" xfId="0" applyNumberFormat="1" applyFill="1" applyAlignment="1">
      <alignment horizontal="right"/>
    </xf>
    <xf numFmtId="3" fontId="2" fillId="12" borderId="0" xfId="0" applyNumberFormat="1" applyFont="1" applyFill="1" applyAlignment="1">
      <alignment horizontal="right"/>
    </xf>
    <xf numFmtId="0" fontId="6" fillId="13" borderId="0" xfId="0" applyFont="1" applyFill="1" applyAlignment="1">
      <alignment horizontal="left"/>
    </xf>
    <xf numFmtId="0" fontId="2" fillId="13" borderId="0" xfId="0" applyFont="1" applyFill="1" applyAlignment="1">
      <alignment horizontal="center"/>
    </xf>
    <xf numFmtId="3" fontId="0" fillId="13" borderId="14" xfId="0" applyNumberFormat="1" applyFill="1" applyBorder="1" applyAlignment="1">
      <alignment horizontal="right"/>
    </xf>
    <xf numFmtId="3" fontId="0" fillId="13" borderId="15" xfId="0" applyNumberFormat="1" applyFill="1" applyBorder="1" applyAlignment="1">
      <alignment horizontal="right"/>
    </xf>
    <xf numFmtId="3" fontId="0" fillId="13" borderId="17" xfId="0" applyNumberFormat="1" applyFill="1" applyBorder="1" applyAlignment="1">
      <alignment horizontal="right"/>
    </xf>
    <xf numFmtId="3" fontId="0" fillId="13" borderId="18" xfId="0" applyNumberFormat="1" applyFill="1" applyBorder="1" applyAlignment="1">
      <alignment horizontal="right"/>
    </xf>
  </cellXfs>
  <cellStyles count="3">
    <cellStyle name="Gut" xfId="1" builtinId="26"/>
    <cellStyle name="Schlecht" xfId="2" builtinId="27"/>
    <cellStyle name="Standard" xfId="0" builtinId="0"/>
  </cellStyles>
  <dxfs count="9"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0.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69107-6782-4BD9-B1BF-C3EC6458AB0F}" name="Tabelle1" displayName="Tabelle1" ref="B5:E16" totalsRowCount="1" headerRowDxfId="8">
  <autoFilter ref="B5:E15" xr:uid="{CAA69107-6782-4BD9-B1BF-C3EC6458AB0F}"/>
  <sortState xmlns:xlrd2="http://schemas.microsoft.com/office/spreadsheetml/2017/richdata2" ref="B6:E15">
    <sortCondition ref="B5:B15"/>
  </sortState>
  <tableColumns count="4">
    <tableColumn id="1" xr3:uid="{A1C3E68E-7EA1-42B2-A4CF-3D9A1BE64888}" name="States" totalsRowLabel="Ergebnis" dataDxfId="7" totalsRowDxfId="6"/>
    <tableColumn id="2" xr3:uid="{94A3015C-5C69-4BA7-AC74-8C3A7BA236F0}" name="Name" dataDxfId="5" totalsRowDxfId="4"/>
    <tableColumn id="3" xr3:uid="{8387A2F9-1811-4C1C-A6A7-FB7FB76E0A6C}" name="Population %" totalsRowFunction="sum" dataDxfId="3" totalsRowDxfId="2"/>
    <tableColumn id="4" xr3:uid="{4F9A375F-67E9-4F94-9456-82B03DDDCBF3}" name="State Population" totalsRowFunction="sum" dataDxfId="1" totalsRowDxfId="0">
      <calculatedColumnFormula>D6*$D$3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DE1E-3A99-47AE-8920-2AD3787A1F1B}">
  <dimension ref="B2:AF65"/>
  <sheetViews>
    <sheetView tabSelected="1" topLeftCell="A16" zoomScale="85" zoomScaleNormal="85" workbookViewId="0">
      <selection activeCell="N46" sqref="N46"/>
    </sheetView>
  </sheetViews>
  <sheetFormatPr baseColWidth="10" defaultRowHeight="14.5" x14ac:dyDescent="0.35"/>
  <cols>
    <col min="1" max="1" width="4.26953125" customWidth="1"/>
    <col min="2" max="2" width="3.81640625" customWidth="1"/>
    <col min="4" max="4" width="22.26953125" bestFit="1" customWidth="1"/>
    <col min="10" max="10" width="7.7265625" customWidth="1"/>
    <col min="12" max="12" width="23.453125" bestFit="1" customWidth="1"/>
    <col min="20" max="20" width="24.26953125" bestFit="1" customWidth="1"/>
    <col min="28" max="28" width="15.453125" bestFit="1" customWidth="1"/>
  </cols>
  <sheetData>
    <row r="2" spans="2:32" ht="46" x14ac:dyDescent="1">
      <c r="C2" s="2" t="s">
        <v>0</v>
      </c>
      <c r="D2" s="2"/>
      <c r="E2" s="2"/>
      <c r="F2" s="2"/>
      <c r="G2" s="2"/>
    </row>
    <row r="3" spans="2:32" ht="28.5" customHeight="1" thickBot="1" x14ac:dyDescent="1.05">
      <c r="D3" s="1"/>
      <c r="E3" s="1"/>
      <c r="F3" s="1"/>
      <c r="G3" s="1"/>
    </row>
    <row r="4" spans="2:32" x14ac:dyDescent="0.35">
      <c r="B4" s="3"/>
      <c r="C4" s="4"/>
      <c r="D4" s="4"/>
      <c r="E4" s="4"/>
      <c r="F4" s="4"/>
      <c r="G4" s="4"/>
      <c r="H4" s="5"/>
      <c r="J4" s="20"/>
      <c r="K4" s="21"/>
      <c r="L4" s="21"/>
      <c r="M4" s="21"/>
      <c r="N4" s="21"/>
      <c r="O4" s="21"/>
      <c r="P4" s="22"/>
      <c r="R4" s="76"/>
      <c r="S4" s="77"/>
      <c r="T4" s="77"/>
      <c r="U4" s="77"/>
      <c r="V4" s="77"/>
      <c r="W4" s="77"/>
      <c r="X4" s="78"/>
      <c r="Z4" s="130"/>
      <c r="AA4" s="131"/>
      <c r="AB4" s="131"/>
      <c r="AC4" s="131"/>
      <c r="AD4" s="131"/>
      <c r="AE4" s="131"/>
      <c r="AF4" s="132"/>
    </row>
    <row r="5" spans="2:32" ht="31" x14ac:dyDescent="0.7">
      <c r="B5" s="6"/>
      <c r="C5" s="248" t="s">
        <v>1</v>
      </c>
      <c r="D5" s="248"/>
      <c r="E5" s="7"/>
      <c r="F5" s="7"/>
      <c r="G5" s="7"/>
      <c r="H5" s="8"/>
      <c r="J5" s="23"/>
      <c r="K5" s="249" t="s">
        <v>23</v>
      </c>
      <c r="L5" s="249"/>
      <c r="M5" s="24"/>
      <c r="N5" s="24"/>
      <c r="O5" s="24"/>
      <c r="P5" s="25"/>
      <c r="R5" s="79"/>
      <c r="S5" s="255" t="s">
        <v>38</v>
      </c>
      <c r="T5" s="255"/>
      <c r="U5" s="80"/>
      <c r="V5" s="80"/>
      <c r="W5" s="80"/>
      <c r="X5" s="81"/>
      <c r="Z5" s="133"/>
      <c r="AA5" s="282" t="s">
        <v>69</v>
      </c>
      <c r="AB5" s="282"/>
      <c r="AC5" s="134"/>
      <c r="AD5" s="134"/>
      <c r="AE5" s="134"/>
      <c r="AF5" s="135"/>
    </row>
    <row r="6" spans="2:32" x14ac:dyDescent="0.35">
      <c r="B6" s="6"/>
      <c r="C6" s="7"/>
      <c r="D6" s="7"/>
      <c r="E6" s="7"/>
      <c r="F6" s="250" t="s">
        <v>9</v>
      </c>
      <c r="G6" s="250"/>
      <c r="H6" s="8"/>
      <c r="J6" s="23"/>
      <c r="K6" s="24"/>
      <c r="L6" s="24"/>
      <c r="M6" s="24"/>
      <c r="N6" s="262" t="s">
        <v>9</v>
      </c>
      <c r="O6" s="262"/>
      <c r="P6" s="25"/>
      <c r="R6" s="79"/>
      <c r="S6" s="80"/>
      <c r="T6" s="80"/>
      <c r="U6" s="80"/>
      <c r="V6" s="265" t="s">
        <v>9</v>
      </c>
      <c r="W6" s="265"/>
      <c r="X6" s="81"/>
      <c r="Z6" s="133"/>
      <c r="AA6" s="134"/>
      <c r="AB6" s="134"/>
      <c r="AC6" s="134"/>
      <c r="AD6" s="283" t="s">
        <v>9</v>
      </c>
      <c r="AE6" s="283"/>
      <c r="AF6" s="135"/>
    </row>
    <row r="7" spans="2:32" ht="15" thickBot="1" x14ac:dyDescent="0.4">
      <c r="B7" s="6"/>
      <c r="C7" s="36">
        <v>48</v>
      </c>
      <c r="D7" s="15" t="s">
        <v>2</v>
      </c>
      <c r="E7" s="17">
        <v>0.2</v>
      </c>
      <c r="F7" s="251">
        <f>E7*D14</f>
        <v>6763200</v>
      </c>
      <c r="G7" s="252"/>
      <c r="H7" s="8"/>
      <c r="J7" s="23"/>
      <c r="K7" s="37">
        <v>1</v>
      </c>
      <c r="L7" s="26" t="s">
        <v>12</v>
      </c>
      <c r="M7" s="27">
        <v>0.01</v>
      </c>
      <c r="N7" s="260">
        <f>M7*L19</f>
        <v>12000</v>
      </c>
      <c r="O7" s="261"/>
      <c r="P7" s="25"/>
      <c r="R7" s="79"/>
      <c r="S7" s="82">
        <v>110</v>
      </c>
      <c r="T7" s="89" t="s">
        <v>39</v>
      </c>
      <c r="U7" s="92">
        <v>0.05</v>
      </c>
      <c r="V7" s="266">
        <f>U7*T30</f>
        <v>622700</v>
      </c>
      <c r="W7" s="267"/>
      <c r="X7" s="81"/>
      <c r="Z7" s="133"/>
      <c r="AA7" s="136">
        <v>98</v>
      </c>
      <c r="AB7" s="137" t="s">
        <v>70</v>
      </c>
      <c r="AC7" s="138">
        <v>0.2</v>
      </c>
      <c r="AD7" s="284">
        <f>AC7*AB13</f>
        <v>9299400</v>
      </c>
      <c r="AE7" s="285"/>
      <c r="AF7" s="135"/>
    </row>
    <row r="8" spans="2:32" ht="15" thickBot="1" x14ac:dyDescent="0.4">
      <c r="B8" s="6"/>
      <c r="C8" s="7">
        <v>57</v>
      </c>
      <c r="D8" s="18" t="s">
        <v>3</v>
      </c>
      <c r="E8" s="19">
        <v>0.3</v>
      </c>
      <c r="F8" s="253">
        <f>E8*D14</f>
        <v>10144800</v>
      </c>
      <c r="G8" s="254"/>
      <c r="H8" s="8"/>
      <c r="J8" s="23"/>
      <c r="K8" s="24">
        <v>11</v>
      </c>
      <c r="L8" s="28" t="s">
        <v>13</v>
      </c>
      <c r="M8" s="29">
        <v>0.02</v>
      </c>
      <c r="N8" s="257">
        <f>M8*L19</f>
        <v>24000</v>
      </c>
      <c r="O8" s="258"/>
      <c r="P8" s="25"/>
      <c r="R8" s="79"/>
      <c r="S8" s="80">
        <v>114</v>
      </c>
      <c r="T8" s="90" t="s">
        <v>40</v>
      </c>
      <c r="U8" s="93">
        <v>4.4999999999999998E-2</v>
      </c>
      <c r="V8" s="263">
        <f>U8*T30</f>
        <v>560430</v>
      </c>
      <c r="W8" s="264"/>
      <c r="X8" s="81"/>
      <c r="Z8" s="133"/>
      <c r="AA8" s="134">
        <v>31</v>
      </c>
      <c r="AB8" s="139" t="s">
        <v>71</v>
      </c>
      <c r="AC8" s="140">
        <v>0.35</v>
      </c>
      <c r="AD8" s="286">
        <f>AC8*AB13</f>
        <v>16273949.999999998</v>
      </c>
      <c r="AE8" s="287"/>
      <c r="AF8" s="135"/>
    </row>
    <row r="9" spans="2:32" ht="15" thickBot="1" x14ac:dyDescent="0.4">
      <c r="B9" s="6"/>
      <c r="C9" s="7">
        <v>273</v>
      </c>
      <c r="D9" s="18" t="s">
        <v>4</v>
      </c>
      <c r="E9" s="19">
        <v>0.25</v>
      </c>
      <c r="F9" s="253">
        <f>E9*D14</f>
        <v>8454000</v>
      </c>
      <c r="G9" s="254"/>
      <c r="H9" s="8"/>
      <c r="J9" s="23"/>
      <c r="K9" s="24">
        <v>13</v>
      </c>
      <c r="L9" s="28" t="s">
        <v>14</v>
      </c>
      <c r="M9" s="29">
        <v>0.06</v>
      </c>
      <c r="N9" s="257">
        <f>M9*L19</f>
        <v>72000</v>
      </c>
      <c r="O9" s="258"/>
      <c r="P9" s="25"/>
      <c r="R9" s="79"/>
      <c r="S9" s="80">
        <v>119</v>
      </c>
      <c r="T9" s="90" t="s">
        <v>41</v>
      </c>
      <c r="U9" s="92">
        <v>5.5E-2</v>
      </c>
      <c r="V9" s="263">
        <f>U9*T30</f>
        <v>684970</v>
      </c>
      <c r="W9" s="264"/>
      <c r="X9" s="81"/>
      <c r="Z9" s="133"/>
      <c r="AA9" s="134">
        <v>278</v>
      </c>
      <c r="AB9" s="139" t="s">
        <v>72</v>
      </c>
      <c r="AC9" s="140">
        <v>0.25</v>
      </c>
      <c r="AD9" s="286">
        <f>AC9*AB13</f>
        <v>11624250</v>
      </c>
      <c r="AE9" s="287"/>
      <c r="AF9" s="135"/>
    </row>
    <row r="10" spans="2:32" ht="15" thickBot="1" x14ac:dyDescent="0.4">
      <c r="B10" s="6"/>
      <c r="C10" s="7">
        <v>42</v>
      </c>
      <c r="D10" s="18" t="s">
        <v>5</v>
      </c>
      <c r="E10" s="19">
        <v>0.2</v>
      </c>
      <c r="F10" s="253">
        <f>E10*D14</f>
        <v>6763200</v>
      </c>
      <c r="G10" s="254"/>
      <c r="H10" s="8"/>
      <c r="J10" s="23"/>
      <c r="K10" s="24">
        <v>9</v>
      </c>
      <c r="L10" s="28" t="s">
        <v>15</v>
      </c>
      <c r="M10" s="29">
        <v>7.0000000000000007E-2</v>
      </c>
      <c r="N10" s="257">
        <f>M10*L19</f>
        <v>84000.000000000015</v>
      </c>
      <c r="O10" s="258"/>
      <c r="P10" s="25"/>
      <c r="R10" s="79"/>
      <c r="S10" s="80">
        <v>120</v>
      </c>
      <c r="T10" s="90" t="s">
        <v>42</v>
      </c>
      <c r="U10" s="93">
        <v>3.5000000000000003E-2</v>
      </c>
      <c r="V10" s="263">
        <f>U10*T30</f>
        <v>435890.00000000006</v>
      </c>
      <c r="W10" s="264"/>
      <c r="X10" s="81"/>
      <c r="Z10" s="133"/>
      <c r="AA10" s="134">
        <v>85</v>
      </c>
      <c r="AB10" s="139" t="s">
        <v>73</v>
      </c>
      <c r="AC10" s="140">
        <v>0.15</v>
      </c>
      <c r="AD10" s="286">
        <f>AC10*AB13</f>
        <v>6974550</v>
      </c>
      <c r="AE10" s="287"/>
      <c r="AF10" s="135"/>
    </row>
    <row r="11" spans="2:32" ht="15" thickBot="1" x14ac:dyDescent="0.4">
      <c r="B11" s="6"/>
      <c r="C11" s="7">
        <v>44</v>
      </c>
      <c r="D11" s="18" t="s">
        <v>6</v>
      </c>
      <c r="E11" s="19">
        <v>0.02</v>
      </c>
      <c r="F11" s="253">
        <f>E11*D14</f>
        <v>676320</v>
      </c>
      <c r="G11" s="254"/>
      <c r="H11" s="8"/>
      <c r="J11" s="23"/>
      <c r="K11" s="24">
        <v>11</v>
      </c>
      <c r="L11" s="28" t="s">
        <v>16</v>
      </c>
      <c r="M11" s="29">
        <v>0.08</v>
      </c>
      <c r="N11" s="257">
        <f>M11*L19</f>
        <v>96000</v>
      </c>
      <c r="O11" s="258"/>
      <c r="P11" s="25"/>
      <c r="R11" s="79"/>
      <c r="S11" s="80">
        <v>121</v>
      </c>
      <c r="T11" s="90" t="s">
        <v>43</v>
      </c>
      <c r="U11" s="92">
        <v>4.4999999999999998E-2</v>
      </c>
      <c r="V11" s="263">
        <f>U11*T30</f>
        <v>560430</v>
      </c>
      <c r="W11" s="264"/>
      <c r="X11" s="81"/>
      <c r="Z11" s="133"/>
      <c r="AA11" s="141">
        <v>105</v>
      </c>
      <c r="AB11" s="142" t="s">
        <v>74</v>
      </c>
      <c r="AC11" s="143">
        <v>0.05</v>
      </c>
      <c r="AD11" s="288">
        <f>AC11*AB13</f>
        <v>2324850</v>
      </c>
      <c r="AE11" s="289"/>
      <c r="AF11" s="135"/>
    </row>
    <row r="12" spans="2:32" ht="15" thickBot="1" x14ac:dyDescent="0.4">
      <c r="B12" s="6"/>
      <c r="C12" s="14">
        <v>41</v>
      </c>
      <c r="D12" s="18" t="s">
        <v>7</v>
      </c>
      <c r="E12" s="19">
        <v>0.03</v>
      </c>
      <c r="F12" s="253">
        <f>E12*D14</f>
        <v>1014480</v>
      </c>
      <c r="G12" s="254"/>
      <c r="H12" s="8"/>
      <c r="J12" s="23"/>
      <c r="K12" s="24">
        <v>7</v>
      </c>
      <c r="L12" s="28" t="s">
        <v>17</v>
      </c>
      <c r="M12" s="29">
        <v>0.09</v>
      </c>
      <c r="N12" s="257">
        <f>M12*L19</f>
        <v>108000</v>
      </c>
      <c r="O12" s="258"/>
      <c r="P12" s="25"/>
      <c r="R12" s="79"/>
      <c r="S12" s="80">
        <v>122</v>
      </c>
      <c r="T12" s="90" t="s">
        <v>44</v>
      </c>
      <c r="U12" s="93">
        <v>0.04</v>
      </c>
      <c r="V12" s="263">
        <f>U12*T30</f>
        <v>498160</v>
      </c>
      <c r="W12" s="264"/>
      <c r="X12" s="81"/>
      <c r="Z12" s="133"/>
      <c r="AA12" s="134"/>
      <c r="AB12" s="134"/>
      <c r="AC12" s="144"/>
      <c r="AD12" s="271"/>
      <c r="AE12" s="271"/>
      <c r="AF12" s="135"/>
    </row>
    <row r="13" spans="2:32" ht="15" thickBot="1" x14ac:dyDescent="0.4">
      <c r="B13" s="6"/>
      <c r="C13" s="7"/>
      <c r="D13" s="7"/>
      <c r="E13" s="9"/>
      <c r="F13" s="16"/>
      <c r="G13" s="16"/>
      <c r="H13" s="8"/>
      <c r="J13" s="23"/>
      <c r="K13" s="24">
        <v>4</v>
      </c>
      <c r="L13" s="28" t="s">
        <v>18</v>
      </c>
      <c r="M13" s="29">
        <v>0.1</v>
      </c>
      <c r="N13" s="260">
        <f>M13*L19</f>
        <v>120000</v>
      </c>
      <c r="O13" s="261"/>
      <c r="P13" s="25"/>
      <c r="R13" s="79"/>
      <c r="S13" s="80">
        <v>124</v>
      </c>
      <c r="T13" s="90" t="s">
        <v>45</v>
      </c>
      <c r="U13" s="92">
        <v>0.02</v>
      </c>
      <c r="V13" s="263">
        <f>U13*T30</f>
        <v>249080</v>
      </c>
      <c r="W13" s="264"/>
      <c r="X13" s="81"/>
      <c r="Z13" s="133"/>
      <c r="AA13" s="145" t="s">
        <v>8</v>
      </c>
      <c r="AB13" s="146">
        <v>46497000</v>
      </c>
      <c r="AC13" s="147">
        <f>SUM(AC7:AC11)</f>
        <v>1</v>
      </c>
      <c r="AD13" s="272">
        <f>SUM(AD7:AD11)</f>
        <v>46497000</v>
      </c>
      <c r="AE13" s="272"/>
      <c r="AF13" s="135"/>
    </row>
    <row r="14" spans="2:32" ht="15" thickBot="1" x14ac:dyDescent="0.4">
      <c r="B14" s="6"/>
      <c r="C14" s="10" t="s">
        <v>8</v>
      </c>
      <c r="D14" s="11">
        <v>33816000</v>
      </c>
      <c r="E14" s="12">
        <f>SUM(E7:E12)</f>
        <v>1</v>
      </c>
      <c r="F14" s="247">
        <f>SUM(F7:F12)</f>
        <v>33816000</v>
      </c>
      <c r="G14" s="247"/>
      <c r="H14" s="8"/>
      <c r="J14" s="23"/>
      <c r="K14" s="24">
        <v>10</v>
      </c>
      <c r="L14" s="28" t="s">
        <v>19</v>
      </c>
      <c r="M14" s="29">
        <v>0.11</v>
      </c>
      <c r="N14" s="257">
        <f>M14*L19</f>
        <v>132000</v>
      </c>
      <c r="O14" s="258"/>
      <c r="P14" s="25"/>
      <c r="R14" s="79"/>
      <c r="S14" s="80">
        <v>129</v>
      </c>
      <c r="T14" s="90" t="s">
        <v>46</v>
      </c>
      <c r="U14" s="93">
        <v>4.4999999999999998E-2</v>
      </c>
      <c r="V14" s="263">
        <f>U14*T30</f>
        <v>560430</v>
      </c>
      <c r="W14" s="264"/>
      <c r="X14" s="81"/>
      <c r="Z14" s="148"/>
      <c r="AA14" s="141"/>
      <c r="AB14" s="141"/>
      <c r="AC14" s="141"/>
      <c r="AD14" s="141"/>
      <c r="AE14" s="141"/>
      <c r="AF14" s="149"/>
    </row>
    <row r="15" spans="2:32" ht="15" thickBot="1" x14ac:dyDescent="0.4">
      <c r="B15" s="13"/>
      <c r="C15" s="14"/>
      <c r="D15" s="14"/>
      <c r="E15" s="14"/>
      <c r="F15" s="14"/>
      <c r="G15" s="14"/>
      <c r="H15" s="15"/>
      <c r="J15" s="23"/>
      <c r="K15" s="24">
        <v>5</v>
      </c>
      <c r="L15" s="28" t="s">
        <v>20</v>
      </c>
      <c r="M15" s="29">
        <v>0.12</v>
      </c>
      <c r="N15" s="257">
        <f>M15*L19</f>
        <v>144000</v>
      </c>
      <c r="O15" s="258"/>
      <c r="P15" s="25"/>
      <c r="R15" s="79"/>
      <c r="S15" s="80">
        <v>14</v>
      </c>
      <c r="T15" s="90" t="s">
        <v>47</v>
      </c>
      <c r="U15" s="92">
        <v>3.5000000000000003E-2</v>
      </c>
      <c r="V15" s="263">
        <f>U15*T30</f>
        <v>435890.00000000006</v>
      </c>
      <c r="W15" s="264"/>
      <c r="X15" s="81"/>
      <c r="Z15" s="73"/>
      <c r="AA15" s="73"/>
      <c r="AB15" s="73"/>
      <c r="AC15" s="73"/>
      <c r="AD15" s="73"/>
      <c r="AE15" s="73"/>
      <c r="AF15" s="73"/>
    </row>
    <row r="16" spans="2:32" ht="15" thickBot="1" x14ac:dyDescent="0.4">
      <c r="J16" s="23"/>
      <c r="K16" s="24">
        <v>16</v>
      </c>
      <c r="L16" s="28" t="s">
        <v>21</v>
      </c>
      <c r="M16" s="29">
        <v>0.15</v>
      </c>
      <c r="N16" s="257">
        <f>M16*L19</f>
        <v>180000</v>
      </c>
      <c r="O16" s="258"/>
      <c r="P16" s="25"/>
      <c r="R16" s="79"/>
      <c r="S16" s="80">
        <v>17</v>
      </c>
      <c r="T16" s="90" t="s">
        <v>48</v>
      </c>
      <c r="U16" s="93">
        <v>5.5E-2</v>
      </c>
      <c r="V16" s="263">
        <f>U16*T30</f>
        <v>684970</v>
      </c>
      <c r="W16" s="264"/>
      <c r="X16" s="81"/>
      <c r="Z16" s="73"/>
      <c r="AA16" s="73"/>
      <c r="AB16" s="73"/>
      <c r="AC16" s="73"/>
      <c r="AD16" s="73"/>
      <c r="AE16" s="73"/>
      <c r="AF16" s="73"/>
    </row>
    <row r="17" spans="10:24" ht="15" thickBot="1" x14ac:dyDescent="0.4">
      <c r="J17" s="23"/>
      <c r="K17" s="31">
        <v>12</v>
      </c>
      <c r="L17" s="28" t="s">
        <v>22</v>
      </c>
      <c r="M17" s="29">
        <v>0.19</v>
      </c>
      <c r="N17" s="257">
        <f>M17*L19</f>
        <v>228000</v>
      </c>
      <c r="O17" s="258"/>
      <c r="P17" s="25"/>
      <c r="R17" s="79"/>
      <c r="S17" s="80">
        <v>20</v>
      </c>
      <c r="T17" s="90" t="s">
        <v>49</v>
      </c>
      <c r="U17" s="92">
        <v>4.4999999999999998E-2</v>
      </c>
      <c r="V17" s="263">
        <f>U17*T30</f>
        <v>560430</v>
      </c>
      <c r="W17" s="264"/>
      <c r="X17" s="81"/>
    </row>
    <row r="18" spans="10:24" x14ac:dyDescent="0.35">
      <c r="J18" s="23"/>
      <c r="K18" s="24"/>
      <c r="L18" s="24"/>
      <c r="M18" s="24"/>
      <c r="N18" s="24"/>
      <c r="O18" s="24"/>
      <c r="P18" s="25"/>
      <c r="R18" s="79"/>
      <c r="S18" s="80">
        <v>21</v>
      </c>
      <c r="T18" s="90" t="s">
        <v>50</v>
      </c>
      <c r="U18" s="93">
        <v>2.5000000000000001E-2</v>
      </c>
      <c r="V18" s="266">
        <f>U18*T30</f>
        <v>311350</v>
      </c>
      <c r="W18" s="267"/>
      <c r="X18" s="81"/>
    </row>
    <row r="19" spans="10:24" x14ac:dyDescent="0.35">
      <c r="J19" s="23"/>
      <c r="K19" s="32" t="s">
        <v>8</v>
      </c>
      <c r="L19" s="33">
        <v>1200000</v>
      </c>
      <c r="M19" s="34">
        <f>SUM(M7:M17)</f>
        <v>1</v>
      </c>
      <c r="N19" s="259">
        <f>SUM(N7:N17)</f>
        <v>1200000</v>
      </c>
      <c r="O19" s="259"/>
      <c r="P19" s="25"/>
      <c r="R19" s="79"/>
      <c r="S19" s="80">
        <v>258</v>
      </c>
      <c r="T19" s="90" t="s">
        <v>51</v>
      </c>
      <c r="U19" s="92">
        <v>4.4999999999999998E-2</v>
      </c>
      <c r="V19" s="263">
        <f>U19*T30</f>
        <v>560430</v>
      </c>
      <c r="W19" s="264"/>
      <c r="X19" s="81"/>
    </row>
    <row r="20" spans="10:24" ht="15" thickBot="1" x14ac:dyDescent="0.4">
      <c r="J20" s="30"/>
      <c r="K20" s="31"/>
      <c r="L20" s="31"/>
      <c r="M20" s="31"/>
      <c r="N20" s="31"/>
      <c r="O20" s="31"/>
      <c r="P20" s="26"/>
      <c r="R20" s="79"/>
      <c r="S20" s="80">
        <v>259</v>
      </c>
      <c r="T20" s="90" t="s">
        <v>52</v>
      </c>
      <c r="U20" s="93">
        <v>0.03</v>
      </c>
      <c r="V20" s="263">
        <f>U20*T30</f>
        <v>373620</v>
      </c>
      <c r="W20" s="264"/>
      <c r="X20" s="81"/>
    </row>
    <row r="21" spans="10:24" x14ac:dyDescent="0.35">
      <c r="R21" s="79"/>
      <c r="S21" s="80">
        <v>260</v>
      </c>
      <c r="T21" s="90" t="s">
        <v>53</v>
      </c>
      <c r="U21" s="92">
        <v>6.5000000000000002E-2</v>
      </c>
      <c r="V21" s="263">
        <f>U21*T30</f>
        <v>809510</v>
      </c>
      <c r="W21" s="264"/>
      <c r="X21" s="81"/>
    </row>
    <row r="22" spans="10:24" x14ac:dyDescent="0.35">
      <c r="R22" s="79"/>
      <c r="S22" s="80">
        <v>261</v>
      </c>
      <c r="T22" s="90" t="s">
        <v>54</v>
      </c>
      <c r="U22" s="93">
        <v>4.4999999999999998E-2</v>
      </c>
      <c r="V22" s="263">
        <f>U22*T30</f>
        <v>560430</v>
      </c>
      <c r="W22" s="264"/>
      <c r="X22" s="81"/>
    </row>
    <row r="23" spans="10:24" x14ac:dyDescent="0.35">
      <c r="R23" s="79"/>
      <c r="S23" s="80">
        <v>262</v>
      </c>
      <c r="T23" s="90" t="s">
        <v>55</v>
      </c>
      <c r="U23" s="92">
        <v>8.5000000000000006E-2</v>
      </c>
      <c r="V23" s="263">
        <f>U23*T30</f>
        <v>1058590</v>
      </c>
      <c r="W23" s="264"/>
      <c r="X23" s="81"/>
    </row>
    <row r="24" spans="10:24" x14ac:dyDescent="0.35">
      <c r="R24" s="79"/>
      <c r="S24" s="80">
        <v>263</v>
      </c>
      <c r="T24" s="90" t="s">
        <v>56</v>
      </c>
      <c r="U24" s="93">
        <v>4.4999999999999998E-2</v>
      </c>
      <c r="V24" s="263">
        <f>U24*T30</f>
        <v>560430</v>
      </c>
      <c r="W24" s="264"/>
      <c r="X24" s="81"/>
    </row>
    <row r="25" spans="10:24" x14ac:dyDescent="0.35">
      <c r="R25" s="79"/>
      <c r="S25" s="80">
        <v>264</v>
      </c>
      <c r="T25" s="90" t="s">
        <v>57</v>
      </c>
      <c r="U25" s="92">
        <v>0.04</v>
      </c>
      <c r="V25" s="263">
        <f>U25*T30</f>
        <v>498160</v>
      </c>
      <c r="W25" s="264"/>
      <c r="X25" s="81"/>
    </row>
    <row r="26" spans="10:24" x14ac:dyDescent="0.35">
      <c r="R26" s="79"/>
      <c r="S26" s="80">
        <v>265</v>
      </c>
      <c r="T26" s="90" t="s">
        <v>58</v>
      </c>
      <c r="U26" s="93">
        <v>4.4999999999999998E-2</v>
      </c>
      <c r="V26" s="263">
        <f>U26*T30</f>
        <v>560430</v>
      </c>
      <c r="W26" s="264"/>
      <c r="X26" s="81"/>
    </row>
    <row r="27" spans="10:24" x14ac:dyDescent="0.35">
      <c r="R27" s="79"/>
      <c r="S27" s="80">
        <v>269</v>
      </c>
      <c r="T27" s="90" t="s">
        <v>59</v>
      </c>
      <c r="U27" s="92">
        <v>5.5E-2</v>
      </c>
      <c r="V27" s="263">
        <f>U27*T30</f>
        <v>684970</v>
      </c>
      <c r="W27" s="264"/>
      <c r="X27" s="81"/>
    </row>
    <row r="28" spans="10:24" ht="15" thickBot="1" x14ac:dyDescent="0.4">
      <c r="R28" s="79"/>
      <c r="S28" s="87">
        <v>45</v>
      </c>
      <c r="T28" s="91" t="s">
        <v>60</v>
      </c>
      <c r="U28" s="94">
        <v>0.05</v>
      </c>
      <c r="V28" s="269">
        <f>U28*T30</f>
        <v>622700</v>
      </c>
      <c r="W28" s="270"/>
      <c r="X28" s="81"/>
    </row>
    <row r="29" spans="10:24" x14ac:dyDescent="0.35">
      <c r="R29" s="79"/>
      <c r="S29" s="80"/>
      <c r="T29" s="80"/>
      <c r="U29" s="80"/>
      <c r="V29" s="80"/>
      <c r="W29" s="80"/>
      <c r="X29" s="81"/>
    </row>
    <row r="30" spans="10:24" x14ac:dyDescent="0.35">
      <c r="R30" s="79"/>
      <c r="S30" s="83" t="s">
        <v>8</v>
      </c>
      <c r="T30" s="84">
        <v>12454000</v>
      </c>
      <c r="U30" s="85">
        <f>SUM(U7:U28)</f>
        <v>1.0000000000000002</v>
      </c>
      <c r="V30" s="268">
        <f>SUM(V7:V28)</f>
        <v>12454000</v>
      </c>
      <c r="W30" s="268"/>
      <c r="X30" s="81"/>
    </row>
    <row r="31" spans="10:24" ht="15" thickBot="1" x14ac:dyDescent="0.4">
      <c r="R31" s="86"/>
      <c r="S31" s="87"/>
      <c r="T31" s="87"/>
      <c r="U31" s="87"/>
      <c r="V31" s="87"/>
      <c r="W31" s="87"/>
      <c r="X31" s="88"/>
    </row>
    <row r="32" spans="10:24" ht="15" thickBot="1" x14ac:dyDescent="0.4"/>
    <row r="33" spans="2:32" x14ac:dyDescent="0.35">
      <c r="B33" s="65"/>
      <c r="C33" s="66"/>
      <c r="D33" s="66"/>
      <c r="E33" s="66"/>
      <c r="F33" s="66"/>
      <c r="G33" s="66"/>
      <c r="H33" s="67"/>
      <c r="J33" s="48"/>
      <c r="K33" s="49"/>
      <c r="L33" s="49"/>
      <c r="M33" s="49"/>
      <c r="N33" s="49"/>
      <c r="O33" s="49"/>
      <c r="P33" s="50"/>
      <c r="R33" s="111"/>
      <c r="S33" s="112"/>
      <c r="T33" s="112"/>
      <c r="U33" s="112"/>
      <c r="V33" s="112"/>
      <c r="W33" s="112"/>
      <c r="X33" s="113"/>
      <c r="Z33" s="150"/>
      <c r="AA33" s="151"/>
      <c r="AB33" s="151"/>
      <c r="AC33" s="151"/>
      <c r="AD33" s="151"/>
      <c r="AE33" s="151"/>
      <c r="AF33" s="152"/>
    </row>
    <row r="34" spans="2:32" ht="31" x14ac:dyDescent="0.7">
      <c r="B34" s="68"/>
      <c r="C34" s="95" t="s">
        <v>24</v>
      </c>
      <c r="D34" s="95"/>
      <c r="E34" s="38"/>
      <c r="F34" s="38"/>
      <c r="G34" s="38"/>
      <c r="H34" s="69"/>
      <c r="J34" s="51"/>
      <c r="K34" s="96" t="s">
        <v>29</v>
      </c>
      <c r="L34" s="96"/>
      <c r="M34" s="52"/>
      <c r="N34" s="52"/>
      <c r="O34" s="52"/>
      <c r="P34" s="53"/>
      <c r="R34" s="114"/>
      <c r="S34" s="256" t="s">
        <v>61</v>
      </c>
      <c r="T34" s="256"/>
      <c r="U34" s="115"/>
      <c r="V34" s="115"/>
      <c r="W34" s="115"/>
      <c r="X34" s="116"/>
      <c r="Z34" s="153"/>
      <c r="AA34" s="273" t="s">
        <v>75</v>
      </c>
      <c r="AB34" s="273"/>
      <c r="AC34" s="154"/>
      <c r="AD34" s="154"/>
      <c r="AE34" s="154"/>
      <c r="AF34" s="155"/>
    </row>
    <row r="35" spans="2:32" x14ac:dyDescent="0.35">
      <c r="B35" s="68"/>
      <c r="C35" s="38"/>
      <c r="D35" s="38"/>
      <c r="E35" s="38"/>
      <c r="F35" s="97" t="s">
        <v>9</v>
      </c>
      <c r="G35" s="97"/>
      <c r="H35" s="69"/>
      <c r="J35" s="51"/>
      <c r="K35" s="52"/>
      <c r="L35" s="52"/>
      <c r="M35" s="52"/>
      <c r="N35" s="98" t="s">
        <v>9</v>
      </c>
      <c r="O35" s="98"/>
      <c r="P35" s="53"/>
      <c r="R35" s="114"/>
      <c r="S35" s="115"/>
      <c r="T35" s="115"/>
      <c r="U35" s="115"/>
      <c r="V35" s="290" t="s">
        <v>9</v>
      </c>
      <c r="W35" s="290"/>
      <c r="X35" s="116"/>
      <c r="Z35" s="153"/>
      <c r="AA35" s="154"/>
      <c r="AB35" s="154"/>
      <c r="AC35" s="154"/>
      <c r="AD35" s="274" t="s">
        <v>9</v>
      </c>
      <c r="AE35" s="274"/>
      <c r="AF35" s="155"/>
    </row>
    <row r="36" spans="2:32" ht="15" thickBot="1" x14ac:dyDescent="0.4">
      <c r="B36" s="68"/>
      <c r="C36" s="38">
        <v>24</v>
      </c>
      <c r="D36" s="39" t="s">
        <v>25</v>
      </c>
      <c r="E36" s="40">
        <v>0.2</v>
      </c>
      <c r="F36" s="99">
        <f>E36*D41</f>
        <v>30434.400000000001</v>
      </c>
      <c r="G36" s="100"/>
      <c r="H36" s="69"/>
      <c r="J36" s="51"/>
      <c r="K36" s="54">
        <v>75</v>
      </c>
      <c r="L36" s="55" t="s">
        <v>30</v>
      </c>
      <c r="M36" s="56">
        <v>5.0000000000000001E-3</v>
      </c>
      <c r="N36" s="101">
        <f>M36*L45</f>
        <v>63405</v>
      </c>
      <c r="O36" s="102"/>
      <c r="P36" s="53"/>
      <c r="R36" s="114"/>
      <c r="S36" s="117">
        <v>22</v>
      </c>
      <c r="T36" s="124" t="s">
        <v>62</v>
      </c>
      <c r="U36" s="125">
        <v>0.1</v>
      </c>
      <c r="V36" s="291">
        <f>U36*T44</f>
        <v>1268100</v>
      </c>
      <c r="W36" s="292"/>
      <c r="X36" s="116"/>
      <c r="Z36" s="153"/>
      <c r="AA36" s="156">
        <v>56</v>
      </c>
      <c r="AB36" s="157" t="s">
        <v>76</v>
      </c>
      <c r="AC36" s="158">
        <v>0.1</v>
      </c>
      <c r="AD36" s="275">
        <f>AC36*AB41</f>
        <v>4649700</v>
      </c>
      <c r="AE36" s="276"/>
      <c r="AF36" s="155"/>
    </row>
    <row r="37" spans="2:32" ht="15" thickBot="1" x14ac:dyDescent="0.4">
      <c r="B37" s="68"/>
      <c r="C37" s="38">
        <v>18</v>
      </c>
      <c r="D37" s="41" t="s">
        <v>26</v>
      </c>
      <c r="E37" s="42">
        <v>0.35</v>
      </c>
      <c r="F37" s="103">
        <f>E37*D41</f>
        <v>53260.2</v>
      </c>
      <c r="G37" s="104"/>
      <c r="H37" s="69"/>
      <c r="J37" s="51"/>
      <c r="K37" s="52">
        <v>73</v>
      </c>
      <c r="L37" s="57" t="s">
        <v>31</v>
      </c>
      <c r="M37" s="58">
        <v>0.16</v>
      </c>
      <c r="N37" s="105">
        <f>M37*L45</f>
        <v>2028960</v>
      </c>
      <c r="O37" s="106"/>
      <c r="P37" s="53"/>
      <c r="R37" s="114"/>
      <c r="S37" s="115">
        <v>103</v>
      </c>
      <c r="T37" s="126" t="s">
        <v>63</v>
      </c>
      <c r="U37" s="127">
        <v>0.15</v>
      </c>
      <c r="V37" s="277">
        <f>U37*T44</f>
        <v>1902150</v>
      </c>
      <c r="W37" s="278"/>
      <c r="X37" s="116"/>
      <c r="Z37" s="153"/>
      <c r="AA37" s="154">
        <v>272</v>
      </c>
      <c r="AB37" s="159" t="s">
        <v>77</v>
      </c>
      <c r="AC37" s="160">
        <v>0.15</v>
      </c>
      <c r="AD37" s="299">
        <f>AC37*AB41</f>
        <v>6974550</v>
      </c>
      <c r="AE37" s="300"/>
      <c r="AF37" s="155"/>
    </row>
    <row r="38" spans="2:32" ht="15" thickBot="1" x14ac:dyDescent="0.4">
      <c r="B38" s="68"/>
      <c r="C38" s="38">
        <v>25</v>
      </c>
      <c r="D38" s="41" t="s">
        <v>27</v>
      </c>
      <c r="E38" s="42">
        <v>0.15</v>
      </c>
      <c r="F38" s="103">
        <f>E38*D41</f>
        <v>22825.8</v>
      </c>
      <c r="G38" s="104"/>
      <c r="H38" s="69"/>
      <c r="J38" s="51"/>
      <c r="K38" s="52">
        <v>90</v>
      </c>
      <c r="L38" s="57" t="s">
        <v>32</v>
      </c>
      <c r="M38" s="58">
        <v>0.13</v>
      </c>
      <c r="N38" s="105">
        <f>M38*L45</f>
        <v>1648530</v>
      </c>
      <c r="O38" s="106"/>
      <c r="P38" s="53"/>
      <c r="R38" s="114"/>
      <c r="S38" s="115">
        <v>142</v>
      </c>
      <c r="T38" s="126" t="s">
        <v>64</v>
      </c>
      <c r="U38" s="127">
        <v>0.45</v>
      </c>
      <c r="V38" s="277">
        <f>U38*T44</f>
        <v>5706450</v>
      </c>
      <c r="W38" s="278"/>
      <c r="X38" s="116"/>
      <c r="Z38" s="153"/>
      <c r="AA38" s="154">
        <v>107</v>
      </c>
      <c r="AB38" s="159" t="s">
        <v>78</v>
      </c>
      <c r="AC38" s="160">
        <v>0.35</v>
      </c>
      <c r="AD38" s="299">
        <f>AC38*AB41</f>
        <v>16273949.999999998</v>
      </c>
      <c r="AE38" s="300"/>
      <c r="AF38" s="155"/>
    </row>
    <row r="39" spans="2:32" ht="15" thickBot="1" x14ac:dyDescent="0.4">
      <c r="B39" s="68"/>
      <c r="C39" s="38">
        <v>19</v>
      </c>
      <c r="D39" s="41" t="s">
        <v>28</v>
      </c>
      <c r="E39" s="42">
        <v>0.3</v>
      </c>
      <c r="F39" s="103">
        <f>E39*D41</f>
        <v>45651.6</v>
      </c>
      <c r="G39" s="104"/>
      <c r="H39" s="69"/>
      <c r="J39" s="51"/>
      <c r="K39" s="52">
        <v>79</v>
      </c>
      <c r="L39" s="57" t="s">
        <v>33</v>
      </c>
      <c r="M39" s="58">
        <v>0.12</v>
      </c>
      <c r="N39" s="105">
        <f>M39*L45</f>
        <v>1521720</v>
      </c>
      <c r="O39" s="106"/>
      <c r="P39" s="53"/>
      <c r="R39" s="114"/>
      <c r="S39" s="115">
        <v>109</v>
      </c>
      <c r="T39" s="126" t="s">
        <v>65</v>
      </c>
      <c r="U39" s="127">
        <v>0.15</v>
      </c>
      <c r="V39" s="277">
        <f>U39*T44</f>
        <v>1902150</v>
      </c>
      <c r="W39" s="278"/>
      <c r="X39" s="116"/>
      <c r="Z39" s="153"/>
      <c r="AA39" s="161">
        <v>274</v>
      </c>
      <c r="AB39" s="162" t="s">
        <v>79</v>
      </c>
      <c r="AC39" s="163">
        <v>0.4</v>
      </c>
      <c r="AD39" s="301">
        <f>AC39*AB41</f>
        <v>18598800</v>
      </c>
      <c r="AE39" s="302"/>
      <c r="AF39" s="155"/>
    </row>
    <row r="40" spans="2:32" x14ac:dyDescent="0.35">
      <c r="B40" s="68"/>
      <c r="C40" s="38"/>
      <c r="D40" s="38"/>
      <c r="E40" s="43"/>
      <c r="F40" s="44"/>
      <c r="G40" s="44"/>
      <c r="H40" s="69"/>
      <c r="J40" s="51"/>
      <c r="K40" s="52">
        <v>88</v>
      </c>
      <c r="L40" s="57" t="s">
        <v>34</v>
      </c>
      <c r="M40" s="58">
        <v>0.14000000000000001</v>
      </c>
      <c r="N40" s="105">
        <f>M40*L45</f>
        <v>1775340.0000000002</v>
      </c>
      <c r="O40" s="106"/>
      <c r="P40" s="53"/>
      <c r="R40" s="114"/>
      <c r="S40" s="115">
        <v>111</v>
      </c>
      <c r="T40" s="126" t="s">
        <v>66</v>
      </c>
      <c r="U40" s="127">
        <v>0.02</v>
      </c>
      <c r="V40" s="277">
        <f>U40*T44</f>
        <v>253620</v>
      </c>
      <c r="W40" s="278"/>
      <c r="X40" s="116"/>
      <c r="Z40" s="153"/>
      <c r="AA40" s="154"/>
      <c r="AB40" s="154"/>
      <c r="AC40" s="164"/>
      <c r="AD40" s="303"/>
      <c r="AE40" s="303"/>
      <c r="AF40" s="155"/>
    </row>
    <row r="41" spans="2:32" x14ac:dyDescent="0.35">
      <c r="B41" s="68"/>
      <c r="C41" s="45" t="s">
        <v>8</v>
      </c>
      <c r="D41" s="46">
        <v>152172</v>
      </c>
      <c r="E41" s="47">
        <f>SUM(E36:E39)</f>
        <v>1</v>
      </c>
      <c r="F41" s="107">
        <f>SUM(F36:F39)</f>
        <v>152172</v>
      </c>
      <c r="G41" s="107"/>
      <c r="H41" s="69"/>
      <c r="J41" s="51"/>
      <c r="K41" s="52">
        <v>78</v>
      </c>
      <c r="L41" s="57" t="s">
        <v>35</v>
      </c>
      <c r="M41" s="58">
        <v>0.1</v>
      </c>
      <c r="N41" s="105">
        <f>M41*L45</f>
        <v>1268100</v>
      </c>
      <c r="O41" s="106"/>
      <c r="P41" s="53"/>
      <c r="R41" s="114"/>
      <c r="S41" s="115">
        <v>113</v>
      </c>
      <c r="T41" s="126" t="s">
        <v>67</v>
      </c>
      <c r="U41" s="127">
        <v>0.05</v>
      </c>
      <c r="V41" s="277">
        <f>U41*T44</f>
        <v>634050</v>
      </c>
      <c r="W41" s="278"/>
      <c r="X41" s="116"/>
      <c r="Z41" s="153"/>
      <c r="AA41" s="165" t="s">
        <v>8</v>
      </c>
      <c r="AB41" s="166">
        <v>46497000</v>
      </c>
      <c r="AC41" s="167">
        <f>SUM(AC36:AC39)</f>
        <v>1</v>
      </c>
      <c r="AD41" s="304">
        <f>SUM(AD36:AD39)</f>
        <v>46497000</v>
      </c>
      <c r="AE41" s="304"/>
      <c r="AF41" s="155"/>
    </row>
    <row r="42" spans="2:32" ht="15" thickBot="1" x14ac:dyDescent="0.4">
      <c r="B42" s="70"/>
      <c r="C42" s="71"/>
      <c r="D42" s="71"/>
      <c r="E42" s="71"/>
      <c r="F42" s="71"/>
      <c r="G42" s="71"/>
      <c r="H42" s="72"/>
      <c r="J42" s="51"/>
      <c r="K42" s="52">
        <v>68</v>
      </c>
      <c r="L42" s="57" t="s">
        <v>36</v>
      </c>
      <c r="M42" s="58">
        <v>0.125</v>
      </c>
      <c r="N42" s="105">
        <f>M42*L45</f>
        <v>1585125</v>
      </c>
      <c r="O42" s="106"/>
      <c r="P42" s="53"/>
      <c r="R42" s="114"/>
      <c r="S42" s="119">
        <v>108</v>
      </c>
      <c r="T42" s="128" t="s">
        <v>68</v>
      </c>
      <c r="U42" s="129">
        <v>0.08</v>
      </c>
      <c r="V42" s="280">
        <f>U42*T44</f>
        <v>1014480</v>
      </c>
      <c r="W42" s="281"/>
      <c r="X42" s="116"/>
      <c r="Z42" s="168"/>
      <c r="AA42" s="161"/>
      <c r="AB42" s="161"/>
      <c r="AC42" s="161"/>
      <c r="AD42" s="161"/>
      <c r="AE42" s="161"/>
      <c r="AF42" s="169"/>
    </row>
    <row r="43" spans="2:32" ht="15" thickBot="1" x14ac:dyDescent="0.4">
      <c r="J43" s="51"/>
      <c r="K43" s="63">
        <v>80</v>
      </c>
      <c r="L43" s="74" t="s">
        <v>37</v>
      </c>
      <c r="M43" s="75">
        <v>0.22</v>
      </c>
      <c r="N43" s="108">
        <f>M43*L45</f>
        <v>2789820</v>
      </c>
      <c r="O43" s="109"/>
      <c r="P43" s="53"/>
      <c r="R43" s="114"/>
      <c r="S43" s="115"/>
      <c r="T43" s="115"/>
      <c r="U43" s="115"/>
      <c r="V43" s="115"/>
      <c r="W43" s="115"/>
      <c r="X43" s="116"/>
      <c r="Z43" s="73"/>
      <c r="AA43" s="73"/>
      <c r="AB43" s="73"/>
      <c r="AC43" s="73"/>
      <c r="AD43" s="73"/>
      <c r="AE43" s="73"/>
      <c r="AF43" s="73"/>
    </row>
    <row r="44" spans="2:32" x14ac:dyDescent="0.35">
      <c r="J44" s="51"/>
      <c r="K44" s="52"/>
      <c r="L44" s="52"/>
      <c r="M44" s="52"/>
      <c r="N44" s="52"/>
      <c r="O44" s="52"/>
      <c r="P44" s="53"/>
      <c r="R44" s="114"/>
      <c r="S44" s="120" t="s">
        <v>8</v>
      </c>
      <c r="T44" s="121">
        <v>12681000</v>
      </c>
      <c r="U44" s="122">
        <f>SUM(U36:U42)</f>
        <v>1</v>
      </c>
      <c r="V44" s="279">
        <f>SUM(V36:V42)</f>
        <v>12681000</v>
      </c>
      <c r="W44" s="279"/>
      <c r="X44" s="116"/>
    </row>
    <row r="45" spans="2:32" ht="15" thickBot="1" x14ac:dyDescent="0.4">
      <c r="J45" s="51"/>
      <c r="K45" s="59" t="s">
        <v>8</v>
      </c>
      <c r="L45" s="60">
        <v>12681000</v>
      </c>
      <c r="M45" s="61">
        <f>SUM(M36:M43)</f>
        <v>1</v>
      </c>
      <c r="N45" s="110">
        <f>SUM(N36:N43)</f>
        <v>12681000</v>
      </c>
      <c r="O45" s="110"/>
      <c r="P45" s="53"/>
      <c r="R45" s="123"/>
      <c r="S45" s="119"/>
      <c r="T45" s="119"/>
      <c r="U45" s="119"/>
      <c r="V45" s="119"/>
      <c r="W45" s="119"/>
      <c r="X45" s="118"/>
    </row>
    <row r="46" spans="2:32" ht="15" thickBot="1" x14ac:dyDescent="0.4">
      <c r="J46" s="62"/>
      <c r="K46" s="63"/>
      <c r="L46" s="63"/>
      <c r="M46" s="63"/>
      <c r="N46" s="63"/>
      <c r="O46" s="63"/>
      <c r="P46" s="64"/>
      <c r="Q46" s="73"/>
    </row>
    <row r="47" spans="2:32" ht="31.5" thickBot="1" x14ac:dyDescent="0.75">
      <c r="C47" s="35"/>
      <c r="D47" s="35"/>
    </row>
    <row r="48" spans="2:32" x14ac:dyDescent="0.35">
      <c r="B48" s="170"/>
      <c r="C48" s="171"/>
      <c r="D48" s="171"/>
      <c r="E48" s="171"/>
      <c r="F48" s="171"/>
      <c r="G48" s="171"/>
      <c r="H48" s="172"/>
      <c r="J48" s="190"/>
      <c r="K48" s="191"/>
      <c r="L48" s="191"/>
      <c r="M48" s="191"/>
      <c r="N48" s="191"/>
      <c r="O48" s="191"/>
      <c r="P48" s="192"/>
      <c r="R48" s="210"/>
      <c r="S48" s="211"/>
      <c r="T48" s="211"/>
      <c r="U48" s="211"/>
      <c r="V48" s="211"/>
      <c r="W48" s="211"/>
      <c r="X48" s="212"/>
    </row>
    <row r="49" spans="2:24" ht="31" x14ac:dyDescent="0.7">
      <c r="B49" s="173"/>
      <c r="C49" s="293" t="s">
        <v>80</v>
      </c>
      <c r="D49" s="293"/>
      <c r="E49" s="174"/>
      <c r="F49" s="174"/>
      <c r="G49" s="174"/>
      <c r="H49" s="175"/>
      <c r="J49" s="193"/>
      <c r="K49" s="309" t="s">
        <v>86</v>
      </c>
      <c r="L49" s="309"/>
      <c r="M49" s="194"/>
      <c r="N49" s="194"/>
      <c r="O49" s="194"/>
      <c r="P49" s="195"/>
      <c r="R49" s="213"/>
      <c r="S49" s="323" t="s">
        <v>92</v>
      </c>
      <c r="T49" s="323"/>
      <c r="U49" s="214"/>
      <c r="V49" s="214"/>
      <c r="W49" s="214"/>
      <c r="X49" s="215"/>
    </row>
    <row r="50" spans="2:24" x14ac:dyDescent="0.35">
      <c r="B50" s="173"/>
      <c r="C50" s="174"/>
      <c r="D50" s="174"/>
      <c r="E50" s="174"/>
      <c r="F50" s="294" t="s">
        <v>9</v>
      </c>
      <c r="G50" s="294"/>
      <c r="H50" s="175"/>
      <c r="J50" s="193"/>
      <c r="K50" s="194"/>
      <c r="L50" s="194"/>
      <c r="M50" s="194"/>
      <c r="N50" s="310" t="s">
        <v>9</v>
      </c>
      <c r="O50" s="310"/>
      <c r="P50" s="195"/>
      <c r="R50" s="213"/>
      <c r="S50" s="214"/>
      <c r="T50" s="214"/>
      <c r="U50" s="214"/>
      <c r="V50" s="324" t="s">
        <v>9</v>
      </c>
      <c r="W50" s="324"/>
      <c r="X50" s="215"/>
    </row>
    <row r="51" spans="2:24" x14ac:dyDescent="0.35">
      <c r="B51" s="173"/>
      <c r="C51" s="176">
        <v>287</v>
      </c>
      <c r="D51" s="177" t="s">
        <v>80</v>
      </c>
      <c r="E51" s="178">
        <v>0.17</v>
      </c>
      <c r="F51" s="295">
        <f>E51*D58</f>
        <v>17246160</v>
      </c>
      <c r="G51" s="296"/>
      <c r="H51" s="175"/>
      <c r="J51" s="193"/>
      <c r="K51" s="196">
        <v>116</v>
      </c>
      <c r="L51" s="197" t="s">
        <v>87</v>
      </c>
      <c r="M51" s="198">
        <v>0.4</v>
      </c>
      <c r="N51" s="311">
        <f>M51*L57</f>
        <v>8454000</v>
      </c>
      <c r="O51" s="312"/>
      <c r="P51" s="195"/>
      <c r="R51" s="213"/>
      <c r="S51" s="216">
        <v>304</v>
      </c>
      <c r="T51" s="217" t="s">
        <v>93</v>
      </c>
      <c r="U51" s="218">
        <v>0.15</v>
      </c>
      <c r="V51" s="325">
        <f>U51*T57</f>
        <v>3804300</v>
      </c>
      <c r="W51" s="326"/>
      <c r="X51" s="215"/>
    </row>
    <row r="52" spans="2:24" x14ac:dyDescent="0.35">
      <c r="B52" s="173"/>
      <c r="C52" s="174">
        <v>298</v>
      </c>
      <c r="D52" s="179" t="s">
        <v>81</v>
      </c>
      <c r="E52" s="180">
        <v>0.13</v>
      </c>
      <c r="F52" s="297">
        <f>E52*D58</f>
        <v>13188240</v>
      </c>
      <c r="G52" s="298"/>
      <c r="H52" s="175"/>
      <c r="J52" s="193"/>
      <c r="K52" s="194">
        <v>32</v>
      </c>
      <c r="L52" s="199" t="s">
        <v>88</v>
      </c>
      <c r="M52" s="200">
        <v>0.2</v>
      </c>
      <c r="N52" s="313">
        <f>M52*L57</f>
        <v>4227000</v>
      </c>
      <c r="O52" s="314"/>
      <c r="P52" s="195"/>
      <c r="R52" s="213"/>
      <c r="S52" s="214">
        <v>305</v>
      </c>
      <c r="T52" s="219" t="s">
        <v>94</v>
      </c>
      <c r="U52" s="220">
        <v>0.1</v>
      </c>
      <c r="V52" s="327">
        <f>U52*T57</f>
        <v>2536200</v>
      </c>
      <c r="W52" s="328"/>
      <c r="X52" s="215"/>
    </row>
    <row r="53" spans="2:24" x14ac:dyDescent="0.35">
      <c r="B53" s="173"/>
      <c r="C53" s="174">
        <v>115</v>
      </c>
      <c r="D53" s="179" t="s">
        <v>82</v>
      </c>
      <c r="E53" s="180">
        <v>0.2</v>
      </c>
      <c r="F53" s="297">
        <f>E53*D58</f>
        <v>20289600</v>
      </c>
      <c r="G53" s="298"/>
      <c r="H53" s="175"/>
      <c r="J53" s="193"/>
      <c r="K53" s="194">
        <v>130</v>
      </c>
      <c r="L53" s="199" t="s">
        <v>89</v>
      </c>
      <c r="M53" s="200">
        <v>0.25</v>
      </c>
      <c r="N53" s="313">
        <f>M53*L57</f>
        <v>5283750</v>
      </c>
      <c r="O53" s="314"/>
      <c r="P53" s="195"/>
      <c r="R53" s="213"/>
      <c r="S53" s="214">
        <v>306</v>
      </c>
      <c r="T53" s="219" t="s">
        <v>95</v>
      </c>
      <c r="U53" s="220">
        <v>0.05</v>
      </c>
      <c r="V53" s="327">
        <f>U53*T57</f>
        <v>1268100</v>
      </c>
      <c r="W53" s="328"/>
      <c r="X53" s="215"/>
    </row>
    <row r="54" spans="2:24" x14ac:dyDescent="0.35">
      <c r="B54" s="173"/>
      <c r="C54" s="174">
        <v>99</v>
      </c>
      <c r="D54" s="179" t="s">
        <v>83</v>
      </c>
      <c r="E54" s="180">
        <v>0.33</v>
      </c>
      <c r="F54" s="297">
        <f>E54*D58</f>
        <v>33477840</v>
      </c>
      <c r="G54" s="298"/>
      <c r="H54" s="175"/>
      <c r="J54" s="193"/>
      <c r="K54" s="194">
        <v>118</v>
      </c>
      <c r="L54" s="199" t="s">
        <v>90</v>
      </c>
      <c r="M54" s="200">
        <v>0.1</v>
      </c>
      <c r="N54" s="313">
        <f>M54*L57</f>
        <v>2113500</v>
      </c>
      <c r="O54" s="314"/>
      <c r="P54" s="195"/>
      <c r="R54" s="213"/>
      <c r="S54" s="214">
        <v>308</v>
      </c>
      <c r="T54" s="219" t="s">
        <v>96</v>
      </c>
      <c r="U54" s="220">
        <v>0.3</v>
      </c>
      <c r="V54" s="327">
        <f>U54*T57</f>
        <v>7608600</v>
      </c>
      <c r="W54" s="328"/>
      <c r="X54" s="215"/>
    </row>
    <row r="55" spans="2:24" ht="15" thickBot="1" x14ac:dyDescent="0.4">
      <c r="B55" s="173"/>
      <c r="C55" s="174">
        <v>123</v>
      </c>
      <c r="D55" s="179" t="s">
        <v>84</v>
      </c>
      <c r="E55" s="180">
        <v>0.05</v>
      </c>
      <c r="F55" s="297">
        <f>E55*D58</f>
        <v>5072400</v>
      </c>
      <c r="G55" s="298"/>
      <c r="H55" s="175"/>
      <c r="J55" s="193"/>
      <c r="K55" s="201">
        <v>128</v>
      </c>
      <c r="L55" s="202" t="s">
        <v>91</v>
      </c>
      <c r="M55" s="203">
        <v>0.05</v>
      </c>
      <c r="N55" s="319">
        <f>M55*L57</f>
        <v>1056750</v>
      </c>
      <c r="O55" s="320"/>
      <c r="P55" s="195"/>
      <c r="R55" s="213"/>
      <c r="S55" s="221">
        <v>125</v>
      </c>
      <c r="T55" s="222" t="s">
        <v>97</v>
      </c>
      <c r="U55" s="223">
        <v>0.4</v>
      </c>
      <c r="V55" s="315">
        <f>U55*T57</f>
        <v>10144800</v>
      </c>
      <c r="W55" s="316"/>
      <c r="X55" s="215"/>
    </row>
    <row r="56" spans="2:24" ht="15" thickBot="1" x14ac:dyDescent="0.4">
      <c r="B56" s="173"/>
      <c r="C56" s="181">
        <v>143</v>
      </c>
      <c r="D56" s="182" t="s">
        <v>85</v>
      </c>
      <c r="E56" s="183">
        <v>0.12</v>
      </c>
      <c r="F56" s="307">
        <f>E56*D58</f>
        <v>12173760</v>
      </c>
      <c r="G56" s="308"/>
      <c r="H56" s="175"/>
      <c r="J56" s="193"/>
      <c r="K56" s="194"/>
      <c r="L56" s="194"/>
      <c r="M56" s="204"/>
      <c r="N56" s="321"/>
      <c r="O56" s="321"/>
      <c r="P56" s="195"/>
      <c r="R56" s="213"/>
      <c r="S56" s="214"/>
      <c r="T56" s="214"/>
      <c r="U56" s="224"/>
      <c r="V56" s="317"/>
      <c r="W56" s="317"/>
      <c r="X56" s="215"/>
    </row>
    <row r="57" spans="2:24" x14ac:dyDescent="0.35">
      <c r="B57" s="173"/>
      <c r="C57" s="174"/>
      <c r="D57" s="174"/>
      <c r="E57" s="184"/>
      <c r="F57" s="305"/>
      <c r="G57" s="305"/>
      <c r="H57" s="175"/>
      <c r="J57" s="193"/>
      <c r="K57" s="205" t="s">
        <v>8</v>
      </c>
      <c r="L57" s="206">
        <v>21135000</v>
      </c>
      <c r="M57" s="207">
        <f>SUM(M51:M55)</f>
        <v>1</v>
      </c>
      <c r="N57" s="322">
        <f>SUM(N51:N55)</f>
        <v>21135000</v>
      </c>
      <c r="O57" s="322"/>
      <c r="P57" s="195"/>
      <c r="R57" s="213"/>
      <c r="S57" s="225" t="s">
        <v>8</v>
      </c>
      <c r="T57" s="226">
        <v>25362000</v>
      </c>
      <c r="U57" s="227">
        <f>SUM(U51:U55)</f>
        <v>1</v>
      </c>
      <c r="V57" s="318">
        <f>SUM(V51:V55)</f>
        <v>25362000</v>
      </c>
      <c r="W57" s="318"/>
      <c r="X57" s="215"/>
    </row>
    <row r="58" spans="2:24" ht="15" thickBot="1" x14ac:dyDescent="0.4">
      <c r="B58" s="173"/>
      <c r="C58" s="185" t="s">
        <v>8</v>
      </c>
      <c r="D58" s="186">
        <v>101448000</v>
      </c>
      <c r="E58" s="187">
        <f>SUM(E51:E56)</f>
        <v>1</v>
      </c>
      <c r="F58" s="306">
        <f>SUM(F51:F56)</f>
        <v>101448000</v>
      </c>
      <c r="G58" s="306"/>
      <c r="H58" s="175"/>
      <c r="J58" s="208"/>
      <c r="K58" s="201"/>
      <c r="L58" s="201"/>
      <c r="M58" s="201"/>
      <c r="N58" s="201"/>
      <c r="O58" s="201"/>
      <c r="P58" s="209"/>
      <c r="R58" s="228"/>
      <c r="S58" s="221"/>
      <c r="T58" s="221"/>
      <c r="U58" s="221"/>
      <c r="V58" s="221"/>
      <c r="W58" s="221"/>
      <c r="X58" s="229"/>
    </row>
    <row r="59" spans="2:24" ht="15" thickBot="1" x14ac:dyDescent="0.4">
      <c r="B59" s="188"/>
      <c r="C59" s="181"/>
      <c r="D59" s="181"/>
      <c r="E59" s="181"/>
      <c r="F59" s="181"/>
      <c r="G59" s="181"/>
      <c r="H59" s="189"/>
      <c r="J59" s="73"/>
      <c r="K59" s="73"/>
      <c r="L59" s="73"/>
      <c r="M59" s="73"/>
      <c r="N59" s="73"/>
      <c r="O59" s="73"/>
      <c r="P59" s="73"/>
    </row>
    <row r="64" spans="2:24" ht="31" x14ac:dyDescent="0.7">
      <c r="B64" s="35" t="s">
        <v>10</v>
      </c>
    </row>
    <row r="65" spans="2:2" x14ac:dyDescent="0.35">
      <c r="B65" t="s">
        <v>11</v>
      </c>
    </row>
  </sheetData>
  <mergeCells count="103">
    <mergeCell ref="V55:W55"/>
    <mergeCell ref="V56:W56"/>
    <mergeCell ref="V57:W57"/>
    <mergeCell ref="N55:O55"/>
    <mergeCell ref="N56:O56"/>
    <mergeCell ref="N57:O57"/>
    <mergeCell ref="S49:T49"/>
    <mergeCell ref="V50:W50"/>
    <mergeCell ref="V51:W51"/>
    <mergeCell ref="V52:W52"/>
    <mergeCell ref="V53:W53"/>
    <mergeCell ref="V54:W54"/>
    <mergeCell ref="F55:G55"/>
    <mergeCell ref="F57:G57"/>
    <mergeCell ref="F58:G58"/>
    <mergeCell ref="F56:G56"/>
    <mergeCell ref="K49:L49"/>
    <mergeCell ref="N50:O50"/>
    <mergeCell ref="N51:O51"/>
    <mergeCell ref="N52:O52"/>
    <mergeCell ref="N53:O53"/>
    <mergeCell ref="N54:O54"/>
    <mergeCell ref="C49:D49"/>
    <mergeCell ref="F50:G50"/>
    <mergeCell ref="F51:G51"/>
    <mergeCell ref="F52:G52"/>
    <mergeCell ref="F53:G53"/>
    <mergeCell ref="F54:G54"/>
    <mergeCell ref="AD37:AE37"/>
    <mergeCell ref="AD38:AE38"/>
    <mergeCell ref="AD39:AE39"/>
    <mergeCell ref="AD40:AE40"/>
    <mergeCell ref="AD41:AE41"/>
    <mergeCell ref="AD12:AE12"/>
    <mergeCell ref="AD13:AE13"/>
    <mergeCell ref="AA34:AB34"/>
    <mergeCell ref="AD35:AE35"/>
    <mergeCell ref="AD36:AE36"/>
    <mergeCell ref="V41:W41"/>
    <mergeCell ref="V44:W44"/>
    <mergeCell ref="V42:W42"/>
    <mergeCell ref="AA5:AB5"/>
    <mergeCell ref="AD6:AE6"/>
    <mergeCell ref="AD7:AE7"/>
    <mergeCell ref="AD8:AE8"/>
    <mergeCell ref="AD9:AE9"/>
    <mergeCell ref="AD10:AE10"/>
    <mergeCell ref="AD11:AE11"/>
    <mergeCell ref="V35:W35"/>
    <mergeCell ref="V36:W36"/>
    <mergeCell ref="V37:W37"/>
    <mergeCell ref="V38:W38"/>
    <mergeCell ref="V39:W39"/>
    <mergeCell ref="V40:W40"/>
    <mergeCell ref="V23:W23"/>
    <mergeCell ref="V22:W22"/>
    <mergeCell ref="V21:W21"/>
    <mergeCell ref="V20:W20"/>
    <mergeCell ref="V19:W19"/>
    <mergeCell ref="V18:W18"/>
    <mergeCell ref="V30:W30"/>
    <mergeCell ref="V28:W28"/>
    <mergeCell ref="V27:W27"/>
    <mergeCell ref="V26:W26"/>
    <mergeCell ref="V25:W25"/>
    <mergeCell ref="V24:W24"/>
    <mergeCell ref="V12:W12"/>
    <mergeCell ref="V13:W13"/>
    <mergeCell ref="V14:W14"/>
    <mergeCell ref="V15:W15"/>
    <mergeCell ref="V16:W16"/>
    <mergeCell ref="V17:W17"/>
    <mergeCell ref="V6:W6"/>
    <mergeCell ref="V7:W7"/>
    <mergeCell ref="V8:W8"/>
    <mergeCell ref="V9:W9"/>
    <mergeCell ref="V10:W10"/>
    <mergeCell ref="V11:W11"/>
    <mergeCell ref="S5:T5"/>
    <mergeCell ref="S34:T34"/>
    <mergeCell ref="N12:O12"/>
    <mergeCell ref="N19:O19"/>
    <mergeCell ref="N17:O17"/>
    <mergeCell ref="N16:O16"/>
    <mergeCell ref="N15:O15"/>
    <mergeCell ref="N14:O14"/>
    <mergeCell ref="N13:O13"/>
    <mergeCell ref="N6:O6"/>
    <mergeCell ref="N7:O7"/>
    <mergeCell ref="N8:O8"/>
    <mergeCell ref="N9:O9"/>
    <mergeCell ref="N10:O10"/>
    <mergeCell ref="N11:O11"/>
    <mergeCell ref="F14:G14"/>
    <mergeCell ref="C5:D5"/>
    <mergeCell ref="K5:L5"/>
    <mergeCell ref="F6:G6"/>
    <mergeCell ref="F7:G7"/>
    <mergeCell ref="F8:G8"/>
    <mergeCell ref="F9:G9"/>
    <mergeCell ref="F10:G10"/>
    <mergeCell ref="F11:G11"/>
    <mergeCell ref="F12:G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FAFD-DF6C-4299-9677-FA90A97142AC}">
  <sheetPr>
    <tabColor rgb="FFFFC000"/>
  </sheetPr>
  <dimension ref="B2:J16"/>
  <sheetViews>
    <sheetView topLeftCell="A7" workbookViewId="0">
      <selection activeCell="D15" sqref="D15"/>
    </sheetView>
  </sheetViews>
  <sheetFormatPr baseColWidth="10" defaultRowHeight="14.5" x14ac:dyDescent="0.35"/>
  <cols>
    <col min="1" max="1" width="3" customWidth="1"/>
    <col min="2" max="2" width="9.26953125" customWidth="1"/>
    <col min="3" max="3" width="21.36328125" customWidth="1"/>
    <col min="4" max="4" width="13.90625" customWidth="1"/>
    <col min="5" max="5" width="19.36328125" bestFit="1" customWidth="1"/>
  </cols>
  <sheetData>
    <row r="2" spans="2:10" ht="31" x14ac:dyDescent="0.7">
      <c r="B2" s="230" t="s">
        <v>61</v>
      </c>
      <c r="C2" s="230"/>
    </row>
    <row r="3" spans="2:10" s="231" customFormat="1" ht="17" customHeight="1" x14ac:dyDescent="0.35">
      <c r="B3" s="234" t="s">
        <v>103</v>
      </c>
      <c r="C3" s="232"/>
      <c r="D3" s="233">
        <v>12681000</v>
      </c>
    </row>
    <row r="4" spans="2:10" ht="17" customHeight="1" x14ac:dyDescent="0.7">
      <c r="B4" s="230"/>
      <c r="C4" s="230"/>
    </row>
    <row r="5" spans="2:10" x14ac:dyDescent="0.35">
      <c r="B5" s="231" t="s">
        <v>98</v>
      </c>
      <c r="C5" s="231" t="s">
        <v>99</v>
      </c>
      <c r="D5" s="231" t="s">
        <v>100</v>
      </c>
      <c r="E5" s="235" t="s">
        <v>101</v>
      </c>
      <c r="G5" t="s">
        <v>105</v>
      </c>
      <c r="J5" s="239">
        <v>500000</v>
      </c>
    </row>
    <row r="6" spans="2:10" x14ac:dyDescent="0.35">
      <c r="B6" s="236">
        <v>22</v>
      </c>
      <c r="C6" t="s">
        <v>62</v>
      </c>
      <c r="D6" s="240">
        <v>0.08</v>
      </c>
      <c r="E6" s="238">
        <f t="shared" ref="E6:E15" si="0">D6*$D$3</f>
        <v>1014480</v>
      </c>
      <c r="G6" t="s">
        <v>106</v>
      </c>
      <c r="J6" s="239">
        <v>4227000</v>
      </c>
    </row>
    <row r="7" spans="2:10" x14ac:dyDescent="0.35">
      <c r="B7" s="236">
        <v>103</v>
      </c>
      <c r="C7" t="s">
        <v>63</v>
      </c>
      <c r="D7" s="240">
        <v>0.13</v>
      </c>
      <c r="E7" s="238">
        <f t="shared" si="0"/>
        <v>1648530</v>
      </c>
    </row>
    <row r="8" spans="2:10" x14ac:dyDescent="0.35">
      <c r="B8" s="236">
        <v>108</v>
      </c>
      <c r="C8" t="s">
        <v>68</v>
      </c>
      <c r="D8" s="241">
        <v>0.01</v>
      </c>
      <c r="E8" s="238">
        <f t="shared" si="0"/>
        <v>126810</v>
      </c>
    </row>
    <row r="9" spans="2:10" x14ac:dyDescent="0.35">
      <c r="B9" s="236">
        <v>109</v>
      </c>
      <c r="C9" t="s">
        <v>65</v>
      </c>
      <c r="D9" s="241">
        <v>0.09</v>
      </c>
      <c r="E9" s="238">
        <f t="shared" si="0"/>
        <v>1141290</v>
      </c>
    </row>
    <row r="10" spans="2:10" x14ac:dyDescent="0.35">
      <c r="B10" s="236">
        <v>111</v>
      </c>
      <c r="C10" t="s">
        <v>66</v>
      </c>
      <c r="D10" s="241">
        <v>5.0000000000000001E-3</v>
      </c>
      <c r="E10" s="238">
        <f t="shared" si="0"/>
        <v>63405</v>
      </c>
    </row>
    <row r="11" spans="2:10" x14ac:dyDescent="0.35">
      <c r="B11" s="236">
        <v>112</v>
      </c>
      <c r="C11" t="s">
        <v>108</v>
      </c>
      <c r="D11" s="242">
        <v>0.1</v>
      </c>
      <c r="E11" s="238">
        <f t="shared" si="0"/>
        <v>1268100</v>
      </c>
    </row>
    <row r="12" spans="2:10" x14ac:dyDescent="0.35">
      <c r="B12" s="236">
        <v>113</v>
      </c>
      <c r="C12" t="s">
        <v>67</v>
      </c>
      <c r="D12" s="240">
        <v>0.05</v>
      </c>
      <c r="E12" s="238">
        <f t="shared" si="0"/>
        <v>634050</v>
      </c>
    </row>
    <row r="13" spans="2:10" x14ac:dyDescent="0.35">
      <c r="B13" s="243">
        <v>142</v>
      </c>
      <c r="C13" s="244" t="s">
        <v>64</v>
      </c>
      <c r="D13" s="245">
        <v>0.33500000000000002</v>
      </c>
      <c r="E13" s="246">
        <f t="shared" si="0"/>
        <v>4248135</v>
      </c>
    </row>
    <row r="14" spans="2:10" x14ac:dyDescent="0.35">
      <c r="B14" s="236">
        <v>232</v>
      </c>
      <c r="C14" t="s">
        <v>107</v>
      </c>
      <c r="D14" s="242">
        <v>0.09</v>
      </c>
      <c r="E14" s="238">
        <f t="shared" si="0"/>
        <v>1141290</v>
      </c>
    </row>
    <row r="15" spans="2:10" x14ac:dyDescent="0.35">
      <c r="B15" s="236">
        <v>234</v>
      </c>
      <c r="C15" t="s">
        <v>104</v>
      </c>
      <c r="D15" s="240">
        <v>0.11</v>
      </c>
      <c r="E15" s="238">
        <f t="shared" si="0"/>
        <v>1394910</v>
      </c>
    </row>
    <row r="16" spans="2:10" x14ac:dyDescent="0.35">
      <c r="B16" t="s">
        <v>102</v>
      </c>
      <c r="D16" s="237">
        <f>SUBTOTAL(109,Tabelle1[Population %])</f>
        <v>1</v>
      </c>
      <c r="E16" s="238">
        <f>SUBTOTAL(109,Tabelle1[State Population])</f>
        <v>12681000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0291-0871-4F7D-BDCA-5E2BE0CDB349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Westeros Population</vt:lpstr>
      <vt:lpstr>Crownlands</vt:lpstr>
      <vt:lpstr>Essos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Tantow</dc:creator>
  <cp:lastModifiedBy>Richard Tantow</cp:lastModifiedBy>
  <dcterms:created xsi:type="dcterms:W3CDTF">2021-09-13T10:29:18Z</dcterms:created>
  <dcterms:modified xsi:type="dcterms:W3CDTF">2025-01-05T03:42:14Z</dcterms:modified>
</cp:coreProperties>
</file>