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PPS" sheetId="2" r:id="rId5"/>
    <sheet state="visible" name="Realse BackLog" sheetId="3" r:id="rId6"/>
    <sheet state="visible" name="Sprint BackLog" sheetId="4" r:id="rId7"/>
    <sheet state="visible" name="Tiến độ" sheetId="5" r:id="rId8"/>
    <sheet state="visible" name="Thời gian" sheetId="6" r:id="rId9"/>
  </sheets>
  <definedNames>
    <definedName hidden="1" localSheetId="4" name="Z_51B50E2E_B43E_49A6_8E76_BC6259CE8645_.wvu.FilterData">'Tiến độ'!$A$1:$Q$55</definedName>
    <definedName hidden="1" localSheetId="4" name="Z_5B86E1DC_6449_48F3_94AB_78F187A28ACA_.wvu.FilterData">'Tiến độ'!$A$1:$Q$55</definedName>
    <definedName hidden="1" localSheetId="4" name="Z_62FFEE47_BC73_462B_B416_F1ABA801C3B1_.wvu.FilterData">'Tiến độ'!$A$1:$Q$55</definedName>
    <definedName hidden="1" localSheetId="4" name="Z_7294D515_8722_44B8_AA5C_C737E1FB3D30_.wvu.FilterData">'Tiến độ'!$A$1:$Q$55</definedName>
    <definedName hidden="1" localSheetId="4" name="Z_6C8A39B8_7B37_4F63_B687_EE266AEA450D_.wvu.FilterData">'Tiến độ'!$A$1:$Q$55</definedName>
    <definedName hidden="1" localSheetId="4" name="Z_F9397CB9_6867_4D5C_B25E_4B6765D09C8B_.wvu.FilterData">'Tiến độ'!$A$1:$Q$55</definedName>
  </definedNames>
  <calcPr/>
  <customWorkbookViews>
    <customWorkbookView activeSheetId="0" maximized="1" windowHeight="0" windowWidth="0" guid="{F9397CB9-6867-4D5C-B25E-4B6765D09C8B}" name="Bộ lọc 5"/>
    <customWorkbookView activeSheetId="0" maximized="1" windowHeight="0" windowWidth="0" guid="{62FFEE47-BC73-462B-B416-F1ABA801C3B1}" name="Bộ lọc 6"/>
    <customWorkbookView activeSheetId="0" maximized="1" windowHeight="0" windowWidth="0" guid="{7294D515-8722-44B8-AA5C-C737E1FB3D30}" name="Bộ lọc 3"/>
    <customWorkbookView activeSheetId="0" maximized="1" windowHeight="0" windowWidth="0" guid="{51B50E2E-B43E-49A6-8E76-BC6259CE8645}" name="Bộ lọc 4"/>
    <customWorkbookView activeSheetId="0" maximized="1" windowHeight="0" windowWidth="0" guid="{5B86E1DC-6449-48F3-94AB-78F187A28ACA}" name="Bộ lọc 1"/>
    <customWorkbookView activeSheetId="0" maximized="1" windowHeight="0" windowWidth="0" guid="{6C8A39B8-7B37-4F63-B687-EE266AEA450D}" name="Bộ lọc 2"/>
  </customWorkbookViews>
  <extLst>
    <ext uri="GoogleSheetsCustomDataVersion2">
      <go:sheetsCustomData xmlns:go="http://customooxmlschemas.google.com/" r:id="rId10" roundtripDataChecksum="kyr79/cFERYLehEdOCqrHR5UwbxJSZmVdkBFvj5f8i4="/>
    </ext>
  </extLst>
</workbook>
</file>

<file path=xl/sharedStrings.xml><?xml version="1.0" encoding="utf-8"?>
<sst xmlns="http://schemas.openxmlformats.org/spreadsheetml/2006/main" count="1231" uniqueCount="539">
  <si>
    <t>GIỚI THIỆU DƯ ÁN</t>
  </si>
  <si>
    <t>Phần mềm đặt mua đồ ăn trực tuyến Kiwi</t>
  </si>
  <si>
    <t>Phần mềm cho phép doanh nghiệp tự tay xây dựng một thị trường kinh tế đồ ăn, cho phép người dùng mua, bán thức ăn thông qua ứng dụng</t>
  </si>
  <si>
    <t>ID</t>
  </si>
  <si>
    <t>STORY / FEATURE / REQUEST</t>
  </si>
  <si>
    <t>Priority</t>
  </si>
  <si>
    <t>Business Value</t>
  </si>
  <si>
    <t>Acceptance Criteria</t>
  </si>
  <si>
    <t>State</t>
  </si>
  <si>
    <t>Note</t>
  </si>
  <si>
    <t>As a/an
[User role]</t>
  </si>
  <si>
    <t xml:space="preserve">I want to [Goal]  </t>
  </si>
  <si>
    <t xml:space="preserve">So that
[reason] </t>
  </si>
  <si>
    <t>RQ01</t>
  </si>
  <si>
    <t>User</t>
  </si>
  <si>
    <t>Đăng ký tài khoản</t>
  </si>
  <si>
    <t>Để tạo tài khoản đăng nhập vào app</t>
  </si>
  <si>
    <t>Medium</t>
  </si>
  <si>
    <t>Mới</t>
  </si>
  <si>
    <t>RQ02</t>
  </si>
  <si>
    <t>Đăng nhập tài khoản</t>
  </si>
  <si>
    <t>Để sử dụng app</t>
  </si>
  <si>
    <t>Username &amp; Password</t>
  </si>
  <si>
    <t>RQ03</t>
  </si>
  <si>
    <t>Sử dụng tài khoản từ gmail</t>
  </si>
  <si>
    <t>Để tạo và sử dụng tài khoản nhanh chóng</t>
  </si>
  <si>
    <t>RQ04</t>
  </si>
  <si>
    <t>Thay đổi mật khẩu</t>
  </si>
  <si>
    <t>Để thay đổi mật khẩu đăng nhập app bằng gmail cá nhân</t>
  </si>
  <si>
    <t>Low</t>
  </si>
  <si>
    <t>RQ05</t>
  </si>
  <si>
    <t>Lấy lại mật khẩu</t>
  </si>
  <si>
    <t>Để lấy lại quyền sử dụng tài khoản bằng tài khoản gmail khi quên mật khẩu</t>
  </si>
  <si>
    <t>RQ06</t>
  </si>
  <si>
    <t>Có thể nhập thông tin giao hàng</t>
  </si>
  <si>
    <t>Để người giao hàng biết nơi giao hàng và người sử dụng biết khi nào món ăn đến</t>
  </si>
  <si>
    <t>Địa chỉ và số điện thoại</t>
  </si>
  <si>
    <t>RQ07</t>
  </si>
  <si>
    <t>Có thể xem tất cả các món ăn có trong app</t>
  </si>
  <si>
    <t>Cho tôi nhìn thấy những món ăn mà bản thân có thể đặt và quảng bá món ăn của bản thân</t>
  </si>
  <si>
    <t>High</t>
  </si>
  <si>
    <t>RQ08</t>
  </si>
  <si>
    <t>Có thể xem tất cả các sự kiện của app</t>
  </si>
  <si>
    <t>Cho tôi biết ứng dụng đang có sự kiện giảm giá gì</t>
  </si>
  <si>
    <t>Khi người quản lý tạo sự kiện, 1 tin nhắn thông báo tham gia sẽ được gửi đến nhà hàng để hỏi ý kiến đồng ý sự kiện. Những nhà tham gia, món ăn của họ sẽ được gợi ý nhiều hơn</t>
  </si>
  <si>
    <t>RQ09</t>
  </si>
  <si>
    <t>Có tính năng hiển thị chi tiết nhà hàng</t>
  </si>
  <si>
    <t>Để người dùng nắm rõ thông tin nhà hàng</t>
  </si>
  <si>
    <t>RQ10</t>
  </si>
  <si>
    <t>Có tính năng hiển thị chi tiết món ăn</t>
  </si>
  <si>
    <t>Để người dùng nắm rõ thông tin món ăn</t>
  </si>
  <si>
    <t>Cung cấp thông tin như nguyên liệu, hình ảnh, giá tiền, đánh giá, bình luận, thời gian vận chuyển</t>
  </si>
  <si>
    <t>RQ11</t>
  </si>
  <si>
    <t>Thêm nhà hàng vào mục nhà hàng yêu thích</t>
  </si>
  <si>
    <t>Để dễ dàng truy cập nhà hàng yêu thích của tôi</t>
  </si>
  <si>
    <t>RQ12</t>
  </si>
  <si>
    <t>Xóa nhà hàng khỏi mục yêu thích</t>
  </si>
  <si>
    <t>Để thay đổi danh sách nhà hàng yêu thích của tôi</t>
  </si>
  <si>
    <t>RQ13</t>
  </si>
  <si>
    <t>Thêm món ăn vào mục yêu thích</t>
  </si>
  <si>
    <t>Để nhanh chóng tìm ra món ăn mà tôi yêu thích</t>
  </si>
  <si>
    <t>RQ14</t>
  </si>
  <si>
    <t>Xóa món ăn khỏi mục yêu thích</t>
  </si>
  <si>
    <t>Để thay đổi danh sách món ăn yêu thích của tôi</t>
  </si>
  <si>
    <t>RQ15</t>
  </si>
  <si>
    <t>Thêm món ăn vào giỏ hàng</t>
  </si>
  <si>
    <t>Để tạo danh sách mua hàng</t>
  </si>
  <si>
    <t>RQ16</t>
  </si>
  <si>
    <t>Có thông báo khi thêm món ăn mới vào giỏ hàng</t>
  </si>
  <si>
    <t>Để tôi có thể biết bản thân mình đã thêm 1 vật phẩm vào giỏ hàng</t>
  </si>
  <si>
    <t>RQ17</t>
  </si>
  <si>
    <t>Cập nhật giỏ hàng</t>
  </si>
  <si>
    <t>Thêm hoặc bớt sản phẩm đơn hàng có trong giỏ hàng</t>
  </si>
  <si>
    <t>Món ăn không thể giảm xuống 0</t>
  </si>
  <si>
    <t>RQ18</t>
  </si>
  <si>
    <t>Xóa món ăn trong giỏ hàng</t>
  </si>
  <si>
    <t>Xóa 1 món ăn của giỏ hàng</t>
  </si>
  <si>
    <t>Không quan trọng số lượng khi bị xóa</t>
  </si>
  <si>
    <t>RQ19</t>
  </si>
  <si>
    <t>Liên kết với những phương thức thanh toán ứng dụng cung cấp</t>
  </si>
  <si>
    <t>Giúp người dùng có nhiều lựa chọn thanh toán</t>
  </si>
  <si>
    <t>Có ít nhất từ 2 -3 phương thức thanh toán</t>
  </si>
  <si>
    <t>RQ20</t>
  </si>
  <si>
    <t>Có tính năng xác định phương thức thanh toán mặc định</t>
  </si>
  <si>
    <t>Giúp người dùng nhanh chóng chọn ra phương thức thanh toán của bản thân</t>
  </si>
  <si>
    <t>RQ21</t>
  </si>
  <si>
    <t xml:space="preserve">Đặt hàng </t>
  </si>
  <si>
    <t>Để tôi xác nhận đơn hàng</t>
  </si>
  <si>
    <t>RQ22</t>
  </si>
  <si>
    <t>Xác nhận thông tin người nhận</t>
  </si>
  <si>
    <t>Để người dùng nhập lại thông tin như nơi vận chuyển hoặc họ tên người nhận vì mục đích cá nhân</t>
  </si>
  <si>
    <t>Có đầy đủ thông tin mới cho qua xác nhận phương thức thanh toán</t>
  </si>
  <si>
    <t>RQ23</t>
  </si>
  <si>
    <t>Xác nhận phương thức thanh toán</t>
  </si>
  <si>
    <t>Cho người dùng xác định phương thức thanh toán mà họ muốn sử dụng cho hóa đơn này</t>
  </si>
  <si>
    <t>Hiện tại chỉ có thể dùng phương thức thanh toán trực tiếp, giá thành cao hơn 10%</t>
  </si>
  <si>
    <t>RQ24</t>
  </si>
  <si>
    <t>Có tính năng tìm kiếm</t>
  </si>
  <si>
    <t>Để tìm kiếm món ăn hoặc nhà hàng yêu thích</t>
  </si>
  <si>
    <t>Hiển thị hết tất cả món ăn cùng với nội dung tìm kiếm rồi mới hiển thị nhà hàng có cùng nội dung tìm kiếm</t>
  </si>
  <si>
    <t>RQ25</t>
  </si>
  <si>
    <t>Có chế độ sáng tối</t>
  </si>
  <si>
    <t>Để khách hàng có thể thay đổi giao diện theo ý thích</t>
  </si>
  <si>
    <t>RQ26</t>
  </si>
  <si>
    <t>Có tính năng bật tắt thông báo đẩy</t>
  </si>
  <si>
    <t>Cung cấp quyền đưa thông báo của ứng dụng đến tôi</t>
  </si>
  <si>
    <t>RQ27</t>
  </si>
  <si>
    <t>Có thông báo đẩy mỗi ngày</t>
  </si>
  <si>
    <t>Để thông báo thông tin với người sử dụng về các chương trình trên phần statusbar</t>
  </si>
  <si>
    <t>RQ28</t>
  </si>
  <si>
    <t>Có tính năng phản ánh một vấn đề</t>
  </si>
  <si>
    <t>Để yêu cầu người quản lý ứng dụng xử lý một lỗi, vấn đề mà họ đang gặp phải</t>
  </si>
  <si>
    <t>RQ29</t>
  </si>
  <si>
    <t>Có tính năng đánh giá nhà hàng</t>
  </si>
  <si>
    <t>Để chia sẻ ý kiến cá nhân về nhà hàng bằng cách đánh giá từ 1 đến 5 ngôi sao</t>
  </si>
  <si>
    <t>Chỉ cho phép người từng sử dụng dịch vụ của nhà hàng được đánh giá</t>
  </si>
  <si>
    <t>RQ30</t>
  </si>
  <si>
    <t>Có tính năng đánh giá món ăn</t>
  </si>
  <si>
    <t>Để chia sẻ ý kiến cá nhân về món ăn bằng cách đánh giá từ 1 đến 5 ngôi sao</t>
  </si>
  <si>
    <t>RQ31</t>
  </si>
  <si>
    <t>Có tính năng cập nhật đánh giá đơn hàng</t>
  </si>
  <si>
    <t>Để thay đổi ý kiến đánh giá về nhà hàng</t>
  </si>
  <si>
    <t>RQ32</t>
  </si>
  <si>
    <t>Có tính năng cập nhật đánh giá món ăn</t>
  </si>
  <si>
    <t>Để thay đổi ý kiến đánh giá về món ăn</t>
  </si>
  <si>
    <t>RQ33</t>
  </si>
  <si>
    <t>Có tính năng bình luận món ăn</t>
  </si>
  <si>
    <t>Để chia sẻ kinh nghiệm của bản thân với mọi người về món ăn cụ thể</t>
  </si>
  <si>
    <t>Chỉ cho phép người từng mua món ăn được bình luận</t>
  </si>
  <si>
    <t>RQ34</t>
  </si>
  <si>
    <t>Có tính năng sửa bình luận món ăn</t>
  </si>
  <si>
    <t>Cho phép người dùng cập nhật ý kiến về món ăn</t>
  </si>
  <si>
    <t>RQ35</t>
  </si>
  <si>
    <t>Có tính năng xóa bình luận món ăn</t>
  </si>
  <si>
    <t>Để xóa bình luận của bản thân về món ăn</t>
  </si>
  <si>
    <t>RQ36</t>
  </si>
  <si>
    <t>Có tính năng tố cáo 1 nhà hàng</t>
  </si>
  <si>
    <t>Tố cáo một nhà hàng sử dụng ứng dụng trái với mục đích buôn bán lành mạnh</t>
  </si>
  <si>
    <t>RQ37</t>
  </si>
  <si>
    <t>Có tính năng tố cáo 1 món ăn</t>
  </si>
  <si>
    <t>Tố cáo một món ăn không hợp lệ</t>
  </si>
  <si>
    <t>RQ38</t>
  </si>
  <si>
    <t>Theo dõi đơn hàng</t>
  </si>
  <si>
    <t>Để quản lý đơn hàng mới đặt và những món ăn đã nhận được</t>
  </si>
  <si>
    <t>RQ39</t>
  </si>
  <si>
    <t>Hủy đơn hàng</t>
  </si>
  <si>
    <t>Để hoàn tác đơn hàng đã được đặt mua từ trước mà bản thân không còn nhu cầu ở hiện tại</t>
  </si>
  <si>
    <t>Chỉ cho phép hủy trong vòng 5 phút kể từ lúc đặt hàng</t>
  </si>
  <si>
    <t>RQ40</t>
  </si>
  <si>
    <t>Seller</t>
  </si>
  <si>
    <t>Có tính năng tạo nhà hàng buôn bán của bản thân</t>
  </si>
  <si>
    <t>Để tạo nhà hàng buôn bán của bản thân, bán những món ăn mà mình hoặc tổ chức của bản thân làm ra</t>
  </si>
  <si>
    <t>RQ41</t>
  </si>
  <si>
    <t>Có tính năng cập nhật thông tin nhà hàng</t>
  </si>
  <si>
    <t>Để thay đổi thông tin nhà hàng</t>
  </si>
  <si>
    <t>Chỉ thay đổi thông tin, không bao gồm đánh giá, món ăn</t>
  </si>
  <si>
    <t>RQ42</t>
  </si>
  <si>
    <t>Vô hiệu hóa nhà hàng</t>
  </si>
  <si>
    <t>Để có thể dừng việc buôn bán trên app bất kỳ lúc nào</t>
  </si>
  <si>
    <t>Chủ nhà hàng có thể lựa chọn giữa tạm ngừng buôn bán trong 1 thời gian và xóa nhà hàng vĩnh viễn</t>
  </si>
  <si>
    <t>RQ43</t>
  </si>
  <si>
    <t>Có tính năng tạo món ăn trong nhà hàng của mình</t>
  </si>
  <si>
    <t>Đăng món ăn mà bản thân sẽ bán trong nhà hàng</t>
  </si>
  <si>
    <t>RQ44</t>
  </si>
  <si>
    <t>Chọn món ăn tượng trưng của nhà hàng</t>
  </si>
  <si>
    <t>Giúp cho người mua biết rõ quán ăn tự hào về món ăn nào</t>
  </si>
  <si>
    <t>RQ45</t>
  </si>
  <si>
    <t>Có tính năng cập nhật món ăn</t>
  </si>
  <si>
    <t>Để thay đổi món ăn hoặc hình ảnh thương mại của món ăn</t>
  </si>
  <si>
    <t>RQ46</t>
  </si>
  <si>
    <t>Có tính năng vô hiệu hóa món ăn</t>
  </si>
  <si>
    <t>Để ngưng bán món án của nhà hàng của mình</t>
  </si>
  <si>
    <t>Chủ nhà hàng có thể lựa chọn giữa tạm ngừng buôn bán trong 1 thời gian và xóa món ăn vĩnh viễn</t>
  </si>
  <si>
    <t>RQ47</t>
  </si>
  <si>
    <t>Có khả năng đồng ý nhận đơn hàng</t>
  </si>
  <si>
    <t>Có khả năng không nhận đơn hàng vô lý, mang lại ảnh hưởng xấu cho nhà hàng</t>
  </si>
  <si>
    <t>Người bán hàng tự đặt ra giới hạn 1 lần bán là số lượng bao nhiêu để tránh tổn thất nhiều khi bị hủy đơn hàng</t>
  </si>
  <si>
    <t>RQ48</t>
  </si>
  <si>
    <t>Theo dõi trạng thái đơn hàng</t>
  </si>
  <si>
    <t>Cho người bán biết vị trí và trạng thái của đơn hàng sau khi rời khỏi quán</t>
  </si>
  <si>
    <t>RQ49</t>
  </si>
  <si>
    <t>Có tính năng theo dõi lượt đánh giá nhà hàng</t>
  </si>
  <si>
    <t>Cho người bán biết những ai đã đánh giá nhà hàng</t>
  </si>
  <si>
    <t>RQ50</t>
  </si>
  <si>
    <t>Có tính năng theo dõi lượt đánh giá món ăn</t>
  </si>
  <si>
    <t>Cho người dùng biết những ai đã đánh giá món ăn</t>
  </si>
  <si>
    <t>RQ51</t>
  </si>
  <si>
    <t>Có tính năng xem những lời bình luận về món ăn của mình</t>
  </si>
  <si>
    <t>Cho người bán biết cảm nghĩ của mọi người về món ăn của mình</t>
  </si>
  <si>
    <t>RQ52</t>
  </si>
  <si>
    <t>Có tính năng cập nhật trạng thái đơn hàng</t>
  </si>
  <si>
    <t>Để thay đổi trạng thái vận chuyển của đơn hàng</t>
  </si>
  <si>
    <t>RQ53</t>
  </si>
  <si>
    <t>Có tính năng thống kê doanh thu hàng tháng</t>
  </si>
  <si>
    <t>Cung cấp thông tin doanh cho người bán hàng để biết mình bán lời hay lỗ để quyết định bước đi tiếp theo</t>
  </si>
  <si>
    <t>RQ54</t>
  </si>
  <si>
    <t>Có tính năng so sánh doanh thu với tháng trước</t>
  </si>
  <si>
    <t>Cho người bán hàng biết nhà hàng của mình đang phát triển hay không</t>
  </si>
  <si>
    <t>RQ55</t>
  </si>
  <si>
    <t>Có bảng xếp hạng món ăn được bán nhiều nhất</t>
  </si>
  <si>
    <t>Cho người bán biết món ăn nào đang được người dùng mua thường xuyên</t>
  </si>
  <si>
    <t>Danh sách hiển thị top 3 món</t>
  </si>
  <si>
    <t>RQ56</t>
  </si>
  <si>
    <t>Có bảng xếp hạng món ăn được bán nhiều nhất tháng này</t>
  </si>
  <si>
    <t>Cho người dùng biết món ăn nào đang là xu hướng</t>
  </si>
  <si>
    <t>Danh sách hiển thị top 10 món</t>
  </si>
  <si>
    <t>RQ57</t>
  </si>
  <si>
    <t>Báo cáo người dùng</t>
  </si>
  <si>
    <t>Thông báo cho admin biết ai đang cố tình gây hại cho lợi ích nhà hàng bản thân</t>
  </si>
  <si>
    <t xml:space="preserve">  Medium</t>
  </si>
  <si>
    <t>RQ58</t>
  </si>
  <si>
    <t>Admin</t>
  </si>
  <si>
    <t>Theo dõi báo cáo lỗi</t>
  </si>
  <si>
    <t>Giúp khách hàng nhanh chóng nhận thông tin phản hồi về một lỗi hệ thống</t>
  </si>
  <si>
    <t>Sau khi trả lời về với người dùng, admin có khả năng lựa chọn lưu trữ lỗi hoặc xóa đi lời phản ánh</t>
  </si>
  <si>
    <t>RQ59</t>
  </si>
  <si>
    <t>Thống kê lỗi tác vụ/tính năng của ứng dụng</t>
  </si>
  <si>
    <t>Lưu trữ và hiển thị lại những lỗi được báo cáo để nhóm phát triển ứng dụng sửa lỗi</t>
  </si>
  <si>
    <t>RQ60</t>
  </si>
  <si>
    <t>Vô hiệu hóa nhà hàng vi phạm</t>
  </si>
  <si>
    <t>Khiến cho nhà hàng vi phạm điều lệ sử dụng ứng dụng không còn được xuất hoặc truy cập bởi người dùng khác</t>
  </si>
  <si>
    <t>Có thể tạm vô hiệu hóa hoặc xóa luôn nhà hàng, đồng thời ghi nhận lại thông tin nhà hàng. Chủ cửa hàng không thể thay đổi trạng thái khi bị người quản lý vô hiệu hóa hoặc xóa nhà hàng</t>
  </si>
  <si>
    <t>RQ61</t>
  </si>
  <si>
    <t>Vô hiệu hóa món ăn vi phạm</t>
  </si>
  <si>
    <t>Khiến cho món ăn vi phạm điều lệ sử dụng ứng dụng không còn được xuất hoặc truy cập bởi người dùng khác</t>
  </si>
  <si>
    <t>Có thể tạm vô hiệu hóa hoặc xóa luôn món ăn, đồng thời ghi nhận lại thông tin nhà hàng. Chủ cửa hàng không thể thay đổi trạng thái khi bị người quản lý vô hiệu hóa hoặc xóa món ăn</t>
  </si>
  <si>
    <t>RQ62</t>
  </si>
  <si>
    <t>Vô hiệu hóa người dùng</t>
  </si>
  <si>
    <t>Ngăn cản người dùng lan tỏa ý đồ xấu vào ứng dụng, gây ảnh hưởng trải nghiệm của cả người mua và người bán</t>
  </si>
  <si>
    <t>Những lượt đánh giá sẽ tạm thời bị loại bỏ</t>
  </si>
  <si>
    <t>RQ63</t>
  </si>
  <si>
    <t>Danh sách nhà hàng bị vô hiệu hóa</t>
  </si>
  <si>
    <t>Để điều khiển trạng thái của những nhà hàng bị vô hiệu hóa trước đó</t>
  </si>
  <si>
    <t>RQ64</t>
  </si>
  <si>
    <t>Danh sách món ăn bị vô hiệu hóa</t>
  </si>
  <si>
    <t>Để điều khiển trạng thái của những món ăn bị vô hiệu hóa trước đó</t>
  </si>
  <si>
    <t>RQ65</t>
  </si>
  <si>
    <t>Danh sách người dùng bị vô hiệu hóa</t>
  </si>
  <si>
    <t>Để điều khiển trạng thái của những người dùng bị vô hiệu hóa trước đó</t>
  </si>
  <si>
    <t>RQ66</t>
  </si>
  <si>
    <t>Danh sách quản lý người dùng</t>
  </si>
  <si>
    <t>Để tìm kiếm nghiên cứu thông tin, hành động của người dùng</t>
  </si>
  <si>
    <t>Dựa trên ID nhập vào tìm kiếm</t>
  </si>
  <si>
    <t>RQ67</t>
  </si>
  <si>
    <t>Danh sách quản lý nhà hàng</t>
  </si>
  <si>
    <t>Để tìm kiếm nghiên cứu thông tin, mục đích của nhà hàng</t>
  </si>
  <si>
    <t>RQ68</t>
  </si>
  <si>
    <t>Danh sách quản lý món ăn</t>
  </si>
  <si>
    <t>Để tìm kiếm nghiên cứu thông tin, mục đích của món ăn</t>
  </si>
  <si>
    <t>RQ69</t>
  </si>
  <si>
    <t xml:space="preserve">Tính năng thêm sự kiện đặc biệt của ứng dụng </t>
  </si>
  <si>
    <t>Thêm sự kiện mới cho ứng dụng</t>
  </si>
  <si>
    <t>Bao gồm nội dung thông báo và hình ảnh banner</t>
  </si>
  <si>
    <t>RQ70</t>
  </si>
  <si>
    <t xml:space="preserve">Tính năng cập nhật sự kiện đặc biệt của ứng dụng </t>
  </si>
  <si>
    <t>Cập nhật sự kiện đặc biệt của ứng dụng</t>
  </si>
  <si>
    <t>RQ71</t>
  </si>
  <si>
    <t xml:space="preserve">Tính năng xóa sự kiện đặc biệt của ứng dụng </t>
  </si>
  <si>
    <t>Xóa sự kiện của ứng dụng</t>
  </si>
  <si>
    <t>RQ72</t>
  </si>
  <si>
    <t>Thống kê số lượng người đang sử dụng</t>
  </si>
  <si>
    <t>Cho quản trị viên biết ứng dụng có bao nhiêu khách hàng sử dụng</t>
  </si>
  <si>
    <t>RQ73</t>
  </si>
  <si>
    <t>Thống kê số lượng tài khoản được tạo trong tháng này</t>
  </si>
  <si>
    <t xml:space="preserve">Cho quản trị viên biết về tình trạng phát triển của ứng dụng </t>
  </si>
  <si>
    <t>RQ74</t>
  </si>
  <si>
    <t>Thống kê số lượng nhà hàng trong ứng dụng</t>
  </si>
  <si>
    <t>Cho biết có bao nhiêu người làm đối tác làm ăn với doanh nghiệp</t>
  </si>
  <si>
    <t>RQ75</t>
  </si>
  <si>
    <t>Thống kê món ăn bán chạy nhất trong tháng</t>
  </si>
  <si>
    <t>Giúp quản trị viên biết món nào đang được ưa chuộng trong tháng này</t>
  </si>
  <si>
    <t>RQ76</t>
  </si>
  <si>
    <t>Thống kê món ăn có tổng số lượng bán nhiều nhất</t>
  </si>
  <si>
    <t>Giúp quản trị viên xác định món ăn được ưa chuộng nhất</t>
  </si>
  <si>
    <t>RQ77</t>
  </si>
  <si>
    <t>Thống kê lợi nhuận tháng này của ứng dụng</t>
  </si>
  <si>
    <t>Cho quản trị viên biết tình hình kinh doanh của họ trong tháng</t>
  </si>
  <si>
    <t>Tính bằng 10% tổng số tiền giao dịch trong tháng</t>
  </si>
  <si>
    <t>RQ78</t>
  </si>
  <si>
    <t>So sánh lợi nhuận tháng trước</t>
  </si>
  <si>
    <t>Xác định việc kinh doanh đang đi lên hoặc đi xuống</t>
  </si>
  <si>
    <t>So sánh với lợi nhuận tháng trước xem coi chênh lệch bao nhiêu phần trăm</t>
  </si>
  <si>
    <t>ĐẶC ĐIỂM</t>
  </si>
  <si>
    <t>TỔNG UP (Chưa hiệu chỉnh)</t>
  </si>
  <si>
    <t>HỆ SỐ NHÂN</t>
  </si>
  <si>
    <t>AP (ĐIỂM ĐÃ HIỆU CHỈNH)</t>
  </si>
  <si>
    <t>ED (KHÍA CẠNH MÔI TRƯỜNG)</t>
  </si>
  <si>
    <t>PPS((AP*ED)/36)</t>
  </si>
  <si>
    <t>LOẠI TƯƠNG TÁC</t>
  </si>
  <si>
    <t>QUY TẮC NGHIỆP VỤ</t>
  </si>
  <si>
    <t>THỰC THỂ</t>
  </si>
  <si>
    <t>LOẠI THAO TÁC</t>
  </si>
  <si>
    <t>Sprint 1</t>
  </si>
  <si>
    <t>(ngầm tạo)</t>
  </si>
  <si>
    <t>Xóa món ăn vào mục yêu thích</t>
  </si>
  <si>
    <t>Tổng</t>
  </si>
  <si>
    <t>có giá trị mới đếm</t>
  </si>
  <si>
    <t>Số lượng</t>
  </si>
  <si>
    <t>Sprint 2</t>
  </si>
  <si>
    <t>(nhập thêm vào thì là tạo)</t>
  </si>
  <si>
    <t>Sprint 3</t>
  </si>
  <si>
    <t>(user)</t>
  </si>
  <si>
    <t>(seller)</t>
  </si>
  <si>
    <t>Sprint 4</t>
  </si>
  <si>
    <t>(ngầm sửa + tạo)</t>
  </si>
  <si>
    <t>(đổi từ xóa thành cập nhật trạng thái)</t>
  </si>
  <si>
    <t>(không nên xóa)</t>
  </si>
  <si>
    <t>Sprint 5</t>
  </si>
  <si>
    <t>Backlog ID</t>
  </si>
  <si>
    <t>Backlog</t>
  </si>
  <si>
    <t>Story ID</t>
  </si>
  <si>
    <t>Sprint</t>
  </si>
  <si>
    <t>I want to 
[Goal]</t>
  </si>
  <si>
    <t>So that
[reason]</t>
  </si>
  <si>
    <t>RB01</t>
  </si>
  <si>
    <t>QUẢN LÝ TÀI KHOẢN USER</t>
  </si>
  <si>
    <t>RB02</t>
  </si>
  <si>
    <t>TRANG CHỦ</t>
  </si>
  <si>
    <t>RB03</t>
  </si>
  <si>
    <t>CHỨC NĂNG TÌM KIẾM</t>
  </si>
  <si>
    <t>RB04</t>
  </si>
  <si>
    <t>CHỨC NĂNG GIỎ HÀNG</t>
  </si>
  <si>
    <t>RB05</t>
  </si>
  <si>
    <t>CHỨC NĂNG ĐẶT ĐỒ ĂN TRONG APP</t>
  </si>
  <si>
    <t>RB06</t>
  </si>
  <si>
    <t>CHỨC NĂNG PHỤ</t>
  </si>
  <si>
    <t>RB07</t>
  </si>
  <si>
    <t>CHỨC NĂNG ĐÁNH GIÁ</t>
  </si>
  <si>
    <t>RB08</t>
  </si>
  <si>
    <t>CHỨC NĂNG QUẢN LÝ ĐƠN HÀNG</t>
  </si>
  <si>
    <t>RB09</t>
  </si>
  <si>
    <t>CHỨC NĂNG BÁO CÁO</t>
  </si>
  <si>
    <t>RB10</t>
  </si>
  <si>
    <t>QUẢN LÝ NHÀ HÀNG</t>
  </si>
  <si>
    <t>RB11</t>
  </si>
  <si>
    <t>THỐNG KÊ DOANH THU NHÀ HÀNG</t>
  </si>
  <si>
    <t>RB12</t>
  </si>
  <si>
    <t>WEBSITE QUẢN TRỊ ỨNG DỤNG</t>
  </si>
  <si>
    <t>CHức năng</t>
  </si>
  <si>
    <t>Task ID</t>
  </si>
  <si>
    <t>Task</t>
  </si>
  <si>
    <t>Description</t>
  </si>
  <si>
    <t>Sprint#</t>
  </si>
  <si>
    <t>Estimate Time
(Hours)</t>
  </si>
  <si>
    <t>Assign to</t>
  </si>
  <si>
    <t>Estimate Time (Temp)
(Hours)</t>
  </si>
  <si>
    <t>Estimate Time (Note)
(Hours)</t>
  </si>
  <si>
    <t>THEO CÁI NÀY</t>
  </si>
  <si>
    <t xml:space="preserve">Database                                                                        </t>
  </si>
  <si>
    <t>T01</t>
  </si>
  <si>
    <t>Phân tích Database</t>
  </si>
  <si>
    <t>New</t>
  </si>
  <si>
    <t>Tuấn</t>
  </si>
  <si>
    <t>T02</t>
  </si>
  <si>
    <t>Thiết kế Database</t>
  </si>
  <si>
    <t>Duy</t>
  </si>
  <si>
    <t>Đăng kí</t>
  </si>
  <si>
    <t>Đức</t>
  </si>
  <si>
    <t>Khánh</t>
  </si>
  <si>
    <r>
      <rPr>
        <rFont val="Calibri"/>
        <color rgb="FF000000"/>
        <sz val="12.0"/>
      </rPr>
      <t xml:space="preserve">gồm </t>
    </r>
    <r>
      <rPr>
        <rFont val="Calibri"/>
        <b/>
        <color rgb="FFFF0000"/>
        <sz val="12.0"/>
      </rPr>
      <t xml:space="preserve">giao diện, </t>
    </r>
    <r>
      <rPr>
        <rFont val="Calibri"/>
        <b/>
        <color rgb="FF0000FF"/>
        <sz val="12.0"/>
      </rPr>
      <t>xử lí sơ trên client</t>
    </r>
    <r>
      <rPr>
        <rFont val="Calibri"/>
        <b/>
        <color rgb="FFFF0000"/>
        <sz val="12.0"/>
      </rPr>
      <t xml:space="preserve">, </t>
    </r>
    <r>
      <rPr>
        <rFont val="Calibri"/>
        <b/>
        <color rgb="FF000000"/>
        <sz val="12.0"/>
      </rPr>
      <t>và</t>
    </r>
    <r>
      <rPr>
        <rFont val="Calibri"/>
        <b/>
        <color rgb="FF6AA84F"/>
        <sz val="12.0"/>
      </rPr>
      <t xml:space="preserve"> xử lí của server</t>
    </r>
  </si>
  <si>
    <t>T03</t>
  </si>
  <si>
    <t>Thiết kế form đăng kí</t>
  </si>
  <si>
    <t>Thiết kế form đăng kí thân thiện với người dùng</t>
  </si>
  <si>
    <r>
      <rPr>
        <rFont val="Calibri"/>
        <b/>
        <color rgb="FFFF0000"/>
        <sz val="12.0"/>
      </rPr>
      <t>giao diện</t>
    </r>
    <r>
      <rPr>
        <rFont val="Calibri"/>
        <color theme="1"/>
        <sz val="12.0"/>
      </rPr>
      <t xml:space="preserve"> gồm có xử lí tác vụ nữa kiểu click (press, longPress, ...) vào đây thì làm gì (đi qua giao diện nào, or mở hay đóng hay ẩn view nào ...)</t>
    </r>
  </si>
  <si>
    <t>T04</t>
  </si>
  <si>
    <t>Phân tích và thiết kế code đăng kí</t>
  </si>
  <si>
    <t>Phân tích quá trình đăng kí và thiết kế cấu trúc code của đăng kí</t>
  </si>
  <si>
    <r>
      <rPr>
        <rFont val="Calibri"/>
        <b/>
        <color rgb="FF0000FF"/>
        <sz val="12.0"/>
      </rPr>
      <t>xử lí sơ trên client</t>
    </r>
    <r>
      <rPr>
        <rFont val="Calibri"/>
        <color theme="1"/>
        <sz val="12.0"/>
      </rPr>
      <t>: thì lấy dữ liệu từ server xuống, or lấy từ view, check rỗng,  (check regex nếu thích) , thao tác với dữ liệu của server gửi xuống, đóng gói dữ liệu gửi lên server ... )</t>
    </r>
  </si>
  <si>
    <t>T05</t>
  </si>
  <si>
    <t>Code: Username</t>
  </si>
  <si>
    <t>Tạo vùng nhập Username và xác thực lại giá trị đã đạt vào với những điều kiện sau:
- Text Input
- Nhập không quá 30 kí tự
- Không có kí tự đặc biệt
- Username đã tồn tại hay chưa tồn tại
- Thông báo khi để rỗng</t>
  </si>
  <si>
    <r>
      <rPr>
        <rFont val="Calibri"/>
        <color rgb="FF6AA84F"/>
        <sz val="12.0"/>
      </rPr>
      <t>xử lí của server</t>
    </r>
    <r>
      <rPr>
        <rFont val="Calibri"/>
        <color theme="1"/>
        <sz val="12.0"/>
      </rPr>
      <t xml:space="preserve"> : check unique, check required, check tồn tại, nhét vào db, find, còn mấy cái nữa ...)</t>
    </r>
  </si>
  <si>
    <t>T06</t>
  </si>
  <si>
    <t>Code: Password</t>
  </si>
  <si>
    <t>Tạo vùng nhập Password và xác thực lại giá trị đã đạt vào với những điều kiện sau:
- Text Input
- Nhập không quá 30 kí tự
- Không có kí tự đặc biệt
- Thông báo khi để rỗng</t>
  </si>
  <si>
    <t>T07</t>
  </si>
  <si>
    <t>Code:  server xử lý đăng ký</t>
  </si>
  <si>
    <t>Xử lí đăng ký qua API</t>
  </si>
  <si>
    <t>3 server user link db 1.5 gọi api</t>
  </si>
  <si>
    <t xml:space="preserve">cố gắng  mò </t>
  </si>
  <si>
    <t>tui viết để ace biết 3 cái này sẽ làm gì thôi nên đừng phân kỹ quá, nếu thấy nặng thì tách ra nhẹ thì không biết :))</t>
  </si>
  <si>
    <t>T08</t>
  </si>
  <si>
    <t>Triển khai Unit Test , Integrated Test , System Test
 Đăng kí</t>
  </si>
  <si>
    <t>Triển khai Unit Test , Integrated Test , System Test
 Đăng kí</t>
  </si>
  <si>
    <t>Nhàn</t>
  </si>
  <si>
    <t>Đăng nhập</t>
  </si>
  <si>
    <t>T09</t>
  </si>
  <si>
    <t>Thiết kế form đăng nhập</t>
  </si>
  <si>
    <t>Thiết kế form đăng nhập thân thiện với người dùng</t>
  </si>
  <si>
    <t>T10</t>
  </si>
  <si>
    <t>Phân tích và thiết kế code đăng nhập</t>
  </si>
  <si>
    <t>Phân tích quá trình đăng nhập và thiết kế cấu trúc code đăng nhập</t>
  </si>
  <si>
    <t>T11</t>
  </si>
  <si>
    <t>T12</t>
  </si>
  <si>
    <t>Tạo vùng nhập Password và xác thực lại giá trị đã đạt vào với những điều kiện sau:
- Text Input
- Nhập không quá 30 kí tự
- Không có kí tự đặc biệt
- Thông báo khi để rỗng</t>
  </si>
  <si>
    <t>T13</t>
  </si>
  <si>
    <t>Code:  sever xử lý đăng nhập</t>
  </si>
  <si>
    <t>T14</t>
  </si>
  <si>
    <t>Code: Sử dụng tài khoản Gmail</t>
  </si>
  <si>
    <t>Viết code xử lí quá trình đăng nhập bằng Gmail</t>
  </si>
  <si>
    <t>t không biết lm or t chưa biết lm</t>
  </si>
  <si>
    <t>T15</t>
  </si>
  <si>
    <t>Triển khai Unit Test , Integrated Test , System Test
 Đăng nhập</t>
  </si>
  <si>
    <t>thiếu check user trong db</t>
  </si>
  <si>
    <t>Quên mật khẩu</t>
  </si>
  <si>
    <t>T16</t>
  </si>
  <si>
    <t>Thiết kế form quên mật khẩu</t>
  </si>
  <si>
    <t>Thiết kế form Quên mật khẩu thân thiện với người dùng</t>
  </si>
  <si>
    <t>T17</t>
  </si>
  <si>
    <t>Phân tích và thiết kế code quên mật khẩu</t>
  </si>
  <si>
    <t>Phân tích quá trình Quên mật khẩu và thiết kế cấu trúc code Quên mật khẩu</t>
  </si>
  <si>
    <t>T18</t>
  </si>
  <si>
    <t>Code:Quên Password</t>
  </si>
  <si>
    <t xml:space="preserve">Viết code chuyển sang form Quên mật khẩu </t>
  </si>
  <si>
    <t>cái nút hay nút + component cho giao diện</t>
  </si>
  <si>
    <t>T19</t>
  </si>
  <si>
    <t xml:space="preserve">Code: Nhập Email </t>
  </si>
  <si>
    <t>Tạo vùng nhập Email và xử lí code sau khi nhập Email</t>
  </si>
  <si>
    <t>T20</t>
  </si>
  <si>
    <t>Code: Nhập OTP</t>
  </si>
  <si>
    <t>Tạo vùng nhập OTP và xử lí code sau khi nhập OTP</t>
  </si>
  <si>
    <t>otp mình gửi hay firebase</t>
  </si>
  <si>
    <t>T21</t>
  </si>
  <si>
    <t>Code:  Nhập Password mới</t>
  </si>
  <si>
    <t>Tạo vùng nhập Password mới và xác thực lại giá trị đã đạt vào với những điều kiện sau:
- Text Input
- Nhập không quá 30 kí tự
- Không có kí tự đặc biệt
- Thông báo khi để rỗng</t>
  </si>
  <si>
    <t>T22</t>
  </si>
  <si>
    <t>Code: Nhập lại password</t>
  </si>
  <si>
    <t>Tạo vùng nhập Nhập lại password và xử lí code so sánh với mật khẩu mới</t>
  </si>
  <si>
    <t>T23</t>
  </si>
  <si>
    <t>Code: sever xử lý Quên mật khẩu</t>
  </si>
  <si>
    <t>Viết code xử lí Quên mật khẩu qua API</t>
  </si>
  <si>
    <t>T24</t>
  </si>
  <si>
    <t>Triển khai Unit Test , Integrated Test , System Test
 Quên mật khẩu</t>
  </si>
  <si>
    <t>thiếu yêu cầu server xử lí ( check gmail, check otp, gửi otp đến gmail, check username, ...)</t>
  </si>
  <si>
    <t>Đổi mật khẩu</t>
  </si>
  <si>
    <t>T25</t>
  </si>
  <si>
    <t>Thiết kế form đổi mật khẩu</t>
  </si>
  <si>
    <t xml:space="preserve">Thiết kế form Đổi mật khẩu thân thiện với người dùng </t>
  </si>
  <si>
    <t>T26</t>
  </si>
  <si>
    <t>Phân tích và thiết kế code đổi mật khẩu</t>
  </si>
  <si>
    <t>Phân tích quá trình Đổi mật khẩu và thiết kế cấu trúc code Đổi mật khẩu</t>
  </si>
  <si>
    <t>T27</t>
  </si>
  <si>
    <t>Code: Đổi mật khẩu</t>
  </si>
  <si>
    <t>Viết code chuyển sang form Đổi mật khẩu</t>
  </si>
  <si>
    <t xml:space="preserve">nút này là chuyển trang thì thiếu 1 nút submit á </t>
  </si>
  <si>
    <t>T28</t>
  </si>
  <si>
    <t>Code:Nhập Email</t>
  </si>
  <si>
    <t>T29</t>
  </si>
  <si>
    <t>Code:Nhập Password cũ</t>
  </si>
  <si>
    <t>Tạo vùng nhập Password cũ và xác thực lại password cũ trong database</t>
  </si>
  <si>
    <t>T30</t>
  </si>
  <si>
    <t>Code: Nhâp Password mới</t>
  </si>
  <si>
    <t>T31</t>
  </si>
  <si>
    <t>Code: Nhập lại Password mới</t>
  </si>
  <si>
    <t>T32</t>
  </si>
  <si>
    <t xml:space="preserve">Code: sever xử lý Đổi mật khẩu </t>
  </si>
  <si>
    <t>Viết code xử lí Đổi mật khẩu qua API</t>
  </si>
  <si>
    <t>T33</t>
  </si>
  <si>
    <t>Triển khai Unit Test , Integrated Test , System Test
Đổi mật khẩu</t>
  </si>
  <si>
    <t xml:space="preserve">thiếu yêu cầu check gmail, username, update dữ liệu trong db </t>
  </si>
  <si>
    <t xml:space="preserve">Thông tin giao hàng                                                              </t>
  </si>
  <si>
    <t>T34</t>
  </si>
  <si>
    <t>Thiết kế form địa chỉ giao hàng</t>
  </si>
  <si>
    <t>Thiết kế form địa chỉ giao hàng thân thiện với người dùng</t>
  </si>
  <si>
    <t>T35</t>
  </si>
  <si>
    <t>Phân tích và thiết kế code địa chỉ giao hàng</t>
  </si>
  <si>
    <t>Phân tích form địa chỉ giao hàng và thiết kế cấu trúc code địa chỉ giao hàng</t>
  </si>
  <si>
    <t>T36</t>
  </si>
  <si>
    <t>Code: Có thể nhập thông tin giao hàng</t>
  </si>
  <si>
    <t>Tạo vùng nhập thông tin giao hàng</t>
  </si>
  <si>
    <t>T37</t>
  </si>
  <si>
    <t>Code: sever xử lý  nhập thông tin giao hàng</t>
  </si>
  <si>
    <t>Viết code xử lí nhập thông tin giao hàng qua API</t>
  </si>
  <si>
    <t>T38</t>
  </si>
  <si>
    <t>Triển khai Unit Test , Integrated Test , System Test
Thông tin giao hàng</t>
  </si>
  <si>
    <t>Trang chủ</t>
  </si>
  <si>
    <t>T39</t>
  </si>
  <si>
    <t>Thiết kế form trang chủ</t>
  </si>
  <si>
    <t>Thiết kế form Trang chủ thân thiện với người dùng</t>
  </si>
  <si>
    <t>T40</t>
  </si>
  <si>
    <t>Phân tích và thiết kế code trang chủ</t>
  </si>
  <si>
    <t>Phân tích form Trang chủ và thiết kế cấu trúc code Trang chủ</t>
  </si>
  <si>
    <t>T41</t>
  </si>
  <si>
    <t>Code:Có thể xem tất cả các món ăn có trong app</t>
  </si>
  <si>
    <t>Viết code có thể xem tất cả các món ăn có trong App</t>
  </si>
  <si>
    <t>menu đây hả</t>
  </si>
  <si>
    <r>
      <rPr>
        <rFont val="Calibri"/>
        <color theme="1"/>
      </rPr>
      <t xml:space="preserve">hiển thị thôi à </t>
    </r>
    <r>
      <rPr>
        <rFont val="Calibri"/>
        <color rgb="FFFF0000"/>
      </rPr>
      <t>(nếu lấy từ db ra nữa ko phải 3h đâu, nếu random thì lấu dữ nữa)</t>
    </r>
  </si>
  <si>
    <t>T42</t>
  </si>
  <si>
    <t>Code: Có thể xem tất cả các sự kiện có trong app</t>
  </si>
  <si>
    <t>Viết code có thể xem tất cả các sự kiện có trong App</t>
  </si>
  <si>
    <t>cái addmin chưa lm nên ko biết mất bao lâu</t>
  </si>
  <si>
    <t>T43</t>
  </si>
  <si>
    <t>Code: Có tính năng hiển thị chi tiết nhà hàng</t>
  </si>
  <si>
    <t>Viết code có tính năng hiển thị chi tiết nhà hàng</t>
  </si>
  <si>
    <t xml:space="preserve">khúc bên này có lấy dữ liệu từ app về nữa </t>
  </si>
  <si>
    <t>T44</t>
  </si>
  <si>
    <t>Code: Có tính năng hiển thị chi tiết món ăn</t>
  </si>
  <si>
    <t>Viết code có tính năng hiện thị chi tiết món ăn</t>
  </si>
  <si>
    <t>T45</t>
  </si>
  <si>
    <t>Code: Thêm nhà hàng vào mục nhà hàng yêu thích</t>
  </si>
  <si>
    <t xml:space="preserve">Viết code thêm nhà hàng vào mục nhà hàng yêu thích </t>
  </si>
  <si>
    <t>T46</t>
  </si>
  <si>
    <t>Code: Xóa nhà hàng khỏi mục yêu thích</t>
  </si>
  <si>
    <t>Viết code xóa nhà hàng ra khỏi mục nhà hàng yêu thích</t>
  </si>
  <si>
    <t>T47</t>
  </si>
  <si>
    <t>Code: Thêm món ăn vào mục món ăn yêu thích</t>
  </si>
  <si>
    <t>Viết code thêm món ăn vào mục món ăn yêu thích</t>
  </si>
  <si>
    <t>T48</t>
  </si>
  <si>
    <t>Code: Xóa món ăn khỏi mục món ăn yêu thích</t>
  </si>
  <si>
    <t>Viết code xóa món ăn ra khỏi mục món ăn yêu thích</t>
  </si>
  <si>
    <t>T49</t>
  </si>
  <si>
    <t>Code: Có tính năng tìm kiếm</t>
  </si>
  <si>
    <t>Viết code xử lí việc tìm kiếm theo từ khóa</t>
  </si>
  <si>
    <t>T50</t>
  </si>
  <si>
    <t>Triển khai Unit Test , Integrated Test , System Test
 Trang chủ</t>
  </si>
  <si>
    <r>
      <rPr>
        <rFont val="Calibri"/>
        <color theme="1"/>
      </rPr>
      <t xml:space="preserve">đang bị gộp chung server vs client </t>
    </r>
    <r>
      <rPr>
        <rFont val="Calibri"/>
        <color rgb="FFFF0000"/>
      </rPr>
      <t>(ko rõ nnhiệm vụ)</t>
    </r>
  </si>
  <si>
    <t>Ước tính (hour)</t>
  </si>
  <si>
    <t>Ngày 
1</t>
  </si>
  <si>
    <t>Ngày 
2</t>
  </si>
  <si>
    <t>Ngày 
3</t>
  </si>
  <si>
    <t>Ngày 
4</t>
  </si>
  <si>
    <t>Ngày
 5</t>
  </si>
  <si>
    <t>Ngày
 6</t>
  </si>
  <si>
    <t>Ngày 
7</t>
  </si>
  <si>
    <t>Ngày
 8</t>
  </si>
  <si>
    <t>Ngày 
9</t>
  </si>
  <si>
    <t>Ngày 
10</t>
  </si>
  <si>
    <t>Ngày
 11</t>
  </si>
  <si>
    <t>Ngày 
12</t>
  </si>
  <si>
    <t>Ngày 
13</t>
  </si>
  <si>
    <t>Ngày
 14</t>
  </si>
  <si>
    <t>Code: sever xử lý đăng nhập</t>
  </si>
  <si>
    <t>Code: sever xử lý nhập thông tin giao hàng</t>
  </si>
  <si>
    <t>Code: Quên Password</t>
  </si>
  <si>
    <t>Code: Có thể xem tất cả các món ăn có trong app</t>
  </si>
  <si>
    <t>Bản phát hành 
số 1</t>
  </si>
  <si>
    <t>Mục tiêu:</t>
  </si>
  <si>
    <t>1. Sprint 1</t>
  </si>
  <si>
    <t>Ước tính lượng công việc còn lại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</si>
</sst>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9">
    <font>
      <sz val="11.0"/>
      <color theme="1"/>
      <name val="Calibri"/>
      <scheme val="minor"/>
    </font>
    <font>
      <sz val="11.0"/>
      <color theme="1"/>
      <name val="Calibri"/>
    </font>
    <font>
      <sz val="11.0"/>
      <color rgb="FFFFFFFF"/>
      <name val="Calibri"/>
    </font>
    <font>
      <sz val="12.0"/>
      <color rgb="FFFFFFFF"/>
      <name val="Calibri"/>
    </font>
    <font/>
    <font>
      <sz val="11.0"/>
      <color theme="0"/>
      <name val="Calibri"/>
    </font>
    <font>
      <sz val="12.0"/>
      <color theme="1"/>
      <name val="Calibri"/>
    </font>
    <font>
      <sz val="12.0"/>
      <color theme="1"/>
      <name val="Calibri"/>
      <scheme val="minor"/>
    </font>
    <font>
      <sz val="12.0"/>
      <color rgb="FF000000"/>
      <name val="Docs-Calibri"/>
    </font>
    <font>
      <color theme="1"/>
      <name val="Calibri"/>
      <scheme val="minor"/>
    </font>
    <font>
      <b/>
      <sz val="15.0"/>
      <color rgb="FFFFFFFF"/>
      <name val="Calibri"/>
    </font>
    <font>
      <b/>
      <sz val="15.0"/>
      <color rgb="FFF3F3F3"/>
      <name val="Calibri"/>
    </font>
    <font>
      <sz val="15.0"/>
      <color theme="1"/>
      <name val="Calibri"/>
      <scheme val="minor"/>
    </font>
    <font>
      <i/>
      <sz val="13.0"/>
      <color rgb="FFFF0000"/>
      <name val="&quot;Google Sans&quot;"/>
    </font>
    <font>
      <sz val="15.0"/>
      <color theme="1"/>
      <name val="Calibri"/>
    </font>
    <font>
      <b/>
      <sz val="13.0"/>
      <color rgb="FF351C75"/>
      <name val="Calibri"/>
      <scheme val="minor"/>
    </font>
    <font>
      <sz val="15.0"/>
      <color rgb="FFFFFFFF"/>
      <name val="Calibri"/>
      <scheme val="minor"/>
    </font>
    <font>
      <sz val="15.0"/>
      <color rgb="FF000000"/>
      <name val="Calibri"/>
      <scheme val="minor"/>
    </font>
    <font>
      <b/>
      <sz val="15.0"/>
      <color theme="1"/>
      <name val="Calibri"/>
      <scheme val="minor"/>
    </font>
    <font>
      <sz val="12.0"/>
      <color rgb="FF2D3847"/>
      <name val="&quot;Be Vietnam Pro&quot;"/>
    </font>
    <font>
      <sz val="14.0"/>
      <color rgb="FFFFFFFF"/>
      <name val="Cambria"/>
    </font>
    <font>
      <b/>
      <sz val="12.0"/>
      <color rgb="FFFFFFFF"/>
      <name val="Calibri"/>
      <scheme val="minor"/>
    </font>
    <font>
      <b/>
      <sz val="20.0"/>
      <color theme="1"/>
      <name val="Calibri"/>
    </font>
    <font>
      <b/>
      <sz val="11.0"/>
      <color theme="1"/>
      <name val="Calibri"/>
    </font>
    <font>
      <b/>
      <sz val="11.0"/>
      <color theme="1"/>
      <name val="Calibri"/>
      <scheme val="minor"/>
    </font>
    <font>
      <sz val="12.0"/>
      <color rgb="FFFF0000"/>
      <name val="Calibri"/>
      <scheme val="minor"/>
    </font>
    <font>
      <sz val="12.0"/>
      <color rgb="FF000000"/>
      <name val="Cambria"/>
    </font>
    <font>
      <color theme="1"/>
      <name val="Calibri"/>
    </font>
    <font>
      <sz val="12.0"/>
      <color theme="1"/>
      <name val="Cambria"/>
    </font>
    <font>
      <sz val="9.0"/>
      <color rgb="FF1F1F1F"/>
      <name val="&quot;Google Sans&quot;"/>
    </font>
    <font>
      <color rgb="FF000000"/>
      <name val="Calibri"/>
    </font>
    <font>
      <color rgb="FF38761D"/>
      <name val="Calibri"/>
      <scheme val="minor"/>
    </font>
    <font>
      <b/>
      <color rgb="FFEFEFEF"/>
      <name val="Calibri"/>
      <scheme val="minor"/>
    </font>
    <font>
      <b/>
      <color rgb="FFFFFFFF"/>
      <name val="&quot;Times New Roman&quot;"/>
    </font>
    <font>
      <color rgb="FF000000"/>
      <name val="&quot;Times New Roman&quot;"/>
    </font>
    <font>
      <sz val="11.0"/>
      <color rgb="FF000000"/>
      <name val="&quot;Times New Roman&quot;"/>
    </font>
    <font>
      <b/>
      <sz val="18.0"/>
      <color rgb="FFFFFFFF"/>
      <name val="&quot;Times New Roman&quot;"/>
    </font>
    <font>
      <b/>
      <sz val="14.0"/>
      <color theme="1"/>
      <name val="Calibri"/>
      <scheme val="minor"/>
    </font>
    <font>
      <b/>
      <sz val="13.0"/>
      <color theme="1"/>
      <name val="Calibri"/>
      <scheme val="minor"/>
    </font>
  </fonts>
  <fills count="17">
    <fill>
      <patternFill patternType="none"/>
    </fill>
    <fill>
      <patternFill patternType="lightGray"/>
    </fill>
    <fill>
      <patternFill patternType="solid">
        <fgColor rgb="FFEFEFEF"/>
        <bgColor rgb="FFEFEFEF"/>
      </patternFill>
    </fill>
    <fill>
      <patternFill patternType="solid">
        <fgColor theme="9"/>
        <bgColor theme="9"/>
      </patternFill>
    </fill>
    <fill>
      <patternFill patternType="solid">
        <fgColor rgb="FF6AA84F"/>
        <bgColor rgb="FF6AA84F"/>
      </patternFill>
    </fill>
    <fill>
      <patternFill patternType="solid">
        <fgColor rgb="FFFFFFFF"/>
        <bgColor rgb="FFFFFFFF"/>
      </patternFill>
    </fill>
    <fill>
      <patternFill patternType="solid">
        <fgColor rgb="FF0000FF"/>
        <bgColor rgb="FF0000FF"/>
      </patternFill>
    </fill>
    <fill>
      <patternFill patternType="solid">
        <fgColor rgb="FF4A86E8"/>
        <bgColor rgb="FF4A86E8"/>
      </patternFill>
    </fill>
    <fill>
      <patternFill patternType="solid">
        <fgColor rgb="FFE6B8AF"/>
        <bgColor rgb="FFE6B8AF"/>
      </patternFill>
    </fill>
    <fill>
      <patternFill patternType="solid">
        <fgColor rgb="FF333399"/>
        <bgColor rgb="FF333399"/>
      </patternFill>
    </fill>
    <fill>
      <patternFill patternType="solid">
        <fgColor rgb="FFCCCCCC"/>
        <bgColor rgb="FFCCCCCC"/>
      </patternFill>
    </fill>
    <fill>
      <patternFill patternType="solid">
        <fgColor rgb="FFD9EAD3"/>
        <bgColor rgb="FFD9EAD3"/>
      </patternFill>
    </fill>
    <fill>
      <patternFill patternType="solid">
        <fgColor rgb="FFEAD1DC"/>
        <bgColor rgb="FFEAD1DC"/>
      </patternFill>
    </fill>
    <fill>
      <patternFill patternType="solid">
        <fgColor rgb="FFFF0000"/>
        <bgColor rgb="FFFF0000"/>
      </patternFill>
    </fill>
    <fill>
      <patternFill patternType="solid">
        <fgColor rgb="FFD69D68"/>
        <bgColor rgb="FFD69D68"/>
      </patternFill>
    </fill>
    <fill>
      <patternFill patternType="solid">
        <fgColor rgb="FFF1C232"/>
        <bgColor rgb="FFF1C232"/>
      </patternFill>
    </fill>
    <fill>
      <patternFill patternType="solid">
        <fgColor rgb="FFF3F3F3"/>
        <bgColor rgb="FFF3F3F3"/>
      </patternFill>
    </fill>
  </fills>
  <borders count="24">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bottom style="thin">
        <color rgb="FF000000"/>
      </bottom>
    </border>
    <border>
      <left style="thick">
        <color rgb="FFFFFFFF"/>
      </left>
      <right style="thick">
        <color rgb="FFFFFFFF"/>
      </right>
      <top style="thick">
        <color rgb="FFFFFFFF"/>
      </top>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FFFFFF"/>
      </left>
      <right style="thick">
        <color rgb="FFFFFFFF"/>
      </right>
      <bottom style="thick">
        <color rgb="FFFFFFFF"/>
      </bottom>
    </border>
    <border>
      <left style="thick">
        <color rgb="FFFFFFFF"/>
      </left>
      <right style="thick">
        <color rgb="FFFFFFFF"/>
      </right>
      <top style="thick">
        <color rgb="FFFFFFFF"/>
      </top>
      <bottom style="thick">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center" shrinkToFit="0" vertical="center" wrapText="1"/>
    </xf>
    <xf borderId="0" fillId="3" fontId="2" numFmtId="0" xfId="0" applyAlignment="1" applyFill="1" applyFont="1">
      <alignment horizontal="center" shrinkToFit="0" vertical="center" wrapText="1"/>
    </xf>
    <xf borderId="1" fillId="4" fontId="3" numFmtId="0" xfId="0" applyAlignment="1" applyBorder="1" applyFill="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4" fillId="0" fontId="4" numFmtId="0" xfId="0" applyBorder="1" applyFont="1"/>
    <xf borderId="5"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6" fillId="0" fontId="4" numFmtId="0" xfId="0" applyBorder="1" applyFont="1"/>
    <xf borderId="7" fillId="4" fontId="3" numFmtId="0" xfId="0" applyAlignment="1" applyBorder="1" applyFont="1">
      <alignment horizontal="center" shrinkToFit="0" vertical="center" wrapText="1"/>
    </xf>
    <xf borderId="8" fillId="0" fontId="4" numFmtId="0" xfId="0" applyBorder="1" applyFont="1"/>
    <xf borderId="7" fillId="0" fontId="6" numFmtId="0" xfId="0" applyAlignment="1" applyBorder="1" applyFont="1">
      <alignment horizontal="center" shrinkToFit="0" vertical="center" wrapText="1"/>
    </xf>
    <xf borderId="7" fillId="0" fontId="6"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7" fillId="0" fontId="6"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0" fillId="5" fontId="8"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0" fontId="9" numFmtId="0" xfId="0" applyAlignment="1" applyFont="1">
      <alignment horizontal="center" shrinkToFit="0" vertical="center" wrapText="1"/>
    </xf>
    <xf borderId="9" fillId="6" fontId="10" numFmtId="0" xfId="0" applyAlignment="1" applyBorder="1" applyFill="1" applyFont="1">
      <alignment horizontal="center" shrinkToFit="0" vertical="center" wrapText="1"/>
    </xf>
    <xf borderId="10" fillId="6" fontId="10" numFmtId="0" xfId="0" applyAlignment="1" applyBorder="1" applyFont="1">
      <alignment horizontal="center" shrinkToFit="0" vertical="center" wrapText="1"/>
    </xf>
    <xf borderId="11" fillId="0" fontId="4" numFmtId="0" xfId="0" applyBorder="1" applyFont="1"/>
    <xf borderId="12" fillId="0" fontId="4" numFmtId="0" xfId="0" applyBorder="1" applyFont="1"/>
    <xf borderId="9" fillId="6" fontId="10" numFmtId="0" xfId="0" applyAlignment="1" applyBorder="1" applyFont="1">
      <alignment horizontal="center" readingOrder="0" shrinkToFit="0" vertical="center" wrapText="1"/>
    </xf>
    <xf borderId="13" fillId="0" fontId="4" numFmtId="0" xfId="0" applyBorder="1" applyFont="1"/>
    <xf borderId="14" fillId="6" fontId="10" numFmtId="0" xfId="0" applyAlignment="1" applyBorder="1" applyFont="1">
      <alignment horizontal="center" shrinkToFit="0" vertical="center" wrapText="1"/>
    </xf>
    <xf borderId="2" fillId="7" fontId="11" numFmtId="0" xfId="0" applyAlignment="1" applyBorder="1" applyFill="1" applyFont="1">
      <alignment horizontal="center" readingOrder="0" shrinkToFit="0" vertical="center" wrapText="1"/>
    </xf>
    <xf borderId="2" fillId="0" fontId="12"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4" fillId="0" fontId="9" numFmtId="0" xfId="0" applyAlignment="1" applyBorder="1" applyFont="1">
      <alignment horizontal="center" shrinkToFit="0" vertical="center" wrapText="1"/>
    </xf>
    <xf borderId="7" fillId="0" fontId="9" numFmtId="0" xfId="0" applyAlignment="1" applyBorder="1" applyFont="1">
      <alignment horizontal="center" vertical="center"/>
    </xf>
    <xf borderId="7" fillId="0" fontId="9" numFmtId="0" xfId="0" applyAlignment="1" applyBorder="1" applyFont="1">
      <alignment horizontal="center" readingOrder="0" shrinkToFit="0" vertical="center" wrapText="1"/>
    </xf>
    <xf borderId="0" fillId="0" fontId="13" numFmtId="0" xfId="0" applyAlignment="1" applyFont="1">
      <alignment readingOrder="0" shrinkToFit="0" wrapText="1"/>
    </xf>
    <xf borderId="2" fillId="0" fontId="12" numFmtId="0" xfId="0" applyAlignment="1" applyBorder="1" applyFont="1">
      <alignment horizontal="center" readingOrder="0" shrinkToFit="0" vertical="center" wrapText="1"/>
    </xf>
    <xf borderId="2" fillId="0" fontId="12" numFmtId="0" xfId="0" applyAlignment="1" applyBorder="1" applyFont="1">
      <alignment horizontal="center" shrinkToFit="0" vertical="center" wrapText="1"/>
    </xf>
    <xf borderId="2" fillId="0" fontId="14" numFmtId="0" xfId="0" applyAlignment="1" applyBorder="1" applyFont="1">
      <alignment horizontal="center" readingOrder="0" shrinkToFit="0" vertical="center" wrapText="1"/>
    </xf>
    <xf borderId="2" fillId="0" fontId="12" numFmtId="0" xfId="0" applyAlignment="1" applyBorder="1" applyFont="1">
      <alignment horizontal="center" shrinkToFit="0" vertical="center" wrapText="1"/>
    </xf>
    <xf borderId="0" fillId="8" fontId="15" numFmtId="0" xfId="0" applyAlignment="1" applyFill="1" applyFont="1">
      <alignment horizontal="center" readingOrder="0" shrinkToFit="0" vertical="center" wrapText="1"/>
    </xf>
    <xf borderId="0" fillId="8" fontId="15" numFmtId="0" xfId="0" applyAlignment="1" applyFont="1">
      <alignment horizontal="center" shrinkToFit="0" vertical="center" wrapText="1"/>
    </xf>
    <xf borderId="0" fillId="0" fontId="9" numFmtId="0" xfId="0" applyAlignment="1" applyFont="1">
      <alignment horizontal="center" readingOrder="0" shrinkToFit="0" vertical="center" wrapText="1"/>
    </xf>
    <xf borderId="7" fillId="0" fontId="12" numFmtId="0" xfId="0" applyAlignment="1" applyBorder="1" applyFont="1">
      <alignment horizontal="center" shrinkToFit="0" vertical="center" wrapText="1"/>
    </xf>
    <xf borderId="7" fillId="0" fontId="12" numFmtId="0" xfId="0" applyAlignment="1" applyBorder="1" applyFont="1">
      <alignment horizontal="center" readingOrder="0" shrinkToFit="0" vertical="center" wrapText="1"/>
    </xf>
    <xf borderId="0" fillId="5" fontId="13" numFmtId="0" xfId="0" applyAlignment="1" applyFont="1">
      <alignment readingOrder="0" shrinkToFit="0" wrapText="1"/>
    </xf>
    <xf borderId="7" fillId="5" fontId="12" numFmtId="0" xfId="0" applyAlignment="1" applyBorder="1" applyFont="1">
      <alignment horizontal="center" shrinkToFit="0" vertical="center" wrapText="1"/>
    </xf>
    <xf borderId="7" fillId="0" fontId="14"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7" fillId="0" fontId="14" numFmtId="0" xfId="0" applyAlignment="1" applyBorder="1" applyFont="1">
      <alignment horizontal="center" readingOrder="0" shrinkToFit="0" vertical="center" wrapText="1"/>
    </xf>
    <xf borderId="7" fillId="0" fontId="9" numFmtId="0" xfId="0" applyAlignment="1" applyBorder="1" applyFont="1">
      <alignment horizontal="center" readingOrder="0" shrinkToFit="0" vertical="center" wrapText="1"/>
    </xf>
    <xf borderId="7" fillId="0" fontId="12" numFmtId="0" xfId="0" applyAlignment="1" applyBorder="1" applyFont="1">
      <alignment horizontal="center" shrinkToFit="0" vertical="center" wrapText="1"/>
    </xf>
    <xf borderId="7" fillId="0" fontId="12" numFmtId="0" xfId="0" applyAlignment="1" applyBorder="1" applyFont="1">
      <alignment horizontal="center" readingOrder="0" shrinkToFit="0" vertical="center" wrapText="1"/>
    </xf>
    <xf borderId="0" fillId="0" fontId="12" numFmtId="0" xfId="0" applyAlignment="1" applyFont="1">
      <alignment horizontal="center" shrinkToFit="0" vertical="center" wrapText="1"/>
    </xf>
    <xf borderId="1" fillId="9" fontId="16" numFmtId="0" xfId="0" applyAlignment="1" applyBorder="1" applyFill="1" applyFont="1">
      <alignment horizontal="center" shrinkToFit="0" vertical="center" wrapText="1"/>
    </xf>
    <xf borderId="2" fillId="9" fontId="16" numFmtId="0" xfId="0" applyAlignment="1" applyBorder="1" applyFont="1">
      <alignment horizontal="center" shrinkToFit="0" vertical="center" wrapText="1"/>
    </xf>
    <xf borderId="7" fillId="9" fontId="16"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7" fillId="5" fontId="17" numFmtId="0" xfId="0" applyAlignment="1" applyBorder="1" applyFont="1">
      <alignment horizontal="center" shrinkToFit="0" vertical="center" wrapText="1"/>
    </xf>
    <xf borderId="7" fillId="5" fontId="17" numFmtId="0" xfId="0" applyAlignment="1" applyBorder="1" applyFont="1">
      <alignment horizontal="center" readingOrder="0" shrinkToFit="0" vertical="center" wrapText="1"/>
    </xf>
    <xf borderId="15" fillId="0" fontId="12" numFmtId="0" xfId="0" applyAlignment="1" applyBorder="1" applyFont="1">
      <alignment horizontal="center" shrinkToFit="0" vertical="center" wrapText="1"/>
    </xf>
    <xf borderId="16" fillId="0" fontId="12" numFmtId="0" xfId="0" applyAlignment="1" applyBorder="1" applyFont="1">
      <alignment horizontal="center" shrinkToFit="0" vertical="center" wrapText="1"/>
    </xf>
    <xf borderId="17" fillId="0" fontId="12" numFmtId="0" xfId="0" applyAlignment="1" applyBorder="1" applyFont="1">
      <alignment horizontal="center" shrinkToFit="0" vertical="center" wrapText="1"/>
    </xf>
    <xf borderId="18" fillId="0" fontId="4" numFmtId="0" xfId="0" applyBorder="1" applyFont="1"/>
    <xf borderId="19" fillId="0" fontId="4" numFmtId="0" xfId="0" applyBorder="1" applyFont="1"/>
    <xf borderId="20" fillId="0" fontId="12" numFmtId="0" xfId="0" applyAlignment="1" applyBorder="1" applyFont="1">
      <alignment horizontal="center" shrinkToFit="0" vertical="center" wrapText="1"/>
    </xf>
    <xf borderId="21" fillId="0" fontId="4" numFmtId="0" xfId="0" applyBorder="1" applyFont="1"/>
    <xf borderId="22" fillId="0" fontId="4" numFmtId="0" xfId="0" applyBorder="1" applyFont="1"/>
    <xf borderId="22" fillId="0" fontId="12" numFmtId="0" xfId="0" applyAlignment="1" applyBorder="1" applyFont="1">
      <alignment horizontal="center" shrinkToFit="0" vertical="center" wrapText="1"/>
    </xf>
    <xf borderId="23" fillId="0" fontId="12" numFmtId="0" xfId="0" applyAlignment="1" applyBorder="1" applyFont="1">
      <alignment horizontal="center" shrinkToFit="0" vertical="center" wrapText="1"/>
    </xf>
    <xf borderId="3" fillId="0" fontId="12" numFmtId="0" xfId="0" applyAlignment="1" applyBorder="1" applyFont="1">
      <alignment horizontal="center" shrinkToFit="0" vertical="center" wrapText="1"/>
    </xf>
    <xf borderId="3" fillId="5" fontId="12"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18" fillId="0" fontId="12"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7" fillId="5" fontId="12"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0" fillId="5" fontId="12" numFmtId="0" xfId="0" applyAlignment="1" applyFont="1">
      <alignment horizontal="center" shrinkToFit="0" vertical="center" wrapText="1"/>
    </xf>
    <xf borderId="7" fillId="0" fontId="14" numFmtId="0" xfId="0" applyAlignment="1" applyBorder="1" applyFont="1">
      <alignment horizontal="center" shrinkToFit="0" vertical="center" wrapText="1"/>
    </xf>
    <xf borderId="7" fillId="0" fontId="14" numFmtId="0" xfId="0" applyAlignment="1" applyBorder="1" applyFont="1">
      <alignment horizontal="center" readingOrder="0" shrinkToFit="0" vertical="center" wrapText="1"/>
    </xf>
    <xf borderId="7" fillId="0" fontId="17" numFmtId="0" xfId="0" applyAlignment="1" applyBorder="1" applyFont="1">
      <alignment horizontal="center" shrinkToFit="0" vertical="center" wrapText="1"/>
    </xf>
    <xf borderId="0" fillId="10" fontId="12" numFmtId="0" xfId="0" applyAlignment="1" applyFill="1" applyFont="1">
      <alignment horizontal="center" shrinkToFit="0" vertical="center" wrapText="1"/>
    </xf>
    <xf borderId="0" fillId="0" fontId="12" numFmtId="0" xfId="0" applyAlignment="1" applyFont="1">
      <alignment horizontal="center" readingOrder="0" shrinkToFit="0" vertical="center" wrapText="1"/>
    </xf>
    <xf borderId="0" fillId="0" fontId="18" numFmtId="0" xfId="0" applyAlignment="1" applyFont="1">
      <alignment horizontal="center" shrinkToFit="0" vertical="center" wrapText="1"/>
    </xf>
    <xf borderId="0" fillId="0" fontId="18" numFmtId="0" xfId="0" applyAlignment="1" applyFont="1">
      <alignment horizontal="center" shrinkToFit="0" vertical="center" wrapText="1"/>
    </xf>
    <xf borderId="0" fillId="10" fontId="12" numFmtId="0" xfId="0" applyAlignment="1" applyFont="1">
      <alignment horizontal="center" readingOrder="0" shrinkToFit="0" vertical="center" wrapText="1"/>
    </xf>
    <xf borderId="7" fillId="10" fontId="12" numFmtId="0" xfId="0" applyAlignment="1" applyBorder="1" applyFont="1">
      <alignment horizontal="center" shrinkToFit="0" vertical="center" wrapText="1"/>
    </xf>
    <xf borderId="7" fillId="10" fontId="17" numFmtId="0" xfId="0" applyAlignment="1" applyBorder="1" applyFont="1">
      <alignment horizontal="center" shrinkToFit="0" vertical="center" wrapText="1"/>
    </xf>
    <xf borderId="0" fillId="10" fontId="9" numFmtId="0" xfId="0" applyAlignment="1" applyFont="1">
      <alignment horizontal="center" shrinkToFit="0" vertical="center" wrapText="1"/>
    </xf>
    <xf borderId="0" fillId="10" fontId="12" numFmtId="0" xfId="0" applyAlignment="1" applyFont="1">
      <alignment horizontal="center" shrinkToFit="0" vertical="center" wrapText="1"/>
    </xf>
    <xf borderId="0" fillId="10" fontId="19" numFmtId="0" xfId="0" applyAlignment="1" applyFont="1">
      <alignment horizontal="center" readingOrder="0" shrinkToFit="0" vertical="center" wrapText="1"/>
    </xf>
    <xf borderId="7" fillId="9" fontId="20" numFmtId="0" xfId="0" applyAlignment="1" applyBorder="1" applyFont="1">
      <alignment horizontal="center" shrinkToFit="0" vertical="center" wrapText="0"/>
    </xf>
    <xf borderId="7" fillId="9" fontId="20" numFmtId="0" xfId="0" applyAlignment="1" applyBorder="1" applyFont="1">
      <alignment horizontal="center" vertical="center"/>
    </xf>
    <xf borderId="2" fillId="9" fontId="20" numFmtId="0" xfId="0" applyAlignment="1" applyBorder="1" applyFont="1">
      <alignment horizontal="center" readingOrder="0" vertical="center"/>
    </xf>
    <xf borderId="0" fillId="6" fontId="21" numFmtId="0" xfId="0" applyAlignment="1" applyFont="1">
      <alignment horizontal="center" readingOrder="0"/>
    </xf>
    <xf borderId="2" fillId="0" fontId="22" numFmtId="0" xfId="0" applyAlignment="1" applyBorder="1" applyFont="1">
      <alignment horizontal="center" readingOrder="0" shrinkToFit="0" vertical="center" wrapText="1"/>
    </xf>
    <xf borderId="0" fillId="0" fontId="9" numFmtId="0" xfId="0" applyAlignment="1" applyFont="1">
      <alignment shrinkToFit="0" wrapText="1"/>
    </xf>
    <xf borderId="0" fillId="0"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0" fontId="23" numFmtId="0" xfId="0" applyAlignment="1" applyFont="1">
      <alignment horizontal="center" readingOrder="0" shrinkToFit="0" wrapText="1"/>
    </xf>
    <xf borderId="0" fillId="0" fontId="24" numFmtId="0" xfId="0" applyAlignment="1" applyFont="1">
      <alignment horizontal="center" readingOrder="0" shrinkToFit="0" wrapText="1"/>
    </xf>
    <xf borderId="0" fillId="11" fontId="25" numFmtId="0" xfId="0" applyAlignment="1" applyFill="1" applyFont="1">
      <alignment readingOrder="0" shrinkToFit="0" wrapText="1"/>
    </xf>
    <xf borderId="7" fillId="0" fontId="6" numFmtId="0" xfId="0" applyAlignment="1" applyBorder="1" applyFont="1">
      <alignment horizontal="center" readingOrder="0" shrinkToFit="0" vertical="center" wrapText="1"/>
    </xf>
    <xf borderId="7" fillId="0" fontId="26" numFmtId="0" xfId="0" applyAlignment="1" applyBorder="1" applyFont="1">
      <alignment horizontal="center" readingOrder="0" shrinkToFit="0" vertical="center" wrapText="1"/>
    </xf>
    <xf borderId="7" fillId="0" fontId="22" numFmtId="0" xfId="0" applyAlignment="1" applyBorder="1" applyFont="1">
      <alignment horizontal="center" readingOrder="0" shrinkToFit="0" vertical="center" wrapText="1"/>
    </xf>
    <xf borderId="7" fillId="0" fontId="27" numFmtId="0" xfId="0" applyAlignment="1" applyBorder="1" applyFont="1">
      <alignment horizontal="center" shrinkToFit="0" vertical="center" wrapText="1"/>
    </xf>
    <xf borderId="7" fillId="0" fontId="27" numFmtId="0" xfId="0" applyAlignment="1" applyBorder="1" applyFont="1">
      <alignment horizontal="center" readingOrder="0" shrinkToFit="0" vertical="center" wrapText="1"/>
    </xf>
    <xf borderId="2" fillId="0" fontId="22" numFmtId="0" xfId="0" applyAlignment="1" applyBorder="1" applyFont="1">
      <alignment horizontal="center" shrinkToFit="0" vertical="center" wrapText="1"/>
    </xf>
    <xf borderId="7" fillId="11" fontId="25" numFmtId="0" xfId="0" applyAlignment="1" applyBorder="1" applyFont="1">
      <alignment readingOrder="0" shrinkToFit="0" wrapText="1"/>
    </xf>
    <xf borderId="7" fillId="0" fontId="28" numFmtId="0" xfId="0" applyAlignment="1" applyBorder="1" applyFont="1">
      <alignment horizontal="center" readingOrder="0" shrinkToFit="0" vertical="center" wrapText="1"/>
    </xf>
    <xf borderId="0" fillId="5" fontId="26" numFmtId="0" xfId="0" applyAlignment="1" applyFont="1">
      <alignment horizontal="center" readingOrder="0" shrinkToFit="0" vertical="center" wrapText="1"/>
    </xf>
    <xf borderId="7" fillId="12" fontId="7" numFmtId="0" xfId="0" applyAlignment="1" applyBorder="1" applyFill="1" applyFont="1">
      <alignment readingOrder="0" shrinkToFit="0" wrapText="1"/>
    </xf>
    <xf borderId="7" fillId="5" fontId="26" numFmtId="0" xfId="0" applyAlignment="1" applyBorder="1" applyFont="1">
      <alignment horizontal="center" readingOrder="0" shrinkToFit="0" vertical="center" wrapText="1"/>
    </xf>
    <xf borderId="7" fillId="0" fontId="9" numFmtId="0" xfId="0" applyAlignment="1" applyBorder="1" applyFont="1">
      <alignment shrinkToFit="0" wrapText="1"/>
    </xf>
    <xf borderId="7" fillId="0" fontId="27" numFmtId="0" xfId="0" applyAlignment="1" applyBorder="1" applyFont="1">
      <alignment horizontal="left" readingOrder="0" shrinkToFit="0" vertical="center" wrapText="1"/>
    </xf>
    <xf borderId="7" fillId="0" fontId="9" numFmtId="164" xfId="0" applyAlignment="1" applyBorder="1" applyFont="1" applyNumberFormat="1">
      <alignment horizontal="center" readingOrder="0" shrinkToFit="0" vertical="center" wrapText="1"/>
    </xf>
    <xf borderId="7" fillId="0" fontId="9" numFmtId="0" xfId="0" applyAlignment="1" applyBorder="1" applyFont="1">
      <alignment readingOrder="0" vertical="center"/>
    </xf>
    <xf borderId="0" fillId="0" fontId="9" numFmtId="0" xfId="0" applyAlignment="1" applyFont="1">
      <alignment readingOrder="0" shrinkToFit="0" wrapText="1"/>
    </xf>
    <xf borderId="7" fillId="5" fontId="29" numFmtId="0" xfId="0" applyAlignment="1" applyBorder="1" applyFont="1">
      <alignment readingOrder="0" shrinkToFit="0" wrapText="1"/>
    </xf>
    <xf borderId="7" fillId="0" fontId="9" numFmtId="0" xfId="0" applyAlignment="1" applyBorder="1" applyFont="1">
      <alignment readingOrder="0" shrinkToFit="0" wrapText="1"/>
    </xf>
    <xf borderId="7" fillId="0" fontId="26" numFmtId="0" xfId="0" applyAlignment="1" applyBorder="1" applyFont="1">
      <alignment horizontal="center" shrinkToFit="0" vertical="center" wrapText="1"/>
    </xf>
    <xf borderId="0" fillId="0" fontId="27" numFmtId="0" xfId="0" applyAlignment="1" applyFont="1">
      <alignment horizontal="center" shrinkToFit="0" vertical="center" wrapText="1"/>
    </xf>
    <xf borderId="0" fillId="5" fontId="26" numFmtId="0" xfId="0" applyAlignment="1" applyFont="1">
      <alignment horizontal="center" shrinkToFit="0" vertical="center" wrapText="1"/>
    </xf>
    <xf borderId="0" fillId="5" fontId="30" numFmtId="0" xfId="0" applyAlignment="1" applyFont="1">
      <alignment horizontal="center" readingOrder="0" vertical="center"/>
    </xf>
    <xf borderId="7" fillId="0" fontId="6" numFmtId="0" xfId="0" applyAlignment="1" applyBorder="1" applyFont="1">
      <alignment horizontal="center" shrinkToFit="0" vertical="center" wrapText="1"/>
    </xf>
    <xf borderId="7" fillId="5" fontId="30" numFmtId="0" xfId="0" applyAlignment="1" applyBorder="1" applyFont="1">
      <alignment horizontal="center" readingOrder="0" vertical="center"/>
    </xf>
    <xf borderId="0" fillId="0" fontId="31" numFmtId="0" xfId="0" applyAlignment="1" applyFont="1">
      <alignment shrinkToFit="0" wrapText="1"/>
    </xf>
    <xf borderId="0" fillId="0" fontId="9" numFmtId="0" xfId="0" applyAlignment="1" applyFont="1">
      <alignment vertical="center"/>
    </xf>
    <xf borderId="0" fillId="13" fontId="32" numFmtId="0" xfId="0" applyAlignment="1" applyFill="1" applyFont="1">
      <alignment horizontal="center" vertical="center"/>
    </xf>
    <xf borderId="0" fillId="0" fontId="27" numFmtId="0" xfId="0" applyAlignment="1" applyFont="1">
      <alignment horizontal="center" vertical="center"/>
    </xf>
    <xf borderId="0" fillId="0" fontId="9" numFmtId="0" xfId="0" applyAlignment="1" applyFont="1">
      <alignment horizontal="center" vertical="center"/>
    </xf>
    <xf borderId="0" fillId="14" fontId="33" numFmtId="0" xfId="0" applyAlignment="1" applyFill="1" applyFont="1">
      <alignment horizontal="center" readingOrder="0" vertical="center"/>
    </xf>
    <xf borderId="7" fillId="14" fontId="33" numFmtId="0" xfId="0" applyAlignment="1" applyBorder="1" applyFont="1">
      <alignment horizontal="center" readingOrder="0" vertical="center"/>
    </xf>
    <xf borderId="7" fillId="2" fontId="26" numFmtId="0" xfId="0" applyAlignment="1" applyBorder="1" applyFont="1">
      <alignment horizontal="center" readingOrder="0" shrinkToFit="0" vertical="center" wrapText="1"/>
    </xf>
    <xf borderId="7" fillId="2" fontId="27" numFmtId="0" xfId="0" applyAlignment="1" applyBorder="1" applyFont="1">
      <alignment horizontal="center" readingOrder="0" shrinkToFit="0" vertical="center" wrapText="1"/>
    </xf>
    <xf borderId="7" fillId="15" fontId="27" numFmtId="0" xfId="0" applyAlignment="1" applyBorder="1" applyFill="1" applyFont="1">
      <alignment horizontal="center" readingOrder="0" shrinkToFit="0" vertical="center" wrapText="1"/>
    </xf>
    <xf borderId="7" fillId="2" fontId="34" numFmtId="0" xfId="0" applyAlignment="1" applyBorder="1" applyFont="1">
      <alignment horizontal="center" readingOrder="0" vertical="center"/>
    </xf>
    <xf borderId="7" fillId="2" fontId="9" numFmtId="0" xfId="0" applyAlignment="1" applyBorder="1" applyFont="1">
      <alignment horizontal="center" readingOrder="0" vertical="center"/>
    </xf>
    <xf borderId="7" fillId="0" fontId="9" numFmtId="0" xfId="0" applyAlignment="1" applyBorder="1" applyFont="1">
      <alignment horizontal="center" readingOrder="0" vertical="center"/>
    </xf>
    <xf borderId="0" fillId="2" fontId="9" numFmtId="0" xfId="0" applyFont="1"/>
    <xf borderId="7" fillId="0" fontId="26" numFmtId="0" xfId="0" applyAlignment="1" applyBorder="1" applyFont="1">
      <alignment horizontal="center" readingOrder="0" shrinkToFit="0" vertical="center" wrapText="1"/>
    </xf>
    <xf borderId="7" fillId="0" fontId="27" numFmtId="0" xfId="0" applyAlignment="1" applyBorder="1" applyFont="1">
      <alignment horizontal="center" readingOrder="0" shrinkToFit="0" vertical="center" wrapText="1"/>
    </xf>
    <xf borderId="0" fillId="15" fontId="27" numFmtId="0" xfId="0" applyAlignment="1" applyFont="1">
      <alignment horizontal="center" readingOrder="0" shrinkToFit="0" vertical="center" wrapText="1"/>
    </xf>
    <xf borderId="0" fillId="0" fontId="9" numFmtId="0" xfId="0" applyAlignment="1" applyFont="1">
      <alignment horizontal="center" readingOrder="0" vertical="center"/>
    </xf>
    <xf borderId="0" fillId="0" fontId="34" numFmtId="0" xfId="0" applyAlignment="1" applyFont="1">
      <alignment horizontal="center" readingOrder="0" vertical="center"/>
    </xf>
    <xf borderId="7" fillId="0" fontId="26" numFmtId="0" xfId="0" applyAlignment="1" applyBorder="1" applyFont="1">
      <alignment horizontal="center" shrinkToFit="0" vertical="center" wrapText="1"/>
    </xf>
    <xf borderId="7" fillId="5" fontId="30" numFmtId="0" xfId="0" applyAlignment="1" applyBorder="1" applyFont="1">
      <alignment horizontal="center" readingOrder="0" vertical="center"/>
    </xf>
    <xf borderId="7" fillId="0" fontId="1" numFmtId="0" xfId="0" applyAlignment="1" applyBorder="1" applyFont="1">
      <alignment horizontal="center" shrinkToFit="0" vertical="center" wrapText="1"/>
    </xf>
    <xf borderId="7" fillId="5" fontId="6" numFmtId="0" xfId="0" applyAlignment="1" applyBorder="1" applyFont="1">
      <alignment horizontal="center" readingOrder="0" shrinkToFit="0" vertical="center" wrapText="1"/>
    </xf>
    <xf borderId="7" fillId="5" fontId="1" numFmtId="0" xfId="0" applyAlignment="1" applyBorder="1" applyFont="1">
      <alignment horizontal="center" shrinkToFit="0" vertical="center" wrapText="1"/>
    </xf>
    <xf borderId="7" fillId="5" fontId="9" numFmtId="0" xfId="0" applyAlignment="1" applyBorder="1" applyFont="1">
      <alignment horizontal="center" readingOrder="0" vertical="center"/>
    </xf>
    <xf borderId="7" fillId="16" fontId="6" numFmtId="0" xfId="0" applyAlignment="1" applyBorder="1" applyFill="1" applyFont="1">
      <alignment horizontal="center" readingOrder="0" shrinkToFit="0" vertical="center" wrapText="1"/>
    </xf>
    <xf borderId="7" fillId="16" fontId="1" numFmtId="0" xfId="0" applyAlignment="1" applyBorder="1" applyFont="1">
      <alignment horizontal="center" shrinkToFit="0" vertical="center" wrapText="1"/>
    </xf>
    <xf borderId="7" fillId="16" fontId="9" numFmtId="0" xfId="0" applyAlignment="1" applyBorder="1" applyFont="1">
      <alignment horizontal="center" readingOrder="0" vertical="center"/>
    </xf>
    <xf borderId="7" fillId="16" fontId="26" numFmtId="0" xfId="0" applyAlignment="1" applyBorder="1" applyFont="1">
      <alignment horizontal="center" readingOrder="0" shrinkToFit="0" vertical="center" wrapText="1"/>
    </xf>
    <xf borderId="7" fillId="16" fontId="27" numFmtId="0" xfId="0" applyAlignment="1" applyBorder="1" applyFont="1">
      <alignment horizontal="center" readingOrder="0" shrinkToFit="0" vertical="center" wrapText="1"/>
    </xf>
    <xf borderId="7" fillId="16" fontId="34" numFmtId="0" xfId="0" applyAlignment="1" applyBorder="1" applyFont="1">
      <alignment horizontal="center" readingOrder="0" vertical="center"/>
    </xf>
    <xf borderId="7" fillId="5" fontId="27" numFmtId="0" xfId="0" applyAlignment="1" applyBorder="1" applyFont="1">
      <alignment horizontal="center" readingOrder="0" shrinkToFit="0" vertical="center" wrapText="1"/>
    </xf>
    <xf borderId="7" fillId="5" fontId="34" numFmtId="0" xfId="0" applyAlignment="1" applyBorder="1" applyFont="1">
      <alignment horizontal="center" readingOrder="0" vertical="center"/>
    </xf>
    <xf borderId="0" fillId="16" fontId="34" numFmtId="0" xfId="0" applyAlignment="1" applyFont="1">
      <alignment horizontal="center" readingOrder="0" vertical="center"/>
    </xf>
    <xf borderId="7" fillId="5" fontId="26" numFmtId="0" xfId="0" applyAlignment="1" applyBorder="1" applyFont="1">
      <alignment horizontal="center" shrinkToFit="0" vertical="center" wrapText="1"/>
    </xf>
    <xf borderId="7" fillId="16" fontId="1" numFmtId="0" xfId="0" applyAlignment="1" applyBorder="1" applyFont="1">
      <alignment horizontal="center" vertical="center"/>
    </xf>
    <xf borderId="7" fillId="5" fontId="1" numFmtId="0" xfId="0" applyAlignment="1" applyBorder="1" applyFont="1">
      <alignment horizontal="center" vertical="center"/>
    </xf>
    <xf borderId="0" fillId="16" fontId="1" numFmtId="0" xfId="0" applyAlignment="1" applyFont="1">
      <alignment horizontal="center" vertical="center"/>
    </xf>
    <xf borderId="6" fillId="5" fontId="1" numFmtId="0" xfId="0" applyAlignment="1" applyBorder="1" applyFont="1">
      <alignment horizontal="center" vertical="center"/>
    </xf>
    <xf borderId="7" fillId="16" fontId="6" numFmtId="0" xfId="0" applyAlignment="1" applyBorder="1" applyFont="1">
      <alignment horizontal="center" shrinkToFit="0" vertical="center" wrapText="1"/>
    </xf>
    <xf borderId="6" fillId="16" fontId="1" numFmtId="0" xfId="0" applyAlignment="1" applyBorder="1" applyFont="1">
      <alignment horizontal="center" vertical="center"/>
    </xf>
    <xf borderId="7" fillId="5" fontId="6" numFmtId="0" xfId="0" applyAlignment="1" applyBorder="1" applyFont="1">
      <alignment horizontal="center" shrinkToFit="0" vertical="center" wrapText="1"/>
    </xf>
    <xf borderId="6" fillId="5" fontId="1" numFmtId="0" xfId="0" applyAlignment="1" applyBorder="1" applyFont="1">
      <alignment horizontal="center" readingOrder="0" shrinkToFit="0" vertical="center" wrapText="1"/>
    </xf>
    <xf borderId="6" fillId="5" fontId="27" numFmtId="0" xfId="0" applyAlignment="1" applyBorder="1" applyFont="1">
      <alignment horizontal="center" readingOrder="0" shrinkToFit="0" vertical="center" wrapText="1"/>
    </xf>
    <xf borderId="6" fillId="16" fontId="27" numFmtId="0" xfId="0" applyAlignment="1" applyBorder="1" applyFont="1">
      <alignment horizontal="center" readingOrder="0" shrinkToFit="0" vertical="center" wrapText="1"/>
    </xf>
    <xf borderId="6" fillId="5" fontId="1" numFmtId="0" xfId="0" applyAlignment="1" applyBorder="1" applyFont="1">
      <alignment horizontal="center" shrinkToFit="0" vertical="center" wrapText="1"/>
    </xf>
    <xf borderId="7" fillId="16" fontId="26" numFmtId="0" xfId="0" applyAlignment="1" applyBorder="1" applyFont="1">
      <alignment horizontal="center" shrinkToFit="0" vertical="center" wrapText="1"/>
    </xf>
    <xf borderId="6" fillId="16" fontId="1" numFmtId="0" xfId="0" applyAlignment="1" applyBorder="1" applyFont="1">
      <alignment horizontal="center" shrinkToFit="0" vertical="center" wrapText="1"/>
    </xf>
    <xf borderId="21" fillId="14" fontId="33" numFmtId="0" xfId="0" applyAlignment="1" applyBorder="1" applyFont="1">
      <alignment horizontal="center" readingOrder="0" vertical="center"/>
    </xf>
    <xf borderId="22" fillId="5" fontId="4" numFmtId="0" xfId="0" applyBorder="1" applyFont="1"/>
    <xf borderId="23" fillId="5" fontId="4" numFmtId="0" xfId="0" applyBorder="1" applyFont="1"/>
    <xf borderId="21" fillId="14" fontId="33" numFmtId="0" xfId="0" applyAlignment="1" applyBorder="1" applyFont="1">
      <alignment horizontal="left" readingOrder="0" vertical="center"/>
    </xf>
    <xf borderId="22" fillId="16" fontId="4" numFmtId="0" xfId="0" applyBorder="1" applyFont="1"/>
    <xf borderId="23" fillId="16" fontId="4" numFmtId="0" xfId="0" applyBorder="1" applyFont="1"/>
    <xf borderId="7" fillId="5" fontId="35" numFmtId="0" xfId="0" applyAlignment="1" applyBorder="1" applyFont="1">
      <alignment horizontal="center" readingOrder="0" vertical="center"/>
    </xf>
    <xf borderId="7" fillId="16" fontId="0" numFmtId="0" xfId="0" applyAlignment="1" applyBorder="1" applyFont="1">
      <alignment horizontal="center" readingOrder="0" vertical="center"/>
    </xf>
    <xf borderId="7" fillId="16" fontId="35" numFmtId="0" xfId="0" applyAlignment="1" applyBorder="1" applyFont="1">
      <alignment horizontal="center" readingOrder="0" vertical="center"/>
    </xf>
    <xf borderId="7" fillId="5" fontId="6" numFmtId="0" xfId="0" applyAlignment="1" applyBorder="1" applyFont="1">
      <alignment horizontal="center" shrinkToFit="0" vertical="center" wrapText="1"/>
    </xf>
    <xf borderId="7" fillId="5" fontId="0" numFmtId="0" xfId="0" applyAlignment="1" applyBorder="1" applyFont="1">
      <alignment horizontal="center" readingOrder="0" vertical="center"/>
    </xf>
    <xf borderId="6" fillId="16" fontId="6" numFmtId="0" xfId="0" applyAlignment="1" applyBorder="1" applyFont="1">
      <alignment horizontal="center" shrinkToFit="0" vertical="center" wrapText="1"/>
    </xf>
    <xf borderId="6" fillId="5" fontId="6" numFmtId="0" xfId="0" applyAlignment="1" applyBorder="1" applyFont="1">
      <alignment horizontal="center" shrinkToFit="0" vertical="center" wrapText="1"/>
    </xf>
    <xf borderId="7" fillId="5" fontId="33" numFmtId="0" xfId="0" applyAlignment="1" applyBorder="1" applyFont="1">
      <alignment horizontal="center" readingOrder="0" vertical="center"/>
    </xf>
    <xf borderId="6" fillId="5" fontId="33" numFmtId="0" xfId="0" applyAlignment="1" applyBorder="1" applyFont="1">
      <alignment horizontal="center" readingOrder="0" vertical="center"/>
    </xf>
    <xf borderId="2" fillId="6" fontId="36" numFmtId="0" xfId="0" applyAlignment="1" applyBorder="1" applyFont="1">
      <alignment horizontal="center" readingOrder="0" vertical="center"/>
    </xf>
    <xf borderId="3" fillId="16" fontId="4" numFmtId="0" xfId="0" applyBorder="1" applyFont="1"/>
    <xf borderId="4" fillId="16" fontId="4" numFmtId="0" xfId="0" applyBorder="1" applyFont="1"/>
    <xf borderId="7" fillId="5" fontId="37" numFmtId="0" xfId="0" applyAlignment="1" applyBorder="1" applyFont="1">
      <alignment horizontal="center" readingOrder="0"/>
    </xf>
    <xf borderId="7" fillId="5" fontId="9" numFmtId="0" xfId="0" applyAlignment="1" applyBorder="1" applyFont="1">
      <alignment horizontal="center"/>
    </xf>
    <xf borderId="7" fillId="0" fontId="9" numFmtId="0" xfId="0" applyBorder="1" applyFont="1"/>
    <xf borderId="7" fillId="0" fontId="38" numFmtId="0" xfId="0" applyAlignment="1" applyBorder="1" applyFont="1">
      <alignment horizontal="center" readingOrder="0"/>
    </xf>
    <xf borderId="7" fillId="0" fontId="9" numFmtId="0" xfId="0" applyAlignment="1" applyBorder="1" applyFont="1">
      <alignment horizontal="center" readingOrder="0"/>
    </xf>
    <xf borderId="7" fillId="0" fontId="9" numFmtId="0" xfId="0" applyAlignment="1" applyBorder="1" applyFont="1">
      <alignment horizontal="center"/>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9FC5E8"/>
          <bgColor rgb="FF9FC5E8"/>
        </patternFill>
      </fill>
      <border/>
    </dxf>
  </dxfs>
  <tableStyles count="10">
    <tableStyle count="3" pivot="0" name="Product BackLog-style">
      <tableStyleElement dxfId="1" type="headerRow"/>
      <tableStyleElement dxfId="1" type="firstRowStripe"/>
      <tableStyleElement dxfId="1" type="secondRowStripe"/>
    </tableStyle>
    <tableStyle count="2" pivot="0" name="Product BackLog-style 2">
      <tableStyleElement dxfId="1" type="firstRowStripe"/>
      <tableStyleElement dxfId="1" type="secondRowStripe"/>
    </tableStyle>
    <tableStyle count="2" pivot="0" name="Product BackLog-style 3">
      <tableStyleElement dxfId="1" type="firstRowStripe"/>
      <tableStyleElement dxfId="1" type="secondRowStripe"/>
    </tableStyle>
    <tableStyle count="2" pivot="0" name="PPS-style">
      <tableStyleElement dxfId="1" type="firstRowStripe"/>
      <tableStyleElement dxfId="2" type="secondRowStripe"/>
    </tableStyle>
    <tableStyle count="2" pivot="0" name="PPS-style 2">
      <tableStyleElement dxfId="1" type="firstRowStripe"/>
      <tableStyleElement dxfId="2" type="secondRowStripe"/>
    </tableStyle>
    <tableStyle count="2" pivot="0" name="PPS-style 3">
      <tableStyleElement dxfId="1" type="firstRowStripe"/>
      <tableStyleElement dxfId="2" type="secondRowStripe"/>
    </tableStyle>
    <tableStyle count="2" pivot="0" name="PPS-style 4">
      <tableStyleElement dxfId="1" type="firstRowStripe"/>
      <tableStyleElement dxfId="2" type="secondRowStripe"/>
    </tableStyle>
    <tableStyle count="2" pivot="0" name="PPS-style 5">
      <tableStyleElement dxfId="1" type="firstRowStripe"/>
      <tableStyleElement dxfId="2" type="secondRowStripe"/>
    </tableStyle>
    <tableStyle count="2" pivot="0" name="Realse BackLog-style">
      <tableStyleElement dxfId="1" type="firstRowStripe"/>
      <tableStyleElement dxfId="1" type="secondRowStripe"/>
    </tableStyle>
    <tableStyle count="2" pivot="0" name="Realse BackLog-style 2">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9:J64"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Product BackLog-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D70:J70" displayName="Table_2" id="2">
  <tableColumns count="7">
    <tableColumn name="Column1" id="1"/>
    <tableColumn name="Column2" id="2"/>
    <tableColumn name="Column3" id="3"/>
    <tableColumn name="Column4" id="4"/>
    <tableColumn name="Column5" id="5"/>
    <tableColumn name="Column6" id="6"/>
    <tableColumn name="Column7" id="7"/>
  </tableColumns>
  <tableStyleInfo name="Product BackLog-style 2" showColumnStripes="0" showFirstColumn="1" showLastColumn="1" showRowStripes="1"/>
</table>
</file>

<file path=xl/tables/table3.xml><?xml version="1.0" encoding="utf-8"?>
<table xmlns="http://schemas.openxmlformats.org/spreadsheetml/2006/main" headerRowCount="0" ref="D71:J71" displayName="Table_3" id="3">
  <tableColumns count="7">
    <tableColumn name="Column1" id="1"/>
    <tableColumn name="Column2" id="2"/>
    <tableColumn name="Column3" id="3"/>
    <tableColumn name="Column4" id="4"/>
    <tableColumn name="Column5" id="5"/>
    <tableColumn name="Column6" id="6"/>
    <tableColumn name="Column7" id="7"/>
  </tableColumns>
  <tableStyleInfo name="Product BackLog-style 3" showColumnStripes="0" showFirstColumn="1" showLastColumn="1" showRowStripes="1"/>
</table>
</file>

<file path=xl/tables/table4.xml><?xml version="1.0" encoding="utf-8"?>
<table xmlns="http://schemas.openxmlformats.org/spreadsheetml/2006/main" headerRowCount="0" ref="B8:K22" display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PS-style" showColumnStripes="0" showFirstColumn="1" showLastColumn="1" showRowStripes="1"/>
</table>
</file>

<file path=xl/tables/table5.xml><?xml version="1.0" encoding="utf-8"?>
<table xmlns="http://schemas.openxmlformats.org/spreadsheetml/2006/main" headerRowCount="0" ref="B28:K40" display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PS-style 2" showColumnStripes="0" showFirstColumn="1" showLastColumn="1" showRowStripes="1"/>
</table>
</file>

<file path=xl/tables/table6.xml><?xml version="1.0" encoding="utf-8"?>
<table xmlns="http://schemas.openxmlformats.org/spreadsheetml/2006/main" headerRowCount="0" ref="B46:K60" displayName="Table_6" id="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PS-style 3" showColumnStripes="0" showFirstColumn="1" showLastColumn="1" showRowStripes="1"/>
</table>
</file>

<file path=xl/tables/table7.xml><?xml version="1.0" encoding="utf-8"?>
<table xmlns="http://schemas.openxmlformats.org/spreadsheetml/2006/main" headerRowCount="0" ref="B66:K79" displayName="Table_7" id="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PS-style 4" showColumnStripes="0" showFirstColumn="1" showLastColumn="1" showRowStripes="1"/>
</table>
</file>

<file path=xl/tables/table8.xml><?xml version="1.0" encoding="utf-8"?>
<table xmlns="http://schemas.openxmlformats.org/spreadsheetml/2006/main" headerRowCount="0" ref="B85:K105" displayName="Table_8" id="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PS-style 5" showColumnStripes="0" showFirstColumn="1" showLastColumn="1" showRowStripes="1"/>
</table>
</file>

<file path=xl/tables/table9.xml><?xml version="1.0" encoding="utf-8"?>
<table xmlns="http://schemas.openxmlformats.org/spreadsheetml/2006/main" headerRowCount="0" ref="E15:H18" displayName="Table_9" id="9">
  <tableColumns count="4">
    <tableColumn name="Column1" id="1"/>
    <tableColumn name="Column2" id="2"/>
    <tableColumn name="Column3" id="3"/>
    <tableColumn name="Column4" id="4"/>
  </tableColumns>
  <tableStyleInfo name="Realse BackLog-style" showColumnStripes="0" showFirstColumn="1" showLastColumn="1" showRowStripes="1"/>
</table>
</file>

<file path=xl/tables/table10.xml><?xml version="1.0" encoding="utf-8"?>
<table xmlns="http://schemas.openxmlformats.org/spreadsheetml/2006/main" headerRowCount="0" ref="E33:E47" displayName="Table_10" id="10">
  <tableColumns count="1">
    <tableColumn name="Column1" id="1"/>
  </tableColumns>
  <tableStyleInfo name="Realse BackLog-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8.xml"/><Relationship Id="rId10" Type="http://schemas.openxmlformats.org/officeDocument/2006/relationships/table" Target="../tables/table7.xml"/><Relationship Id="rId9" Type="http://schemas.openxmlformats.org/officeDocument/2006/relationships/table" Target="../tables/table6.xml"/><Relationship Id="rId7" Type="http://schemas.openxmlformats.org/officeDocument/2006/relationships/table" Target="../tables/table4.xml"/><Relationship Id="rId8"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9.xml"/><Relationship Id="rId5"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9.14"/>
    <col customWidth="1" min="3" max="3" width="14.43"/>
    <col customWidth="1" min="4" max="4" width="55.57"/>
    <col customWidth="1" min="5" max="5" width="59.86"/>
    <col customWidth="1" min="6" max="6" width="11.14"/>
    <col customWidth="1" min="7" max="7" width="16.14"/>
    <col customWidth="1" min="8" max="8" width="27.0"/>
    <col customWidth="1" min="9" max="9" width="11.29"/>
    <col customWidth="1" min="10" max="10" width="34.86"/>
    <col customWidth="1" min="11" max="11" width="17.71"/>
    <col customWidth="1" min="12" max="12" width="21.57"/>
    <col customWidth="1" min="13" max="13" width="25.0"/>
    <col customWidth="1" min="14" max="26" width="8.71"/>
  </cols>
  <sheetData>
    <row r="1">
      <c r="A1" s="1"/>
      <c r="B1" s="1"/>
      <c r="C1" s="2" t="s">
        <v>0</v>
      </c>
      <c r="E1" s="3" t="s">
        <v>1</v>
      </c>
      <c r="F1" s="1"/>
      <c r="G1" s="1"/>
      <c r="H1" s="1"/>
      <c r="I1" s="1"/>
      <c r="J1" s="1"/>
      <c r="K1" s="1"/>
      <c r="L1" s="1"/>
      <c r="M1" s="1"/>
      <c r="N1" s="1"/>
      <c r="O1" s="1"/>
      <c r="P1" s="1"/>
      <c r="Q1" s="1"/>
      <c r="R1" s="1"/>
      <c r="S1" s="1"/>
      <c r="T1" s="1"/>
      <c r="U1" s="1"/>
      <c r="V1" s="1"/>
      <c r="W1" s="1"/>
      <c r="X1" s="1"/>
      <c r="Y1" s="1"/>
      <c r="Z1" s="1"/>
    </row>
    <row r="2">
      <c r="A2" s="1"/>
      <c r="B2" s="1"/>
      <c r="C2" s="1" t="s">
        <v>2</v>
      </c>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ht="15.0" customHeight="1">
      <c r="A7" s="1"/>
      <c r="B7" s="4" t="s">
        <v>3</v>
      </c>
      <c r="C7" s="5" t="s">
        <v>4</v>
      </c>
      <c r="D7" s="6"/>
      <c r="E7" s="7"/>
      <c r="F7" s="4" t="s">
        <v>5</v>
      </c>
      <c r="G7" s="4" t="s">
        <v>6</v>
      </c>
      <c r="H7" s="4" t="s">
        <v>7</v>
      </c>
      <c r="I7" s="4" t="s">
        <v>8</v>
      </c>
      <c r="J7" s="8" t="s">
        <v>9</v>
      </c>
      <c r="K7" s="9"/>
      <c r="L7" s="9"/>
      <c r="M7" s="9"/>
      <c r="N7" s="1"/>
      <c r="O7" s="1"/>
      <c r="P7" s="1"/>
      <c r="Q7" s="1"/>
      <c r="R7" s="1"/>
      <c r="S7" s="1"/>
      <c r="T7" s="1"/>
      <c r="U7" s="1"/>
      <c r="V7" s="1"/>
      <c r="W7" s="1"/>
      <c r="X7" s="1"/>
      <c r="Y7" s="1"/>
      <c r="Z7" s="1"/>
    </row>
    <row r="8">
      <c r="A8" s="1"/>
      <c r="B8" s="10"/>
      <c r="C8" s="11" t="s">
        <v>10</v>
      </c>
      <c r="D8" s="11" t="s">
        <v>11</v>
      </c>
      <c r="E8" s="11" t="s">
        <v>12</v>
      </c>
      <c r="F8" s="10"/>
      <c r="G8" s="10"/>
      <c r="H8" s="10"/>
      <c r="I8" s="10"/>
      <c r="J8" s="12"/>
      <c r="K8" s="9"/>
      <c r="L8" s="9"/>
      <c r="M8" s="9"/>
      <c r="N8" s="1"/>
      <c r="O8" s="1"/>
      <c r="P8" s="1"/>
      <c r="Q8" s="1"/>
      <c r="R8" s="1"/>
      <c r="S8" s="1"/>
      <c r="T8" s="1"/>
      <c r="U8" s="1"/>
      <c r="V8" s="1"/>
      <c r="W8" s="1"/>
      <c r="X8" s="1"/>
      <c r="Y8" s="1"/>
      <c r="Z8" s="1"/>
    </row>
    <row r="9" ht="51.0" customHeight="1">
      <c r="A9" s="1"/>
      <c r="B9" s="13" t="s">
        <v>13</v>
      </c>
      <c r="C9" s="13" t="s">
        <v>14</v>
      </c>
      <c r="D9" s="13" t="s">
        <v>15</v>
      </c>
      <c r="E9" s="13" t="s">
        <v>16</v>
      </c>
      <c r="F9" s="13">
        <v>1.0</v>
      </c>
      <c r="G9" s="13" t="s">
        <v>17</v>
      </c>
      <c r="H9" s="14"/>
      <c r="I9" s="13" t="s">
        <v>18</v>
      </c>
      <c r="J9" s="13"/>
      <c r="K9" s="9"/>
      <c r="L9" s="9"/>
      <c r="M9" s="9"/>
      <c r="N9" s="1"/>
      <c r="O9" s="1"/>
      <c r="P9" s="1"/>
      <c r="Q9" s="1"/>
      <c r="R9" s="1"/>
      <c r="S9" s="1"/>
      <c r="T9" s="1"/>
      <c r="U9" s="1"/>
      <c r="V9" s="1"/>
      <c r="W9" s="1"/>
      <c r="X9" s="1"/>
      <c r="Y9" s="1"/>
      <c r="Z9" s="1"/>
    </row>
    <row r="10">
      <c r="A10" s="1"/>
      <c r="B10" s="13" t="s">
        <v>19</v>
      </c>
      <c r="C10" s="13" t="s">
        <v>14</v>
      </c>
      <c r="D10" s="14" t="s">
        <v>20</v>
      </c>
      <c r="E10" s="13" t="s">
        <v>21</v>
      </c>
      <c r="F10" s="13">
        <v>1.0</v>
      </c>
      <c r="G10" s="13" t="s">
        <v>17</v>
      </c>
      <c r="H10" s="14"/>
      <c r="I10" s="13" t="s">
        <v>18</v>
      </c>
      <c r="J10" s="13" t="s">
        <v>22</v>
      </c>
      <c r="K10" s="1"/>
      <c r="L10" s="1"/>
      <c r="M10" s="1"/>
      <c r="N10" s="1"/>
      <c r="O10" s="1"/>
      <c r="P10" s="1"/>
      <c r="Q10" s="1"/>
      <c r="R10" s="1"/>
      <c r="S10" s="1"/>
      <c r="T10" s="1"/>
      <c r="U10" s="1"/>
      <c r="V10" s="1"/>
      <c r="W10" s="1"/>
      <c r="X10" s="1"/>
      <c r="Y10" s="1"/>
      <c r="Z10" s="1"/>
    </row>
    <row r="11">
      <c r="A11" s="1"/>
      <c r="B11" s="13" t="s">
        <v>23</v>
      </c>
      <c r="C11" s="13" t="s">
        <v>14</v>
      </c>
      <c r="D11" s="13" t="s">
        <v>24</v>
      </c>
      <c r="E11" s="13" t="s">
        <v>25</v>
      </c>
      <c r="F11" s="13">
        <v>2.0</v>
      </c>
      <c r="G11" s="13" t="s">
        <v>17</v>
      </c>
      <c r="H11" s="14"/>
      <c r="I11" s="13" t="s">
        <v>18</v>
      </c>
      <c r="J11" s="13"/>
      <c r="K11" s="1"/>
      <c r="L11" s="1"/>
      <c r="M11" s="1"/>
      <c r="N11" s="1"/>
      <c r="O11" s="1"/>
      <c r="P11" s="1"/>
      <c r="Q11" s="1"/>
      <c r="R11" s="1"/>
      <c r="S11" s="1"/>
      <c r="T11" s="1"/>
      <c r="U11" s="1"/>
      <c r="V11" s="1"/>
      <c r="W11" s="1"/>
      <c r="X11" s="1"/>
      <c r="Y11" s="1"/>
      <c r="Z11" s="1"/>
    </row>
    <row r="12">
      <c r="A12" s="1"/>
      <c r="B12" s="13" t="s">
        <v>26</v>
      </c>
      <c r="C12" s="13" t="s">
        <v>14</v>
      </c>
      <c r="D12" s="13" t="s">
        <v>27</v>
      </c>
      <c r="E12" s="13" t="s">
        <v>28</v>
      </c>
      <c r="F12" s="14">
        <v>2.0</v>
      </c>
      <c r="G12" s="14" t="s">
        <v>29</v>
      </c>
      <c r="H12" s="14"/>
      <c r="I12" s="13" t="s">
        <v>18</v>
      </c>
      <c r="J12" s="13"/>
      <c r="K12" s="1"/>
      <c r="L12" s="1"/>
      <c r="M12" s="1"/>
      <c r="N12" s="1"/>
      <c r="O12" s="1"/>
      <c r="P12" s="1"/>
      <c r="Q12" s="1"/>
      <c r="R12" s="1"/>
      <c r="S12" s="1"/>
      <c r="T12" s="1"/>
      <c r="U12" s="1"/>
      <c r="V12" s="1"/>
      <c r="W12" s="1"/>
      <c r="X12" s="1"/>
      <c r="Y12" s="1"/>
      <c r="Z12" s="1"/>
    </row>
    <row r="13" ht="51.0" customHeight="1">
      <c r="A13" s="1"/>
      <c r="B13" s="13" t="s">
        <v>30</v>
      </c>
      <c r="C13" s="13" t="s">
        <v>14</v>
      </c>
      <c r="D13" s="13" t="s">
        <v>31</v>
      </c>
      <c r="E13" s="13" t="s">
        <v>32</v>
      </c>
      <c r="F13" s="14">
        <v>2.0</v>
      </c>
      <c r="G13" s="14" t="s">
        <v>29</v>
      </c>
      <c r="H13" s="14"/>
      <c r="I13" s="13" t="s">
        <v>18</v>
      </c>
      <c r="J13" s="13"/>
      <c r="K13" s="1"/>
      <c r="L13" s="1"/>
      <c r="M13" s="1"/>
      <c r="N13" s="1"/>
      <c r="O13" s="1"/>
      <c r="P13" s="1"/>
      <c r="Q13" s="1"/>
      <c r="R13" s="1"/>
      <c r="S13" s="1"/>
      <c r="T13" s="1"/>
      <c r="U13" s="1"/>
      <c r="V13" s="1"/>
      <c r="W13" s="1"/>
      <c r="X13" s="1"/>
      <c r="Y13" s="1"/>
      <c r="Z13" s="1"/>
    </row>
    <row r="14" ht="60.75" customHeight="1">
      <c r="A14" s="1"/>
      <c r="B14" s="13" t="s">
        <v>33</v>
      </c>
      <c r="C14" s="13" t="s">
        <v>14</v>
      </c>
      <c r="D14" s="14" t="s">
        <v>34</v>
      </c>
      <c r="E14" s="13" t="s">
        <v>35</v>
      </c>
      <c r="F14" s="13">
        <v>1.0</v>
      </c>
      <c r="G14" s="13" t="s">
        <v>17</v>
      </c>
      <c r="H14" s="14"/>
      <c r="I14" s="13" t="s">
        <v>18</v>
      </c>
      <c r="J14" s="14" t="s">
        <v>36</v>
      </c>
      <c r="K14" s="1"/>
      <c r="L14" s="1"/>
      <c r="M14" s="1"/>
      <c r="N14" s="1"/>
      <c r="O14" s="1"/>
      <c r="P14" s="1"/>
      <c r="Q14" s="1"/>
      <c r="R14" s="1"/>
      <c r="S14" s="1"/>
      <c r="T14" s="1"/>
      <c r="U14" s="1"/>
      <c r="V14" s="1"/>
      <c r="W14" s="1"/>
      <c r="X14" s="1"/>
      <c r="Y14" s="1"/>
      <c r="Z14" s="1"/>
    </row>
    <row r="15">
      <c r="A15" s="1"/>
      <c r="B15" s="13" t="s">
        <v>37</v>
      </c>
      <c r="C15" s="13" t="s">
        <v>14</v>
      </c>
      <c r="D15" s="13" t="s">
        <v>38</v>
      </c>
      <c r="E15" s="13" t="s">
        <v>39</v>
      </c>
      <c r="F15" s="13">
        <v>2.0</v>
      </c>
      <c r="G15" s="13" t="s">
        <v>40</v>
      </c>
      <c r="H15" s="14"/>
      <c r="I15" s="13" t="s">
        <v>18</v>
      </c>
      <c r="J15" s="13"/>
      <c r="K15" s="1"/>
      <c r="L15" s="1"/>
      <c r="M15" s="1"/>
      <c r="N15" s="1"/>
      <c r="O15" s="1"/>
      <c r="P15" s="1"/>
      <c r="Q15" s="1"/>
      <c r="R15" s="1"/>
      <c r="S15" s="1"/>
      <c r="T15" s="1"/>
      <c r="U15" s="1"/>
      <c r="V15" s="1"/>
      <c r="W15" s="1"/>
      <c r="X15" s="1"/>
      <c r="Y15" s="1"/>
      <c r="Z15" s="1"/>
    </row>
    <row r="16">
      <c r="A16" s="1"/>
      <c r="B16" s="13" t="s">
        <v>41</v>
      </c>
      <c r="C16" s="13" t="s">
        <v>14</v>
      </c>
      <c r="D16" s="14" t="s">
        <v>42</v>
      </c>
      <c r="E16" s="14" t="s">
        <v>43</v>
      </c>
      <c r="F16" s="13">
        <v>2.0</v>
      </c>
      <c r="G16" s="13" t="s">
        <v>17</v>
      </c>
      <c r="H16" s="15"/>
      <c r="I16" s="13" t="s">
        <v>18</v>
      </c>
      <c r="J16" s="15" t="s">
        <v>44</v>
      </c>
      <c r="K16" s="1"/>
      <c r="L16" s="1"/>
      <c r="M16" s="1"/>
      <c r="N16" s="1"/>
      <c r="O16" s="1"/>
      <c r="P16" s="1"/>
      <c r="Q16" s="1"/>
      <c r="R16" s="1"/>
      <c r="S16" s="1"/>
      <c r="T16" s="1"/>
      <c r="U16" s="1"/>
      <c r="V16" s="1"/>
      <c r="W16" s="1"/>
      <c r="X16" s="1"/>
      <c r="Y16" s="1"/>
      <c r="Z16" s="1"/>
    </row>
    <row r="17">
      <c r="A17" s="1"/>
      <c r="B17" s="13" t="s">
        <v>45</v>
      </c>
      <c r="C17" s="13" t="s">
        <v>14</v>
      </c>
      <c r="D17" s="14" t="s">
        <v>46</v>
      </c>
      <c r="E17" s="14" t="s">
        <v>47</v>
      </c>
      <c r="F17" s="14">
        <v>5.0</v>
      </c>
      <c r="G17" s="13" t="s">
        <v>17</v>
      </c>
      <c r="H17" s="14"/>
      <c r="I17" s="13" t="s">
        <v>18</v>
      </c>
      <c r="J17" s="16"/>
      <c r="K17" s="1"/>
      <c r="L17" s="1"/>
      <c r="M17" s="1"/>
      <c r="N17" s="1"/>
      <c r="O17" s="1"/>
      <c r="P17" s="1"/>
      <c r="Q17" s="1"/>
      <c r="R17" s="1"/>
      <c r="S17" s="1"/>
      <c r="T17" s="1"/>
      <c r="U17" s="1"/>
      <c r="V17" s="1"/>
      <c r="W17" s="1"/>
      <c r="X17" s="1"/>
      <c r="Y17" s="1"/>
      <c r="Z17" s="1"/>
    </row>
    <row r="18">
      <c r="A18" s="1"/>
      <c r="B18" s="13" t="s">
        <v>48</v>
      </c>
      <c r="C18" s="13" t="s">
        <v>14</v>
      </c>
      <c r="D18" s="14" t="s">
        <v>49</v>
      </c>
      <c r="E18" s="14" t="s">
        <v>50</v>
      </c>
      <c r="F18" s="14">
        <v>5.0</v>
      </c>
      <c r="G18" s="13" t="s">
        <v>17</v>
      </c>
      <c r="H18" s="14"/>
      <c r="I18" s="13" t="s">
        <v>18</v>
      </c>
      <c r="J18" s="14" t="s">
        <v>51</v>
      </c>
      <c r="K18" s="1"/>
      <c r="L18" s="1"/>
      <c r="M18" s="1"/>
      <c r="N18" s="1"/>
      <c r="O18" s="1"/>
      <c r="P18" s="1"/>
      <c r="Q18" s="1"/>
      <c r="R18" s="1"/>
      <c r="S18" s="1"/>
      <c r="T18" s="1"/>
      <c r="U18" s="1"/>
      <c r="V18" s="1"/>
      <c r="W18" s="1"/>
      <c r="X18" s="1"/>
      <c r="Y18" s="1"/>
      <c r="Z18" s="1"/>
    </row>
    <row r="19">
      <c r="A19" s="1"/>
      <c r="B19" s="13" t="s">
        <v>52</v>
      </c>
      <c r="C19" s="13" t="s">
        <v>14</v>
      </c>
      <c r="D19" s="14" t="s">
        <v>53</v>
      </c>
      <c r="E19" s="14" t="s">
        <v>54</v>
      </c>
      <c r="F19" s="14">
        <v>5.0</v>
      </c>
      <c r="G19" s="13" t="s">
        <v>17</v>
      </c>
      <c r="H19" s="14"/>
      <c r="I19" s="13" t="s">
        <v>18</v>
      </c>
      <c r="J19" s="14"/>
      <c r="K19" s="1"/>
      <c r="L19" s="1"/>
      <c r="M19" s="1"/>
      <c r="N19" s="1"/>
      <c r="O19" s="1"/>
      <c r="P19" s="1"/>
      <c r="Q19" s="1"/>
      <c r="R19" s="1"/>
      <c r="S19" s="1"/>
      <c r="T19" s="1"/>
      <c r="U19" s="1"/>
      <c r="V19" s="1"/>
      <c r="W19" s="1"/>
      <c r="X19" s="1"/>
      <c r="Y19" s="1"/>
      <c r="Z19" s="1"/>
    </row>
    <row r="20">
      <c r="A20" s="1"/>
      <c r="B20" s="13" t="s">
        <v>55</v>
      </c>
      <c r="C20" s="13" t="s">
        <v>14</v>
      </c>
      <c r="D20" s="14" t="s">
        <v>56</v>
      </c>
      <c r="E20" s="14" t="s">
        <v>57</v>
      </c>
      <c r="F20" s="14">
        <v>5.0</v>
      </c>
      <c r="G20" s="14" t="s">
        <v>29</v>
      </c>
      <c r="H20" s="14"/>
      <c r="I20" s="13" t="s">
        <v>18</v>
      </c>
      <c r="J20" s="14"/>
      <c r="K20" s="1"/>
      <c r="L20" s="1"/>
      <c r="M20" s="1"/>
      <c r="N20" s="1"/>
      <c r="O20" s="1"/>
      <c r="P20" s="1"/>
      <c r="Q20" s="1"/>
      <c r="R20" s="1"/>
      <c r="S20" s="1"/>
      <c r="T20" s="1"/>
      <c r="U20" s="1"/>
      <c r="V20" s="1"/>
      <c r="W20" s="1"/>
      <c r="X20" s="1"/>
      <c r="Y20" s="1"/>
      <c r="Z20" s="1"/>
    </row>
    <row r="21" ht="15.75" customHeight="1">
      <c r="A21" s="1"/>
      <c r="B21" s="13" t="s">
        <v>58</v>
      </c>
      <c r="C21" s="13" t="s">
        <v>14</v>
      </c>
      <c r="D21" s="14" t="s">
        <v>59</v>
      </c>
      <c r="E21" s="14" t="s">
        <v>60</v>
      </c>
      <c r="F21" s="14">
        <v>5.0</v>
      </c>
      <c r="G21" s="13" t="s">
        <v>17</v>
      </c>
      <c r="H21" s="14"/>
      <c r="I21" s="13" t="s">
        <v>18</v>
      </c>
      <c r="J21" s="14"/>
      <c r="K21" s="1"/>
      <c r="L21" s="1"/>
      <c r="M21" s="1"/>
      <c r="N21" s="1"/>
      <c r="O21" s="1"/>
      <c r="P21" s="1"/>
      <c r="Q21" s="1"/>
      <c r="R21" s="1"/>
      <c r="S21" s="1"/>
      <c r="T21" s="1"/>
      <c r="U21" s="1"/>
      <c r="V21" s="1"/>
      <c r="W21" s="1"/>
      <c r="X21" s="1"/>
      <c r="Y21" s="1"/>
      <c r="Z21" s="1"/>
    </row>
    <row r="22" ht="15.75" customHeight="1">
      <c r="A22" s="1"/>
      <c r="B22" s="13" t="s">
        <v>61</v>
      </c>
      <c r="C22" s="13" t="s">
        <v>14</v>
      </c>
      <c r="D22" s="14" t="s">
        <v>62</v>
      </c>
      <c r="E22" s="14" t="s">
        <v>63</v>
      </c>
      <c r="F22" s="14">
        <v>5.0</v>
      </c>
      <c r="G22" s="14" t="s">
        <v>29</v>
      </c>
      <c r="H22" s="14"/>
      <c r="I22" s="13" t="s">
        <v>18</v>
      </c>
      <c r="J22" s="14"/>
      <c r="K22" s="1"/>
      <c r="L22" s="1"/>
      <c r="M22" s="1"/>
      <c r="N22" s="1"/>
      <c r="O22" s="1"/>
      <c r="P22" s="1"/>
      <c r="Q22" s="1"/>
      <c r="R22" s="1"/>
      <c r="S22" s="1"/>
      <c r="T22" s="1"/>
      <c r="U22" s="1"/>
      <c r="V22" s="1"/>
      <c r="W22" s="1"/>
      <c r="X22" s="1"/>
      <c r="Y22" s="1"/>
      <c r="Z22" s="1"/>
    </row>
    <row r="23" ht="15.75" customHeight="1">
      <c r="A23" s="1"/>
      <c r="B23" s="13" t="s">
        <v>64</v>
      </c>
      <c r="C23" s="13" t="s">
        <v>14</v>
      </c>
      <c r="D23" s="13" t="s">
        <v>65</v>
      </c>
      <c r="E23" s="13" t="s">
        <v>66</v>
      </c>
      <c r="F23" s="13">
        <v>3.0</v>
      </c>
      <c r="G23" s="13" t="s">
        <v>40</v>
      </c>
      <c r="H23" s="14"/>
      <c r="I23" s="13" t="s">
        <v>18</v>
      </c>
      <c r="J23" s="13"/>
      <c r="K23" s="1"/>
      <c r="L23" s="1"/>
      <c r="M23" s="1"/>
      <c r="N23" s="1"/>
      <c r="O23" s="1"/>
      <c r="P23" s="1"/>
      <c r="Q23" s="1"/>
      <c r="R23" s="1"/>
      <c r="S23" s="1"/>
      <c r="T23" s="1"/>
      <c r="U23" s="1"/>
      <c r="V23" s="1"/>
      <c r="W23" s="1"/>
      <c r="X23" s="1"/>
      <c r="Y23" s="1"/>
      <c r="Z23" s="1"/>
    </row>
    <row r="24" ht="15.75" customHeight="1">
      <c r="A24" s="1"/>
      <c r="B24" s="13" t="s">
        <v>67</v>
      </c>
      <c r="C24" s="13" t="s">
        <v>14</v>
      </c>
      <c r="D24" s="13" t="s">
        <v>68</v>
      </c>
      <c r="E24" s="13" t="s">
        <v>69</v>
      </c>
      <c r="F24" s="13">
        <v>3.0</v>
      </c>
      <c r="G24" s="13" t="s">
        <v>29</v>
      </c>
      <c r="H24" s="14"/>
      <c r="I24" s="13" t="s">
        <v>18</v>
      </c>
      <c r="J24" s="13"/>
      <c r="K24" s="1"/>
      <c r="L24" s="1"/>
      <c r="M24" s="1"/>
      <c r="N24" s="1"/>
      <c r="O24" s="1"/>
      <c r="P24" s="1"/>
      <c r="Q24" s="1"/>
      <c r="R24" s="1"/>
      <c r="S24" s="1"/>
      <c r="T24" s="1"/>
      <c r="U24" s="1"/>
      <c r="V24" s="1"/>
      <c r="W24" s="1"/>
      <c r="X24" s="1"/>
      <c r="Y24" s="1"/>
      <c r="Z24" s="1"/>
    </row>
    <row r="25" ht="15.75" customHeight="1">
      <c r="A25" s="1"/>
      <c r="B25" s="13" t="s">
        <v>70</v>
      </c>
      <c r="C25" s="13" t="s">
        <v>14</v>
      </c>
      <c r="D25" s="13" t="s">
        <v>71</v>
      </c>
      <c r="E25" s="13" t="s">
        <v>72</v>
      </c>
      <c r="F25" s="13">
        <v>4.0</v>
      </c>
      <c r="G25" s="13" t="s">
        <v>17</v>
      </c>
      <c r="H25" s="14"/>
      <c r="I25" s="13" t="s">
        <v>18</v>
      </c>
      <c r="J25" s="14" t="s">
        <v>73</v>
      </c>
      <c r="K25" s="1"/>
      <c r="L25" s="1"/>
      <c r="M25" s="1"/>
      <c r="N25" s="1"/>
      <c r="O25" s="1"/>
      <c r="P25" s="1"/>
      <c r="Q25" s="1"/>
      <c r="R25" s="1"/>
      <c r="S25" s="1"/>
      <c r="T25" s="1"/>
      <c r="U25" s="1"/>
      <c r="V25" s="1"/>
      <c r="W25" s="1"/>
      <c r="X25" s="1"/>
      <c r="Y25" s="1"/>
      <c r="Z25" s="1"/>
    </row>
    <row r="26" ht="15.75" customHeight="1">
      <c r="A26" s="1"/>
      <c r="B26" s="13" t="s">
        <v>74</v>
      </c>
      <c r="C26" s="13" t="s">
        <v>14</v>
      </c>
      <c r="D26" s="14" t="s">
        <v>75</v>
      </c>
      <c r="E26" s="14" t="s">
        <v>76</v>
      </c>
      <c r="F26" s="13">
        <v>4.0</v>
      </c>
      <c r="G26" s="14" t="s">
        <v>29</v>
      </c>
      <c r="H26" s="14"/>
      <c r="I26" s="13" t="s">
        <v>18</v>
      </c>
      <c r="J26" s="14" t="s">
        <v>77</v>
      </c>
      <c r="K26" s="1"/>
      <c r="L26" s="1"/>
      <c r="M26" s="1"/>
      <c r="N26" s="1"/>
      <c r="O26" s="1"/>
      <c r="P26" s="1"/>
      <c r="Q26" s="1"/>
      <c r="R26" s="1"/>
      <c r="S26" s="1"/>
      <c r="T26" s="1"/>
      <c r="U26" s="1"/>
      <c r="V26" s="1"/>
      <c r="W26" s="1"/>
      <c r="X26" s="1"/>
      <c r="Y26" s="1"/>
      <c r="Z26" s="1"/>
    </row>
    <row r="27" ht="50.25" customHeight="1">
      <c r="A27" s="1"/>
      <c r="B27" s="13" t="s">
        <v>78</v>
      </c>
      <c r="C27" s="13" t="s">
        <v>14</v>
      </c>
      <c r="D27" s="14" t="s">
        <v>79</v>
      </c>
      <c r="E27" s="13" t="s">
        <v>80</v>
      </c>
      <c r="F27" s="13">
        <v>1.0</v>
      </c>
      <c r="G27" s="13" t="s">
        <v>40</v>
      </c>
      <c r="H27" s="14"/>
      <c r="I27" s="13" t="s">
        <v>18</v>
      </c>
      <c r="J27" s="14" t="s">
        <v>81</v>
      </c>
      <c r="K27" s="1"/>
      <c r="L27" s="1"/>
      <c r="M27" s="1"/>
      <c r="N27" s="1"/>
      <c r="O27" s="1"/>
      <c r="P27" s="1"/>
      <c r="Q27" s="1"/>
      <c r="R27" s="1"/>
      <c r="S27" s="1"/>
      <c r="T27" s="1"/>
      <c r="U27" s="1"/>
      <c r="V27" s="1"/>
      <c r="W27" s="1"/>
      <c r="X27" s="1"/>
      <c r="Y27" s="1"/>
      <c r="Z27" s="1"/>
    </row>
    <row r="28" ht="54.0" customHeight="1">
      <c r="A28" s="1"/>
      <c r="B28" s="13" t="s">
        <v>82</v>
      </c>
      <c r="C28" s="13" t="s">
        <v>14</v>
      </c>
      <c r="D28" s="13" t="s">
        <v>83</v>
      </c>
      <c r="E28" s="13" t="s">
        <v>84</v>
      </c>
      <c r="F28" s="13">
        <v>5.0</v>
      </c>
      <c r="G28" s="13" t="s">
        <v>40</v>
      </c>
      <c r="H28" s="14"/>
      <c r="I28" s="13" t="s">
        <v>18</v>
      </c>
      <c r="J28" s="13"/>
      <c r="K28" s="1"/>
      <c r="L28" s="1"/>
      <c r="M28" s="1"/>
      <c r="N28" s="1"/>
      <c r="O28" s="1"/>
      <c r="P28" s="1"/>
      <c r="Q28" s="1"/>
      <c r="R28" s="1"/>
      <c r="S28" s="1"/>
      <c r="T28" s="1"/>
      <c r="U28" s="1"/>
      <c r="V28" s="1"/>
      <c r="W28" s="1"/>
      <c r="X28" s="1"/>
      <c r="Y28" s="1"/>
      <c r="Z28" s="1"/>
    </row>
    <row r="29" ht="49.5" customHeight="1">
      <c r="A29" s="1"/>
      <c r="B29" s="13" t="s">
        <v>85</v>
      </c>
      <c r="C29" s="13" t="s">
        <v>14</v>
      </c>
      <c r="D29" s="13" t="s">
        <v>86</v>
      </c>
      <c r="E29" s="13" t="s">
        <v>87</v>
      </c>
      <c r="F29" s="13">
        <v>3.0</v>
      </c>
      <c r="G29" s="13" t="s">
        <v>17</v>
      </c>
      <c r="H29" s="14"/>
      <c r="I29" s="13" t="s">
        <v>18</v>
      </c>
      <c r="J29" s="13"/>
      <c r="K29" s="1"/>
      <c r="L29" s="1"/>
      <c r="M29" s="1"/>
      <c r="N29" s="1"/>
      <c r="O29" s="1"/>
      <c r="P29" s="1"/>
      <c r="Q29" s="1"/>
      <c r="R29" s="1"/>
      <c r="S29" s="1"/>
      <c r="T29" s="1"/>
      <c r="U29" s="1"/>
      <c r="V29" s="1"/>
      <c r="W29" s="1"/>
      <c r="X29" s="1"/>
      <c r="Y29" s="1"/>
      <c r="Z29" s="1"/>
    </row>
    <row r="30" ht="38.25" customHeight="1">
      <c r="A30" s="1"/>
      <c r="B30" s="13" t="s">
        <v>88</v>
      </c>
      <c r="C30" s="13" t="s">
        <v>14</v>
      </c>
      <c r="D30" s="13" t="s">
        <v>89</v>
      </c>
      <c r="E30" s="13" t="s">
        <v>90</v>
      </c>
      <c r="F30" s="13">
        <v>3.0</v>
      </c>
      <c r="G30" s="13" t="s">
        <v>17</v>
      </c>
      <c r="H30" s="14"/>
      <c r="I30" s="13" t="s">
        <v>18</v>
      </c>
      <c r="J30" s="13" t="s">
        <v>91</v>
      </c>
      <c r="K30" s="1"/>
      <c r="L30" s="1"/>
      <c r="M30" s="1"/>
      <c r="N30" s="1"/>
      <c r="O30" s="1"/>
      <c r="P30" s="1"/>
      <c r="Q30" s="1"/>
      <c r="R30" s="1"/>
      <c r="S30" s="1"/>
      <c r="T30" s="1"/>
      <c r="U30" s="1"/>
      <c r="V30" s="1"/>
      <c r="W30" s="1"/>
      <c r="X30" s="1"/>
      <c r="Y30" s="1"/>
      <c r="Z30" s="1"/>
    </row>
    <row r="31" ht="34.5" customHeight="1">
      <c r="A31" s="1"/>
      <c r="B31" s="13" t="s">
        <v>92</v>
      </c>
      <c r="C31" s="13" t="s">
        <v>14</v>
      </c>
      <c r="D31" s="13" t="s">
        <v>93</v>
      </c>
      <c r="E31" s="13" t="s">
        <v>94</v>
      </c>
      <c r="F31" s="13">
        <v>4.0</v>
      </c>
      <c r="G31" s="13" t="s">
        <v>17</v>
      </c>
      <c r="H31" s="14"/>
      <c r="I31" s="13" t="s">
        <v>18</v>
      </c>
      <c r="J31" s="14" t="s">
        <v>95</v>
      </c>
      <c r="K31" s="1"/>
      <c r="L31" s="1"/>
      <c r="M31" s="1"/>
      <c r="N31" s="1"/>
      <c r="O31" s="1"/>
      <c r="P31" s="1"/>
      <c r="Q31" s="1"/>
      <c r="R31" s="1"/>
      <c r="S31" s="1"/>
      <c r="T31" s="1"/>
      <c r="U31" s="1"/>
      <c r="V31" s="1"/>
      <c r="W31" s="1"/>
      <c r="X31" s="1"/>
      <c r="Y31" s="1"/>
      <c r="Z31" s="1"/>
    </row>
    <row r="32" ht="57.75" customHeight="1">
      <c r="A32" s="1"/>
      <c r="B32" s="13" t="s">
        <v>96</v>
      </c>
      <c r="C32" s="13" t="s">
        <v>14</v>
      </c>
      <c r="D32" s="13" t="s">
        <v>97</v>
      </c>
      <c r="E32" s="13" t="s">
        <v>98</v>
      </c>
      <c r="F32" s="13">
        <v>3.0</v>
      </c>
      <c r="G32" s="13" t="s">
        <v>17</v>
      </c>
      <c r="H32" s="14"/>
      <c r="I32" s="13" t="s">
        <v>18</v>
      </c>
      <c r="J32" s="14" t="s">
        <v>99</v>
      </c>
      <c r="K32" s="1"/>
      <c r="L32" s="1"/>
      <c r="M32" s="1"/>
      <c r="N32" s="1"/>
      <c r="O32" s="1"/>
      <c r="P32" s="1"/>
      <c r="Q32" s="1"/>
      <c r="R32" s="1"/>
      <c r="S32" s="1"/>
      <c r="T32" s="1"/>
      <c r="U32" s="1"/>
      <c r="V32" s="1"/>
      <c r="W32" s="1"/>
      <c r="X32" s="1"/>
      <c r="Y32" s="1"/>
      <c r="Z32" s="1"/>
    </row>
    <row r="33" ht="51.0" customHeight="1">
      <c r="A33" s="1"/>
      <c r="B33" s="13" t="s">
        <v>100</v>
      </c>
      <c r="C33" s="13" t="s">
        <v>14</v>
      </c>
      <c r="D33" s="13" t="s">
        <v>101</v>
      </c>
      <c r="E33" s="13" t="s">
        <v>102</v>
      </c>
      <c r="F33" s="13">
        <v>6.0</v>
      </c>
      <c r="G33" s="13" t="s">
        <v>29</v>
      </c>
      <c r="H33" s="14"/>
      <c r="I33" s="13" t="s">
        <v>18</v>
      </c>
      <c r="J33" s="14"/>
      <c r="K33" s="1"/>
      <c r="L33" s="1"/>
      <c r="M33" s="1"/>
      <c r="N33" s="1"/>
      <c r="O33" s="1"/>
      <c r="P33" s="1"/>
      <c r="Q33" s="1"/>
      <c r="R33" s="1"/>
      <c r="S33" s="1"/>
      <c r="T33" s="1"/>
      <c r="U33" s="1"/>
      <c r="V33" s="1"/>
      <c r="W33" s="1"/>
      <c r="X33" s="1"/>
      <c r="Y33" s="1"/>
      <c r="Z33" s="1"/>
    </row>
    <row r="34" ht="37.5" customHeight="1">
      <c r="A34" s="1"/>
      <c r="B34" s="13" t="s">
        <v>103</v>
      </c>
      <c r="C34" s="13" t="s">
        <v>14</v>
      </c>
      <c r="D34" s="13" t="s">
        <v>104</v>
      </c>
      <c r="E34" s="13" t="s">
        <v>105</v>
      </c>
      <c r="F34" s="13">
        <v>6.0</v>
      </c>
      <c r="G34" s="13" t="s">
        <v>29</v>
      </c>
      <c r="H34" s="14"/>
      <c r="I34" s="13" t="s">
        <v>18</v>
      </c>
      <c r="J34" s="13"/>
      <c r="K34" s="1"/>
      <c r="L34" s="1"/>
      <c r="M34" s="1"/>
      <c r="N34" s="1"/>
      <c r="O34" s="1"/>
      <c r="P34" s="1"/>
      <c r="Q34" s="1"/>
      <c r="R34" s="1"/>
      <c r="S34" s="1"/>
      <c r="T34" s="1"/>
      <c r="U34" s="1"/>
      <c r="V34" s="1"/>
      <c r="W34" s="1"/>
      <c r="X34" s="1"/>
      <c r="Y34" s="1"/>
      <c r="Z34" s="1"/>
    </row>
    <row r="35" ht="45.0" customHeight="1">
      <c r="A35" s="1"/>
      <c r="B35" s="13" t="s">
        <v>106</v>
      </c>
      <c r="C35" s="13" t="s">
        <v>14</v>
      </c>
      <c r="D35" s="13" t="s">
        <v>107</v>
      </c>
      <c r="E35" s="13" t="s">
        <v>108</v>
      </c>
      <c r="F35" s="13">
        <v>4.0</v>
      </c>
      <c r="G35" s="13" t="s">
        <v>17</v>
      </c>
      <c r="H35" s="14"/>
      <c r="I35" s="13" t="s">
        <v>18</v>
      </c>
      <c r="J35" s="13"/>
      <c r="K35" s="1"/>
      <c r="L35" s="1"/>
      <c r="M35" s="1"/>
      <c r="N35" s="1"/>
      <c r="O35" s="1"/>
      <c r="P35" s="1"/>
      <c r="Q35" s="1"/>
      <c r="R35" s="1"/>
      <c r="S35" s="1"/>
      <c r="T35" s="1"/>
      <c r="U35" s="1"/>
      <c r="V35" s="1"/>
      <c r="W35" s="1"/>
      <c r="X35" s="1"/>
      <c r="Y35" s="1"/>
      <c r="Z35" s="1"/>
    </row>
    <row r="36" ht="60.75" customHeight="1">
      <c r="A36" s="1"/>
      <c r="B36" s="13" t="s">
        <v>109</v>
      </c>
      <c r="C36" s="13" t="s">
        <v>14</v>
      </c>
      <c r="D36" s="13" t="s">
        <v>110</v>
      </c>
      <c r="E36" s="13" t="s">
        <v>111</v>
      </c>
      <c r="F36" s="13">
        <v>6.0</v>
      </c>
      <c r="G36" s="13" t="s">
        <v>17</v>
      </c>
      <c r="H36" s="14"/>
      <c r="I36" s="13" t="s">
        <v>18</v>
      </c>
      <c r="J36" s="16"/>
      <c r="K36" s="1"/>
      <c r="L36" s="1"/>
      <c r="M36" s="1"/>
      <c r="N36" s="1"/>
      <c r="O36" s="1"/>
      <c r="P36" s="1"/>
      <c r="Q36" s="1"/>
      <c r="R36" s="1"/>
      <c r="S36" s="1"/>
      <c r="T36" s="1"/>
      <c r="U36" s="1"/>
      <c r="V36" s="1"/>
      <c r="W36" s="1"/>
      <c r="X36" s="1"/>
      <c r="Y36" s="1"/>
      <c r="Z36" s="1"/>
    </row>
    <row r="37" ht="58.5" customHeight="1">
      <c r="A37" s="1"/>
      <c r="B37" s="13" t="s">
        <v>112</v>
      </c>
      <c r="C37" s="13" t="s">
        <v>14</v>
      </c>
      <c r="D37" s="13" t="s">
        <v>113</v>
      </c>
      <c r="E37" s="13" t="s">
        <v>114</v>
      </c>
      <c r="F37" s="13">
        <v>4.0</v>
      </c>
      <c r="G37" s="14" t="s">
        <v>17</v>
      </c>
      <c r="H37" s="14"/>
      <c r="I37" s="13" t="s">
        <v>18</v>
      </c>
      <c r="J37" s="14" t="s">
        <v>115</v>
      </c>
      <c r="K37" s="1"/>
      <c r="L37" s="1"/>
      <c r="M37" s="1"/>
      <c r="N37" s="1"/>
      <c r="O37" s="1"/>
      <c r="P37" s="1"/>
      <c r="Q37" s="1"/>
      <c r="R37" s="1"/>
      <c r="S37" s="1"/>
      <c r="T37" s="1"/>
      <c r="U37" s="1"/>
      <c r="V37" s="1"/>
      <c r="W37" s="1"/>
      <c r="X37" s="1"/>
      <c r="Y37" s="1"/>
      <c r="Z37" s="1"/>
    </row>
    <row r="38" ht="63.75" customHeight="1">
      <c r="A38" s="1"/>
      <c r="B38" s="13" t="s">
        <v>116</v>
      </c>
      <c r="C38" s="13" t="s">
        <v>14</v>
      </c>
      <c r="D38" s="13" t="s">
        <v>117</v>
      </c>
      <c r="E38" s="13" t="s">
        <v>118</v>
      </c>
      <c r="F38" s="13">
        <v>4.0</v>
      </c>
      <c r="G38" s="14" t="s">
        <v>17</v>
      </c>
      <c r="H38" s="14"/>
      <c r="I38" s="13" t="s">
        <v>18</v>
      </c>
      <c r="J38" s="13"/>
      <c r="K38" s="1"/>
      <c r="L38" s="1"/>
      <c r="M38" s="1"/>
      <c r="N38" s="1"/>
      <c r="O38" s="1"/>
      <c r="P38" s="1"/>
      <c r="Q38" s="1"/>
      <c r="R38" s="1"/>
      <c r="S38" s="1"/>
      <c r="T38" s="1"/>
      <c r="U38" s="1"/>
      <c r="V38" s="1"/>
      <c r="W38" s="1"/>
      <c r="X38" s="1"/>
      <c r="Y38" s="1"/>
      <c r="Z38" s="1"/>
    </row>
    <row r="39" ht="81.75" customHeight="1">
      <c r="A39" s="1"/>
      <c r="B39" s="13" t="s">
        <v>119</v>
      </c>
      <c r="C39" s="13" t="s">
        <v>14</v>
      </c>
      <c r="D39" s="14" t="s">
        <v>120</v>
      </c>
      <c r="E39" s="14" t="s">
        <v>121</v>
      </c>
      <c r="F39" s="14">
        <v>6.0</v>
      </c>
      <c r="G39" s="14" t="s">
        <v>17</v>
      </c>
      <c r="H39" s="14"/>
      <c r="I39" s="13" t="s">
        <v>18</v>
      </c>
      <c r="J39" s="14"/>
      <c r="K39" s="1"/>
      <c r="L39" s="1"/>
      <c r="M39" s="1"/>
      <c r="N39" s="1"/>
      <c r="O39" s="1"/>
      <c r="P39" s="1"/>
      <c r="Q39" s="1"/>
      <c r="R39" s="1"/>
      <c r="S39" s="1"/>
      <c r="T39" s="1"/>
      <c r="U39" s="1"/>
      <c r="V39" s="1"/>
      <c r="W39" s="1"/>
      <c r="X39" s="1"/>
      <c r="Y39" s="1"/>
      <c r="Z39" s="1"/>
    </row>
    <row r="40" ht="60.0" customHeight="1">
      <c r="A40" s="1"/>
      <c r="B40" s="13" t="s">
        <v>122</v>
      </c>
      <c r="C40" s="13" t="s">
        <v>14</v>
      </c>
      <c r="D40" s="14" t="s">
        <v>123</v>
      </c>
      <c r="E40" s="14" t="s">
        <v>124</v>
      </c>
      <c r="F40" s="14">
        <v>6.0</v>
      </c>
      <c r="G40" s="14" t="s">
        <v>17</v>
      </c>
      <c r="H40" s="14"/>
      <c r="I40" s="13" t="s">
        <v>18</v>
      </c>
      <c r="J40" s="14"/>
      <c r="K40" s="1"/>
      <c r="L40" s="1"/>
      <c r="M40" s="1"/>
      <c r="N40" s="1"/>
      <c r="O40" s="1"/>
      <c r="P40" s="1"/>
      <c r="Q40" s="1"/>
      <c r="R40" s="1"/>
      <c r="S40" s="1"/>
      <c r="T40" s="1"/>
      <c r="U40" s="1"/>
      <c r="V40" s="1"/>
      <c r="W40" s="1"/>
      <c r="X40" s="1"/>
      <c r="Y40" s="1"/>
      <c r="Z40" s="1"/>
    </row>
    <row r="41" ht="57.0" customHeight="1">
      <c r="A41" s="1"/>
      <c r="B41" s="13" t="s">
        <v>125</v>
      </c>
      <c r="C41" s="13" t="s">
        <v>14</v>
      </c>
      <c r="D41" s="14" t="s">
        <v>126</v>
      </c>
      <c r="E41" s="14" t="s">
        <v>127</v>
      </c>
      <c r="F41" s="14">
        <v>6.0</v>
      </c>
      <c r="G41" s="14" t="s">
        <v>29</v>
      </c>
      <c r="H41" s="14"/>
      <c r="I41" s="13" t="s">
        <v>18</v>
      </c>
      <c r="J41" s="14" t="s">
        <v>128</v>
      </c>
      <c r="K41" s="1"/>
      <c r="L41" s="1"/>
      <c r="M41" s="1"/>
      <c r="N41" s="1"/>
      <c r="O41" s="1"/>
      <c r="P41" s="1"/>
      <c r="Q41" s="1"/>
      <c r="R41" s="1"/>
      <c r="S41" s="1"/>
      <c r="T41" s="1"/>
      <c r="U41" s="1"/>
      <c r="V41" s="1"/>
      <c r="W41" s="1"/>
      <c r="X41" s="1"/>
      <c r="Y41" s="1"/>
      <c r="Z41" s="1"/>
    </row>
    <row r="42" ht="79.5" customHeight="1">
      <c r="A42" s="1"/>
      <c r="B42" s="13" t="s">
        <v>129</v>
      </c>
      <c r="C42" s="13" t="s">
        <v>14</v>
      </c>
      <c r="D42" s="14" t="s">
        <v>130</v>
      </c>
      <c r="E42" s="14" t="s">
        <v>131</v>
      </c>
      <c r="F42" s="14">
        <v>6.0</v>
      </c>
      <c r="G42" s="14" t="s">
        <v>29</v>
      </c>
      <c r="H42" s="14"/>
      <c r="I42" s="13" t="s">
        <v>18</v>
      </c>
      <c r="J42" s="16"/>
      <c r="K42" s="1"/>
      <c r="L42" s="1"/>
      <c r="M42" s="1"/>
      <c r="N42" s="1"/>
      <c r="O42" s="1"/>
      <c r="P42" s="1"/>
      <c r="Q42" s="1"/>
      <c r="R42" s="1"/>
      <c r="S42" s="1"/>
      <c r="T42" s="1"/>
      <c r="U42" s="1"/>
      <c r="V42" s="1"/>
      <c r="W42" s="1"/>
      <c r="X42" s="1"/>
      <c r="Y42" s="1"/>
      <c r="Z42" s="1"/>
    </row>
    <row r="43" ht="60.0" customHeight="1">
      <c r="A43" s="1"/>
      <c r="B43" s="13" t="s">
        <v>132</v>
      </c>
      <c r="C43" s="13" t="s">
        <v>14</v>
      </c>
      <c r="D43" s="14" t="s">
        <v>133</v>
      </c>
      <c r="E43" s="14" t="s">
        <v>134</v>
      </c>
      <c r="F43" s="14">
        <v>6.0</v>
      </c>
      <c r="G43" s="14" t="s">
        <v>29</v>
      </c>
      <c r="H43" s="14"/>
      <c r="I43" s="13" t="s">
        <v>18</v>
      </c>
      <c r="J43" s="16"/>
      <c r="K43" s="1"/>
      <c r="L43" s="1"/>
      <c r="M43" s="1"/>
      <c r="N43" s="1"/>
      <c r="O43" s="1"/>
      <c r="P43" s="1"/>
      <c r="Q43" s="1"/>
      <c r="R43" s="1"/>
      <c r="S43" s="1"/>
      <c r="T43" s="1"/>
      <c r="U43" s="1"/>
      <c r="V43" s="1"/>
      <c r="W43" s="1"/>
      <c r="X43" s="1"/>
      <c r="Y43" s="1"/>
      <c r="Z43" s="1"/>
    </row>
    <row r="44" ht="87.75" customHeight="1">
      <c r="A44" s="1"/>
      <c r="B44" s="13" t="s">
        <v>135</v>
      </c>
      <c r="C44" s="13" t="s">
        <v>14</v>
      </c>
      <c r="D44" s="14" t="s">
        <v>136</v>
      </c>
      <c r="E44" s="14" t="s">
        <v>137</v>
      </c>
      <c r="F44" s="14">
        <v>6.0</v>
      </c>
      <c r="G44" s="14" t="s">
        <v>40</v>
      </c>
      <c r="H44" s="14"/>
      <c r="I44" s="13" t="s">
        <v>18</v>
      </c>
      <c r="J44" s="16"/>
      <c r="K44" s="1"/>
      <c r="L44" s="1"/>
      <c r="M44" s="1"/>
      <c r="N44" s="1"/>
      <c r="O44" s="1"/>
      <c r="P44" s="1"/>
      <c r="Q44" s="1"/>
      <c r="R44" s="1"/>
      <c r="S44" s="1"/>
      <c r="T44" s="1"/>
      <c r="U44" s="1"/>
      <c r="V44" s="1"/>
      <c r="W44" s="1"/>
      <c r="X44" s="1"/>
      <c r="Y44" s="1"/>
      <c r="Z44" s="1"/>
    </row>
    <row r="45" ht="100.5" customHeight="1">
      <c r="A45" s="1"/>
      <c r="B45" s="13" t="s">
        <v>138</v>
      </c>
      <c r="C45" s="13" t="s">
        <v>14</v>
      </c>
      <c r="D45" s="14" t="s">
        <v>139</v>
      </c>
      <c r="E45" s="14" t="s">
        <v>140</v>
      </c>
      <c r="F45" s="14">
        <v>6.0</v>
      </c>
      <c r="G45" s="14" t="s">
        <v>40</v>
      </c>
      <c r="H45" s="14"/>
      <c r="I45" s="13" t="s">
        <v>18</v>
      </c>
      <c r="J45" s="16"/>
      <c r="K45" s="1"/>
      <c r="L45" s="1"/>
      <c r="M45" s="1"/>
      <c r="N45" s="1"/>
      <c r="O45" s="1"/>
      <c r="P45" s="1"/>
      <c r="Q45" s="1"/>
      <c r="R45" s="1"/>
      <c r="S45" s="1"/>
      <c r="T45" s="1"/>
      <c r="U45" s="1"/>
      <c r="V45" s="1"/>
      <c r="W45" s="1"/>
      <c r="X45" s="1"/>
      <c r="Y45" s="1"/>
      <c r="Z45" s="1"/>
    </row>
    <row r="46" ht="79.5" customHeight="1">
      <c r="A46" s="1"/>
      <c r="B46" s="13" t="s">
        <v>141</v>
      </c>
      <c r="C46" s="13" t="s">
        <v>14</v>
      </c>
      <c r="D46" s="13" t="s">
        <v>142</v>
      </c>
      <c r="E46" s="13" t="s">
        <v>143</v>
      </c>
      <c r="F46" s="13">
        <v>4.0</v>
      </c>
      <c r="G46" s="13" t="s">
        <v>29</v>
      </c>
      <c r="H46" s="14"/>
      <c r="I46" s="13" t="s">
        <v>18</v>
      </c>
      <c r="J46" s="13"/>
      <c r="K46" s="1"/>
      <c r="L46" s="1"/>
      <c r="M46" s="1"/>
      <c r="N46" s="1"/>
      <c r="O46" s="1"/>
      <c r="P46" s="1"/>
      <c r="Q46" s="1"/>
      <c r="R46" s="1"/>
      <c r="S46" s="1"/>
      <c r="T46" s="1"/>
      <c r="U46" s="1"/>
      <c r="V46" s="1"/>
      <c r="W46" s="1"/>
      <c r="X46" s="1"/>
      <c r="Y46" s="1"/>
      <c r="Z46" s="1"/>
    </row>
    <row r="47" ht="105.0" customHeight="1">
      <c r="A47" s="1"/>
      <c r="B47" s="13" t="s">
        <v>144</v>
      </c>
      <c r="C47" s="13" t="s">
        <v>14</v>
      </c>
      <c r="D47" s="13" t="s">
        <v>145</v>
      </c>
      <c r="E47" s="13" t="s">
        <v>146</v>
      </c>
      <c r="F47" s="13">
        <v>4.0</v>
      </c>
      <c r="G47" s="13" t="s">
        <v>29</v>
      </c>
      <c r="H47" s="14"/>
      <c r="I47" s="13" t="s">
        <v>18</v>
      </c>
      <c r="J47" s="14" t="s">
        <v>147</v>
      </c>
      <c r="K47" s="1"/>
      <c r="L47" s="1"/>
      <c r="M47" s="1"/>
      <c r="N47" s="1"/>
      <c r="O47" s="1"/>
      <c r="P47" s="1"/>
      <c r="Q47" s="1"/>
      <c r="R47" s="1"/>
      <c r="S47" s="1"/>
      <c r="T47" s="1"/>
      <c r="U47" s="1"/>
      <c r="V47" s="1"/>
      <c r="W47" s="1"/>
      <c r="X47" s="1"/>
      <c r="Y47" s="1"/>
      <c r="Z47" s="1"/>
    </row>
    <row r="48" ht="62.25" customHeight="1">
      <c r="A48" s="1"/>
      <c r="B48" s="13" t="s">
        <v>148</v>
      </c>
      <c r="C48" s="14" t="s">
        <v>149</v>
      </c>
      <c r="D48" s="13" t="s">
        <v>150</v>
      </c>
      <c r="E48" s="13" t="s">
        <v>151</v>
      </c>
      <c r="F48" s="13">
        <v>5.0</v>
      </c>
      <c r="G48" s="13" t="s">
        <v>17</v>
      </c>
      <c r="H48" s="14"/>
      <c r="I48" s="13" t="s">
        <v>18</v>
      </c>
      <c r="J48" s="13"/>
      <c r="K48" s="1"/>
      <c r="L48" s="1"/>
      <c r="M48" s="1"/>
      <c r="N48" s="1"/>
      <c r="O48" s="1"/>
      <c r="P48" s="1"/>
      <c r="Q48" s="1"/>
      <c r="R48" s="1"/>
      <c r="S48" s="1"/>
      <c r="T48" s="1"/>
      <c r="U48" s="1"/>
      <c r="V48" s="1"/>
      <c r="W48" s="1"/>
      <c r="X48" s="1"/>
      <c r="Y48" s="1"/>
      <c r="Z48" s="1"/>
    </row>
    <row r="49" ht="72.75" customHeight="1">
      <c r="A49" s="1"/>
      <c r="B49" s="13" t="s">
        <v>152</v>
      </c>
      <c r="C49" s="14" t="s">
        <v>149</v>
      </c>
      <c r="D49" s="13" t="s">
        <v>153</v>
      </c>
      <c r="E49" s="13" t="s">
        <v>154</v>
      </c>
      <c r="F49" s="13">
        <v>5.0</v>
      </c>
      <c r="G49" s="13" t="s">
        <v>17</v>
      </c>
      <c r="H49" s="14"/>
      <c r="I49" s="13" t="s">
        <v>18</v>
      </c>
      <c r="J49" s="14" t="s">
        <v>155</v>
      </c>
      <c r="K49" s="1"/>
      <c r="L49" s="1"/>
      <c r="M49" s="1"/>
      <c r="N49" s="1"/>
      <c r="O49" s="1"/>
      <c r="P49" s="1"/>
      <c r="Q49" s="1"/>
      <c r="R49" s="1"/>
      <c r="S49" s="1"/>
      <c r="T49" s="1"/>
      <c r="U49" s="1"/>
      <c r="V49" s="1"/>
      <c r="W49" s="1"/>
      <c r="X49" s="1"/>
      <c r="Y49" s="1"/>
      <c r="Z49" s="1"/>
    </row>
    <row r="50" ht="71.25" customHeight="1">
      <c r="A50" s="1"/>
      <c r="B50" s="13" t="s">
        <v>156</v>
      </c>
      <c r="C50" s="14" t="s">
        <v>149</v>
      </c>
      <c r="D50" s="14" t="s">
        <v>157</v>
      </c>
      <c r="E50" s="13" t="s">
        <v>158</v>
      </c>
      <c r="F50" s="13">
        <v>5.0</v>
      </c>
      <c r="G50" s="14" t="s">
        <v>40</v>
      </c>
      <c r="H50" s="14"/>
      <c r="I50" s="13" t="s">
        <v>18</v>
      </c>
      <c r="J50" s="14" t="s">
        <v>159</v>
      </c>
      <c r="K50" s="1"/>
      <c r="L50" s="1"/>
      <c r="M50" s="1"/>
      <c r="N50" s="1"/>
      <c r="O50" s="1"/>
      <c r="P50" s="1"/>
      <c r="Q50" s="1"/>
      <c r="R50" s="1"/>
      <c r="S50" s="1"/>
      <c r="T50" s="1"/>
      <c r="U50" s="1"/>
      <c r="V50" s="1"/>
      <c r="W50" s="1"/>
      <c r="X50" s="1"/>
      <c r="Y50" s="1"/>
      <c r="Z50" s="1"/>
    </row>
    <row r="51" ht="91.5" customHeight="1">
      <c r="A51" s="1"/>
      <c r="B51" s="13" t="s">
        <v>160</v>
      </c>
      <c r="C51" s="14" t="s">
        <v>149</v>
      </c>
      <c r="D51" s="13" t="s">
        <v>161</v>
      </c>
      <c r="E51" s="13" t="s">
        <v>162</v>
      </c>
      <c r="F51" s="13">
        <v>5.0</v>
      </c>
      <c r="G51" s="13" t="s">
        <v>17</v>
      </c>
      <c r="H51" s="14"/>
      <c r="I51" s="13" t="s">
        <v>18</v>
      </c>
      <c r="J51" s="14"/>
      <c r="K51" s="1"/>
      <c r="L51" s="1"/>
      <c r="M51" s="1"/>
      <c r="N51" s="1"/>
      <c r="O51" s="1"/>
      <c r="P51" s="1"/>
      <c r="Q51" s="1"/>
      <c r="R51" s="1"/>
      <c r="S51" s="1"/>
      <c r="T51" s="1"/>
      <c r="U51" s="1"/>
      <c r="V51" s="1"/>
      <c r="W51" s="1"/>
      <c r="X51" s="1"/>
      <c r="Y51" s="1"/>
      <c r="Z51" s="1"/>
    </row>
    <row r="52" ht="60.0" customHeight="1">
      <c r="A52" s="1"/>
      <c r="B52" s="13" t="s">
        <v>163</v>
      </c>
      <c r="C52" s="14" t="s">
        <v>149</v>
      </c>
      <c r="D52" s="13" t="s">
        <v>164</v>
      </c>
      <c r="E52" s="13" t="s">
        <v>165</v>
      </c>
      <c r="F52" s="13">
        <v>5.0</v>
      </c>
      <c r="G52" s="14" t="s">
        <v>29</v>
      </c>
      <c r="H52" s="13"/>
      <c r="I52" s="13" t="s">
        <v>18</v>
      </c>
      <c r="J52" s="13"/>
      <c r="K52" s="1"/>
      <c r="L52" s="1"/>
      <c r="M52" s="1"/>
      <c r="N52" s="1"/>
      <c r="O52" s="1"/>
      <c r="P52" s="1"/>
      <c r="Q52" s="1"/>
      <c r="R52" s="1"/>
      <c r="S52" s="1"/>
      <c r="T52" s="1"/>
      <c r="U52" s="1"/>
      <c r="V52" s="1"/>
      <c r="W52" s="1"/>
      <c r="X52" s="1"/>
      <c r="Y52" s="1"/>
      <c r="Z52" s="1"/>
    </row>
    <row r="53" ht="75.75" customHeight="1">
      <c r="A53" s="1"/>
      <c r="B53" s="13" t="s">
        <v>166</v>
      </c>
      <c r="C53" s="15" t="s">
        <v>149</v>
      </c>
      <c r="D53" s="13" t="s">
        <v>167</v>
      </c>
      <c r="E53" s="13" t="s">
        <v>168</v>
      </c>
      <c r="F53" s="13">
        <v>5.0</v>
      </c>
      <c r="G53" s="13" t="s">
        <v>17</v>
      </c>
      <c r="H53" s="14"/>
      <c r="I53" s="13" t="s">
        <v>18</v>
      </c>
      <c r="J53" s="13"/>
      <c r="K53" s="1"/>
      <c r="L53" s="1"/>
      <c r="M53" s="1"/>
      <c r="N53" s="1"/>
      <c r="O53" s="1"/>
      <c r="P53" s="1"/>
      <c r="Q53" s="1"/>
      <c r="R53" s="1"/>
      <c r="S53" s="1"/>
      <c r="T53" s="1"/>
      <c r="U53" s="1"/>
      <c r="V53" s="1"/>
      <c r="W53" s="1"/>
      <c r="X53" s="1"/>
      <c r="Y53" s="1"/>
      <c r="Z53" s="1"/>
    </row>
    <row r="54" ht="60.0" customHeight="1">
      <c r="A54" s="1"/>
      <c r="B54" s="13" t="s">
        <v>169</v>
      </c>
      <c r="C54" s="15" t="s">
        <v>149</v>
      </c>
      <c r="D54" s="14" t="s">
        <v>170</v>
      </c>
      <c r="E54" s="14" t="s">
        <v>171</v>
      </c>
      <c r="F54" s="13">
        <v>4.0</v>
      </c>
      <c r="G54" s="13" t="s">
        <v>17</v>
      </c>
      <c r="H54" s="14"/>
      <c r="I54" s="13" t="s">
        <v>18</v>
      </c>
      <c r="J54" s="14" t="s">
        <v>172</v>
      </c>
      <c r="K54" s="1"/>
      <c r="L54" s="1"/>
      <c r="M54" s="1"/>
      <c r="N54" s="1"/>
      <c r="O54" s="1"/>
      <c r="P54" s="1"/>
      <c r="Q54" s="1"/>
      <c r="R54" s="1"/>
      <c r="S54" s="1"/>
      <c r="T54" s="1"/>
      <c r="U54" s="1"/>
      <c r="V54" s="1"/>
      <c r="W54" s="1"/>
      <c r="X54" s="1"/>
      <c r="Y54" s="1"/>
      <c r="Z54" s="1"/>
    </row>
    <row r="55" ht="49.5" customHeight="1">
      <c r="A55" s="1"/>
      <c r="B55" s="13" t="s">
        <v>173</v>
      </c>
      <c r="C55" s="15" t="s">
        <v>149</v>
      </c>
      <c r="D55" s="13" t="s">
        <v>174</v>
      </c>
      <c r="E55" s="13" t="s">
        <v>175</v>
      </c>
      <c r="F55" s="13">
        <v>5.0</v>
      </c>
      <c r="G55" s="13" t="s">
        <v>40</v>
      </c>
      <c r="H55" s="14"/>
      <c r="I55" s="13" t="s">
        <v>18</v>
      </c>
      <c r="J55" s="14" t="s">
        <v>176</v>
      </c>
      <c r="K55" s="1"/>
      <c r="L55" s="1"/>
      <c r="M55" s="1"/>
      <c r="N55" s="1"/>
      <c r="O55" s="1"/>
      <c r="P55" s="1"/>
      <c r="Q55" s="1"/>
      <c r="R55" s="1"/>
      <c r="S55" s="1"/>
      <c r="T55" s="1"/>
      <c r="U55" s="1"/>
      <c r="V55" s="1"/>
      <c r="W55" s="1"/>
      <c r="X55" s="1"/>
      <c r="Y55" s="1"/>
      <c r="Z55" s="1"/>
    </row>
    <row r="56">
      <c r="A56" s="1"/>
      <c r="B56" s="13" t="s">
        <v>177</v>
      </c>
      <c r="C56" s="15" t="s">
        <v>149</v>
      </c>
      <c r="D56" s="14" t="s">
        <v>178</v>
      </c>
      <c r="E56" s="14" t="s">
        <v>179</v>
      </c>
      <c r="F56" s="14">
        <v>6.0</v>
      </c>
      <c r="G56" s="14" t="s">
        <v>17</v>
      </c>
      <c r="H56" s="14"/>
      <c r="I56" s="14" t="s">
        <v>18</v>
      </c>
      <c r="J56" s="16"/>
      <c r="K56" s="1"/>
      <c r="L56" s="1"/>
      <c r="M56" s="1"/>
      <c r="N56" s="1"/>
      <c r="O56" s="1"/>
      <c r="P56" s="1"/>
      <c r="Q56" s="1"/>
      <c r="R56" s="1"/>
      <c r="S56" s="1"/>
      <c r="T56" s="1"/>
      <c r="U56" s="1"/>
      <c r="V56" s="1"/>
      <c r="W56" s="1"/>
      <c r="X56" s="1"/>
      <c r="Y56" s="1"/>
      <c r="Z56" s="1"/>
    </row>
    <row r="57" ht="52.5" customHeight="1">
      <c r="A57" s="1"/>
      <c r="B57" s="13" t="s">
        <v>180</v>
      </c>
      <c r="C57" s="15" t="s">
        <v>149</v>
      </c>
      <c r="D57" s="14" t="s">
        <v>181</v>
      </c>
      <c r="E57" s="14" t="s">
        <v>182</v>
      </c>
      <c r="F57" s="14">
        <v>7.0</v>
      </c>
      <c r="G57" s="14" t="s">
        <v>29</v>
      </c>
      <c r="H57" s="14"/>
      <c r="I57" s="14" t="s">
        <v>18</v>
      </c>
      <c r="J57" s="16"/>
      <c r="K57" s="1"/>
      <c r="L57" s="1"/>
      <c r="M57" s="1"/>
      <c r="N57" s="1"/>
      <c r="O57" s="1"/>
      <c r="P57" s="1"/>
      <c r="Q57" s="1"/>
      <c r="R57" s="1"/>
      <c r="S57" s="1"/>
      <c r="T57" s="1"/>
      <c r="U57" s="1"/>
      <c r="V57" s="1"/>
      <c r="W57" s="1"/>
      <c r="X57" s="1"/>
      <c r="Y57" s="1"/>
      <c r="Z57" s="1"/>
    </row>
    <row r="58">
      <c r="A58" s="1"/>
      <c r="B58" s="13" t="s">
        <v>183</v>
      </c>
      <c r="C58" s="15" t="s">
        <v>149</v>
      </c>
      <c r="D58" s="14" t="s">
        <v>184</v>
      </c>
      <c r="E58" s="14" t="s">
        <v>185</v>
      </c>
      <c r="F58" s="14">
        <v>7.0</v>
      </c>
      <c r="G58" s="14" t="s">
        <v>29</v>
      </c>
      <c r="H58" s="14"/>
      <c r="I58" s="14" t="s">
        <v>18</v>
      </c>
      <c r="J58" s="16"/>
      <c r="K58" s="1"/>
      <c r="L58" s="1"/>
      <c r="M58" s="1"/>
      <c r="N58" s="1"/>
      <c r="O58" s="1"/>
      <c r="P58" s="1"/>
      <c r="Q58" s="1"/>
      <c r="R58" s="1"/>
      <c r="S58" s="1"/>
      <c r="T58" s="1"/>
      <c r="U58" s="1"/>
      <c r="V58" s="1"/>
      <c r="W58" s="1"/>
      <c r="X58" s="1"/>
      <c r="Y58" s="1"/>
      <c r="Z58" s="1"/>
    </row>
    <row r="59" ht="57.75" customHeight="1">
      <c r="A59" s="1"/>
      <c r="B59" s="13" t="s">
        <v>186</v>
      </c>
      <c r="C59" s="15" t="s">
        <v>149</v>
      </c>
      <c r="D59" s="14" t="s">
        <v>187</v>
      </c>
      <c r="E59" s="14" t="s">
        <v>188</v>
      </c>
      <c r="F59" s="14">
        <v>6.0</v>
      </c>
      <c r="G59" s="14" t="s">
        <v>17</v>
      </c>
      <c r="H59" s="14"/>
      <c r="I59" s="14" t="s">
        <v>18</v>
      </c>
      <c r="J59" s="13"/>
      <c r="K59" s="1"/>
      <c r="L59" s="1"/>
      <c r="M59" s="1"/>
      <c r="N59" s="1"/>
      <c r="O59" s="1"/>
      <c r="P59" s="1"/>
      <c r="Q59" s="1"/>
      <c r="R59" s="1"/>
      <c r="S59" s="1"/>
      <c r="T59" s="1"/>
      <c r="U59" s="1"/>
      <c r="V59" s="1"/>
      <c r="W59" s="1"/>
      <c r="X59" s="1"/>
      <c r="Y59" s="1"/>
      <c r="Z59" s="1"/>
    </row>
    <row r="60" ht="46.5" customHeight="1">
      <c r="A60" s="1"/>
      <c r="B60" s="13" t="s">
        <v>189</v>
      </c>
      <c r="C60" s="15" t="s">
        <v>149</v>
      </c>
      <c r="D60" s="14" t="s">
        <v>190</v>
      </c>
      <c r="E60" s="14" t="s">
        <v>191</v>
      </c>
      <c r="F60" s="14">
        <v>6.0</v>
      </c>
      <c r="G60" s="14" t="s">
        <v>40</v>
      </c>
      <c r="H60" s="14"/>
      <c r="I60" s="14" t="s">
        <v>18</v>
      </c>
      <c r="J60" s="16"/>
      <c r="K60" s="1"/>
      <c r="L60" s="1"/>
      <c r="M60" s="1"/>
      <c r="N60" s="1"/>
      <c r="O60" s="1"/>
      <c r="P60" s="1"/>
      <c r="Q60" s="1"/>
      <c r="R60" s="1"/>
      <c r="S60" s="1"/>
      <c r="T60" s="1"/>
      <c r="U60" s="1"/>
      <c r="V60" s="1"/>
      <c r="W60" s="1"/>
      <c r="X60" s="1"/>
      <c r="Y60" s="1"/>
      <c r="Z60" s="1"/>
    </row>
    <row r="61" ht="69.75" customHeight="1">
      <c r="A61" s="1"/>
      <c r="B61" s="13" t="s">
        <v>192</v>
      </c>
      <c r="C61" s="15" t="s">
        <v>149</v>
      </c>
      <c r="D61" s="15" t="s">
        <v>193</v>
      </c>
      <c r="E61" s="15" t="s">
        <v>194</v>
      </c>
      <c r="F61" s="15">
        <v>7.0</v>
      </c>
      <c r="G61" s="15" t="s">
        <v>40</v>
      </c>
      <c r="H61" s="15"/>
      <c r="I61" s="15" t="s">
        <v>18</v>
      </c>
      <c r="J61" s="17"/>
      <c r="K61" s="1"/>
      <c r="L61" s="1"/>
      <c r="M61" s="1"/>
      <c r="N61" s="1"/>
      <c r="O61" s="1"/>
      <c r="P61" s="1"/>
      <c r="Q61" s="1"/>
      <c r="R61" s="1"/>
      <c r="S61" s="1"/>
      <c r="T61" s="1"/>
      <c r="U61" s="1"/>
      <c r="V61" s="1"/>
      <c r="W61" s="1"/>
      <c r="X61" s="1"/>
      <c r="Y61" s="1"/>
      <c r="Z61" s="1"/>
    </row>
    <row r="62" ht="98.25" customHeight="1">
      <c r="A62" s="1"/>
      <c r="B62" s="13" t="s">
        <v>195</v>
      </c>
      <c r="C62" s="15" t="s">
        <v>149</v>
      </c>
      <c r="D62" s="15" t="s">
        <v>196</v>
      </c>
      <c r="E62" s="15" t="s">
        <v>197</v>
      </c>
      <c r="F62" s="15">
        <v>7.0</v>
      </c>
      <c r="G62" s="15" t="s">
        <v>40</v>
      </c>
      <c r="H62" s="15"/>
      <c r="I62" s="15" t="s">
        <v>18</v>
      </c>
      <c r="J62" s="17"/>
      <c r="K62" s="1"/>
      <c r="L62" s="1"/>
      <c r="M62" s="1"/>
      <c r="N62" s="1"/>
      <c r="O62" s="1"/>
      <c r="P62" s="1"/>
      <c r="Q62" s="1"/>
      <c r="R62" s="1"/>
      <c r="S62" s="1"/>
      <c r="T62" s="1"/>
      <c r="U62" s="1"/>
      <c r="V62" s="1"/>
      <c r="W62" s="1"/>
      <c r="X62" s="1"/>
      <c r="Y62" s="1"/>
      <c r="Z62" s="1"/>
    </row>
    <row r="63" ht="105.0" customHeight="1">
      <c r="A63" s="1"/>
      <c r="B63" s="13" t="s">
        <v>198</v>
      </c>
      <c r="C63" s="15" t="s">
        <v>149</v>
      </c>
      <c r="D63" s="15" t="s">
        <v>199</v>
      </c>
      <c r="E63" s="15" t="s">
        <v>200</v>
      </c>
      <c r="F63" s="15">
        <v>8.0</v>
      </c>
      <c r="G63" s="15" t="s">
        <v>40</v>
      </c>
      <c r="H63" s="15"/>
      <c r="I63" s="15" t="s">
        <v>18</v>
      </c>
      <c r="J63" s="15" t="s">
        <v>201</v>
      </c>
      <c r="K63" s="1"/>
      <c r="L63" s="1"/>
      <c r="M63" s="1"/>
      <c r="N63" s="1"/>
      <c r="O63" s="1"/>
      <c r="P63" s="1"/>
      <c r="Q63" s="1"/>
      <c r="R63" s="1"/>
      <c r="S63" s="1"/>
      <c r="T63" s="1"/>
      <c r="U63" s="1"/>
      <c r="V63" s="1"/>
      <c r="W63" s="1"/>
      <c r="X63" s="1"/>
      <c r="Y63" s="1"/>
      <c r="Z63" s="1"/>
    </row>
    <row r="64" ht="106.5" customHeight="1">
      <c r="A64" s="1"/>
      <c r="B64" s="13" t="s">
        <v>202</v>
      </c>
      <c r="C64" s="15" t="s">
        <v>149</v>
      </c>
      <c r="D64" s="15" t="s">
        <v>203</v>
      </c>
      <c r="E64" s="15" t="s">
        <v>204</v>
      </c>
      <c r="F64" s="15">
        <v>8.0</v>
      </c>
      <c r="G64" s="15" t="s">
        <v>40</v>
      </c>
      <c r="H64" s="15"/>
      <c r="I64" s="15" t="s">
        <v>18</v>
      </c>
      <c r="J64" s="15" t="s">
        <v>205</v>
      </c>
      <c r="K64" s="1"/>
      <c r="L64" s="1"/>
      <c r="M64" s="1"/>
      <c r="N64" s="1"/>
      <c r="O64" s="1"/>
      <c r="P64" s="1"/>
      <c r="Q64" s="1"/>
      <c r="R64" s="1"/>
      <c r="S64" s="1"/>
      <c r="T64" s="1"/>
      <c r="U64" s="1"/>
      <c r="V64" s="1"/>
      <c r="W64" s="1"/>
      <c r="X64" s="1"/>
      <c r="Y64" s="1"/>
      <c r="Z64" s="1"/>
    </row>
    <row r="65" ht="91.5" customHeight="1">
      <c r="A65" s="1"/>
      <c r="B65" s="13" t="s">
        <v>206</v>
      </c>
      <c r="C65" s="15" t="s">
        <v>149</v>
      </c>
      <c r="D65" s="15" t="s">
        <v>207</v>
      </c>
      <c r="E65" s="15" t="s">
        <v>208</v>
      </c>
      <c r="F65" s="15">
        <v>8.0</v>
      </c>
      <c r="G65" s="15" t="s">
        <v>209</v>
      </c>
      <c r="H65" s="15"/>
      <c r="I65" s="15" t="s">
        <v>18</v>
      </c>
      <c r="J65" s="15"/>
      <c r="K65" s="1"/>
      <c r="L65" s="1"/>
      <c r="M65" s="1"/>
      <c r="N65" s="1"/>
      <c r="O65" s="1"/>
      <c r="P65" s="1"/>
      <c r="Q65" s="1"/>
      <c r="R65" s="1"/>
      <c r="S65" s="1"/>
      <c r="T65" s="1"/>
      <c r="U65" s="1"/>
      <c r="V65" s="1"/>
      <c r="W65" s="1"/>
      <c r="X65" s="1"/>
      <c r="Y65" s="1"/>
      <c r="Z65" s="1"/>
    </row>
    <row r="66" ht="70.5" customHeight="1">
      <c r="A66" s="1"/>
      <c r="B66" s="13" t="s">
        <v>210</v>
      </c>
      <c r="C66" s="13" t="s">
        <v>211</v>
      </c>
      <c r="D66" s="13" t="s">
        <v>212</v>
      </c>
      <c r="E66" s="13" t="s">
        <v>213</v>
      </c>
      <c r="F66" s="13">
        <v>4.0</v>
      </c>
      <c r="G66" s="14" t="s">
        <v>40</v>
      </c>
      <c r="H66" s="14"/>
      <c r="I66" s="13" t="s">
        <v>18</v>
      </c>
      <c r="J66" s="14" t="s">
        <v>214</v>
      </c>
      <c r="K66" s="1"/>
      <c r="L66" s="1"/>
      <c r="M66" s="1"/>
      <c r="N66" s="1"/>
      <c r="O66" s="1"/>
      <c r="P66" s="1"/>
      <c r="Q66" s="1"/>
      <c r="R66" s="1"/>
      <c r="S66" s="1"/>
      <c r="T66" s="1"/>
      <c r="U66" s="1"/>
      <c r="V66" s="1"/>
      <c r="W66" s="1"/>
      <c r="X66" s="1"/>
      <c r="Y66" s="1"/>
      <c r="Z66" s="1"/>
    </row>
    <row r="67" ht="39.75" customHeight="1">
      <c r="A67" s="1"/>
      <c r="B67" s="13" t="s">
        <v>215</v>
      </c>
      <c r="C67" s="13" t="s">
        <v>211</v>
      </c>
      <c r="D67" s="14" t="s">
        <v>216</v>
      </c>
      <c r="E67" s="14" t="s">
        <v>217</v>
      </c>
      <c r="F67" s="13">
        <v>4.0</v>
      </c>
      <c r="G67" s="14" t="s">
        <v>40</v>
      </c>
      <c r="H67" s="14"/>
      <c r="I67" s="13" t="s">
        <v>18</v>
      </c>
      <c r="J67" s="14"/>
      <c r="K67" s="1"/>
      <c r="L67" s="1"/>
      <c r="M67" s="1"/>
      <c r="N67" s="1"/>
      <c r="O67" s="1"/>
      <c r="P67" s="1"/>
      <c r="Q67" s="1"/>
      <c r="R67" s="1"/>
      <c r="S67" s="1"/>
      <c r="T67" s="1"/>
      <c r="U67" s="1"/>
      <c r="V67" s="1"/>
      <c r="W67" s="1"/>
      <c r="X67" s="1"/>
      <c r="Y67" s="1"/>
      <c r="Z67" s="1"/>
    </row>
    <row r="68" ht="39.0" customHeight="1">
      <c r="A68" s="1"/>
      <c r="B68" s="13" t="s">
        <v>218</v>
      </c>
      <c r="C68" s="13" t="s">
        <v>211</v>
      </c>
      <c r="D68" s="14" t="s">
        <v>219</v>
      </c>
      <c r="E68" s="14" t="s">
        <v>220</v>
      </c>
      <c r="F68" s="13">
        <v>4.0</v>
      </c>
      <c r="G68" s="14" t="s">
        <v>17</v>
      </c>
      <c r="H68" s="14"/>
      <c r="I68" s="13" t="s">
        <v>18</v>
      </c>
      <c r="J68" s="14" t="s">
        <v>221</v>
      </c>
      <c r="K68" s="1"/>
      <c r="L68" s="1"/>
      <c r="M68" s="1"/>
      <c r="N68" s="1"/>
      <c r="O68" s="1"/>
      <c r="P68" s="1"/>
      <c r="Q68" s="1"/>
      <c r="R68" s="1"/>
      <c r="S68" s="1"/>
      <c r="T68" s="1"/>
      <c r="U68" s="1"/>
      <c r="V68" s="1"/>
      <c r="W68" s="1"/>
      <c r="X68" s="1"/>
      <c r="Y68" s="1"/>
      <c r="Z68" s="1"/>
    </row>
    <row r="69" ht="48.75" customHeight="1">
      <c r="A69" s="1"/>
      <c r="B69" s="13" t="s">
        <v>222</v>
      </c>
      <c r="C69" s="13" t="s">
        <v>211</v>
      </c>
      <c r="D69" s="14" t="s">
        <v>223</v>
      </c>
      <c r="E69" s="14" t="s">
        <v>224</v>
      </c>
      <c r="F69" s="13">
        <v>4.0</v>
      </c>
      <c r="G69" s="14" t="s">
        <v>17</v>
      </c>
      <c r="H69" s="14"/>
      <c r="I69" s="13" t="s">
        <v>18</v>
      </c>
      <c r="J69" s="14" t="s">
        <v>225</v>
      </c>
      <c r="K69" s="1"/>
      <c r="L69" s="1"/>
      <c r="M69" s="1"/>
      <c r="N69" s="1"/>
      <c r="O69" s="1"/>
      <c r="P69" s="1"/>
      <c r="Q69" s="1"/>
      <c r="R69" s="1"/>
      <c r="S69" s="1"/>
      <c r="T69" s="1"/>
      <c r="U69" s="1"/>
      <c r="V69" s="1"/>
      <c r="W69" s="1"/>
      <c r="X69" s="1"/>
      <c r="Y69" s="1"/>
      <c r="Z69" s="1"/>
    </row>
    <row r="70" ht="42.75" customHeight="1">
      <c r="A70" s="1"/>
      <c r="B70" s="13" t="s">
        <v>226</v>
      </c>
      <c r="C70" s="13" t="s">
        <v>211</v>
      </c>
      <c r="D70" s="14" t="s">
        <v>227</v>
      </c>
      <c r="E70" s="14" t="s">
        <v>228</v>
      </c>
      <c r="F70" s="13">
        <v>4.0</v>
      </c>
      <c r="G70" s="14" t="s">
        <v>17</v>
      </c>
      <c r="H70" s="14"/>
      <c r="I70" s="13" t="s">
        <v>18</v>
      </c>
      <c r="J70" s="14" t="s">
        <v>229</v>
      </c>
      <c r="K70" s="1"/>
      <c r="L70" s="1"/>
      <c r="M70" s="1"/>
      <c r="N70" s="1"/>
      <c r="O70" s="1"/>
      <c r="P70" s="1"/>
      <c r="Q70" s="1"/>
      <c r="R70" s="1"/>
      <c r="S70" s="1"/>
      <c r="T70" s="1"/>
      <c r="U70" s="1"/>
      <c r="V70" s="1"/>
      <c r="W70" s="1"/>
      <c r="X70" s="1"/>
      <c r="Y70" s="1"/>
      <c r="Z70" s="1"/>
    </row>
    <row r="71" ht="44.25" customHeight="1">
      <c r="A71" s="1"/>
      <c r="B71" s="13" t="s">
        <v>230</v>
      </c>
      <c r="C71" s="13" t="s">
        <v>211</v>
      </c>
      <c r="D71" s="14" t="s">
        <v>231</v>
      </c>
      <c r="E71" s="14" t="s">
        <v>232</v>
      </c>
      <c r="F71" s="13">
        <v>4.0</v>
      </c>
      <c r="G71" s="13" t="s">
        <v>29</v>
      </c>
      <c r="H71" s="14"/>
      <c r="I71" s="13" t="s">
        <v>18</v>
      </c>
      <c r="J71" s="14"/>
      <c r="K71" s="1"/>
      <c r="L71" s="1"/>
      <c r="M71" s="1"/>
      <c r="N71" s="1"/>
      <c r="O71" s="1"/>
      <c r="P71" s="1"/>
      <c r="Q71" s="1"/>
      <c r="R71" s="1"/>
      <c r="S71" s="1"/>
      <c r="T71" s="1"/>
      <c r="U71" s="1"/>
      <c r="V71" s="1"/>
      <c r="W71" s="1"/>
      <c r="X71" s="1"/>
      <c r="Y71" s="1"/>
      <c r="Z71" s="1"/>
    </row>
    <row r="72" ht="36.0" customHeight="1">
      <c r="A72" s="1"/>
      <c r="B72" s="13" t="s">
        <v>233</v>
      </c>
      <c r="C72" s="13" t="s">
        <v>211</v>
      </c>
      <c r="D72" s="14" t="s">
        <v>234</v>
      </c>
      <c r="E72" s="18" t="s">
        <v>235</v>
      </c>
      <c r="F72" s="13">
        <v>4.0</v>
      </c>
      <c r="G72" s="13" t="s">
        <v>29</v>
      </c>
      <c r="H72" s="14"/>
      <c r="I72" s="13" t="s">
        <v>18</v>
      </c>
      <c r="J72" s="14"/>
      <c r="K72" s="1"/>
      <c r="L72" s="1"/>
      <c r="M72" s="1"/>
      <c r="N72" s="1"/>
      <c r="O72" s="1"/>
      <c r="P72" s="1"/>
      <c r="Q72" s="1"/>
      <c r="R72" s="1"/>
      <c r="S72" s="1"/>
      <c r="T72" s="1"/>
      <c r="U72" s="1"/>
      <c r="V72" s="1"/>
      <c r="W72" s="1"/>
      <c r="X72" s="1"/>
      <c r="Y72" s="1"/>
      <c r="Z72" s="1"/>
    </row>
    <row r="73" ht="33.0" customHeight="1">
      <c r="A73" s="1"/>
      <c r="B73" s="13" t="s">
        <v>236</v>
      </c>
      <c r="C73" s="13" t="s">
        <v>211</v>
      </c>
      <c r="D73" s="14" t="s">
        <v>237</v>
      </c>
      <c r="E73" s="14" t="s">
        <v>238</v>
      </c>
      <c r="F73" s="13">
        <v>4.0</v>
      </c>
      <c r="G73" s="13" t="s">
        <v>29</v>
      </c>
      <c r="H73" s="14"/>
      <c r="I73" s="13" t="s">
        <v>18</v>
      </c>
      <c r="J73" s="14"/>
      <c r="K73" s="1"/>
      <c r="L73" s="1"/>
      <c r="M73" s="1"/>
      <c r="N73" s="1"/>
      <c r="O73" s="1"/>
      <c r="P73" s="1"/>
      <c r="Q73" s="1"/>
      <c r="R73" s="1"/>
      <c r="S73" s="1"/>
      <c r="T73" s="1"/>
      <c r="U73" s="1"/>
      <c r="V73" s="1"/>
      <c r="W73" s="1"/>
      <c r="X73" s="1"/>
      <c r="Y73" s="1"/>
      <c r="Z73" s="1"/>
    </row>
    <row r="74" ht="32.25" customHeight="1">
      <c r="A74" s="1"/>
      <c r="B74" s="13" t="s">
        <v>239</v>
      </c>
      <c r="C74" s="13" t="s">
        <v>211</v>
      </c>
      <c r="D74" s="14" t="s">
        <v>240</v>
      </c>
      <c r="E74" s="14" t="s">
        <v>241</v>
      </c>
      <c r="F74" s="13">
        <v>4.0</v>
      </c>
      <c r="G74" s="13" t="s">
        <v>29</v>
      </c>
      <c r="H74" s="14"/>
      <c r="I74" s="13" t="s">
        <v>18</v>
      </c>
      <c r="J74" s="14" t="s">
        <v>242</v>
      </c>
      <c r="K74" s="1"/>
      <c r="L74" s="1"/>
      <c r="M74" s="1"/>
      <c r="N74" s="1"/>
      <c r="O74" s="1"/>
      <c r="P74" s="1"/>
      <c r="Q74" s="1"/>
      <c r="R74" s="1"/>
      <c r="S74" s="1"/>
      <c r="T74" s="1"/>
      <c r="U74" s="1"/>
      <c r="V74" s="1"/>
      <c r="W74" s="1"/>
      <c r="X74" s="1"/>
      <c r="Y74" s="1"/>
      <c r="Z74" s="1"/>
    </row>
    <row r="75" ht="15.75" customHeight="1">
      <c r="A75" s="1"/>
      <c r="B75" s="13" t="s">
        <v>243</v>
      </c>
      <c r="C75" s="13" t="s">
        <v>211</v>
      </c>
      <c r="D75" s="14" t="s">
        <v>244</v>
      </c>
      <c r="E75" s="14" t="s">
        <v>245</v>
      </c>
      <c r="F75" s="13">
        <v>4.0</v>
      </c>
      <c r="G75" s="13" t="s">
        <v>29</v>
      </c>
      <c r="H75" s="14"/>
      <c r="I75" s="13" t="s">
        <v>18</v>
      </c>
      <c r="J75" s="14" t="s">
        <v>242</v>
      </c>
      <c r="K75" s="1"/>
      <c r="L75" s="1"/>
      <c r="M75" s="1"/>
      <c r="N75" s="1"/>
      <c r="O75" s="1"/>
      <c r="P75" s="1"/>
      <c r="Q75" s="1"/>
      <c r="R75" s="1"/>
      <c r="S75" s="1"/>
      <c r="T75" s="1"/>
      <c r="U75" s="1"/>
      <c r="V75" s="1"/>
      <c r="W75" s="1"/>
      <c r="X75" s="1"/>
      <c r="Y75" s="1"/>
      <c r="Z75" s="1"/>
    </row>
    <row r="76" ht="15.75" customHeight="1">
      <c r="A76" s="1"/>
      <c r="B76" s="13" t="s">
        <v>246</v>
      </c>
      <c r="C76" s="13" t="s">
        <v>211</v>
      </c>
      <c r="D76" s="14" t="s">
        <v>247</v>
      </c>
      <c r="E76" s="14" t="s">
        <v>248</v>
      </c>
      <c r="F76" s="13">
        <v>4.0</v>
      </c>
      <c r="G76" s="13" t="s">
        <v>29</v>
      </c>
      <c r="H76" s="14"/>
      <c r="I76" s="13" t="s">
        <v>18</v>
      </c>
      <c r="J76" s="14" t="s">
        <v>242</v>
      </c>
      <c r="K76" s="1"/>
      <c r="L76" s="1"/>
      <c r="M76" s="1"/>
      <c r="N76" s="1"/>
      <c r="O76" s="1"/>
      <c r="P76" s="1"/>
      <c r="Q76" s="1"/>
      <c r="R76" s="1"/>
      <c r="S76" s="1"/>
      <c r="T76" s="1"/>
      <c r="U76" s="1"/>
      <c r="V76" s="1"/>
      <c r="W76" s="1"/>
      <c r="X76" s="1"/>
      <c r="Y76" s="1"/>
      <c r="Z76" s="1"/>
    </row>
    <row r="77" ht="15.75" customHeight="1">
      <c r="A77" s="1"/>
      <c r="B77" s="13" t="s">
        <v>249</v>
      </c>
      <c r="C77" s="13" t="s">
        <v>211</v>
      </c>
      <c r="D77" s="15" t="s">
        <v>250</v>
      </c>
      <c r="E77" s="15" t="s">
        <v>251</v>
      </c>
      <c r="F77" s="15">
        <v>2.0</v>
      </c>
      <c r="G77" s="14" t="s">
        <v>17</v>
      </c>
      <c r="H77" s="15"/>
      <c r="I77" s="13" t="s">
        <v>18</v>
      </c>
      <c r="J77" s="15" t="s">
        <v>252</v>
      </c>
      <c r="K77" s="1"/>
      <c r="L77" s="1"/>
      <c r="M77" s="1"/>
      <c r="N77" s="1"/>
      <c r="O77" s="1"/>
      <c r="P77" s="1"/>
      <c r="Q77" s="1"/>
      <c r="R77" s="1"/>
      <c r="S77" s="1"/>
      <c r="T77" s="1"/>
      <c r="U77" s="1"/>
      <c r="V77" s="1"/>
      <c r="W77" s="1"/>
      <c r="X77" s="1"/>
      <c r="Y77" s="1"/>
      <c r="Z77" s="1"/>
    </row>
    <row r="78" ht="15.75" customHeight="1">
      <c r="A78" s="1"/>
      <c r="B78" s="13" t="s">
        <v>253</v>
      </c>
      <c r="C78" s="13" t="s">
        <v>211</v>
      </c>
      <c r="D78" s="15" t="s">
        <v>254</v>
      </c>
      <c r="E78" s="15" t="s">
        <v>255</v>
      </c>
      <c r="F78" s="15">
        <v>2.0</v>
      </c>
      <c r="G78" s="13" t="s">
        <v>29</v>
      </c>
      <c r="H78" s="15"/>
      <c r="I78" s="13" t="s">
        <v>18</v>
      </c>
      <c r="J78" s="17"/>
      <c r="K78" s="1"/>
      <c r="L78" s="1"/>
      <c r="M78" s="1"/>
      <c r="N78" s="1"/>
      <c r="O78" s="1"/>
      <c r="P78" s="1"/>
      <c r="Q78" s="1"/>
      <c r="R78" s="1"/>
      <c r="S78" s="1"/>
      <c r="T78" s="1"/>
      <c r="U78" s="1"/>
      <c r="V78" s="1"/>
      <c r="W78" s="1"/>
      <c r="X78" s="1"/>
      <c r="Y78" s="1"/>
      <c r="Z78" s="1"/>
    </row>
    <row r="79" ht="15.75" customHeight="1">
      <c r="A79" s="1"/>
      <c r="B79" s="13" t="s">
        <v>256</v>
      </c>
      <c r="C79" s="13" t="s">
        <v>211</v>
      </c>
      <c r="D79" s="15" t="s">
        <v>257</v>
      </c>
      <c r="E79" s="15" t="s">
        <v>258</v>
      </c>
      <c r="F79" s="15">
        <v>2.0</v>
      </c>
      <c r="G79" s="13" t="s">
        <v>29</v>
      </c>
      <c r="H79" s="15"/>
      <c r="I79" s="13" t="s">
        <v>18</v>
      </c>
      <c r="J79" s="17"/>
      <c r="K79" s="1"/>
      <c r="L79" s="1"/>
      <c r="M79" s="1"/>
      <c r="N79" s="1"/>
      <c r="O79" s="1"/>
      <c r="P79" s="1"/>
      <c r="Q79" s="1"/>
      <c r="R79" s="1"/>
      <c r="S79" s="1"/>
      <c r="T79" s="1"/>
      <c r="U79" s="1"/>
      <c r="V79" s="1"/>
      <c r="W79" s="1"/>
      <c r="X79" s="1"/>
      <c r="Y79" s="1"/>
      <c r="Z79" s="1"/>
    </row>
    <row r="80" ht="15.75" customHeight="1">
      <c r="A80" s="1"/>
      <c r="B80" s="13" t="s">
        <v>259</v>
      </c>
      <c r="C80" s="13" t="s">
        <v>211</v>
      </c>
      <c r="D80" s="13" t="s">
        <v>260</v>
      </c>
      <c r="E80" s="13" t="s">
        <v>261</v>
      </c>
      <c r="F80" s="13">
        <v>2.0</v>
      </c>
      <c r="G80" s="14" t="s">
        <v>29</v>
      </c>
      <c r="H80" s="14"/>
      <c r="I80" s="13" t="s">
        <v>18</v>
      </c>
      <c r="J80" s="13"/>
      <c r="K80" s="1"/>
      <c r="L80" s="1"/>
      <c r="M80" s="1"/>
      <c r="N80" s="1"/>
      <c r="O80" s="1"/>
      <c r="P80" s="1"/>
      <c r="Q80" s="1"/>
      <c r="R80" s="1"/>
      <c r="S80" s="1"/>
      <c r="T80" s="1"/>
      <c r="U80" s="1"/>
      <c r="V80" s="1"/>
      <c r="W80" s="1"/>
      <c r="X80" s="1"/>
      <c r="Y80" s="1"/>
      <c r="Z80" s="1"/>
    </row>
    <row r="81" ht="15.75" customHeight="1">
      <c r="A81" s="1"/>
      <c r="B81" s="13" t="s">
        <v>262</v>
      </c>
      <c r="C81" s="13" t="s">
        <v>211</v>
      </c>
      <c r="D81" s="13" t="s">
        <v>263</v>
      </c>
      <c r="E81" s="13" t="s">
        <v>264</v>
      </c>
      <c r="F81" s="13">
        <v>2.0</v>
      </c>
      <c r="G81" s="14" t="s">
        <v>17</v>
      </c>
      <c r="H81" s="14"/>
      <c r="I81" s="13" t="s">
        <v>18</v>
      </c>
      <c r="J81" s="13"/>
      <c r="K81" s="1"/>
      <c r="L81" s="1"/>
      <c r="M81" s="1"/>
      <c r="N81" s="1"/>
      <c r="O81" s="1"/>
      <c r="P81" s="1"/>
      <c r="Q81" s="1"/>
      <c r="R81" s="1"/>
      <c r="S81" s="1"/>
      <c r="T81" s="1"/>
      <c r="U81" s="1"/>
      <c r="V81" s="1"/>
      <c r="W81" s="1"/>
      <c r="X81" s="1"/>
      <c r="Y81" s="1"/>
      <c r="Z81" s="1"/>
    </row>
    <row r="82" ht="15.75" customHeight="1">
      <c r="A82" s="1"/>
      <c r="B82" s="13" t="s">
        <v>265</v>
      </c>
      <c r="C82" s="13" t="s">
        <v>211</v>
      </c>
      <c r="D82" s="13" t="s">
        <v>266</v>
      </c>
      <c r="E82" s="13" t="s">
        <v>267</v>
      </c>
      <c r="F82" s="13">
        <v>3.0</v>
      </c>
      <c r="G82" s="14" t="s">
        <v>17</v>
      </c>
      <c r="H82" s="14"/>
      <c r="I82" s="13" t="s">
        <v>18</v>
      </c>
      <c r="J82" s="13"/>
      <c r="K82" s="1"/>
      <c r="L82" s="1"/>
      <c r="M82" s="1"/>
      <c r="N82" s="1"/>
      <c r="O82" s="1"/>
      <c r="P82" s="1"/>
      <c r="Q82" s="1"/>
      <c r="R82" s="1"/>
      <c r="S82" s="1"/>
      <c r="T82" s="1"/>
      <c r="U82" s="1"/>
      <c r="V82" s="1"/>
      <c r="W82" s="1"/>
      <c r="X82" s="1"/>
      <c r="Y82" s="1"/>
      <c r="Z82" s="1"/>
    </row>
    <row r="83" ht="15.75" customHeight="1">
      <c r="A83" s="1"/>
      <c r="B83" s="13" t="s">
        <v>268</v>
      </c>
      <c r="C83" s="13" t="s">
        <v>211</v>
      </c>
      <c r="D83" s="13" t="s">
        <v>269</v>
      </c>
      <c r="E83" s="13" t="s">
        <v>270</v>
      </c>
      <c r="F83" s="13">
        <v>3.0</v>
      </c>
      <c r="G83" s="13" t="s">
        <v>17</v>
      </c>
      <c r="H83" s="14"/>
      <c r="I83" s="13" t="s">
        <v>18</v>
      </c>
      <c r="J83" s="13"/>
      <c r="K83" s="1"/>
      <c r="L83" s="1"/>
      <c r="M83" s="1"/>
      <c r="N83" s="1"/>
      <c r="O83" s="1"/>
      <c r="P83" s="1"/>
      <c r="Q83" s="1"/>
      <c r="R83" s="1"/>
      <c r="S83" s="1"/>
      <c r="T83" s="1"/>
      <c r="U83" s="1"/>
      <c r="V83" s="1"/>
      <c r="W83" s="1"/>
      <c r="X83" s="1"/>
      <c r="Y83" s="1"/>
      <c r="Z83" s="1"/>
    </row>
    <row r="84" ht="15.75" customHeight="1">
      <c r="A84" s="1"/>
      <c r="B84" s="13" t="s">
        <v>271</v>
      </c>
      <c r="C84" s="13" t="s">
        <v>211</v>
      </c>
      <c r="D84" s="13" t="s">
        <v>272</v>
      </c>
      <c r="E84" s="13" t="s">
        <v>273</v>
      </c>
      <c r="F84" s="13">
        <v>3.0</v>
      </c>
      <c r="G84" s="13" t="s">
        <v>17</v>
      </c>
      <c r="H84" s="14"/>
      <c r="I84" s="13" t="s">
        <v>18</v>
      </c>
      <c r="J84" s="13"/>
      <c r="K84" s="1"/>
      <c r="L84" s="1"/>
      <c r="M84" s="1"/>
      <c r="N84" s="1"/>
      <c r="O84" s="1"/>
      <c r="P84" s="1"/>
      <c r="Q84" s="1"/>
      <c r="R84" s="1"/>
      <c r="S84" s="1"/>
      <c r="T84" s="1"/>
      <c r="U84" s="1"/>
      <c r="V84" s="1"/>
      <c r="W84" s="1"/>
      <c r="X84" s="1"/>
      <c r="Y84" s="1"/>
      <c r="Z84" s="1"/>
    </row>
    <row r="85" ht="15.75" customHeight="1">
      <c r="A85" s="1"/>
      <c r="B85" s="13" t="s">
        <v>274</v>
      </c>
      <c r="C85" s="13" t="s">
        <v>211</v>
      </c>
      <c r="D85" s="13" t="s">
        <v>275</v>
      </c>
      <c r="E85" s="14" t="s">
        <v>276</v>
      </c>
      <c r="F85" s="13">
        <v>3.0</v>
      </c>
      <c r="G85" s="14" t="s">
        <v>17</v>
      </c>
      <c r="H85" s="14"/>
      <c r="I85" s="13" t="s">
        <v>18</v>
      </c>
      <c r="J85" s="13" t="s">
        <v>277</v>
      </c>
      <c r="K85" s="1"/>
      <c r="L85" s="1"/>
      <c r="M85" s="1"/>
      <c r="N85" s="1"/>
      <c r="O85" s="1"/>
      <c r="P85" s="1"/>
      <c r="Q85" s="1"/>
      <c r="R85" s="1"/>
      <c r="S85" s="1"/>
      <c r="T85" s="1"/>
      <c r="U85" s="1"/>
      <c r="V85" s="1"/>
      <c r="W85" s="1"/>
      <c r="X85" s="1"/>
      <c r="Y85" s="1"/>
      <c r="Z85" s="1"/>
    </row>
    <row r="86" ht="15.75" customHeight="1">
      <c r="A86" s="1"/>
      <c r="B86" s="13" t="s">
        <v>278</v>
      </c>
      <c r="C86" s="13" t="s">
        <v>211</v>
      </c>
      <c r="D86" s="13" t="s">
        <v>279</v>
      </c>
      <c r="E86" s="13" t="s">
        <v>280</v>
      </c>
      <c r="F86" s="13">
        <v>4.0</v>
      </c>
      <c r="G86" s="14" t="s">
        <v>17</v>
      </c>
      <c r="H86" s="14"/>
      <c r="I86" s="13" t="s">
        <v>18</v>
      </c>
      <c r="J86" s="13" t="s">
        <v>281</v>
      </c>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9">
    <mergeCell ref="I7:I8"/>
    <mergeCell ref="J7:J8"/>
    <mergeCell ref="C1:D1"/>
    <mergeCell ref="C2:E2"/>
    <mergeCell ref="B7:B8"/>
    <mergeCell ref="C7:E7"/>
    <mergeCell ref="F7:F8"/>
    <mergeCell ref="G7:G8"/>
    <mergeCell ref="H7:H8"/>
  </mergeCells>
  <printOptions/>
  <pageMargins bottom="0.75" footer="0.0" header="0.0" left="0.7" right="0.7" top="0.75"/>
  <pageSetup orientation="landscape"/>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 customWidth="1" min="11" max="11" width="23.57"/>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0"/>
      <c r="D2" s="20"/>
      <c r="E2" s="20"/>
      <c r="F2" s="20"/>
      <c r="G2" s="20"/>
      <c r="H2" s="20"/>
      <c r="I2" s="20"/>
      <c r="J2" s="20"/>
      <c r="K2" s="20"/>
      <c r="L2" s="20"/>
      <c r="M2" s="20"/>
      <c r="N2" s="20"/>
      <c r="O2" s="20"/>
      <c r="P2" s="20"/>
      <c r="Q2" s="20"/>
      <c r="R2" s="20"/>
      <c r="S2" s="20"/>
      <c r="T2" s="20"/>
      <c r="U2" s="20"/>
      <c r="V2" s="20"/>
      <c r="W2" s="20"/>
      <c r="X2" s="20"/>
      <c r="Y2" s="20"/>
      <c r="Z2" s="20"/>
    </row>
    <row r="3">
      <c r="A3" s="20"/>
      <c r="B3" s="21"/>
      <c r="C3" s="22" t="s">
        <v>282</v>
      </c>
      <c r="D3" s="23"/>
      <c r="E3" s="23"/>
      <c r="F3" s="24"/>
      <c r="G3" s="25" t="s">
        <v>283</v>
      </c>
      <c r="H3" s="21" t="s">
        <v>284</v>
      </c>
      <c r="I3" s="21" t="s">
        <v>285</v>
      </c>
      <c r="J3" s="21" t="s">
        <v>286</v>
      </c>
      <c r="K3" s="21" t="s">
        <v>287</v>
      </c>
      <c r="L3" s="20"/>
      <c r="M3" s="20"/>
      <c r="N3" s="20"/>
      <c r="O3" s="20"/>
      <c r="P3" s="20"/>
      <c r="Q3" s="20"/>
      <c r="R3" s="20"/>
      <c r="S3" s="20"/>
      <c r="T3" s="20"/>
      <c r="U3" s="20"/>
      <c r="V3" s="20"/>
      <c r="W3" s="20"/>
      <c r="X3" s="20"/>
      <c r="Y3" s="20"/>
      <c r="Z3" s="20"/>
    </row>
    <row r="4">
      <c r="A4" s="20"/>
      <c r="B4" s="26"/>
      <c r="C4" s="27" t="s">
        <v>288</v>
      </c>
      <c r="D4" s="27" t="s">
        <v>289</v>
      </c>
      <c r="E4" s="27" t="s">
        <v>290</v>
      </c>
      <c r="F4" s="27" t="s">
        <v>291</v>
      </c>
      <c r="G4" s="26"/>
      <c r="H4" s="26"/>
      <c r="I4" s="26"/>
      <c r="J4" s="26"/>
      <c r="K4" s="26"/>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c r="A6" s="20"/>
      <c r="B6" s="28" t="s">
        <v>292</v>
      </c>
      <c r="C6" s="6"/>
      <c r="D6" s="6"/>
      <c r="E6" s="6"/>
      <c r="F6" s="6"/>
      <c r="G6" s="6"/>
      <c r="H6" s="6"/>
      <c r="I6" s="6"/>
      <c r="J6" s="6"/>
      <c r="K6" s="7"/>
      <c r="L6" s="20"/>
      <c r="M6" s="20"/>
      <c r="N6" s="20"/>
      <c r="O6" s="20"/>
      <c r="P6" s="20"/>
      <c r="Q6" s="20"/>
      <c r="R6" s="20"/>
      <c r="S6" s="20"/>
      <c r="T6" s="20"/>
      <c r="U6" s="20"/>
      <c r="V6" s="20"/>
      <c r="W6" s="20"/>
      <c r="X6" s="20"/>
      <c r="Y6" s="20"/>
      <c r="Z6" s="20"/>
    </row>
    <row r="7">
      <c r="A7" s="20"/>
      <c r="L7" s="20"/>
      <c r="M7" s="20"/>
      <c r="N7" s="20"/>
      <c r="O7" s="20"/>
      <c r="P7" s="20"/>
      <c r="Q7" s="20"/>
      <c r="R7" s="20"/>
      <c r="S7" s="20"/>
      <c r="T7" s="20"/>
      <c r="U7" s="20"/>
      <c r="V7" s="20"/>
      <c r="W7" s="20"/>
      <c r="X7" s="20"/>
      <c r="Y7" s="20"/>
      <c r="Z7" s="20"/>
    </row>
    <row r="8">
      <c r="A8" s="20"/>
      <c r="B8" s="29" t="s">
        <v>15</v>
      </c>
      <c r="C8" s="30">
        <v>3.0</v>
      </c>
      <c r="D8" s="30">
        <v>1.0</v>
      </c>
      <c r="E8" s="30">
        <v>1.0</v>
      </c>
      <c r="F8" s="30">
        <v>2.0</v>
      </c>
      <c r="G8" s="31">
        <f t="shared" ref="G8:G22" si="1">SUM(C8:F8)</f>
        <v>7</v>
      </c>
      <c r="H8" s="32">
        <f t="shared" ref="H8:H22" si="2">IF(AND(J8&gt;=0, J8&lt;= 11), 2, IF( AND(J8&gt;=12, J8&lt;= 23), 1, IF(AND(J8&gt;=24, J8&lt;= 36), 0.5, 0)))</f>
        <v>1</v>
      </c>
      <c r="I8" s="30">
        <f t="shared" ref="I8:I22" si="3">MULTIPLY(G8,H8)</f>
        <v>7</v>
      </c>
      <c r="J8" s="33">
        <v>18.0</v>
      </c>
      <c r="K8" s="30">
        <f t="shared" ref="K8:K22" si="4">(MULTIPLY(I8,J8) / 36)</f>
        <v>3.5</v>
      </c>
      <c r="L8" s="20" t="str">
        <f t="shared" ref="L8:L105" si="5">IF(IFERROR(K8, "NEW")="NEW", "NEW", "")</f>
        <v/>
      </c>
      <c r="M8" s="20"/>
      <c r="N8" s="20"/>
      <c r="O8" s="20"/>
      <c r="P8" s="20"/>
      <c r="Q8" s="20"/>
      <c r="R8" s="20"/>
      <c r="S8" s="20"/>
      <c r="T8" s="20"/>
      <c r="U8" s="20"/>
      <c r="V8" s="20"/>
      <c r="W8" s="20"/>
      <c r="X8" s="20"/>
      <c r="Y8" s="20"/>
      <c r="Z8" s="20"/>
    </row>
    <row r="9">
      <c r="A9" s="20"/>
      <c r="B9" s="29" t="s">
        <v>20</v>
      </c>
      <c r="C9" s="30">
        <v>3.0</v>
      </c>
      <c r="D9" s="30">
        <v>1.0</v>
      </c>
      <c r="E9" s="30">
        <v>1.0</v>
      </c>
      <c r="F9" s="30">
        <v>1.0</v>
      </c>
      <c r="G9" s="31">
        <f t="shared" si="1"/>
        <v>6</v>
      </c>
      <c r="H9" s="32">
        <f t="shared" si="2"/>
        <v>1</v>
      </c>
      <c r="I9" s="30">
        <f t="shared" si="3"/>
        <v>6</v>
      </c>
      <c r="J9" s="33">
        <v>18.0</v>
      </c>
      <c r="K9" s="30">
        <f t="shared" si="4"/>
        <v>3</v>
      </c>
      <c r="L9" s="20" t="str">
        <f t="shared" si="5"/>
        <v/>
      </c>
      <c r="M9" s="20"/>
      <c r="N9" s="20"/>
      <c r="O9" s="20"/>
      <c r="P9" s="20"/>
      <c r="Q9" s="20"/>
      <c r="R9" s="20"/>
      <c r="S9" s="20"/>
      <c r="T9" s="20"/>
      <c r="U9" s="20"/>
      <c r="V9" s="20"/>
      <c r="W9" s="20"/>
      <c r="X9" s="20"/>
      <c r="Y9" s="20"/>
      <c r="Z9" s="20"/>
    </row>
    <row r="10">
      <c r="A10" s="20"/>
      <c r="B10" s="29" t="s">
        <v>27</v>
      </c>
      <c r="C10" s="30">
        <v>3.0</v>
      </c>
      <c r="D10" s="30">
        <v>1.0</v>
      </c>
      <c r="E10" s="30">
        <v>1.0</v>
      </c>
      <c r="F10" s="30">
        <v>3.0</v>
      </c>
      <c r="G10" s="31">
        <f t="shared" si="1"/>
        <v>8</v>
      </c>
      <c r="H10" s="32">
        <f t="shared" si="2"/>
        <v>1</v>
      </c>
      <c r="I10" s="30">
        <f t="shared" si="3"/>
        <v>8</v>
      </c>
      <c r="J10" s="33">
        <v>18.0</v>
      </c>
      <c r="K10" s="30">
        <f t="shared" si="4"/>
        <v>4</v>
      </c>
      <c r="L10" s="20" t="str">
        <f t="shared" si="5"/>
        <v/>
      </c>
      <c r="M10" s="20"/>
      <c r="N10" s="20"/>
      <c r="O10" s="20"/>
      <c r="P10" s="20"/>
      <c r="Q10" s="20"/>
      <c r="R10" s="20"/>
      <c r="S10" s="20"/>
      <c r="T10" s="20"/>
      <c r="U10" s="20"/>
      <c r="V10" s="20"/>
      <c r="W10" s="20"/>
      <c r="X10" s="20"/>
      <c r="Y10" s="20"/>
      <c r="Z10" s="20"/>
    </row>
    <row r="11">
      <c r="A11" s="20"/>
      <c r="B11" s="29" t="s">
        <v>31</v>
      </c>
      <c r="C11" s="30">
        <v>3.0</v>
      </c>
      <c r="D11" s="30">
        <v>2.0</v>
      </c>
      <c r="E11" s="30">
        <v>1.0</v>
      </c>
      <c r="F11" s="30">
        <v>1.0</v>
      </c>
      <c r="G11" s="31">
        <f t="shared" si="1"/>
        <v>7</v>
      </c>
      <c r="H11" s="32">
        <f t="shared" si="2"/>
        <v>1</v>
      </c>
      <c r="I11" s="30">
        <f t="shared" si="3"/>
        <v>7</v>
      </c>
      <c r="J11" s="33">
        <v>18.0</v>
      </c>
      <c r="K11" s="30">
        <f t="shared" si="4"/>
        <v>3.5</v>
      </c>
      <c r="L11" s="20" t="str">
        <f t="shared" si="5"/>
        <v/>
      </c>
      <c r="M11" s="20"/>
      <c r="N11" s="20"/>
      <c r="O11" s="20"/>
      <c r="P11" s="20"/>
      <c r="Q11" s="20"/>
      <c r="R11" s="20"/>
      <c r="S11" s="20"/>
      <c r="T11" s="20"/>
      <c r="U11" s="20"/>
      <c r="V11" s="20"/>
      <c r="W11" s="20"/>
      <c r="X11" s="20"/>
      <c r="Y11" s="20"/>
      <c r="Z11" s="20"/>
    </row>
    <row r="12">
      <c r="A12" s="34" t="s">
        <v>293</v>
      </c>
      <c r="B12" s="29" t="s">
        <v>24</v>
      </c>
      <c r="C12" s="30">
        <v>3.0</v>
      </c>
      <c r="D12" s="30">
        <v>2.0</v>
      </c>
      <c r="E12" s="30">
        <v>1.0</v>
      </c>
      <c r="F12" s="30">
        <v>2.0</v>
      </c>
      <c r="G12" s="31">
        <f t="shared" si="1"/>
        <v>8</v>
      </c>
      <c r="H12" s="32">
        <f t="shared" si="2"/>
        <v>1</v>
      </c>
      <c r="I12" s="30">
        <f t="shared" si="3"/>
        <v>8</v>
      </c>
      <c r="J12" s="33">
        <v>18.0</v>
      </c>
      <c r="K12" s="30">
        <f t="shared" si="4"/>
        <v>4</v>
      </c>
      <c r="L12" s="20" t="str">
        <f t="shared" si="5"/>
        <v/>
      </c>
      <c r="M12" s="20"/>
      <c r="N12" s="20"/>
      <c r="O12" s="20"/>
      <c r="P12" s="20"/>
      <c r="Q12" s="20"/>
      <c r="R12" s="20"/>
      <c r="S12" s="20"/>
      <c r="T12" s="20"/>
      <c r="U12" s="20"/>
      <c r="V12" s="20"/>
      <c r="W12" s="20"/>
      <c r="X12" s="20"/>
      <c r="Y12" s="20"/>
      <c r="Z12" s="20"/>
    </row>
    <row r="13">
      <c r="A13" s="20"/>
      <c r="B13" s="35" t="s">
        <v>34</v>
      </c>
      <c r="C13" s="30">
        <v>3.0</v>
      </c>
      <c r="D13" s="30">
        <v>1.0</v>
      </c>
      <c r="E13" s="30">
        <v>1.0</v>
      </c>
      <c r="F13" s="30">
        <v>2.0</v>
      </c>
      <c r="G13" s="31">
        <f t="shared" si="1"/>
        <v>7</v>
      </c>
      <c r="H13" s="32">
        <f t="shared" si="2"/>
        <v>1</v>
      </c>
      <c r="I13" s="30">
        <f t="shared" si="3"/>
        <v>7</v>
      </c>
      <c r="J13" s="33">
        <v>18.0</v>
      </c>
      <c r="K13" s="30">
        <f t="shared" si="4"/>
        <v>3.5</v>
      </c>
      <c r="L13" s="20" t="str">
        <f t="shared" si="5"/>
        <v/>
      </c>
      <c r="M13" s="20"/>
      <c r="N13" s="20"/>
      <c r="O13" s="20"/>
      <c r="P13" s="20"/>
      <c r="Q13" s="20"/>
      <c r="R13" s="20"/>
      <c r="S13" s="20"/>
      <c r="T13" s="20"/>
      <c r="U13" s="20"/>
      <c r="V13" s="20"/>
      <c r="W13" s="20"/>
      <c r="X13" s="20"/>
      <c r="Y13" s="20"/>
      <c r="Z13" s="20"/>
    </row>
    <row r="14">
      <c r="A14" s="20"/>
      <c r="B14" s="29" t="s">
        <v>38</v>
      </c>
      <c r="C14" s="30">
        <v>3.0</v>
      </c>
      <c r="D14" s="30">
        <v>1.0</v>
      </c>
      <c r="E14" s="30">
        <v>1.0</v>
      </c>
      <c r="F14" s="30">
        <v>1.0</v>
      </c>
      <c r="G14" s="31">
        <f t="shared" si="1"/>
        <v>6</v>
      </c>
      <c r="H14" s="32">
        <f t="shared" si="2"/>
        <v>1</v>
      </c>
      <c r="I14" s="30">
        <f t="shared" si="3"/>
        <v>6</v>
      </c>
      <c r="J14" s="33">
        <v>18.0</v>
      </c>
      <c r="K14" s="30">
        <f t="shared" si="4"/>
        <v>3</v>
      </c>
      <c r="L14" s="20" t="str">
        <f t="shared" si="5"/>
        <v/>
      </c>
      <c r="M14" s="20"/>
      <c r="N14" s="20"/>
      <c r="O14" s="20"/>
      <c r="P14" s="20"/>
      <c r="Q14" s="20"/>
      <c r="R14" s="20"/>
      <c r="S14" s="20"/>
      <c r="T14" s="20"/>
      <c r="U14" s="20"/>
      <c r="V14" s="20"/>
      <c r="W14" s="20"/>
      <c r="X14" s="20"/>
      <c r="Y14" s="20"/>
      <c r="Z14" s="20"/>
    </row>
    <row r="15">
      <c r="A15" s="20"/>
      <c r="B15" s="36" t="s">
        <v>42</v>
      </c>
      <c r="C15" s="30">
        <v>1.0</v>
      </c>
      <c r="D15" s="30">
        <v>1.0</v>
      </c>
      <c r="E15" s="30">
        <v>1.0</v>
      </c>
      <c r="F15" s="30">
        <v>1.0</v>
      </c>
      <c r="G15" s="31">
        <f t="shared" si="1"/>
        <v>4</v>
      </c>
      <c r="H15" s="32">
        <f t="shared" si="2"/>
        <v>1</v>
      </c>
      <c r="I15" s="30">
        <f t="shared" si="3"/>
        <v>4</v>
      </c>
      <c r="J15" s="33">
        <v>18.0</v>
      </c>
      <c r="K15" s="30">
        <f t="shared" si="4"/>
        <v>2</v>
      </c>
      <c r="L15" s="20" t="str">
        <f t="shared" si="5"/>
        <v/>
      </c>
      <c r="M15" s="20"/>
      <c r="N15" s="20"/>
      <c r="O15" s="20"/>
      <c r="P15" s="20"/>
      <c r="Q15" s="20"/>
      <c r="R15" s="20"/>
      <c r="S15" s="20"/>
      <c r="T15" s="20"/>
      <c r="U15" s="20"/>
      <c r="V15" s="20"/>
      <c r="W15" s="20"/>
      <c r="X15" s="20"/>
      <c r="Y15" s="20"/>
      <c r="Z15" s="20"/>
    </row>
    <row r="16">
      <c r="A16" s="20"/>
      <c r="B16" s="36" t="s">
        <v>46</v>
      </c>
      <c r="C16" s="30">
        <v>1.0</v>
      </c>
      <c r="D16" s="30">
        <v>1.0</v>
      </c>
      <c r="E16" s="30">
        <v>1.0</v>
      </c>
      <c r="F16" s="30">
        <v>1.0</v>
      </c>
      <c r="G16" s="31">
        <f t="shared" si="1"/>
        <v>4</v>
      </c>
      <c r="H16" s="32">
        <f t="shared" si="2"/>
        <v>1</v>
      </c>
      <c r="I16" s="30">
        <f t="shared" si="3"/>
        <v>4</v>
      </c>
      <c r="J16" s="33">
        <v>18.0</v>
      </c>
      <c r="K16" s="30">
        <f t="shared" si="4"/>
        <v>2</v>
      </c>
      <c r="L16" s="20" t="str">
        <f t="shared" si="5"/>
        <v/>
      </c>
      <c r="M16" s="20"/>
      <c r="N16" s="20"/>
      <c r="O16" s="20"/>
      <c r="P16" s="20"/>
      <c r="Q16" s="20"/>
      <c r="R16" s="20"/>
      <c r="S16" s="20"/>
      <c r="T16" s="20"/>
      <c r="U16" s="20"/>
      <c r="V16" s="20"/>
      <c r="W16" s="20"/>
      <c r="X16" s="20"/>
      <c r="Y16" s="20"/>
      <c r="Z16" s="20"/>
    </row>
    <row r="17">
      <c r="A17" s="20"/>
      <c r="B17" s="36" t="s">
        <v>49</v>
      </c>
      <c r="C17" s="30">
        <v>1.0</v>
      </c>
      <c r="D17" s="30">
        <v>1.0</v>
      </c>
      <c r="E17" s="30">
        <v>1.0</v>
      </c>
      <c r="F17" s="30">
        <v>1.0</v>
      </c>
      <c r="G17" s="31">
        <f t="shared" si="1"/>
        <v>4</v>
      </c>
      <c r="H17" s="32">
        <f t="shared" si="2"/>
        <v>1</v>
      </c>
      <c r="I17" s="30">
        <f t="shared" si="3"/>
        <v>4</v>
      </c>
      <c r="J17" s="33">
        <v>18.0</v>
      </c>
      <c r="K17" s="30">
        <f t="shared" si="4"/>
        <v>2</v>
      </c>
      <c r="L17" s="20" t="str">
        <f t="shared" si="5"/>
        <v/>
      </c>
      <c r="M17" s="20"/>
      <c r="N17" s="20"/>
      <c r="O17" s="20"/>
      <c r="P17" s="20"/>
      <c r="Q17" s="20"/>
      <c r="R17" s="20"/>
      <c r="S17" s="20"/>
      <c r="T17" s="20"/>
      <c r="U17" s="20"/>
      <c r="V17" s="20"/>
      <c r="W17" s="20"/>
      <c r="X17" s="20"/>
      <c r="Y17" s="20"/>
      <c r="Z17" s="20"/>
    </row>
    <row r="18">
      <c r="A18" s="20"/>
      <c r="B18" s="37" t="s">
        <v>53</v>
      </c>
      <c r="C18" s="33">
        <v>3.0</v>
      </c>
      <c r="D18" s="33">
        <v>2.0</v>
      </c>
      <c r="E18" s="33">
        <v>2.0</v>
      </c>
      <c r="F18" s="33">
        <v>2.0</v>
      </c>
      <c r="G18" s="31">
        <f t="shared" si="1"/>
        <v>9</v>
      </c>
      <c r="H18" s="32">
        <f t="shared" si="2"/>
        <v>1</v>
      </c>
      <c r="I18" s="30">
        <f t="shared" si="3"/>
        <v>9</v>
      </c>
      <c r="J18" s="33">
        <v>18.0</v>
      </c>
      <c r="K18" s="30">
        <f t="shared" si="4"/>
        <v>4.5</v>
      </c>
      <c r="L18" s="20" t="str">
        <f t="shared" si="5"/>
        <v/>
      </c>
      <c r="M18" s="20"/>
      <c r="N18" s="20"/>
      <c r="O18" s="20"/>
      <c r="P18" s="20"/>
      <c r="Q18" s="20"/>
      <c r="R18" s="20"/>
      <c r="S18" s="20"/>
      <c r="T18" s="20"/>
      <c r="U18" s="20"/>
      <c r="V18" s="20"/>
      <c r="W18" s="20"/>
      <c r="X18" s="20"/>
      <c r="Y18" s="20"/>
      <c r="Z18" s="20"/>
    </row>
    <row r="19">
      <c r="A19" s="20"/>
      <c r="B19" s="37" t="s">
        <v>56</v>
      </c>
      <c r="C19" s="33">
        <v>3.0</v>
      </c>
      <c r="D19" s="33">
        <v>1.0</v>
      </c>
      <c r="E19" s="33">
        <v>1.0</v>
      </c>
      <c r="F19" s="33">
        <v>1.0</v>
      </c>
      <c r="G19" s="31">
        <f t="shared" si="1"/>
        <v>6</v>
      </c>
      <c r="H19" s="32">
        <f t="shared" si="2"/>
        <v>1</v>
      </c>
      <c r="I19" s="30">
        <f t="shared" si="3"/>
        <v>6</v>
      </c>
      <c r="J19" s="33">
        <v>18.0</v>
      </c>
      <c r="K19" s="30">
        <f t="shared" si="4"/>
        <v>3</v>
      </c>
      <c r="L19" s="20" t="str">
        <f t="shared" si="5"/>
        <v/>
      </c>
      <c r="M19" s="20"/>
      <c r="N19" s="20"/>
      <c r="O19" s="20"/>
      <c r="P19" s="20"/>
      <c r="Q19" s="20"/>
      <c r="R19" s="20"/>
      <c r="S19" s="20"/>
      <c r="T19" s="20"/>
      <c r="U19" s="20"/>
      <c r="V19" s="20"/>
      <c r="W19" s="20"/>
      <c r="X19" s="20"/>
      <c r="Y19" s="20"/>
      <c r="Z19" s="20"/>
    </row>
    <row r="20">
      <c r="A20" s="20"/>
      <c r="B20" s="37" t="s">
        <v>59</v>
      </c>
      <c r="C20" s="33">
        <v>3.0</v>
      </c>
      <c r="D20" s="33">
        <v>2.0</v>
      </c>
      <c r="E20" s="33">
        <v>2.0</v>
      </c>
      <c r="F20" s="33">
        <v>2.0</v>
      </c>
      <c r="G20" s="31">
        <f t="shared" si="1"/>
        <v>9</v>
      </c>
      <c r="H20" s="32">
        <f t="shared" si="2"/>
        <v>1</v>
      </c>
      <c r="I20" s="30">
        <f t="shared" si="3"/>
        <v>9</v>
      </c>
      <c r="J20" s="33">
        <v>18.0</v>
      </c>
      <c r="K20" s="30">
        <f t="shared" si="4"/>
        <v>4.5</v>
      </c>
      <c r="L20" s="20" t="str">
        <f t="shared" si="5"/>
        <v/>
      </c>
      <c r="M20" s="20"/>
      <c r="N20" s="20"/>
      <c r="O20" s="20"/>
      <c r="P20" s="20"/>
      <c r="Q20" s="20"/>
      <c r="R20" s="20"/>
      <c r="S20" s="20"/>
      <c r="T20" s="20"/>
      <c r="U20" s="20"/>
      <c r="V20" s="20"/>
      <c r="W20" s="20"/>
      <c r="X20" s="20"/>
      <c r="Y20" s="20"/>
      <c r="Z20" s="20"/>
    </row>
    <row r="21">
      <c r="A21" s="20"/>
      <c r="B21" s="37" t="s">
        <v>294</v>
      </c>
      <c r="C21" s="33">
        <v>3.0</v>
      </c>
      <c r="D21" s="33">
        <v>1.0</v>
      </c>
      <c r="E21" s="33">
        <v>1.0</v>
      </c>
      <c r="F21" s="33">
        <v>1.0</v>
      </c>
      <c r="G21" s="31">
        <f t="shared" si="1"/>
        <v>6</v>
      </c>
      <c r="H21" s="32">
        <f t="shared" si="2"/>
        <v>1</v>
      </c>
      <c r="I21" s="30">
        <f t="shared" si="3"/>
        <v>6</v>
      </c>
      <c r="J21" s="33">
        <v>18.0</v>
      </c>
      <c r="K21" s="30">
        <f t="shared" si="4"/>
        <v>3</v>
      </c>
      <c r="L21" s="20" t="str">
        <f t="shared" si="5"/>
        <v/>
      </c>
      <c r="M21" s="20"/>
      <c r="N21" s="20"/>
      <c r="O21" s="20"/>
      <c r="P21" s="20"/>
      <c r="Q21" s="20"/>
      <c r="R21" s="20"/>
      <c r="S21" s="20"/>
      <c r="T21" s="20"/>
      <c r="U21" s="20"/>
      <c r="V21" s="20"/>
      <c r="W21" s="20"/>
      <c r="X21" s="20"/>
      <c r="Y21" s="20"/>
      <c r="Z21" s="20"/>
    </row>
    <row r="22">
      <c r="A22" s="20"/>
      <c r="B22" s="38" t="s">
        <v>97</v>
      </c>
      <c r="C22" s="30">
        <v>3.0</v>
      </c>
      <c r="D22" s="30">
        <v>2.0</v>
      </c>
      <c r="E22" s="30">
        <v>2.0</v>
      </c>
      <c r="F22" s="30">
        <v>1.0</v>
      </c>
      <c r="G22" s="31">
        <f t="shared" si="1"/>
        <v>8</v>
      </c>
      <c r="H22" s="32">
        <f t="shared" si="2"/>
        <v>1</v>
      </c>
      <c r="I22" s="30">
        <f t="shared" si="3"/>
        <v>8</v>
      </c>
      <c r="J22" s="33">
        <v>18.0</v>
      </c>
      <c r="K22" s="30">
        <f t="shared" si="4"/>
        <v>4</v>
      </c>
      <c r="L22" s="20" t="str">
        <f t="shared" si="5"/>
        <v/>
      </c>
      <c r="M22" s="20"/>
      <c r="N22" s="20"/>
      <c r="O22" s="20"/>
      <c r="P22" s="20"/>
      <c r="Q22" s="20"/>
      <c r="R22" s="20"/>
      <c r="S22" s="20"/>
      <c r="T22" s="20"/>
      <c r="U22" s="20"/>
      <c r="V22" s="20"/>
      <c r="W22" s="20"/>
      <c r="X22" s="20"/>
      <c r="Y22" s="20"/>
      <c r="Z22" s="20"/>
    </row>
    <row r="23">
      <c r="A23" s="20"/>
      <c r="B23" s="20"/>
      <c r="C23" s="20"/>
      <c r="D23" s="20"/>
      <c r="E23" s="20"/>
      <c r="F23" s="20"/>
      <c r="G23" s="20"/>
      <c r="H23" s="20"/>
      <c r="I23" s="20"/>
      <c r="J23" s="39" t="s">
        <v>295</v>
      </c>
      <c r="K23" s="40">
        <f>round(SUM(K8:K22),0)</f>
        <v>50</v>
      </c>
      <c r="L23" s="20" t="str">
        <f t="shared" si="5"/>
        <v/>
      </c>
      <c r="M23" s="41"/>
      <c r="N23" s="20"/>
      <c r="O23" s="20"/>
      <c r="P23" s="20"/>
      <c r="Q23" s="20"/>
      <c r="R23" s="20"/>
      <c r="S23" s="20"/>
      <c r="T23" s="20"/>
      <c r="U23" s="20"/>
      <c r="V23" s="20"/>
      <c r="W23" s="20"/>
      <c r="X23" s="20"/>
      <c r="Y23" s="20"/>
      <c r="Z23" s="20"/>
    </row>
    <row r="24">
      <c r="A24" s="20"/>
      <c r="B24" s="20"/>
      <c r="C24" s="20"/>
      <c r="D24" s="20"/>
      <c r="E24" s="20"/>
      <c r="F24" s="20"/>
      <c r="G24" s="20"/>
      <c r="H24" s="20"/>
      <c r="I24" s="41" t="s">
        <v>296</v>
      </c>
      <c r="J24" s="39" t="s">
        <v>297</v>
      </c>
      <c r="K24" s="40">
        <f>COUNT(K8:K22)</f>
        <v>15</v>
      </c>
      <c r="L24" s="20" t="str">
        <f t="shared" si="5"/>
        <v/>
      </c>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t="str">
        <f t="shared" si="5"/>
        <v/>
      </c>
      <c r="M25" s="20"/>
      <c r="N25" s="20"/>
      <c r="O25" s="20"/>
      <c r="P25" s="20"/>
      <c r="Q25" s="20"/>
      <c r="R25" s="20"/>
      <c r="S25" s="20"/>
      <c r="T25" s="20"/>
      <c r="U25" s="20"/>
      <c r="V25" s="20"/>
      <c r="W25" s="20"/>
      <c r="X25" s="20"/>
      <c r="Y25" s="20"/>
      <c r="Z25" s="20"/>
    </row>
    <row r="26">
      <c r="A26" s="20"/>
      <c r="B26" s="28" t="s">
        <v>298</v>
      </c>
      <c r="C26" s="6"/>
      <c r="D26" s="6"/>
      <c r="E26" s="6"/>
      <c r="F26" s="6"/>
      <c r="G26" s="6"/>
      <c r="H26" s="6"/>
      <c r="I26" s="6"/>
      <c r="J26" s="6"/>
      <c r="K26" s="7"/>
      <c r="L26" s="20" t="str">
        <f t="shared" si="5"/>
        <v/>
      </c>
      <c r="M26" s="20"/>
      <c r="N26" s="20"/>
      <c r="O26" s="20"/>
      <c r="P26" s="20"/>
      <c r="Q26" s="20"/>
      <c r="R26" s="20"/>
      <c r="S26" s="20"/>
      <c r="T26" s="20"/>
      <c r="U26" s="20"/>
      <c r="V26" s="20"/>
      <c r="W26" s="20"/>
      <c r="X26" s="20"/>
      <c r="Y26" s="20"/>
      <c r="Z26" s="20"/>
    </row>
    <row r="27">
      <c r="A27" s="20"/>
      <c r="L27" s="20" t="str">
        <f t="shared" si="5"/>
        <v/>
      </c>
      <c r="M27" s="20"/>
      <c r="N27" s="20"/>
      <c r="O27" s="20"/>
      <c r="P27" s="20"/>
      <c r="Q27" s="20"/>
      <c r="R27" s="20"/>
      <c r="S27" s="20"/>
      <c r="T27" s="20"/>
      <c r="U27" s="20"/>
      <c r="V27" s="20"/>
      <c r="W27" s="20"/>
      <c r="X27" s="20"/>
      <c r="Y27" s="20"/>
      <c r="Z27" s="20"/>
    </row>
    <row r="28">
      <c r="A28" s="20"/>
      <c r="B28" s="42" t="s">
        <v>65</v>
      </c>
      <c r="C28" s="30">
        <v>3.0</v>
      </c>
      <c r="D28" s="30">
        <v>1.0</v>
      </c>
      <c r="E28" s="30">
        <v>2.0</v>
      </c>
      <c r="F28" s="30">
        <v>2.0</v>
      </c>
      <c r="G28" s="30">
        <f t="shared" ref="G28:G40" si="6">SUM(C28:F28)</f>
        <v>8</v>
      </c>
      <c r="H28" s="32">
        <f t="shared" ref="H28:H40" si="7">IF(AND(J28&gt;=0, J28&lt;= 11), 2, IF( AND(J28&gt;=12, J28&lt;= 23), 1, IF(AND(J28&gt;=24, J28&lt;= 36), 0.5, 0)))</f>
        <v>1</v>
      </c>
      <c r="I28" s="30">
        <f t="shared" ref="I28:I40" si="8">MULTIPLY(G28,H28)</f>
        <v>8</v>
      </c>
      <c r="J28" s="33">
        <v>18.0</v>
      </c>
      <c r="K28" s="30">
        <f t="shared" ref="K28:K40" si="9">(MULTIPLY(I28,J28) / 36)</f>
        <v>4</v>
      </c>
      <c r="L28" s="20" t="str">
        <f t="shared" si="5"/>
        <v/>
      </c>
      <c r="M28" s="20"/>
      <c r="N28" s="20"/>
      <c r="O28" s="20"/>
      <c r="P28" s="20"/>
      <c r="Q28" s="20"/>
      <c r="R28" s="20"/>
      <c r="S28" s="20"/>
      <c r="T28" s="20"/>
      <c r="U28" s="20"/>
      <c r="V28" s="20"/>
      <c r="W28" s="20"/>
      <c r="X28" s="20"/>
      <c r="Y28" s="20"/>
      <c r="Z28" s="20"/>
    </row>
    <row r="29">
      <c r="A29" s="20"/>
      <c r="B29" s="42" t="s">
        <v>71</v>
      </c>
      <c r="C29" s="30">
        <v>3.0</v>
      </c>
      <c r="D29" s="30">
        <v>1.0</v>
      </c>
      <c r="E29" s="30">
        <v>2.0</v>
      </c>
      <c r="F29" s="30">
        <v>3.0</v>
      </c>
      <c r="G29" s="30">
        <f t="shared" si="6"/>
        <v>9</v>
      </c>
      <c r="H29" s="32">
        <f t="shared" si="7"/>
        <v>1</v>
      </c>
      <c r="I29" s="30">
        <f t="shared" si="8"/>
        <v>9</v>
      </c>
      <c r="J29" s="33">
        <v>18.0</v>
      </c>
      <c r="K29" s="30">
        <f t="shared" si="9"/>
        <v>4.5</v>
      </c>
      <c r="L29" s="20" t="str">
        <f t="shared" si="5"/>
        <v/>
      </c>
      <c r="M29" s="20"/>
      <c r="N29" s="20"/>
      <c r="O29" s="20"/>
      <c r="P29" s="20"/>
      <c r="Q29" s="20"/>
      <c r="R29" s="20"/>
      <c r="S29" s="20"/>
      <c r="T29" s="20"/>
      <c r="U29" s="20"/>
      <c r="V29" s="20"/>
      <c r="W29" s="20"/>
      <c r="X29" s="20"/>
      <c r="Y29" s="20"/>
      <c r="Z29" s="20"/>
    </row>
    <row r="30">
      <c r="A30" s="20"/>
      <c r="B30" s="42" t="s">
        <v>68</v>
      </c>
      <c r="C30" s="30">
        <v>1.0</v>
      </c>
      <c r="D30" s="30">
        <v>1.0</v>
      </c>
      <c r="E30" s="30">
        <v>1.0</v>
      </c>
      <c r="F30" s="30">
        <v>1.0</v>
      </c>
      <c r="G30" s="30">
        <f t="shared" si="6"/>
        <v>4</v>
      </c>
      <c r="H30" s="32">
        <f t="shared" si="7"/>
        <v>1</v>
      </c>
      <c r="I30" s="30">
        <f t="shared" si="8"/>
        <v>4</v>
      </c>
      <c r="J30" s="33">
        <v>18.0</v>
      </c>
      <c r="K30" s="30">
        <f t="shared" si="9"/>
        <v>2</v>
      </c>
      <c r="L30" s="20" t="str">
        <f t="shared" si="5"/>
        <v/>
      </c>
      <c r="M30" s="20"/>
      <c r="N30" s="20"/>
      <c r="O30" s="20"/>
      <c r="P30" s="20"/>
      <c r="Q30" s="20"/>
      <c r="R30" s="20"/>
      <c r="S30" s="20"/>
      <c r="T30" s="20"/>
      <c r="U30" s="20"/>
      <c r="V30" s="20"/>
      <c r="W30" s="20"/>
      <c r="X30" s="20"/>
      <c r="Y30" s="20"/>
      <c r="Z30" s="20"/>
    </row>
    <row r="31">
      <c r="A31" s="20"/>
      <c r="B31" s="43" t="s">
        <v>75</v>
      </c>
      <c r="C31" s="33">
        <v>3.0</v>
      </c>
      <c r="D31" s="33">
        <v>1.0</v>
      </c>
      <c r="E31" s="33">
        <v>1.0</v>
      </c>
      <c r="F31" s="33">
        <v>1.0</v>
      </c>
      <c r="G31" s="30">
        <f t="shared" si="6"/>
        <v>6</v>
      </c>
      <c r="H31" s="32">
        <f t="shared" si="7"/>
        <v>1</v>
      </c>
      <c r="I31" s="30">
        <f t="shared" si="8"/>
        <v>6</v>
      </c>
      <c r="J31" s="33">
        <v>18.0</v>
      </c>
      <c r="K31" s="30">
        <f t="shared" si="9"/>
        <v>3</v>
      </c>
      <c r="L31" s="20" t="str">
        <f t="shared" si="5"/>
        <v/>
      </c>
      <c r="M31" s="20"/>
      <c r="N31" s="20"/>
      <c r="O31" s="20"/>
      <c r="P31" s="20"/>
      <c r="Q31" s="20"/>
      <c r="R31" s="20"/>
      <c r="S31" s="20"/>
      <c r="T31" s="20"/>
      <c r="U31" s="20"/>
      <c r="V31" s="20"/>
      <c r="W31" s="20"/>
      <c r="X31" s="20"/>
      <c r="Y31" s="20"/>
      <c r="Z31" s="20"/>
    </row>
    <row r="32">
      <c r="A32" s="20"/>
      <c r="B32" s="42" t="s">
        <v>86</v>
      </c>
      <c r="C32" s="30">
        <v>3.0</v>
      </c>
      <c r="D32" s="30">
        <v>2.0</v>
      </c>
      <c r="E32" s="30">
        <v>2.0</v>
      </c>
      <c r="F32" s="30">
        <v>2.0</v>
      </c>
      <c r="G32" s="30">
        <f t="shared" si="6"/>
        <v>9</v>
      </c>
      <c r="H32" s="32">
        <f t="shared" si="7"/>
        <v>1</v>
      </c>
      <c r="I32" s="30">
        <f t="shared" si="8"/>
        <v>9</v>
      </c>
      <c r="J32" s="33">
        <v>18.0</v>
      </c>
      <c r="K32" s="30">
        <f t="shared" si="9"/>
        <v>4.5</v>
      </c>
      <c r="L32" s="20" t="str">
        <f t="shared" si="5"/>
        <v/>
      </c>
      <c r="M32" s="20"/>
      <c r="N32" s="20"/>
      <c r="O32" s="20"/>
      <c r="P32" s="20"/>
      <c r="Q32" s="20"/>
      <c r="R32" s="20"/>
      <c r="S32" s="20"/>
      <c r="T32" s="20"/>
      <c r="U32" s="20"/>
      <c r="V32" s="20"/>
      <c r="W32" s="20"/>
      <c r="X32" s="20"/>
      <c r="Y32" s="20"/>
      <c r="Z32" s="20"/>
    </row>
    <row r="33">
      <c r="A33" s="44" t="s">
        <v>299</v>
      </c>
      <c r="B33" s="42" t="s">
        <v>89</v>
      </c>
      <c r="C33" s="30">
        <v>3.0</v>
      </c>
      <c r="D33" s="30">
        <v>1.0</v>
      </c>
      <c r="E33" s="30">
        <v>1.0</v>
      </c>
      <c r="F33" s="30">
        <v>2.0</v>
      </c>
      <c r="G33" s="30">
        <f t="shared" si="6"/>
        <v>7</v>
      </c>
      <c r="H33" s="32">
        <f t="shared" si="7"/>
        <v>1</v>
      </c>
      <c r="I33" s="30">
        <f t="shared" si="8"/>
        <v>7</v>
      </c>
      <c r="J33" s="33">
        <v>18.0</v>
      </c>
      <c r="K33" s="30">
        <f t="shared" si="9"/>
        <v>3.5</v>
      </c>
      <c r="L33" s="20" t="str">
        <f t="shared" si="5"/>
        <v/>
      </c>
      <c r="M33" s="20"/>
      <c r="N33" s="20"/>
      <c r="O33" s="20"/>
      <c r="P33" s="20"/>
      <c r="Q33" s="20"/>
      <c r="R33" s="20"/>
      <c r="S33" s="20"/>
      <c r="T33" s="20"/>
      <c r="U33" s="20"/>
      <c r="V33" s="20"/>
      <c r="W33" s="20"/>
      <c r="X33" s="20"/>
      <c r="Y33" s="20"/>
      <c r="Z33" s="20"/>
    </row>
    <row r="34">
      <c r="A34" s="20"/>
      <c r="B34" s="43" t="s">
        <v>79</v>
      </c>
      <c r="C34" s="30">
        <v>3.0</v>
      </c>
      <c r="D34" s="30">
        <v>3.0</v>
      </c>
      <c r="E34" s="30">
        <v>1.0</v>
      </c>
      <c r="F34" s="30">
        <v>2.0</v>
      </c>
      <c r="G34" s="30">
        <f t="shared" si="6"/>
        <v>9</v>
      </c>
      <c r="H34" s="32">
        <f t="shared" si="7"/>
        <v>1</v>
      </c>
      <c r="I34" s="30">
        <f t="shared" si="8"/>
        <v>9</v>
      </c>
      <c r="J34" s="33">
        <v>18.0</v>
      </c>
      <c r="K34" s="30">
        <f t="shared" si="9"/>
        <v>4.5</v>
      </c>
      <c r="L34" s="20" t="str">
        <f t="shared" si="5"/>
        <v/>
      </c>
      <c r="M34" s="20"/>
      <c r="N34" s="20"/>
      <c r="O34" s="20"/>
      <c r="P34" s="20"/>
      <c r="Q34" s="20"/>
      <c r="R34" s="20"/>
      <c r="S34" s="20"/>
      <c r="T34" s="20"/>
      <c r="U34" s="20"/>
      <c r="V34" s="20"/>
      <c r="W34" s="20"/>
      <c r="X34" s="20"/>
      <c r="Y34" s="20"/>
      <c r="Z34" s="20"/>
    </row>
    <row r="35">
      <c r="A35" s="20"/>
      <c r="B35" s="42" t="s">
        <v>83</v>
      </c>
      <c r="C35" s="30">
        <v>3.0</v>
      </c>
      <c r="D35" s="30">
        <v>1.0</v>
      </c>
      <c r="E35" s="30">
        <v>1.0</v>
      </c>
      <c r="F35" s="30">
        <v>3.0</v>
      </c>
      <c r="G35" s="30">
        <f t="shared" si="6"/>
        <v>8</v>
      </c>
      <c r="H35" s="32">
        <f t="shared" si="7"/>
        <v>1</v>
      </c>
      <c r="I35" s="30">
        <f t="shared" si="8"/>
        <v>8</v>
      </c>
      <c r="J35" s="33">
        <v>18.0</v>
      </c>
      <c r="K35" s="30">
        <f t="shared" si="9"/>
        <v>4</v>
      </c>
      <c r="L35" s="20" t="str">
        <f t="shared" si="5"/>
        <v/>
      </c>
      <c r="M35" s="20"/>
      <c r="N35" s="20"/>
      <c r="O35" s="20"/>
      <c r="P35" s="20"/>
      <c r="Q35" s="20"/>
      <c r="R35" s="20"/>
      <c r="S35" s="20"/>
      <c r="T35" s="20"/>
      <c r="U35" s="20"/>
      <c r="V35" s="20"/>
      <c r="W35" s="20"/>
      <c r="X35" s="20"/>
      <c r="Y35" s="20"/>
      <c r="Z35" s="20"/>
    </row>
    <row r="36">
      <c r="A36" s="20"/>
      <c r="B36" s="45" t="s">
        <v>93</v>
      </c>
      <c r="C36" s="30">
        <v>3.0</v>
      </c>
      <c r="D36" s="30">
        <v>1.0</v>
      </c>
      <c r="E36" s="30">
        <v>1.0</v>
      </c>
      <c r="F36" s="30">
        <v>1.0</v>
      </c>
      <c r="G36" s="30">
        <f t="shared" si="6"/>
        <v>6</v>
      </c>
      <c r="H36" s="32">
        <f t="shared" si="7"/>
        <v>1</v>
      </c>
      <c r="I36" s="30">
        <f t="shared" si="8"/>
        <v>6</v>
      </c>
      <c r="J36" s="33">
        <v>18.0</v>
      </c>
      <c r="K36" s="30">
        <f t="shared" si="9"/>
        <v>3</v>
      </c>
      <c r="L36" s="20" t="str">
        <f t="shared" si="5"/>
        <v/>
      </c>
      <c r="M36" s="20"/>
      <c r="N36" s="20"/>
      <c r="O36" s="20"/>
      <c r="P36" s="20"/>
      <c r="Q36" s="20"/>
      <c r="R36" s="20"/>
      <c r="S36" s="20"/>
      <c r="T36" s="20"/>
      <c r="U36" s="20"/>
      <c r="V36" s="20"/>
      <c r="W36" s="20"/>
      <c r="X36" s="20"/>
      <c r="Y36" s="20"/>
      <c r="Z36" s="20"/>
    </row>
    <row r="37">
      <c r="A37" s="20"/>
      <c r="B37" s="42" t="s">
        <v>110</v>
      </c>
      <c r="C37" s="30">
        <v>3.0</v>
      </c>
      <c r="D37" s="30">
        <v>1.0</v>
      </c>
      <c r="E37" s="30">
        <v>2.0</v>
      </c>
      <c r="F37" s="30">
        <v>2.0</v>
      </c>
      <c r="G37" s="30">
        <f t="shared" si="6"/>
        <v>8</v>
      </c>
      <c r="H37" s="32">
        <f t="shared" si="7"/>
        <v>1</v>
      </c>
      <c r="I37" s="30">
        <f t="shared" si="8"/>
        <v>8</v>
      </c>
      <c r="J37" s="33">
        <v>18.0</v>
      </c>
      <c r="K37" s="30">
        <f t="shared" si="9"/>
        <v>4</v>
      </c>
      <c r="L37" s="20" t="str">
        <f t="shared" si="5"/>
        <v/>
      </c>
      <c r="M37" s="20"/>
      <c r="N37" s="20"/>
      <c r="O37" s="20"/>
      <c r="P37" s="20"/>
      <c r="Q37" s="20"/>
      <c r="R37" s="20"/>
      <c r="S37" s="20"/>
      <c r="T37" s="20"/>
      <c r="U37" s="20"/>
      <c r="V37" s="20"/>
      <c r="W37" s="20"/>
      <c r="X37" s="20"/>
      <c r="Y37" s="20"/>
      <c r="Z37" s="20"/>
    </row>
    <row r="38">
      <c r="A38" s="20"/>
      <c r="B38" s="42" t="s">
        <v>101</v>
      </c>
      <c r="C38" s="30">
        <v>1.0</v>
      </c>
      <c r="D38" s="30">
        <v>1.0</v>
      </c>
      <c r="E38" s="30">
        <v>1.0</v>
      </c>
      <c r="F38" s="30">
        <v>3.0</v>
      </c>
      <c r="G38" s="30">
        <f t="shared" si="6"/>
        <v>6</v>
      </c>
      <c r="H38" s="32">
        <f t="shared" si="7"/>
        <v>1</v>
      </c>
      <c r="I38" s="30">
        <f t="shared" si="8"/>
        <v>6</v>
      </c>
      <c r="J38" s="33">
        <v>18.0</v>
      </c>
      <c r="K38" s="30">
        <f t="shared" si="9"/>
        <v>3</v>
      </c>
      <c r="L38" s="20" t="str">
        <f t="shared" si="5"/>
        <v/>
      </c>
      <c r="M38" s="20"/>
      <c r="N38" s="20"/>
      <c r="O38" s="20"/>
      <c r="P38" s="20"/>
      <c r="Q38" s="20"/>
      <c r="R38" s="20"/>
      <c r="S38" s="20"/>
      <c r="T38" s="20"/>
      <c r="U38" s="20"/>
      <c r="V38" s="20"/>
      <c r="W38" s="20"/>
      <c r="X38" s="20"/>
      <c r="Y38" s="20"/>
      <c r="Z38" s="20"/>
    </row>
    <row r="39">
      <c r="A39" s="20"/>
      <c r="B39" s="42" t="s">
        <v>104</v>
      </c>
      <c r="C39" s="30">
        <v>3.0</v>
      </c>
      <c r="D39" s="30">
        <v>1.0</v>
      </c>
      <c r="E39" s="30">
        <v>1.0</v>
      </c>
      <c r="F39" s="30">
        <v>3.0</v>
      </c>
      <c r="G39" s="30">
        <f t="shared" si="6"/>
        <v>8</v>
      </c>
      <c r="H39" s="32">
        <f t="shared" si="7"/>
        <v>1</v>
      </c>
      <c r="I39" s="30">
        <f t="shared" si="8"/>
        <v>8</v>
      </c>
      <c r="J39" s="33">
        <v>18.0</v>
      </c>
      <c r="K39" s="30">
        <f t="shared" si="9"/>
        <v>4</v>
      </c>
      <c r="L39" s="20" t="str">
        <f t="shared" si="5"/>
        <v/>
      </c>
      <c r="M39" s="20"/>
      <c r="N39" s="20"/>
      <c r="O39" s="20"/>
      <c r="P39" s="20"/>
      <c r="Q39" s="20"/>
      <c r="R39" s="20"/>
      <c r="S39" s="20"/>
      <c r="T39" s="20"/>
      <c r="U39" s="20"/>
      <c r="V39" s="20"/>
      <c r="W39" s="20"/>
      <c r="X39" s="20"/>
      <c r="Y39" s="20"/>
      <c r="Z39" s="20"/>
    </row>
    <row r="40">
      <c r="A40" s="20"/>
      <c r="B40" s="42" t="s">
        <v>107</v>
      </c>
      <c r="C40" s="30">
        <v>1.0</v>
      </c>
      <c r="D40" s="30">
        <v>1.0</v>
      </c>
      <c r="E40" s="30">
        <v>1.0</v>
      </c>
      <c r="F40" s="30">
        <v>1.0</v>
      </c>
      <c r="G40" s="30">
        <f t="shared" si="6"/>
        <v>4</v>
      </c>
      <c r="H40" s="32">
        <f t="shared" si="7"/>
        <v>1</v>
      </c>
      <c r="I40" s="30">
        <f t="shared" si="8"/>
        <v>4</v>
      </c>
      <c r="J40" s="33">
        <v>18.0</v>
      </c>
      <c r="K40" s="30">
        <f t="shared" si="9"/>
        <v>2</v>
      </c>
      <c r="L40" s="20" t="str">
        <f t="shared" si="5"/>
        <v/>
      </c>
      <c r="M40" s="20"/>
      <c r="N40" s="20"/>
      <c r="O40" s="20"/>
      <c r="P40" s="20"/>
      <c r="Q40" s="20"/>
      <c r="R40" s="20"/>
      <c r="S40" s="20"/>
      <c r="T40" s="20"/>
      <c r="U40" s="20"/>
      <c r="V40" s="20"/>
      <c r="W40" s="20"/>
      <c r="X40" s="20"/>
      <c r="Y40" s="20"/>
      <c r="Z40" s="20"/>
    </row>
    <row r="41">
      <c r="A41" s="20"/>
      <c r="B41" s="20"/>
      <c r="C41" s="20"/>
      <c r="D41" s="20"/>
      <c r="E41" s="20"/>
      <c r="F41" s="20"/>
      <c r="G41" s="20"/>
      <c r="H41" s="20"/>
      <c r="I41" s="20"/>
      <c r="J41" s="39" t="s">
        <v>295</v>
      </c>
      <c r="K41" s="40">
        <f>SUM(K28:K40)</f>
        <v>46</v>
      </c>
      <c r="L41" s="20" t="str">
        <f t="shared" si="5"/>
        <v/>
      </c>
      <c r="M41" s="20"/>
      <c r="N41" s="20"/>
      <c r="O41" s="20"/>
      <c r="P41" s="20"/>
      <c r="Q41" s="20"/>
      <c r="R41" s="20"/>
      <c r="S41" s="20"/>
      <c r="T41" s="20"/>
      <c r="U41" s="20"/>
      <c r="V41" s="20"/>
      <c r="W41" s="20"/>
      <c r="X41" s="20"/>
      <c r="Y41" s="20"/>
      <c r="Z41" s="20"/>
    </row>
    <row r="42">
      <c r="A42" s="20"/>
      <c r="B42" s="20"/>
      <c r="C42" s="20"/>
      <c r="D42" s="20"/>
      <c r="E42" s="20"/>
      <c r="F42" s="20"/>
      <c r="G42" s="20"/>
      <c r="H42" s="20"/>
      <c r="I42" s="41" t="s">
        <v>296</v>
      </c>
      <c r="J42" s="39" t="s">
        <v>297</v>
      </c>
      <c r="K42" s="40">
        <f>COUNT(K28:K40)</f>
        <v>13</v>
      </c>
      <c r="L42" s="20" t="str">
        <f t="shared" si="5"/>
        <v/>
      </c>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t="str">
        <f t="shared" si="5"/>
        <v/>
      </c>
      <c r="M43" s="20"/>
      <c r="N43" s="20"/>
      <c r="O43" s="20"/>
      <c r="P43" s="20"/>
      <c r="Q43" s="20"/>
      <c r="R43" s="20"/>
      <c r="S43" s="20"/>
      <c r="T43" s="20"/>
      <c r="U43" s="20"/>
      <c r="V43" s="20"/>
      <c r="W43" s="20"/>
      <c r="X43" s="20"/>
      <c r="Y43" s="20"/>
      <c r="Z43" s="20"/>
    </row>
    <row r="44">
      <c r="A44" s="20"/>
      <c r="B44" s="28" t="s">
        <v>300</v>
      </c>
      <c r="C44" s="6"/>
      <c r="D44" s="6"/>
      <c r="E44" s="6"/>
      <c r="F44" s="6"/>
      <c r="G44" s="6"/>
      <c r="H44" s="6"/>
      <c r="I44" s="6"/>
      <c r="J44" s="6"/>
      <c r="K44" s="7"/>
      <c r="L44" s="20" t="str">
        <f t="shared" si="5"/>
        <v/>
      </c>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t="str">
        <f t="shared" si="5"/>
        <v/>
      </c>
      <c r="M45" s="20"/>
      <c r="N45" s="20"/>
      <c r="O45" s="20"/>
      <c r="P45" s="20"/>
      <c r="Q45" s="20"/>
      <c r="R45" s="20"/>
      <c r="S45" s="20"/>
      <c r="T45" s="20"/>
      <c r="U45" s="20"/>
      <c r="V45" s="20"/>
      <c r="W45" s="20"/>
      <c r="X45" s="20"/>
      <c r="Y45" s="20"/>
      <c r="Z45" s="20"/>
    </row>
    <row r="46">
      <c r="A46" s="20"/>
      <c r="B46" s="46" t="s">
        <v>113</v>
      </c>
      <c r="C46" s="47">
        <v>3.0</v>
      </c>
      <c r="D46" s="47">
        <v>2.0</v>
      </c>
      <c r="E46" s="47">
        <v>2.0</v>
      </c>
      <c r="F46" s="47">
        <v>3.0</v>
      </c>
      <c r="G46" s="30">
        <f t="shared" ref="G46:G60" si="10">SUM(C46:F46)</f>
        <v>10</v>
      </c>
      <c r="H46" s="32">
        <f t="shared" ref="H46:H60" si="11">IF(AND(J46&gt;=0, J46&lt;= 11), 2, IF( AND(J46&gt;=12, J46&lt;= 23), 1, IF(AND(J46&gt;=24, J46&lt;= 36), 0.5, 0)))</f>
        <v>1</v>
      </c>
      <c r="I46" s="30">
        <f t="shared" ref="I46:I60" si="12">MULTIPLY(G46,H46)</f>
        <v>10</v>
      </c>
      <c r="J46" s="33">
        <v>18.0</v>
      </c>
      <c r="K46" s="30">
        <f t="shared" ref="K46:K60" si="13">(MULTIPLY(I46,J46) / 36)</f>
        <v>5</v>
      </c>
      <c r="L46" s="20" t="str">
        <f t="shared" si="5"/>
        <v/>
      </c>
      <c r="M46" s="20"/>
      <c r="N46" s="20"/>
      <c r="O46" s="20"/>
      <c r="P46" s="20"/>
      <c r="Q46" s="20"/>
      <c r="R46" s="20"/>
      <c r="S46" s="20"/>
      <c r="T46" s="20"/>
      <c r="U46" s="20"/>
      <c r="V46" s="20"/>
      <c r="W46" s="20"/>
      <c r="X46" s="20"/>
      <c r="Y46" s="20"/>
      <c r="Z46" s="20"/>
    </row>
    <row r="47">
      <c r="A47" s="20"/>
      <c r="B47" s="46" t="s">
        <v>117</v>
      </c>
      <c r="C47" s="47">
        <v>3.0</v>
      </c>
      <c r="D47" s="47">
        <v>2.0</v>
      </c>
      <c r="E47" s="47">
        <v>2.0</v>
      </c>
      <c r="F47" s="47">
        <v>3.0</v>
      </c>
      <c r="G47" s="30">
        <f t="shared" si="10"/>
        <v>10</v>
      </c>
      <c r="H47" s="32">
        <f t="shared" si="11"/>
        <v>1</v>
      </c>
      <c r="I47" s="30">
        <f t="shared" si="12"/>
        <v>10</v>
      </c>
      <c r="J47" s="33">
        <v>18.0</v>
      </c>
      <c r="K47" s="30">
        <f t="shared" si="13"/>
        <v>5</v>
      </c>
      <c r="L47" s="20" t="str">
        <f t="shared" si="5"/>
        <v/>
      </c>
      <c r="M47" s="20"/>
      <c r="N47" s="20"/>
      <c r="O47" s="20"/>
      <c r="P47" s="20"/>
      <c r="Q47" s="20"/>
      <c r="R47" s="20"/>
      <c r="S47" s="20"/>
      <c r="T47" s="20"/>
      <c r="U47" s="20"/>
      <c r="V47" s="20"/>
      <c r="W47" s="20"/>
      <c r="X47" s="20"/>
      <c r="Y47" s="20"/>
      <c r="Z47" s="20"/>
    </row>
    <row r="48">
      <c r="A48" s="20"/>
      <c r="B48" s="48" t="s">
        <v>120</v>
      </c>
      <c r="C48" s="49">
        <v>3.0</v>
      </c>
      <c r="D48" s="49">
        <v>3.0</v>
      </c>
      <c r="E48" s="49">
        <v>1.0</v>
      </c>
      <c r="F48" s="49">
        <v>3.0</v>
      </c>
      <c r="G48" s="30">
        <f t="shared" si="10"/>
        <v>10</v>
      </c>
      <c r="H48" s="32">
        <f t="shared" si="11"/>
        <v>1</v>
      </c>
      <c r="I48" s="30">
        <f t="shared" si="12"/>
        <v>10</v>
      </c>
      <c r="J48" s="33">
        <v>18.0</v>
      </c>
      <c r="K48" s="30">
        <f t="shared" si="13"/>
        <v>5</v>
      </c>
      <c r="L48" s="20" t="str">
        <f t="shared" si="5"/>
        <v/>
      </c>
      <c r="M48" s="20"/>
      <c r="N48" s="20"/>
      <c r="O48" s="20"/>
      <c r="P48" s="20"/>
      <c r="Q48" s="20"/>
      <c r="R48" s="20"/>
      <c r="S48" s="20"/>
      <c r="T48" s="20"/>
      <c r="U48" s="20"/>
      <c r="V48" s="20"/>
      <c r="W48" s="20"/>
      <c r="X48" s="20"/>
      <c r="Y48" s="20"/>
      <c r="Z48" s="20"/>
    </row>
    <row r="49">
      <c r="A49" s="20"/>
      <c r="B49" s="48" t="s">
        <v>123</v>
      </c>
      <c r="C49" s="49">
        <v>3.0</v>
      </c>
      <c r="D49" s="49">
        <v>3.0</v>
      </c>
      <c r="E49" s="49">
        <v>1.0</v>
      </c>
      <c r="F49" s="49">
        <v>3.0</v>
      </c>
      <c r="G49" s="30">
        <f t="shared" si="10"/>
        <v>10</v>
      </c>
      <c r="H49" s="32">
        <f t="shared" si="11"/>
        <v>1</v>
      </c>
      <c r="I49" s="30">
        <f t="shared" si="12"/>
        <v>10</v>
      </c>
      <c r="J49" s="33">
        <v>18.0</v>
      </c>
      <c r="K49" s="30">
        <f t="shared" si="13"/>
        <v>5</v>
      </c>
      <c r="L49" s="20" t="str">
        <f t="shared" si="5"/>
        <v/>
      </c>
      <c r="M49" s="20"/>
      <c r="N49" s="20"/>
      <c r="O49" s="20"/>
      <c r="P49" s="20"/>
      <c r="Q49" s="20"/>
      <c r="R49" s="20"/>
      <c r="S49" s="20"/>
      <c r="T49" s="20"/>
      <c r="U49" s="20"/>
      <c r="V49" s="20"/>
      <c r="W49" s="20"/>
      <c r="X49" s="20"/>
      <c r="Y49" s="20"/>
      <c r="Z49" s="20"/>
    </row>
    <row r="50">
      <c r="A50" s="20"/>
      <c r="B50" s="48" t="s">
        <v>126</v>
      </c>
      <c r="C50" s="47">
        <v>3.0</v>
      </c>
      <c r="D50" s="47">
        <v>1.0</v>
      </c>
      <c r="E50" s="47">
        <v>2.0</v>
      </c>
      <c r="F50" s="47">
        <v>2.0</v>
      </c>
      <c r="G50" s="30">
        <f t="shared" si="10"/>
        <v>8</v>
      </c>
      <c r="H50" s="32">
        <f t="shared" si="11"/>
        <v>1</v>
      </c>
      <c r="I50" s="30">
        <f t="shared" si="12"/>
        <v>8</v>
      </c>
      <c r="J50" s="33">
        <v>18.0</v>
      </c>
      <c r="K50" s="30">
        <f t="shared" si="13"/>
        <v>4</v>
      </c>
      <c r="L50" s="20" t="str">
        <f t="shared" si="5"/>
        <v/>
      </c>
      <c r="M50" s="20"/>
      <c r="N50" s="20"/>
      <c r="O50" s="20"/>
      <c r="P50" s="20"/>
      <c r="Q50" s="20"/>
      <c r="R50" s="20"/>
      <c r="S50" s="20"/>
      <c r="T50" s="20"/>
      <c r="U50" s="20"/>
      <c r="V50" s="20"/>
      <c r="W50" s="20"/>
      <c r="X50" s="20"/>
      <c r="Y50" s="20"/>
      <c r="Z50" s="20"/>
    </row>
    <row r="51">
      <c r="A51" s="20"/>
      <c r="B51" s="48" t="s">
        <v>130</v>
      </c>
      <c r="C51" s="47">
        <v>3.0</v>
      </c>
      <c r="D51" s="47">
        <v>1.0</v>
      </c>
      <c r="E51" s="47">
        <v>2.0</v>
      </c>
      <c r="F51" s="47">
        <v>3.0</v>
      </c>
      <c r="G51" s="30">
        <f t="shared" si="10"/>
        <v>9</v>
      </c>
      <c r="H51" s="32">
        <f t="shared" si="11"/>
        <v>1</v>
      </c>
      <c r="I51" s="30">
        <f t="shared" si="12"/>
        <v>9</v>
      </c>
      <c r="J51" s="33">
        <v>18.0</v>
      </c>
      <c r="K51" s="30">
        <f t="shared" si="13"/>
        <v>4.5</v>
      </c>
      <c r="L51" s="20" t="str">
        <f t="shared" si="5"/>
        <v/>
      </c>
      <c r="M51" s="20"/>
      <c r="N51" s="20"/>
      <c r="O51" s="20"/>
      <c r="P51" s="20"/>
      <c r="Q51" s="20"/>
      <c r="R51" s="20"/>
      <c r="S51" s="20"/>
      <c r="T51" s="20"/>
      <c r="U51" s="20"/>
      <c r="V51" s="20"/>
      <c r="W51" s="20"/>
      <c r="X51" s="20"/>
      <c r="Y51" s="20"/>
      <c r="Z51" s="20"/>
    </row>
    <row r="52">
      <c r="A52" s="20"/>
      <c r="B52" s="48" t="s">
        <v>133</v>
      </c>
      <c r="C52" s="47">
        <v>3.0</v>
      </c>
      <c r="D52" s="47">
        <v>1.0</v>
      </c>
      <c r="E52" s="47">
        <v>2.0</v>
      </c>
      <c r="F52" s="47">
        <v>1.0</v>
      </c>
      <c r="G52" s="30">
        <f t="shared" si="10"/>
        <v>7</v>
      </c>
      <c r="H52" s="32">
        <f t="shared" si="11"/>
        <v>1</v>
      </c>
      <c r="I52" s="30">
        <f t="shared" si="12"/>
        <v>7</v>
      </c>
      <c r="J52" s="33">
        <v>18.0</v>
      </c>
      <c r="K52" s="30">
        <f t="shared" si="13"/>
        <v>3.5</v>
      </c>
      <c r="L52" s="20" t="str">
        <f t="shared" si="5"/>
        <v/>
      </c>
      <c r="M52" s="20"/>
      <c r="N52" s="20"/>
      <c r="O52" s="20"/>
      <c r="P52" s="20"/>
      <c r="Q52" s="20"/>
      <c r="R52" s="20"/>
      <c r="S52" s="20"/>
      <c r="T52" s="20"/>
      <c r="U52" s="20"/>
      <c r="V52" s="20"/>
      <c r="W52" s="20"/>
      <c r="X52" s="20"/>
      <c r="Y52" s="20"/>
      <c r="Z52" s="20"/>
    </row>
    <row r="53">
      <c r="A53" s="20"/>
      <c r="B53" s="50" t="s">
        <v>145</v>
      </c>
      <c r="C53" s="47">
        <v>3.0</v>
      </c>
      <c r="D53" s="47">
        <v>2.0</v>
      </c>
      <c r="E53" s="47">
        <v>2.0</v>
      </c>
      <c r="F53" s="47">
        <v>3.0</v>
      </c>
      <c r="G53" s="30">
        <f t="shared" si="10"/>
        <v>10</v>
      </c>
      <c r="H53" s="32">
        <f t="shared" si="11"/>
        <v>1</v>
      </c>
      <c r="I53" s="30">
        <f t="shared" si="12"/>
        <v>10</v>
      </c>
      <c r="J53" s="33">
        <v>18.0</v>
      </c>
      <c r="K53" s="30">
        <f t="shared" si="13"/>
        <v>5</v>
      </c>
      <c r="L53" s="20" t="str">
        <f t="shared" si="5"/>
        <v/>
      </c>
      <c r="M53" s="20"/>
      <c r="N53" s="20"/>
      <c r="O53" s="20"/>
      <c r="P53" s="20"/>
      <c r="Q53" s="20"/>
      <c r="R53" s="20"/>
      <c r="S53" s="20"/>
      <c r="T53" s="20"/>
      <c r="U53" s="20"/>
      <c r="V53" s="20"/>
      <c r="W53" s="20"/>
      <c r="X53" s="20"/>
      <c r="Y53" s="20"/>
      <c r="Z53" s="20"/>
    </row>
    <row r="54">
      <c r="A54" s="44" t="s">
        <v>301</v>
      </c>
      <c r="B54" s="51" t="s">
        <v>142</v>
      </c>
      <c r="C54" s="47">
        <v>1.0</v>
      </c>
      <c r="D54" s="47">
        <v>1.0</v>
      </c>
      <c r="E54" s="47">
        <v>2.0</v>
      </c>
      <c r="F54" s="47">
        <v>1.0</v>
      </c>
      <c r="G54" s="30">
        <f t="shared" si="10"/>
        <v>5</v>
      </c>
      <c r="H54" s="32">
        <f t="shared" si="11"/>
        <v>1</v>
      </c>
      <c r="I54" s="30">
        <f t="shared" si="12"/>
        <v>5</v>
      </c>
      <c r="J54" s="33">
        <v>18.0</v>
      </c>
      <c r="K54" s="30">
        <f t="shared" si="13"/>
        <v>2.5</v>
      </c>
      <c r="L54" s="20" t="str">
        <f t="shared" si="5"/>
        <v/>
      </c>
      <c r="M54" s="20"/>
      <c r="N54" s="20"/>
      <c r="O54" s="20"/>
      <c r="P54" s="20"/>
      <c r="Q54" s="20"/>
      <c r="R54" s="20"/>
      <c r="S54" s="20"/>
      <c r="T54" s="20"/>
      <c r="U54" s="20"/>
      <c r="V54" s="20"/>
      <c r="W54" s="20"/>
      <c r="X54" s="20"/>
      <c r="Y54" s="20"/>
      <c r="Z54" s="20"/>
    </row>
    <row r="55">
      <c r="A55" s="44" t="s">
        <v>302</v>
      </c>
      <c r="B55" s="51" t="s">
        <v>178</v>
      </c>
      <c r="C55" s="47">
        <v>1.0</v>
      </c>
      <c r="D55" s="47">
        <v>1.0</v>
      </c>
      <c r="E55" s="47">
        <v>1.0</v>
      </c>
      <c r="F55" s="47">
        <v>1.0</v>
      </c>
      <c r="G55" s="30">
        <f t="shared" si="10"/>
        <v>4</v>
      </c>
      <c r="H55" s="32">
        <f t="shared" si="11"/>
        <v>1</v>
      </c>
      <c r="I55" s="30">
        <f t="shared" si="12"/>
        <v>4</v>
      </c>
      <c r="J55" s="33">
        <v>18.0</v>
      </c>
      <c r="K55" s="30">
        <f t="shared" si="13"/>
        <v>2</v>
      </c>
      <c r="L55" s="20" t="str">
        <f t="shared" si="5"/>
        <v/>
      </c>
      <c r="M55" s="20"/>
      <c r="N55" s="20"/>
      <c r="O55" s="20"/>
      <c r="P55" s="20"/>
      <c r="Q55" s="20"/>
      <c r="R55" s="20"/>
      <c r="S55" s="20"/>
      <c r="T55" s="20"/>
      <c r="U55" s="20"/>
      <c r="V55" s="20"/>
      <c r="W55" s="20"/>
      <c r="X55" s="20"/>
      <c r="Y55" s="20"/>
      <c r="Z55" s="20"/>
    </row>
    <row r="56">
      <c r="A56" s="20"/>
      <c r="B56" s="50" t="s">
        <v>174</v>
      </c>
      <c r="C56" s="47">
        <v>3.0</v>
      </c>
      <c r="D56" s="47">
        <v>1.0</v>
      </c>
      <c r="E56" s="47">
        <v>3.0</v>
      </c>
      <c r="F56" s="47">
        <v>3.0</v>
      </c>
      <c r="G56" s="30">
        <f t="shared" si="10"/>
        <v>10</v>
      </c>
      <c r="H56" s="32">
        <f t="shared" si="11"/>
        <v>1</v>
      </c>
      <c r="I56" s="30">
        <f t="shared" si="12"/>
        <v>10</v>
      </c>
      <c r="J56" s="33">
        <v>18.0</v>
      </c>
      <c r="K56" s="30">
        <f t="shared" si="13"/>
        <v>5</v>
      </c>
      <c r="L56" s="20" t="str">
        <f t="shared" si="5"/>
        <v/>
      </c>
      <c r="M56" s="20"/>
      <c r="N56" s="20"/>
      <c r="O56" s="20"/>
      <c r="P56" s="20"/>
      <c r="Q56" s="20"/>
      <c r="R56" s="20"/>
      <c r="S56" s="20"/>
      <c r="T56" s="20"/>
      <c r="U56" s="20"/>
      <c r="V56" s="20"/>
      <c r="W56" s="20"/>
      <c r="X56" s="20"/>
      <c r="Y56" s="20"/>
      <c r="Z56" s="20"/>
    </row>
    <row r="57">
      <c r="A57" s="20"/>
      <c r="B57" s="51" t="s">
        <v>190</v>
      </c>
      <c r="C57" s="47">
        <v>3.0</v>
      </c>
      <c r="D57" s="47">
        <v>1.0</v>
      </c>
      <c r="E57" s="47">
        <v>1.0</v>
      </c>
      <c r="F57" s="47">
        <v>3.0</v>
      </c>
      <c r="G57" s="30">
        <f t="shared" si="10"/>
        <v>8</v>
      </c>
      <c r="H57" s="32">
        <f t="shared" si="11"/>
        <v>1</v>
      </c>
      <c r="I57" s="30">
        <f t="shared" si="12"/>
        <v>8</v>
      </c>
      <c r="J57" s="33">
        <v>18.0</v>
      </c>
      <c r="K57" s="30">
        <f t="shared" si="13"/>
        <v>4</v>
      </c>
      <c r="L57" s="20" t="str">
        <f t="shared" si="5"/>
        <v/>
      </c>
      <c r="M57" s="20"/>
      <c r="N57" s="20"/>
      <c r="O57" s="20"/>
      <c r="P57" s="20"/>
      <c r="Q57" s="20"/>
      <c r="R57" s="20"/>
      <c r="S57" s="20"/>
      <c r="T57" s="20"/>
      <c r="U57" s="20"/>
      <c r="V57" s="20"/>
      <c r="W57" s="20"/>
      <c r="X57" s="20"/>
      <c r="Y57" s="20"/>
      <c r="Z57" s="20"/>
    </row>
    <row r="58">
      <c r="A58" s="20"/>
      <c r="B58" s="48" t="s">
        <v>136</v>
      </c>
      <c r="C58" s="49">
        <v>3.0</v>
      </c>
      <c r="D58" s="49">
        <v>2.0</v>
      </c>
      <c r="E58" s="49">
        <v>2.0</v>
      </c>
      <c r="F58" s="49">
        <v>2.0</v>
      </c>
      <c r="G58" s="30">
        <f t="shared" si="10"/>
        <v>9</v>
      </c>
      <c r="H58" s="32">
        <f t="shared" si="11"/>
        <v>1</v>
      </c>
      <c r="I58" s="30">
        <f t="shared" si="12"/>
        <v>9</v>
      </c>
      <c r="J58" s="33">
        <v>18.0</v>
      </c>
      <c r="K58" s="30">
        <f t="shared" si="13"/>
        <v>4.5</v>
      </c>
      <c r="L58" s="20" t="str">
        <f t="shared" si="5"/>
        <v/>
      </c>
      <c r="M58" s="20"/>
      <c r="N58" s="20"/>
      <c r="O58" s="20"/>
      <c r="P58" s="20"/>
      <c r="Q58" s="20"/>
      <c r="R58" s="20"/>
      <c r="S58" s="20"/>
      <c r="T58" s="20"/>
      <c r="U58" s="20"/>
      <c r="V58" s="20"/>
      <c r="W58" s="20"/>
      <c r="X58" s="20"/>
      <c r="Y58" s="20"/>
      <c r="Z58" s="20"/>
    </row>
    <row r="59">
      <c r="A59" s="20"/>
      <c r="B59" s="48" t="s">
        <v>139</v>
      </c>
      <c r="C59" s="49">
        <v>3.0</v>
      </c>
      <c r="D59" s="49">
        <v>2.0</v>
      </c>
      <c r="E59" s="49">
        <v>2.0</v>
      </c>
      <c r="F59" s="49">
        <v>2.0</v>
      </c>
      <c r="G59" s="30">
        <f t="shared" si="10"/>
        <v>9</v>
      </c>
      <c r="H59" s="32">
        <f t="shared" si="11"/>
        <v>1</v>
      </c>
      <c r="I59" s="30">
        <f t="shared" si="12"/>
        <v>9</v>
      </c>
      <c r="J59" s="33">
        <v>18.0</v>
      </c>
      <c r="K59" s="30">
        <f t="shared" si="13"/>
        <v>4.5</v>
      </c>
      <c r="L59" s="20" t="str">
        <f t="shared" si="5"/>
        <v/>
      </c>
      <c r="M59" s="20"/>
      <c r="N59" s="20"/>
      <c r="O59" s="20"/>
      <c r="P59" s="20"/>
      <c r="Q59" s="20"/>
      <c r="R59" s="20"/>
      <c r="S59" s="20"/>
      <c r="T59" s="20"/>
      <c r="U59" s="20"/>
      <c r="V59" s="20"/>
      <c r="W59" s="20"/>
      <c r="X59" s="20"/>
      <c r="Y59" s="20"/>
      <c r="Z59" s="20"/>
    </row>
    <row r="60">
      <c r="A60" s="20"/>
      <c r="B60" s="48" t="s">
        <v>207</v>
      </c>
      <c r="C60" s="49">
        <v>3.0</v>
      </c>
      <c r="D60" s="49">
        <v>2.0</v>
      </c>
      <c r="E60" s="49">
        <v>2.0</v>
      </c>
      <c r="F60" s="49">
        <v>2.0</v>
      </c>
      <c r="G60" s="30">
        <f t="shared" si="10"/>
        <v>9</v>
      </c>
      <c r="H60" s="32">
        <f t="shared" si="11"/>
        <v>1</v>
      </c>
      <c r="I60" s="30">
        <f t="shared" si="12"/>
        <v>9</v>
      </c>
      <c r="J60" s="33">
        <v>18.0</v>
      </c>
      <c r="K60" s="30">
        <f t="shared" si="13"/>
        <v>4.5</v>
      </c>
      <c r="L60" s="20" t="str">
        <f t="shared" si="5"/>
        <v/>
      </c>
      <c r="M60" s="20"/>
      <c r="N60" s="20"/>
      <c r="O60" s="20"/>
      <c r="P60" s="20"/>
      <c r="Q60" s="20"/>
      <c r="R60" s="20"/>
      <c r="S60" s="20"/>
      <c r="T60" s="20"/>
      <c r="U60" s="20"/>
      <c r="V60" s="20"/>
      <c r="W60" s="20"/>
      <c r="X60" s="20"/>
      <c r="Y60" s="20"/>
      <c r="Z60" s="20"/>
    </row>
    <row r="61">
      <c r="A61" s="20"/>
      <c r="B61" s="20"/>
      <c r="C61" s="20"/>
      <c r="D61" s="20"/>
      <c r="E61" s="20"/>
      <c r="F61" s="20"/>
      <c r="G61" s="20"/>
      <c r="H61" s="20"/>
      <c r="I61" s="20"/>
      <c r="J61" s="39" t="s">
        <v>295</v>
      </c>
      <c r="K61" s="40">
        <f>SUM(K46:K60)</f>
        <v>64</v>
      </c>
      <c r="L61" s="20" t="str">
        <f t="shared" si="5"/>
        <v/>
      </c>
      <c r="M61" s="20"/>
      <c r="N61" s="20"/>
      <c r="O61" s="20"/>
      <c r="P61" s="20"/>
      <c r="Q61" s="20"/>
      <c r="R61" s="20"/>
      <c r="S61" s="20"/>
      <c r="T61" s="20"/>
      <c r="U61" s="20"/>
      <c r="V61" s="20"/>
      <c r="W61" s="20"/>
      <c r="X61" s="20"/>
      <c r="Y61" s="20"/>
      <c r="Z61" s="20"/>
    </row>
    <row r="62">
      <c r="A62" s="20"/>
      <c r="B62" s="20"/>
      <c r="C62" s="20"/>
      <c r="D62" s="20"/>
      <c r="E62" s="20"/>
      <c r="F62" s="20"/>
      <c r="G62" s="20"/>
      <c r="H62" s="20"/>
      <c r="I62" s="41" t="s">
        <v>296</v>
      </c>
      <c r="J62" s="39" t="s">
        <v>297</v>
      </c>
      <c r="K62" s="40">
        <f>COUNT(K46:K60)</f>
        <v>15</v>
      </c>
      <c r="L62" s="20" t="str">
        <f t="shared" si="5"/>
        <v/>
      </c>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t="str">
        <f t="shared" si="5"/>
        <v/>
      </c>
      <c r="M63" s="20"/>
      <c r="N63" s="20"/>
      <c r="O63" s="20"/>
      <c r="P63" s="20"/>
      <c r="Q63" s="20"/>
      <c r="R63" s="20"/>
      <c r="S63" s="20"/>
      <c r="T63" s="20"/>
      <c r="U63" s="20"/>
      <c r="V63" s="20"/>
      <c r="W63" s="20"/>
      <c r="X63" s="20"/>
      <c r="Y63" s="20"/>
      <c r="Z63" s="20"/>
    </row>
    <row r="64">
      <c r="A64" s="20"/>
      <c r="B64" s="28" t="s">
        <v>303</v>
      </c>
      <c r="C64" s="6"/>
      <c r="D64" s="6"/>
      <c r="E64" s="6"/>
      <c r="F64" s="6"/>
      <c r="G64" s="6"/>
      <c r="H64" s="6"/>
      <c r="I64" s="6"/>
      <c r="J64" s="6"/>
      <c r="K64" s="7"/>
      <c r="L64" s="20" t="str">
        <f t="shared" si="5"/>
        <v/>
      </c>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t="str">
        <f t="shared" si="5"/>
        <v/>
      </c>
      <c r="M65" s="20"/>
      <c r="N65" s="20"/>
      <c r="O65" s="20"/>
      <c r="P65" s="20"/>
      <c r="Q65" s="20"/>
      <c r="R65" s="20"/>
      <c r="S65" s="20"/>
      <c r="T65" s="20"/>
      <c r="U65" s="20"/>
      <c r="V65" s="20"/>
      <c r="W65" s="20"/>
      <c r="X65" s="20"/>
      <c r="Y65" s="20"/>
      <c r="Z65" s="20"/>
    </row>
    <row r="66">
      <c r="A66" s="44" t="s">
        <v>304</v>
      </c>
      <c r="B66" s="42" t="s">
        <v>150</v>
      </c>
      <c r="C66" s="30">
        <v>3.0</v>
      </c>
      <c r="D66" s="30">
        <v>1.0</v>
      </c>
      <c r="E66" s="30">
        <v>2.0</v>
      </c>
      <c r="F66" s="30">
        <v>3.0</v>
      </c>
      <c r="G66" s="30">
        <f t="shared" ref="G66:G79" si="14">SUM(C66:F66)</f>
        <v>9</v>
      </c>
      <c r="H66" s="32">
        <f t="shared" ref="H66:H79" si="15">IF(AND(J66&gt;=0, J66&lt;= 11), 2, IF( AND(J66&gt;=12, J66&lt;= 23), 1, IF(AND(J66&gt;=24, J66&lt;= 36), 0.5, 0)))</f>
        <v>1</v>
      </c>
      <c r="I66" s="30">
        <f t="shared" ref="I66:I79" si="16">MULTIPLY(G66,H66)</f>
        <v>9</v>
      </c>
      <c r="J66" s="33">
        <v>18.0</v>
      </c>
      <c r="K66" s="30">
        <f t="shared" ref="K66:K79" si="17">(MULTIPLY(I66,J66) / 36)</f>
        <v>4.5</v>
      </c>
      <c r="L66" s="20" t="str">
        <f t="shared" si="5"/>
        <v/>
      </c>
      <c r="M66" s="20"/>
      <c r="N66" s="20"/>
      <c r="O66" s="20"/>
      <c r="P66" s="20"/>
      <c r="Q66" s="20"/>
      <c r="R66" s="20"/>
      <c r="S66" s="20"/>
      <c r="T66" s="20"/>
      <c r="U66" s="20"/>
      <c r="V66" s="20"/>
      <c r="W66" s="20"/>
      <c r="X66" s="20"/>
      <c r="Y66" s="20"/>
      <c r="Z66" s="20"/>
    </row>
    <row r="67">
      <c r="A67" s="20"/>
      <c r="B67" s="42" t="s">
        <v>153</v>
      </c>
      <c r="C67" s="30">
        <v>3.0</v>
      </c>
      <c r="D67" s="30">
        <v>2.0</v>
      </c>
      <c r="E67" s="30">
        <v>1.0</v>
      </c>
      <c r="F67" s="30">
        <v>3.0</v>
      </c>
      <c r="G67" s="30">
        <f t="shared" si="14"/>
        <v>9</v>
      </c>
      <c r="H67" s="32">
        <f t="shared" si="15"/>
        <v>1</v>
      </c>
      <c r="I67" s="30">
        <f t="shared" si="16"/>
        <v>9</v>
      </c>
      <c r="J67" s="33">
        <v>18.0</v>
      </c>
      <c r="K67" s="30">
        <f t="shared" si="17"/>
        <v>4.5</v>
      </c>
      <c r="L67" s="20" t="str">
        <f t="shared" si="5"/>
        <v/>
      </c>
      <c r="M67" s="20"/>
      <c r="N67" s="20"/>
      <c r="O67" s="20"/>
      <c r="P67" s="20"/>
      <c r="Q67" s="20"/>
      <c r="R67" s="20"/>
      <c r="S67" s="20"/>
      <c r="T67" s="20"/>
      <c r="U67" s="20"/>
      <c r="V67" s="20"/>
      <c r="W67" s="20"/>
      <c r="X67" s="20"/>
      <c r="Y67" s="20"/>
      <c r="Z67" s="20"/>
    </row>
    <row r="68">
      <c r="A68" s="44" t="s">
        <v>305</v>
      </c>
      <c r="B68" s="43" t="s">
        <v>157</v>
      </c>
      <c r="C68" s="33">
        <v>3.0</v>
      </c>
      <c r="D68" s="33">
        <v>3.0</v>
      </c>
      <c r="E68" s="33">
        <v>1.0</v>
      </c>
      <c r="F68" s="33">
        <v>3.0</v>
      </c>
      <c r="G68" s="30">
        <f t="shared" si="14"/>
        <v>10</v>
      </c>
      <c r="H68" s="32">
        <f t="shared" si="15"/>
        <v>1</v>
      </c>
      <c r="I68" s="30">
        <f t="shared" si="16"/>
        <v>10</v>
      </c>
      <c r="J68" s="33">
        <v>18.0</v>
      </c>
      <c r="K68" s="30">
        <f t="shared" si="17"/>
        <v>5</v>
      </c>
      <c r="L68" s="20" t="str">
        <f t="shared" si="5"/>
        <v/>
      </c>
      <c r="M68" s="20"/>
      <c r="N68" s="20"/>
      <c r="O68" s="20"/>
      <c r="P68" s="20"/>
      <c r="Q68" s="20"/>
      <c r="R68" s="20"/>
      <c r="S68" s="20"/>
      <c r="T68" s="20"/>
      <c r="U68" s="20"/>
      <c r="V68" s="20"/>
      <c r="W68" s="20"/>
      <c r="X68" s="20"/>
      <c r="Y68" s="20"/>
      <c r="Z68" s="20"/>
    </row>
    <row r="69">
      <c r="A69" s="20"/>
      <c r="B69" s="42" t="s">
        <v>161</v>
      </c>
      <c r="C69" s="30">
        <v>3.0</v>
      </c>
      <c r="D69" s="30">
        <v>1.0</v>
      </c>
      <c r="E69" s="30">
        <v>2.0</v>
      </c>
      <c r="F69" s="30">
        <v>2.0</v>
      </c>
      <c r="G69" s="30">
        <f t="shared" si="14"/>
        <v>8</v>
      </c>
      <c r="H69" s="32">
        <f t="shared" si="15"/>
        <v>1</v>
      </c>
      <c r="I69" s="30">
        <f t="shared" si="16"/>
        <v>8</v>
      </c>
      <c r="J69" s="33">
        <v>18.0</v>
      </c>
      <c r="K69" s="30">
        <f t="shared" si="17"/>
        <v>4</v>
      </c>
      <c r="L69" s="20" t="str">
        <f t="shared" si="5"/>
        <v/>
      </c>
      <c r="M69" s="20"/>
      <c r="N69" s="20"/>
      <c r="O69" s="20"/>
      <c r="P69" s="20"/>
      <c r="Q69" s="20"/>
      <c r="R69" s="20"/>
      <c r="S69" s="20"/>
      <c r="T69" s="20"/>
      <c r="U69" s="20"/>
      <c r="V69" s="20"/>
      <c r="W69" s="20"/>
      <c r="X69" s="20"/>
      <c r="Y69" s="20"/>
      <c r="Z69" s="20"/>
    </row>
    <row r="70">
      <c r="A70" s="20"/>
      <c r="B70" s="42" t="s">
        <v>164</v>
      </c>
      <c r="C70" s="30">
        <v>3.0</v>
      </c>
      <c r="D70" s="30">
        <v>1.0</v>
      </c>
      <c r="E70" s="30">
        <v>2.0</v>
      </c>
      <c r="F70" s="30">
        <v>3.0</v>
      </c>
      <c r="G70" s="30">
        <f t="shared" si="14"/>
        <v>9</v>
      </c>
      <c r="H70" s="32">
        <f t="shared" si="15"/>
        <v>1</v>
      </c>
      <c r="I70" s="30">
        <f t="shared" si="16"/>
        <v>9</v>
      </c>
      <c r="J70" s="33">
        <v>18.0</v>
      </c>
      <c r="K70" s="30">
        <f t="shared" si="17"/>
        <v>4.5</v>
      </c>
      <c r="L70" s="20" t="str">
        <f t="shared" si="5"/>
        <v/>
      </c>
      <c r="M70" s="20"/>
      <c r="N70" s="20"/>
      <c r="O70" s="20"/>
      <c r="P70" s="20"/>
      <c r="Q70" s="20"/>
      <c r="R70" s="20"/>
      <c r="S70" s="20"/>
      <c r="T70" s="20"/>
      <c r="U70" s="20"/>
      <c r="V70" s="20"/>
      <c r="W70" s="20"/>
      <c r="X70" s="20"/>
      <c r="Y70" s="20"/>
      <c r="Z70" s="20"/>
    </row>
    <row r="71">
      <c r="A71" s="20"/>
      <c r="B71" s="42" t="s">
        <v>167</v>
      </c>
      <c r="C71" s="30">
        <v>3.0</v>
      </c>
      <c r="D71" s="30">
        <v>1.0</v>
      </c>
      <c r="E71" s="30">
        <v>2.0</v>
      </c>
      <c r="F71" s="30">
        <v>3.0</v>
      </c>
      <c r="G71" s="30">
        <f t="shared" si="14"/>
        <v>9</v>
      </c>
      <c r="H71" s="32">
        <f t="shared" si="15"/>
        <v>1</v>
      </c>
      <c r="I71" s="30">
        <f t="shared" si="16"/>
        <v>9</v>
      </c>
      <c r="J71" s="33">
        <v>18.0</v>
      </c>
      <c r="K71" s="30">
        <f t="shared" si="17"/>
        <v>4.5</v>
      </c>
      <c r="L71" s="20" t="str">
        <f t="shared" si="5"/>
        <v/>
      </c>
      <c r="M71" s="20"/>
      <c r="N71" s="20"/>
      <c r="O71" s="20"/>
      <c r="P71" s="20"/>
      <c r="Q71" s="20"/>
      <c r="R71" s="20"/>
      <c r="S71" s="20"/>
      <c r="T71" s="20"/>
      <c r="U71" s="20"/>
      <c r="V71" s="20"/>
      <c r="W71" s="20"/>
      <c r="X71" s="20"/>
      <c r="Y71" s="20"/>
      <c r="Z71" s="20"/>
    </row>
    <row r="72">
      <c r="A72" s="44" t="s">
        <v>306</v>
      </c>
      <c r="B72" s="43" t="s">
        <v>170</v>
      </c>
      <c r="C72" s="33">
        <v>3.0</v>
      </c>
      <c r="D72" s="33">
        <v>3.0</v>
      </c>
      <c r="E72" s="33">
        <v>1.0</v>
      </c>
      <c r="F72" s="33">
        <v>3.0</v>
      </c>
      <c r="G72" s="30">
        <f t="shared" si="14"/>
        <v>10</v>
      </c>
      <c r="H72" s="32">
        <f t="shared" si="15"/>
        <v>1</v>
      </c>
      <c r="I72" s="30">
        <f t="shared" si="16"/>
        <v>10</v>
      </c>
      <c r="J72" s="33">
        <v>18.0</v>
      </c>
      <c r="K72" s="30">
        <f t="shared" si="17"/>
        <v>5</v>
      </c>
      <c r="L72" s="20" t="str">
        <f t="shared" si="5"/>
        <v/>
      </c>
      <c r="M72" s="20"/>
      <c r="N72" s="20"/>
      <c r="O72" s="20"/>
      <c r="P72" s="20"/>
      <c r="Q72" s="20"/>
      <c r="R72" s="20"/>
      <c r="S72" s="20"/>
      <c r="T72" s="20"/>
      <c r="U72" s="20"/>
      <c r="V72" s="20"/>
      <c r="W72" s="20"/>
      <c r="X72" s="20"/>
      <c r="Y72" s="20"/>
      <c r="Z72" s="20"/>
    </row>
    <row r="73">
      <c r="A73" s="20"/>
      <c r="B73" s="43" t="s">
        <v>181</v>
      </c>
      <c r="C73" s="30">
        <v>1.0</v>
      </c>
      <c r="D73" s="30">
        <v>1.0</v>
      </c>
      <c r="E73" s="30">
        <v>1.0</v>
      </c>
      <c r="F73" s="30">
        <v>1.0</v>
      </c>
      <c r="G73" s="30">
        <f t="shared" si="14"/>
        <v>4</v>
      </c>
      <c r="H73" s="32">
        <f t="shared" si="15"/>
        <v>1</v>
      </c>
      <c r="I73" s="30">
        <f t="shared" si="16"/>
        <v>4</v>
      </c>
      <c r="J73" s="33">
        <v>18.0</v>
      </c>
      <c r="K73" s="30">
        <f t="shared" si="17"/>
        <v>2</v>
      </c>
      <c r="L73" s="20" t="str">
        <f t="shared" si="5"/>
        <v/>
      </c>
      <c r="M73" s="20"/>
      <c r="N73" s="20"/>
      <c r="O73" s="20"/>
      <c r="P73" s="20"/>
      <c r="Q73" s="20"/>
      <c r="R73" s="20"/>
      <c r="S73" s="20"/>
      <c r="T73" s="20"/>
      <c r="U73" s="20"/>
      <c r="V73" s="20"/>
      <c r="W73" s="20"/>
      <c r="X73" s="20"/>
      <c r="Y73" s="20"/>
      <c r="Z73" s="20"/>
    </row>
    <row r="74">
      <c r="A74" s="20"/>
      <c r="B74" s="43" t="s">
        <v>184</v>
      </c>
      <c r="C74" s="30">
        <v>1.0</v>
      </c>
      <c r="D74" s="30">
        <v>1.0</v>
      </c>
      <c r="E74" s="30">
        <v>1.0</v>
      </c>
      <c r="F74" s="30">
        <v>1.0</v>
      </c>
      <c r="G74" s="30">
        <f t="shared" si="14"/>
        <v>4</v>
      </c>
      <c r="H74" s="32">
        <f t="shared" si="15"/>
        <v>1</v>
      </c>
      <c r="I74" s="30">
        <f t="shared" si="16"/>
        <v>4</v>
      </c>
      <c r="J74" s="33">
        <v>18.0</v>
      </c>
      <c r="K74" s="30">
        <f t="shared" si="17"/>
        <v>2</v>
      </c>
      <c r="L74" s="20" t="str">
        <f t="shared" si="5"/>
        <v/>
      </c>
      <c r="M74" s="20"/>
      <c r="N74" s="20"/>
      <c r="O74" s="20"/>
      <c r="P74" s="20"/>
      <c r="Q74" s="20"/>
      <c r="R74" s="20"/>
      <c r="S74" s="20"/>
      <c r="T74" s="20"/>
      <c r="U74" s="20"/>
      <c r="V74" s="20"/>
      <c r="W74" s="20"/>
      <c r="X74" s="20"/>
      <c r="Y74" s="20"/>
      <c r="Z74" s="20"/>
    </row>
    <row r="75">
      <c r="A75" s="20"/>
      <c r="B75" s="43" t="s">
        <v>187</v>
      </c>
      <c r="C75" s="30">
        <v>1.0</v>
      </c>
      <c r="D75" s="30">
        <v>2.0</v>
      </c>
      <c r="E75" s="30">
        <v>2.0</v>
      </c>
      <c r="F75" s="30">
        <v>1.0</v>
      </c>
      <c r="G75" s="30">
        <f t="shared" si="14"/>
        <v>6</v>
      </c>
      <c r="H75" s="32">
        <f t="shared" si="15"/>
        <v>1</v>
      </c>
      <c r="I75" s="30">
        <f t="shared" si="16"/>
        <v>6</v>
      </c>
      <c r="J75" s="33">
        <v>18.0</v>
      </c>
      <c r="K75" s="30">
        <f t="shared" si="17"/>
        <v>3</v>
      </c>
      <c r="L75" s="20" t="str">
        <f t="shared" si="5"/>
        <v/>
      </c>
      <c r="M75" s="20"/>
      <c r="N75" s="20"/>
      <c r="O75" s="20"/>
      <c r="P75" s="20"/>
      <c r="Q75" s="20"/>
      <c r="R75" s="20"/>
      <c r="S75" s="20"/>
      <c r="T75" s="20"/>
      <c r="U75" s="20"/>
      <c r="V75" s="20"/>
      <c r="W75" s="20"/>
      <c r="X75" s="20"/>
      <c r="Y75" s="20"/>
      <c r="Z75" s="20"/>
    </row>
    <row r="76">
      <c r="A76" s="20"/>
      <c r="B76" s="43" t="s">
        <v>193</v>
      </c>
      <c r="C76" s="30">
        <v>1.0</v>
      </c>
      <c r="D76" s="30">
        <v>2.0</v>
      </c>
      <c r="E76" s="30">
        <v>2.0</v>
      </c>
      <c r="F76" s="30">
        <v>1.0</v>
      </c>
      <c r="G76" s="30">
        <f t="shared" si="14"/>
        <v>6</v>
      </c>
      <c r="H76" s="32">
        <f t="shared" si="15"/>
        <v>1</v>
      </c>
      <c r="I76" s="30">
        <f t="shared" si="16"/>
        <v>6</v>
      </c>
      <c r="J76" s="33">
        <v>18.0</v>
      </c>
      <c r="K76" s="30">
        <f t="shared" si="17"/>
        <v>3</v>
      </c>
      <c r="L76" s="20" t="str">
        <f t="shared" si="5"/>
        <v/>
      </c>
      <c r="M76" s="20"/>
      <c r="N76" s="20"/>
      <c r="O76" s="20"/>
      <c r="P76" s="20"/>
      <c r="Q76" s="20"/>
      <c r="R76" s="20"/>
      <c r="S76" s="20"/>
      <c r="T76" s="20"/>
      <c r="U76" s="20"/>
      <c r="V76" s="20"/>
      <c r="W76" s="20"/>
      <c r="X76" s="20"/>
      <c r="Y76" s="20"/>
      <c r="Z76" s="20"/>
    </row>
    <row r="77">
      <c r="A77" s="20"/>
      <c r="B77" s="43" t="s">
        <v>196</v>
      </c>
      <c r="C77" s="30">
        <v>1.0</v>
      </c>
      <c r="D77" s="30">
        <v>2.0</v>
      </c>
      <c r="E77" s="30">
        <v>2.0</v>
      </c>
      <c r="F77" s="30">
        <v>1.0</v>
      </c>
      <c r="G77" s="30">
        <f t="shared" si="14"/>
        <v>6</v>
      </c>
      <c r="H77" s="32">
        <f t="shared" si="15"/>
        <v>1</v>
      </c>
      <c r="I77" s="30">
        <f t="shared" si="16"/>
        <v>6</v>
      </c>
      <c r="J77" s="33">
        <v>18.0</v>
      </c>
      <c r="K77" s="30">
        <f t="shared" si="17"/>
        <v>3</v>
      </c>
      <c r="L77" s="20" t="str">
        <f t="shared" si="5"/>
        <v/>
      </c>
      <c r="M77" s="20"/>
      <c r="N77" s="20"/>
      <c r="O77" s="20"/>
      <c r="P77" s="20"/>
      <c r="Q77" s="20"/>
      <c r="R77" s="20"/>
      <c r="S77" s="20"/>
      <c r="T77" s="20"/>
      <c r="U77" s="20"/>
      <c r="V77" s="20"/>
      <c r="W77" s="20"/>
      <c r="X77" s="20"/>
      <c r="Y77" s="20"/>
      <c r="Z77" s="20"/>
    </row>
    <row r="78">
      <c r="A78" s="20"/>
      <c r="B78" s="43" t="s">
        <v>199</v>
      </c>
      <c r="C78" s="30">
        <v>2.0</v>
      </c>
      <c r="D78" s="30">
        <v>1.0</v>
      </c>
      <c r="E78" s="30">
        <v>2.0</v>
      </c>
      <c r="F78" s="30">
        <v>1.0</v>
      </c>
      <c r="G78" s="30">
        <f t="shared" si="14"/>
        <v>6</v>
      </c>
      <c r="H78" s="32">
        <f t="shared" si="15"/>
        <v>1</v>
      </c>
      <c r="I78" s="30">
        <f t="shared" si="16"/>
        <v>6</v>
      </c>
      <c r="J78" s="33">
        <v>18.0</v>
      </c>
      <c r="K78" s="30">
        <f t="shared" si="17"/>
        <v>3</v>
      </c>
      <c r="L78" s="20" t="str">
        <f t="shared" si="5"/>
        <v/>
      </c>
      <c r="M78" s="20"/>
      <c r="N78" s="20"/>
      <c r="O78" s="20"/>
      <c r="P78" s="20"/>
      <c r="Q78" s="20"/>
      <c r="R78" s="20"/>
      <c r="S78" s="20"/>
      <c r="T78" s="20"/>
      <c r="U78" s="20"/>
      <c r="V78" s="20"/>
      <c r="W78" s="20"/>
      <c r="X78" s="20"/>
      <c r="Y78" s="20"/>
      <c r="Z78" s="20"/>
    </row>
    <row r="79">
      <c r="A79" s="20"/>
      <c r="B79" s="43" t="s">
        <v>203</v>
      </c>
      <c r="C79" s="30">
        <v>2.0</v>
      </c>
      <c r="D79" s="30">
        <v>1.0</v>
      </c>
      <c r="E79" s="30">
        <v>2.0</v>
      </c>
      <c r="F79" s="30">
        <v>1.0</v>
      </c>
      <c r="G79" s="30">
        <f t="shared" si="14"/>
        <v>6</v>
      </c>
      <c r="H79" s="32">
        <f t="shared" si="15"/>
        <v>1</v>
      </c>
      <c r="I79" s="30">
        <f t="shared" si="16"/>
        <v>6</v>
      </c>
      <c r="J79" s="33">
        <v>18.0</v>
      </c>
      <c r="K79" s="30">
        <f t="shared" si="17"/>
        <v>3</v>
      </c>
      <c r="L79" s="20" t="str">
        <f t="shared" si="5"/>
        <v/>
      </c>
      <c r="M79" s="20"/>
      <c r="N79" s="20"/>
      <c r="O79" s="20"/>
      <c r="P79" s="20"/>
      <c r="Q79" s="20"/>
      <c r="R79" s="20"/>
      <c r="S79" s="20"/>
      <c r="T79" s="20"/>
      <c r="U79" s="20"/>
      <c r="V79" s="20"/>
      <c r="W79" s="20"/>
      <c r="X79" s="20"/>
      <c r="Y79" s="20"/>
      <c r="Z79" s="20"/>
    </row>
    <row r="80">
      <c r="A80" s="20"/>
      <c r="B80" s="20"/>
      <c r="C80" s="20"/>
      <c r="D80" s="20"/>
      <c r="E80" s="20"/>
      <c r="F80" s="20"/>
      <c r="G80" s="20"/>
      <c r="H80" s="20"/>
      <c r="I80" s="20"/>
      <c r="J80" s="39" t="s">
        <v>295</v>
      </c>
      <c r="K80" s="40">
        <f>SUM(K66:K79)</f>
        <v>51</v>
      </c>
      <c r="L80" s="20" t="str">
        <f t="shared" si="5"/>
        <v/>
      </c>
      <c r="M80" s="20"/>
      <c r="N80" s="20"/>
      <c r="O80" s="20"/>
      <c r="P80" s="20"/>
      <c r="Q80" s="20"/>
      <c r="R80" s="20"/>
      <c r="S80" s="20"/>
      <c r="T80" s="20"/>
      <c r="U80" s="20"/>
      <c r="V80" s="20"/>
      <c r="W80" s="20"/>
      <c r="X80" s="20"/>
      <c r="Y80" s="20"/>
      <c r="Z80" s="20"/>
    </row>
    <row r="81">
      <c r="A81" s="20"/>
      <c r="B81" s="20"/>
      <c r="C81" s="20"/>
      <c r="D81" s="20"/>
      <c r="E81" s="20"/>
      <c r="F81" s="20"/>
      <c r="G81" s="20"/>
      <c r="H81" s="20"/>
      <c r="I81" s="41" t="s">
        <v>296</v>
      </c>
      <c r="J81" s="39" t="s">
        <v>297</v>
      </c>
      <c r="K81" s="40">
        <f>COUNT(K66:K79)</f>
        <v>14</v>
      </c>
      <c r="L81" s="20" t="str">
        <f t="shared" si="5"/>
        <v/>
      </c>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t="str">
        <f t="shared" si="5"/>
        <v/>
      </c>
      <c r="M82" s="20"/>
      <c r="N82" s="20"/>
      <c r="O82" s="20"/>
      <c r="P82" s="20"/>
      <c r="Q82" s="20"/>
      <c r="R82" s="20"/>
      <c r="S82" s="20"/>
      <c r="T82" s="20"/>
      <c r="U82" s="20"/>
      <c r="V82" s="20"/>
      <c r="W82" s="20"/>
      <c r="X82" s="20"/>
      <c r="Y82" s="20"/>
      <c r="Z82" s="20"/>
    </row>
    <row r="83">
      <c r="A83" s="20"/>
      <c r="B83" s="28" t="s">
        <v>307</v>
      </c>
      <c r="C83" s="6"/>
      <c r="D83" s="6"/>
      <c r="E83" s="6"/>
      <c r="F83" s="6"/>
      <c r="G83" s="6"/>
      <c r="H83" s="6"/>
      <c r="I83" s="6"/>
      <c r="J83" s="6"/>
      <c r="K83" s="7"/>
      <c r="L83" s="20" t="str">
        <f t="shared" si="5"/>
        <v/>
      </c>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t="str">
        <f t="shared" si="5"/>
        <v/>
      </c>
      <c r="M84" s="20"/>
      <c r="N84" s="20"/>
      <c r="O84" s="20"/>
      <c r="P84" s="20"/>
      <c r="Q84" s="20"/>
      <c r="R84" s="20"/>
      <c r="S84" s="20"/>
      <c r="T84" s="20"/>
      <c r="U84" s="20"/>
      <c r="V84" s="20"/>
      <c r="W84" s="20"/>
      <c r="X84" s="20"/>
      <c r="Y84" s="20"/>
      <c r="Z84" s="20"/>
    </row>
    <row r="85">
      <c r="A85" s="20"/>
      <c r="B85" s="46" t="s">
        <v>212</v>
      </c>
      <c r="C85" s="30">
        <v>1.0</v>
      </c>
      <c r="D85" s="30">
        <v>2.0</v>
      </c>
      <c r="E85" s="30">
        <v>1.0</v>
      </c>
      <c r="F85" s="30">
        <v>1.0</v>
      </c>
      <c r="G85" s="30">
        <f t="shared" ref="G85:G105" si="18">SUM(C85:F85)</f>
        <v>5</v>
      </c>
      <c r="H85" s="32">
        <f t="shared" ref="H85:H105" si="19">IF(AND(J85&gt;=0, J85&lt;= 11), 2, IF( AND(J85&gt;=12, J85&lt;= 23), 1, IF(AND(J85&gt;=24, J85&lt;= 36), 0.5, 0)))</f>
        <v>1</v>
      </c>
      <c r="I85" s="30">
        <f t="shared" ref="I85:I105" si="20">MULTIPLY(G85,H85)</f>
        <v>5</v>
      </c>
      <c r="J85" s="33">
        <v>18.0</v>
      </c>
      <c r="K85" s="30">
        <f t="shared" ref="K85:K105" si="21">(MULTIPLY(I85,J85) / 36)</f>
        <v>2.5</v>
      </c>
      <c r="L85" s="20" t="str">
        <f t="shared" si="5"/>
        <v/>
      </c>
      <c r="M85" s="20"/>
      <c r="N85" s="20"/>
      <c r="O85" s="20"/>
      <c r="P85" s="20"/>
      <c r="Q85" s="20"/>
      <c r="R85" s="20"/>
      <c r="S85" s="20"/>
      <c r="T85" s="20"/>
      <c r="U85" s="20"/>
      <c r="V85" s="20"/>
      <c r="W85" s="20"/>
      <c r="X85" s="20"/>
      <c r="Y85" s="20"/>
      <c r="Z85" s="20"/>
    </row>
    <row r="86">
      <c r="A86" s="20"/>
      <c r="B86" s="48" t="s">
        <v>216</v>
      </c>
      <c r="C86" s="33">
        <v>1.0</v>
      </c>
      <c r="D86" s="33">
        <v>3.0</v>
      </c>
      <c r="E86" s="33">
        <v>1.0</v>
      </c>
      <c r="F86" s="33">
        <v>1.0</v>
      </c>
      <c r="G86" s="30">
        <f t="shared" si="18"/>
        <v>6</v>
      </c>
      <c r="H86" s="32">
        <f t="shared" si="19"/>
        <v>1</v>
      </c>
      <c r="I86" s="30">
        <f t="shared" si="20"/>
        <v>6</v>
      </c>
      <c r="J86" s="33">
        <v>18.0</v>
      </c>
      <c r="K86" s="30">
        <f t="shared" si="21"/>
        <v>3</v>
      </c>
      <c r="L86" s="20" t="str">
        <f t="shared" si="5"/>
        <v/>
      </c>
      <c r="M86" s="20"/>
      <c r="N86" s="20"/>
      <c r="O86" s="20"/>
      <c r="P86" s="20"/>
      <c r="Q86" s="20"/>
      <c r="R86" s="20"/>
      <c r="S86" s="20"/>
      <c r="T86" s="20"/>
      <c r="U86" s="20"/>
      <c r="V86" s="20"/>
      <c r="W86" s="20"/>
      <c r="X86" s="20"/>
      <c r="Y86" s="20"/>
      <c r="Z86" s="20"/>
    </row>
    <row r="87">
      <c r="A87" s="20"/>
      <c r="B87" s="48" t="s">
        <v>219</v>
      </c>
      <c r="C87" s="33">
        <v>3.0</v>
      </c>
      <c r="D87" s="33">
        <v>3.0</v>
      </c>
      <c r="E87" s="33">
        <v>1.0</v>
      </c>
      <c r="F87" s="33">
        <v>3.0</v>
      </c>
      <c r="G87" s="30">
        <f t="shared" si="18"/>
        <v>10</v>
      </c>
      <c r="H87" s="32">
        <f t="shared" si="19"/>
        <v>1</v>
      </c>
      <c r="I87" s="30">
        <f t="shared" si="20"/>
        <v>10</v>
      </c>
      <c r="J87" s="33">
        <v>18.0</v>
      </c>
      <c r="K87" s="30">
        <f t="shared" si="21"/>
        <v>5</v>
      </c>
      <c r="L87" s="20" t="str">
        <f t="shared" si="5"/>
        <v/>
      </c>
      <c r="M87" s="20"/>
      <c r="N87" s="20"/>
      <c r="O87" s="20"/>
      <c r="P87" s="20"/>
      <c r="Q87" s="20"/>
      <c r="R87" s="20"/>
      <c r="S87" s="20"/>
      <c r="T87" s="20"/>
      <c r="U87" s="20"/>
      <c r="V87" s="20"/>
      <c r="W87" s="20"/>
      <c r="X87" s="20"/>
      <c r="Y87" s="20"/>
      <c r="Z87" s="20"/>
    </row>
    <row r="88">
      <c r="A88" s="20"/>
      <c r="B88" s="48" t="s">
        <v>223</v>
      </c>
      <c r="C88" s="33">
        <v>3.0</v>
      </c>
      <c r="D88" s="33">
        <v>3.0</v>
      </c>
      <c r="E88" s="33">
        <v>1.0</v>
      </c>
      <c r="F88" s="33">
        <v>3.0</v>
      </c>
      <c r="G88" s="30">
        <f t="shared" si="18"/>
        <v>10</v>
      </c>
      <c r="H88" s="32">
        <f t="shared" si="19"/>
        <v>1</v>
      </c>
      <c r="I88" s="30">
        <f t="shared" si="20"/>
        <v>10</v>
      </c>
      <c r="J88" s="33">
        <v>18.0</v>
      </c>
      <c r="K88" s="30">
        <f t="shared" si="21"/>
        <v>5</v>
      </c>
      <c r="L88" s="20" t="str">
        <f t="shared" si="5"/>
        <v/>
      </c>
      <c r="M88" s="20"/>
      <c r="N88" s="20"/>
      <c r="O88" s="20"/>
      <c r="P88" s="20"/>
      <c r="Q88" s="20"/>
      <c r="R88" s="20"/>
      <c r="S88" s="20"/>
      <c r="T88" s="20"/>
      <c r="U88" s="20"/>
      <c r="V88" s="20"/>
      <c r="W88" s="20"/>
      <c r="X88" s="20"/>
      <c r="Y88" s="20"/>
      <c r="Z88" s="20"/>
    </row>
    <row r="89">
      <c r="A89" s="20"/>
      <c r="B89" s="48" t="s">
        <v>227</v>
      </c>
      <c r="C89" s="33">
        <v>3.0</v>
      </c>
      <c r="D89" s="33">
        <v>3.0</v>
      </c>
      <c r="E89" s="33">
        <v>1.0</v>
      </c>
      <c r="F89" s="33">
        <v>3.0</v>
      </c>
      <c r="G89" s="30">
        <f t="shared" si="18"/>
        <v>10</v>
      </c>
      <c r="H89" s="32">
        <f t="shared" si="19"/>
        <v>1</v>
      </c>
      <c r="I89" s="30">
        <f t="shared" si="20"/>
        <v>10</v>
      </c>
      <c r="J89" s="33">
        <v>18.0</v>
      </c>
      <c r="K89" s="30">
        <f t="shared" si="21"/>
        <v>5</v>
      </c>
      <c r="L89" s="20" t="str">
        <f t="shared" si="5"/>
        <v/>
      </c>
      <c r="M89" s="20"/>
      <c r="N89" s="20"/>
      <c r="O89" s="20"/>
      <c r="P89" s="20"/>
      <c r="Q89" s="20"/>
      <c r="R89" s="20"/>
      <c r="S89" s="20"/>
      <c r="T89" s="20"/>
      <c r="U89" s="20"/>
      <c r="V89" s="20"/>
      <c r="W89" s="20"/>
      <c r="X89" s="20"/>
      <c r="Y89" s="20"/>
      <c r="Z89" s="20"/>
    </row>
    <row r="90">
      <c r="A90" s="20"/>
      <c r="B90" s="48" t="s">
        <v>231</v>
      </c>
      <c r="C90" s="33">
        <v>1.0</v>
      </c>
      <c r="D90" s="33">
        <v>1.0</v>
      </c>
      <c r="E90" s="33">
        <v>1.0</v>
      </c>
      <c r="F90" s="33">
        <v>1.0</v>
      </c>
      <c r="G90" s="30">
        <f t="shared" si="18"/>
        <v>4</v>
      </c>
      <c r="H90" s="32">
        <f t="shared" si="19"/>
        <v>1</v>
      </c>
      <c r="I90" s="30">
        <f t="shared" si="20"/>
        <v>4</v>
      </c>
      <c r="J90" s="33">
        <v>18.0</v>
      </c>
      <c r="K90" s="30">
        <f t="shared" si="21"/>
        <v>2</v>
      </c>
      <c r="L90" s="20" t="str">
        <f t="shared" si="5"/>
        <v/>
      </c>
      <c r="M90" s="20"/>
      <c r="N90" s="20"/>
      <c r="O90" s="20"/>
      <c r="P90" s="20"/>
      <c r="Q90" s="20"/>
      <c r="R90" s="20"/>
      <c r="S90" s="20"/>
      <c r="T90" s="20"/>
      <c r="U90" s="20"/>
      <c r="V90" s="20"/>
      <c r="W90" s="20"/>
      <c r="X90" s="20"/>
      <c r="Y90" s="20"/>
      <c r="Z90" s="20"/>
    </row>
    <row r="91">
      <c r="A91" s="20"/>
      <c r="B91" s="48" t="s">
        <v>234</v>
      </c>
      <c r="C91" s="33">
        <v>1.0</v>
      </c>
      <c r="D91" s="33">
        <v>1.0</v>
      </c>
      <c r="E91" s="33">
        <v>1.0</v>
      </c>
      <c r="F91" s="33">
        <v>1.0</v>
      </c>
      <c r="G91" s="30">
        <f t="shared" si="18"/>
        <v>4</v>
      </c>
      <c r="H91" s="32">
        <f t="shared" si="19"/>
        <v>1</v>
      </c>
      <c r="I91" s="30">
        <f t="shared" si="20"/>
        <v>4</v>
      </c>
      <c r="J91" s="33">
        <v>18.0</v>
      </c>
      <c r="K91" s="30">
        <f t="shared" si="21"/>
        <v>2</v>
      </c>
      <c r="L91" s="20" t="str">
        <f t="shared" si="5"/>
        <v/>
      </c>
      <c r="M91" s="20"/>
      <c r="N91" s="20"/>
      <c r="O91" s="20"/>
      <c r="P91" s="20"/>
      <c r="Q91" s="20"/>
      <c r="R91" s="20"/>
      <c r="S91" s="20"/>
      <c r="T91" s="20"/>
      <c r="U91" s="20"/>
      <c r="V91" s="20"/>
      <c r="W91" s="20"/>
      <c r="X91" s="20"/>
      <c r="Y91" s="20"/>
      <c r="Z91" s="20"/>
    </row>
    <row r="92">
      <c r="A92" s="20"/>
      <c r="B92" s="48" t="s">
        <v>237</v>
      </c>
      <c r="C92" s="33">
        <v>1.0</v>
      </c>
      <c r="D92" s="33">
        <v>1.0</v>
      </c>
      <c r="E92" s="33">
        <v>1.0</v>
      </c>
      <c r="F92" s="33">
        <v>1.0</v>
      </c>
      <c r="G92" s="30">
        <f t="shared" si="18"/>
        <v>4</v>
      </c>
      <c r="H92" s="32">
        <f t="shared" si="19"/>
        <v>1</v>
      </c>
      <c r="I92" s="30">
        <f t="shared" si="20"/>
        <v>4</v>
      </c>
      <c r="J92" s="33">
        <v>18.0</v>
      </c>
      <c r="K92" s="30">
        <f t="shared" si="21"/>
        <v>2</v>
      </c>
      <c r="L92" s="20" t="str">
        <f t="shared" si="5"/>
        <v/>
      </c>
      <c r="M92" s="20"/>
      <c r="N92" s="20"/>
      <c r="O92" s="20"/>
      <c r="P92" s="20"/>
      <c r="Q92" s="20"/>
      <c r="R92" s="20"/>
      <c r="S92" s="20"/>
      <c r="T92" s="20"/>
      <c r="U92" s="20"/>
      <c r="V92" s="20"/>
      <c r="W92" s="20"/>
      <c r="X92" s="20"/>
      <c r="Y92" s="20"/>
      <c r="Z92" s="20"/>
    </row>
    <row r="93">
      <c r="A93" s="20"/>
      <c r="B93" s="48" t="s">
        <v>240</v>
      </c>
      <c r="C93" s="33">
        <v>1.0</v>
      </c>
      <c r="D93" s="33">
        <v>1.0</v>
      </c>
      <c r="E93" s="33">
        <v>1.0</v>
      </c>
      <c r="F93" s="33">
        <v>1.0</v>
      </c>
      <c r="G93" s="30">
        <f t="shared" si="18"/>
        <v>4</v>
      </c>
      <c r="H93" s="32">
        <f t="shared" si="19"/>
        <v>1</v>
      </c>
      <c r="I93" s="30">
        <f t="shared" si="20"/>
        <v>4</v>
      </c>
      <c r="J93" s="33">
        <v>18.0</v>
      </c>
      <c r="K93" s="30">
        <f t="shared" si="21"/>
        <v>2</v>
      </c>
      <c r="L93" s="20" t="str">
        <f t="shared" si="5"/>
        <v/>
      </c>
      <c r="M93" s="20"/>
      <c r="N93" s="20"/>
      <c r="O93" s="20"/>
      <c r="P93" s="20"/>
      <c r="Q93" s="20"/>
      <c r="R93" s="20"/>
      <c r="S93" s="20"/>
      <c r="T93" s="20"/>
      <c r="U93" s="20"/>
      <c r="V93" s="20"/>
      <c r="W93" s="20"/>
      <c r="X93" s="20"/>
      <c r="Y93" s="20"/>
      <c r="Z93" s="20"/>
    </row>
    <row r="94">
      <c r="A94" s="20"/>
      <c r="B94" s="48" t="s">
        <v>244</v>
      </c>
      <c r="C94" s="33">
        <v>1.0</v>
      </c>
      <c r="D94" s="33">
        <v>1.0</v>
      </c>
      <c r="E94" s="33">
        <v>1.0</v>
      </c>
      <c r="F94" s="33">
        <v>1.0</v>
      </c>
      <c r="G94" s="30">
        <f t="shared" si="18"/>
        <v>4</v>
      </c>
      <c r="H94" s="32">
        <f t="shared" si="19"/>
        <v>1</v>
      </c>
      <c r="I94" s="30">
        <f t="shared" si="20"/>
        <v>4</v>
      </c>
      <c r="J94" s="33">
        <v>18.0</v>
      </c>
      <c r="K94" s="30">
        <f t="shared" si="21"/>
        <v>2</v>
      </c>
      <c r="L94" s="20" t="str">
        <f t="shared" si="5"/>
        <v/>
      </c>
      <c r="M94" s="20"/>
      <c r="N94" s="20"/>
      <c r="O94" s="20"/>
      <c r="P94" s="20"/>
      <c r="Q94" s="20"/>
      <c r="R94" s="20"/>
      <c r="S94" s="20"/>
      <c r="T94" s="20"/>
      <c r="U94" s="20"/>
      <c r="V94" s="20"/>
      <c r="W94" s="20"/>
      <c r="X94" s="20"/>
      <c r="Y94" s="20"/>
      <c r="Z94" s="20"/>
    </row>
    <row r="95">
      <c r="A95" s="20"/>
      <c r="B95" s="48" t="s">
        <v>247</v>
      </c>
      <c r="C95" s="33">
        <v>1.0</v>
      </c>
      <c r="D95" s="33">
        <v>1.0</v>
      </c>
      <c r="E95" s="33">
        <v>1.0</v>
      </c>
      <c r="F95" s="33">
        <v>1.0</v>
      </c>
      <c r="G95" s="30">
        <f t="shared" si="18"/>
        <v>4</v>
      </c>
      <c r="H95" s="32">
        <f t="shared" si="19"/>
        <v>1</v>
      </c>
      <c r="I95" s="30">
        <f t="shared" si="20"/>
        <v>4</v>
      </c>
      <c r="J95" s="33">
        <v>18.0</v>
      </c>
      <c r="K95" s="30">
        <f t="shared" si="21"/>
        <v>2</v>
      </c>
      <c r="L95" s="20" t="str">
        <f t="shared" si="5"/>
        <v/>
      </c>
      <c r="M95" s="20"/>
      <c r="N95" s="20"/>
      <c r="O95" s="20"/>
      <c r="P95" s="20"/>
      <c r="Q95" s="20"/>
      <c r="R95" s="20"/>
      <c r="S95" s="20"/>
      <c r="T95" s="20"/>
      <c r="U95" s="20"/>
      <c r="V95" s="20"/>
      <c r="W95" s="20"/>
      <c r="X95" s="20"/>
      <c r="Y95" s="20"/>
      <c r="Z95" s="20"/>
    </row>
    <row r="96">
      <c r="A96" s="20"/>
      <c r="B96" s="48" t="s">
        <v>250</v>
      </c>
      <c r="C96" s="30">
        <v>2.0</v>
      </c>
      <c r="D96" s="30">
        <v>1.0</v>
      </c>
      <c r="E96" s="30">
        <v>2.0</v>
      </c>
      <c r="F96" s="30">
        <v>2.0</v>
      </c>
      <c r="G96" s="30">
        <f t="shared" si="18"/>
        <v>7</v>
      </c>
      <c r="H96" s="32">
        <f t="shared" si="19"/>
        <v>1</v>
      </c>
      <c r="I96" s="30">
        <f t="shared" si="20"/>
        <v>7</v>
      </c>
      <c r="J96" s="33">
        <v>18.0</v>
      </c>
      <c r="K96" s="30">
        <f t="shared" si="21"/>
        <v>3.5</v>
      </c>
      <c r="L96" s="20" t="str">
        <f t="shared" si="5"/>
        <v/>
      </c>
      <c r="M96" s="20"/>
      <c r="N96" s="20"/>
      <c r="O96" s="20"/>
      <c r="P96" s="20"/>
      <c r="Q96" s="20"/>
      <c r="R96" s="20"/>
      <c r="S96" s="20"/>
      <c r="T96" s="20"/>
      <c r="U96" s="20"/>
      <c r="V96" s="20"/>
      <c r="W96" s="20"/>
      <c r="X96" s="20"/>
      <c r="Y96" s="20"/>
      <c r="Z96" s="20"/>
    </row>
    <row r="97">
      <c r="A97" s="20"/>
      <c r="B97" s="48" t="s">
        <v>254</v>
      </c>
      <c r="C97" s="30">
        <v>3.0</v>
      </c>
      <c r="D97" s="30">
        <v>1.0</v>
      </c>
      <c r="E97" s="30">
        <v>2.0</v>
      </c>
      <c r="F97" s="30">
        <v>3.0</v>
      </c>
      <c r="G97" s="30">
        <f t="shared" si="18"/>
        <v>9</v>
      </c>
      <c r="H97" s="32">
        <f t="shared" si="19"/>
        <v>1</v>
      </c>
      <c r="I97" s="30">
        <f t="shared" si="20"/>
        <v>9</v>
      </c>
      <c r="J97" s="33">
        <v>18.0</v>
      </c>
      <c r="K97" s="30">
        <f t="shared" si="21"/>
        <v>4.5</v>
      </c>
      <c r="L97" s="20" t="str">
        <f t="shared" si="5"/>
        <v/>
      </c>
      <c r="M97" s="20"/>
      <c r="N97" s="20"/>
      <c r="O97" s="20"/>
      <c r="P97" s="20"/>
      <c r="Q97" s="20"/>
      <c r="R97" s="20"/>
      <c r="S97" s="20"/>
      <c r="T97" s="20"/>
      <c r="U97" s="20"/>
      <c r="V97" s="20"/>
      <c r="W97" s="20"/>
      <c r="X97" s="20"/>
      <c r="Y97" s="20"/>
      <c r="Z97" s="20"/>
    </row>
    <row r="98">
      <c r="A98" s="20"/>
      <c r="B98" s="48" t="s">
        <v>257</v>
      </c>
      <c r="C98" s="30">
        <v>3.0</v>
      </c>
      <c r="D98" s="30">
        <v>1.0</v>
      </c>
      <c r="E98" s="30">
        <v>2.0</v>
      </c>
      <c r="F98" s="30">
        <v>1.0</v>
      </c>
      <c r="G98" s="30">
        <f t="shared" si="18"/>
        <v>7</v>
      </c>
      <c r="H98" s="32">
        <f t="shared" si="19"/>
        <v>1</v>
      </c>
      <c r="I98" s="30">
        <f t="shared" si="20"/>
        <v>7</v>
      </c>
      <c r="J98" s="33">
        <v>18.0</v>
      </c>
      <c r="K98" s="30">
        <f t="shared" si="21"/>
        <v>3.5</v>
      </c>
      <c r="L98" s="20" t="str">
        <f t="shared" si="5"/>
        <v/>
      </c>
      <c r="M98" s="20"/>
      <c r="N98" s="20"/>
      <c r="O98" s="20"/>
      <c r="P98" s="20"/>
      <c r="Q98" s="20"/>
      <c r="R98" s="20"/>
      <c r="S98" s="20"/>
      <c r="T98" s="20"/>
      <c r="U98" s="20"/>
      <c r="V98" s="20"/>
      <c r="W98" s="20"/>
      <c r="X98" s="20"/>
      <c r="Y98" s="20"/>
      <c r="Z98" s="20"/>
    </row>
    <row r="99">
      <c r="A99" s="20"/>
      <c r="B99" s="46" t="s">
        <v>260</v>
      </c>
      <c r="C99" s="30">
        <v>1.0</v>
      </c>
      <c r="D99" s="30">
        <v>1.0</v>
      </c>
      <c r="E99" s="30">
        <v>2.0</v>
      </c>
      <c r="F99" s="30">
        <v>1.0</v>
      </c>
      <c r="G99" s="30">
        <f t="shared" si="18"/>
        <v>5</v>
      </c>
      <c r="H99" s="32">
        <f t="shared" si="19"/>
        <v>1</v>
      </c>
      <c r="I99" s="30">
        <f t="shared" si="20"/>
        <v>5</v>
      </c>
      <c r="J99" s="33">
        <v>18.0</v>
      </c>
      <c r="K99" s="30">
        <f t="shared" si="21"/>
        <v>2.5</v>
      </c>
      <c r="L99" s="20" t="str">
        <f t="shared" si="5"/>
        <v/>
      </c>
      <c r="M99" s="20"/>
      <c r="N99" s="20"/>
      <c r="O99" s="20"/>
      <c r="P99" s="20"/>
      <c r="Q99" s="20"/>
      <c r="R99" s="20"/>
      <c r="S99" s="20"/>
      <c r="T99" s="20"/>
      <c r="U99" s="20"/>
      <c r="V99" s="20"/>
      <c r="W99" s="20"/>
      <c r="X99" s="20"/>
      <c r="Y99" s="20"/>
      <c r="Z99" s="20"/>
    </row>
    <row r="100">
      <c r="A100" s="20"/>
      <c r="B100" s="46" t="s">
        <v>263</v>
      </c>
      <c r="C100" s="30">
        <v>1.0</v>
      </c>
      <c r="D100" s="30">
        <v>1.0</v>
      </c>
      <c r="E100" s="30">
        <v>2.0</v>
      </c>
      <c r="F100" s="30">
        <v>1.0</v>
      </c>
      <c r="G100" s="30">
        <f t="shared" si="18"/>
        <v>5</v>
      </c>
      <c r="H100" s="32">
        <f t="shared" si="19"/>
        <v>1</v>
      </c>
      <c r="I100" s="30">
        <f t="shared" si="20"/>
        <v>5</v>
      </c>
      <c r="J100" s="33">
        <v>18.0</v>
      </c>
      <c r="K100" s="30">
        <f t="shared" si="21"/>
        <v>2.5</v>
      </c>
      <c r="L100" s="20" t="str">
        <f t="shared" si="5"/>
        <v/>
      </c>
      <c r="M100" s="20"/>
      <c r="N100" s="20"/>
      <c r="O100" s="20"/>
      <c r="P100" s="20"/>
      <c r="Q100" s="20"/>
      <c r="R100" s="20"/>
      <c r="S100" s="20"/>
      <c r="T100" s="20"/>
      <c r="U100" s="20"/>
      <c r="V100" s="20"/>
      <c r="W100" s="20"/>
      <c r="X100" s="20"/>
      <c r="Y100" s="20"/>
      <c r="Z100" s="20"/>
    </row>
    <row r="101">
      <c r="A101" s="20"/>
      <c r="B101" s="46" t="s">
        <v>266</v>
      </c>
      <c r="C101" s="30">
        <v>1.0</v>
      </c>
      <c r="D101" s="30">
        <v>1.0</v>
      </c>
      <c r="E101" s="30">
        <v>2.0</v>
      </c>
      <c r="F101" s="30">
        <v>1.0</v>
      </c>
      <c r="G101" s="30">
        <f t="shared" si="18"/>
        <v>5</v>
      </c>
      <c r="H101" s="32">
        <f t="shared" si="19"/>
        <v>1</v>
      </c>
      <c r="I101" s="30">
        <f t="shared" si="20"/>
        <v>5</v>
      </c>
      <c r="J101" s="33">
        <v>18.0</v>
      </c>
      <c r="K101" s="30">
        <f t="shared" si="21"/>
        <v>2.5</v>
      </c>
      <c r="L101" s="20" t="str">
        <f t="shared" si="5"/>
        <v/>
      </c>
      <c r="M101" s="20"/>
      <c r="N101" s="20"/>
      <c r="O101" s="20"/>
      <c r="P101" s="20"/>
      <c r="Q101" s="20"/>
      <c r="R101" s="20"/>
      <c r="S101" s="20"/>
      <c r="T101" s="20"/>
      <c r="U101" s="20"/>
      <c r="V101" s="20"/>
      <c r="W101" s="20"/>
      <c r="X101" s="20"/>
      <c r="Y101" s="20"/>
      <c r="Z101" s="20"/>
    </row>
    <row r="102">
      <c r="A102" s="20"/>
      <c r="B102" s="46" t="s">
        <v>269</v>
      </c>
      <c r="C102" s="30">
        <v>1.0</v>
      </c>
      <c r="D102" s="30">
        <v>2.0</v>
      </c>
      <c r="E102" s="30">
        <v>2.0</v>
      </c>
      <c r="F102" s="30">
        <v>1.0</v>
      </c>
      <c r="G102" s="30">
        <f t="shared" si="18"/>
        <v>6</v>
      </c>
      <c r="H102" s="32">
        <f t="shared" si="19"/>
        <v>1</v>
      </c>
      <c r="I102" s="30">
        <f t="shared" si="20"/>
        <v>6</v>
      </c>
      <c r="J102" s="33">
        <v>18.0</v>
      </c>
      <c r="K102" s="30">
        <f t="shared" si="21"/>
        <v>3</v>
      </c>
      <c r="L102" s="20" t="str">
        <f t="shared" si="5"/>
        <v/>
      </c>
      <c r="M102" s="20"/>
      <c r="N102" s="20"/>
      <c r="O102" s="20"/>
      <c r="P102" s="20"/>
      <c r="Q102" s="20"/>
      <c r="R102" s="20"/>
      <c r="S102" s="20"/>
      <c r="T102" s="20"/>
      <c r="U102" s="20"/>
      <c r="V102" s="20"/>
      <c r="W102" s="20"/>
      <c r="X102" s="20"/>
      <c r="Y102" s="20"/>
      <c r="Z102" s="20"/>
    </row>
    <row r="103">
      <c r="A103" s="20"/>
      <c r="B103" s="46" t="s">
        <v>272</v>
      </c>
      <c r="C103" s="30">
        <v>1.0</v>
      </c>
      <c r="D103" s="30">
        <v>2.0</v>
      </c>
      <c r="E103" s="30">
        <v>2.0</v>
      </c>
      <c r="F103" s="30">
        <v>1.0</v>
      </c>
      <c r="G103" s="30">
        <f t="shared" si="18"/>
        <v>6</v>
      </c>
      <c r="H103" s="32">
        <f t="shared" si="19"/>
        <v>1</v>
      </c>
      <c r="I103" s="30">
        <f t="shared" si="20"/>
        <v>6</v>
      </c>
      <c r="J103" s="33">
        <v>18.0</v>
      </c>
      <c r="K103" s="30">
        <f t="shared" si="21"/>
        <v>3</v>
      </c>
      <c r="L103" s="20" t="str">
        <f t="shared" si="5"/>
        <v/>
      </c>
      <c r="M103" s="20"/>
      <c r="N103" s="20"/>
      <c r="O103" s="20"/>
      <c r="P103" s="20"/>
      <c r="Q103" s="20"/>
      <c r="R103" s="20"/>
      <c r="S103" s="20"/>
      <c r="T103" s="20"/>
      <c r="U103" s="20"/>
      <c r="V103" s="20"/>
      <c r="W103" s="20"/>
      <c r="X103" s="20"/>
      <c r="Y103" s="20"/>
      <c r="Z103" s="20"/>
    </row>
    <row r="104">
      <c r="A104" s="20"/>
      <c r="B104" s="46" t="s">
        <v>275</v>
      </c>
      <c r="C104" s="30">
        <v>1.0</v>
      </c>
      <c r="D104" s="30">
        <v>3.0</v>
      </c>
      <c r="E104" s="30">
        <v>2.0</v>
      </c>
      <c r="F104" s="30">
        <v>1.0</v>
      </c>
      <c r="G104" s="30">
        <f t="shared" si="18"/>
        <v>7</v>
      </c>
      <c r="H104" s="32">
        <f t="shared" si="19"/>
        <v>1</v>
      </c>
      <c r="I104" s="30">
        <f t="shared" si="20"/>
        <v>7</v>
      </c>
      <c r="J104" s="33">
        <v>18.0</v>
      </c>
      <c r="K104" s="30">
        <f t="shared" si="21"/>
        <v>3.5</v>
      </c>
      <c r="L104" s="20" t="str">
        <f t="shared" si="5"/>
        <v/>
      </c>
      <c r="M104" s="20"/>
      <c r="N104" s="20"/>
      <c r="O104" s="20"/>
      <c r="P104" s="20"/>
      <c r="Q104" s="20"/>
      <c r="R104" s="20"/>
      <c r="S104" s="20"/>
      <c r="T104" s="20"/>
      <c r="U104" s="20"/>
      <c r="V104" s="20"/>
      <c r="W104" s="20"/>
      <c r="X104" s="20"/>
      <c r="Y104" s="20"/>
      <c r="Z104" s="20"/>
    </row>
    <row r="105">
      <c r="A105" s="20"/>
      <c r="B105" s="46" t="s">
        <v>279</v>
      </c>
      <c r="C105" s="30">
        <v>1.0</v>
      </c>
      <c r="D105" s="30">
        <v>2.0</v>
      </c>
      <c r="E105" s="30">
        <v>2.0</v>
      </c>
      <c r="F105" s="30">
        <v>1.0</v>
      </c>
      <c r="G105" s="30">
        <f t="shared" si="18"/>
        <v>6</v>
      </c>
      <c r="H105" s="32">
        <f t="shared" si="19"/>
        <v>1</v>
      </c>
      <c r="I105" s="30">
        <f t="shared" si="20"/>
        <v>6</v>
      </c>
      <c r="J105" s="33">
        <v>18.0</v>
      </c>
      <c r="K105" s="30">
        <f t="shared" si="21"/>
        <v>3</v>
      </c>
      <c r="L105" s="20" t="str">
        <f t="shared" si="5"/>
        <v/>
      </c>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39" t="s">
        <v>295</v>
      </c>
      <c r="K106" s="40">
        <f>SUM(K85:K105)</f>
        <v>64</v>
      </c>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41" t="s">
        <v>296</v>
      </c>
      <c r="J107" s="39" t="s">
        <v>297</v>
      </c>
      <c r="K107" s="40">
        <f>COUNT(K91:K105)</f>
        <v>15</v>
      </c>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2">
    <mergeCell ref="B6:K6"/>
    <mergeCell ref="B26:K26"/>
    <mergeCell ref="B44:K44"/>
    <mergeCell ref="B64:K64"/>
    <mergeCell ref="B83:K83"/>
    <mergeCell ref="B3:B4"/>
    <mergeCell ref="C3:F3"/>
    <mergeCell ref="G3:G4"/>
    <mergeCell ref="H3:H4"/>
    <mergeCell ref="I3:I4"/>
    <mergeCell ref="J3:J4"/>
    <mergeCell ref="K3:K4"/>
  </mergeCells>
  <drawing r:id="rId1"/>
  <tableParts count="5">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18.86"/>
    <col customWidth="1" min="5" max="5" width="43.43"/>
    <col customWidth="1" min="6" max="6" width="46.0"/>
    <col customWidth="1" min="9" max="9" width="23.57"/>
    <col customWidth="1" min="12" max="12" width="37.57"/>
  </cols>
  <sheetData>
    <row r="1">
      <c r="A1" s="52"/>
      <c r="B1" s="52"/>
      <c r="C1" s="52"/>
      <c r="D1" s="52"/>
      <c r="E1" s="52"/>
      <c r="F1" s="52"/>
      <c r="G1" s="52"/>
      <c r="H1" s="52"/>
      <c r="I1" s="52"/>
      <c r="J1" s="52"/>
      <c r="K1" s="52"/>
      <c r="L1" s="52"/>
      <c r="M1" s="52"/>
      <c r="N1" s="52"/>
      <c r="O1" s="52"/>
      <c r="P1" s="52"/>
      <c r="Q1" s="52"/>
      <c r="R1" s="52"/>
      <c r="S1" s="52"/>
      <c r="T1" s="52"/>
      <c r="U1" s="52"/>
      <c r="V1" s="52"/>
      <c r="W1" s="52"/>
      <c r="X1" s="52"/>
      <c r="Y1" s="52"/>
      <c r="Z1" s="52"/>
    </row>
    <row r="2">
      <c r="A2" s="52"/>
      <c r="B2" s="52"/>
      <c r="C2" s="52"/>
      <c r="D2" s="52"/>
      <c r="E2" s="52"/>
      <c r="F2" s="52"/>
      <c r="G2" s="52"/>
      <c r="H2" s="52"/>
      <c r="I2" s="52"/>
      <c r="J2" s="52"/>
      <c r="K2" s="52"/>
      <c r="L2" s="52"/>
      <c r="M2" s="52"/>
      <c r="N2" s="52"/>
      <c r="O2" s="52"/>
      <c r="P2" s="52"/>
      <c r="Q2" s="52"/>
      <c r="R2" s="52"/>
      <c r="S2" s="52"/>
      <c r="T2" s="52"/>
      <c r="U2" s="52"/>
      <c r="V2" s="52"/>
      <c r="W2" s="52"/>
      <c r="X2" s="52"/>
      <c r="Y2" s="52"/>
      <c r="Z2" s="52"/>
    </row>
    <row r="3">
      <c r="A3" s="52"/>
      <c r="B3" s="53" t="s">
        <v>308</v>
      </c>
      <c r="C3" s="53" t="s">
        <v>309</v>
      </c>
      <c r="D3" s="54" t="s">
        <v>4</v>
      </c>
      <c r="E3" s="6"/>
      <c r="F3" s="7"/>
      <c r="G3" s="53" t="s">
        <v>310</v>
      </c>
      <c r="H3" s="53" t="s">
        <v>5</v>
      </c>
      <c r="I3" s="53" t="s">
        <v>6</v>
      </c>
      <c r="J3" s="53" t="s">
        <v>311</v>
      </c>
      <c r="K3" s="53" t="s">
        <v>8</v>
      </c>
      <c r="L3" s="53" t="s">
        <v>9</v>
      </c>
      <c r="M3" s="52"/>
      <c r="N3" s="52"/>
      <c r="O3" s="52"/>
      <c r="P3" s="52"/>
      <c r="Q3" s="52"/>
      <c r="R3" s="52"/>
      <c r="S3" s="52"/>
      <c r="T3" s="52"/>
      <c r="U3" s="52"/>
      <c r="V3" s="52"/>
      <c r="W3" s="52"/>
      <c r="X3" s="52"/>
      <c r="Y3" s="52"/>
      <c r="Z3" s="52"/>
    </row>
    <row r="4">
      <c r="A4" s="52"/>
      <c r="B4" s="10"/>
      <c r="C4" s="10"/>
      <c r="D4" s="55" t="s">
        <v>10</v>
      </c>
      <c r="E4" s="55" t="s">
        <v>312</v>
      </c>
      <c r="F4" s="55" t="s">
        <v>313</v>
      </c>
      <c r="G4" s="10"/>
      <c r="H4" s="10"/>
      <c r="I4" s="10"/>
      <c r="J4" s="10"/>
      <c r="K4" s="10"/>
      <c r="L4" s="10"/>
      <c r="M4" s="52"/>
      <c r="N4" s="52"/>
      <c r="O4" s="52"/>
      <c r="P4" s="52"/>
      <c r="Q4" s="52"/>
      <c r="R4" s="52"/>
      <c r="S4" s="52"/>
      <c r="T4" s="52"/>
      <c r="U4" s="52"/>
      <c r="V4" s="52"/>
      <c r="W4" s="52"/>
      <c r="X4" s="52"/>
      <c r="Y4" s="52"/>
      <c r="Z4" s="52"/>
    </row>
    <row r="5">
      <c r="A5" s="52"/>
      <c r="B5" s="56" t="s">
        <v>314</v>
      </c>
      <c r="C5" s="56" t="s">
        <v>315</v>
      </c>
      <c r="D5" s="50" t="str">
        <f t="array" ref="D5">INDEX('Product BackLog'!$C$9:$C$86, MATCH(E5,'Product BackLog'!$D$9:$D$86, 0))</f>
        <v>User</v>
      </c>
      <c r="E5" s="50" t="s">
        <v>15</v>
      </c>
      <c r="F5" s="57" t="str">
        <f>VLOOKUP(E5, 'Product BackLog'!$D$9:$J$86, 2,0)</f>
        <v>Để tạo tài khoản đăng nhập vào app</v>
      </c>
      <c r="G5" s="50" t="str">
        <f t="array" ref="G5">INDEX('Product BackLog'!$B$9:$B$86, MATCH(E5,'Product BackLog'!$D$9:$D$86, 0))</f>
        <v>RQ01</v>
      </c>
      <c r="H5" s="57">
        <f>VLOOKUP(G5, 'Product BackLog'!$B$9:$J$86, 5,0)</f>
        <v>1</v>
      </c>
      <c r="I5" s="57" t="str">
        <f>VLOOKUP(G5, 'Product BackLog'!$B$9:$J$86, 6,0)</f>
        <v>Medium</v>
      </c>
      <c r="J5" s="58">
        <v>1.0</v>
      </c>
      <c r="K5" s="57" t="str">
        <f>VLOOKUP(G5, 'Product BackLog'!$B$9:$J$86, 8,0)</f>
        <v>Mới</v>
      </c>
      <c r="L5" s="57" t="str">
        <f>VLOOKUP(G5, 'Product BackLog'!$B$9:$J$86, 9,0)</f>
        <v/>
      </c>
      <c r="M5" s="52"/>
      <c r="N5" s="59"/>
      <c r="O5" s="60"/>
      <c r="P5" s="60"/>
      <c r="Q5" s="60"/>
      <c r="R5" s="60"/>
      <c r="S5" s="60"/>
      <c r="T5" s="60"/>
      <c r="U5" s="60"/>
      <c r="V5" s="60"/>
      <c r="W5" s="60"/>
      <c r="X5" s="61"/>
      <c r="Y5" s="52"/>
      <c r="Z5" s="52"/>
    </row>
    <row r="6">
      <c r="A6" s="52"/>
      <c r="B6" s="62"/>
      <c r="C6" s="62"/>
      <c r="D6" s="50" t="str">
        <f t="array" ref="D6">INDEX('Product BackLog'!$C$9:$C$86, MATCH(E6,'Product BackLog'!$D$9:$D$86, 0))</f>
        <v>User</v>
      </c>
      <c r="E6" s="50" t="s">
        <v>20</v>
      </c>
      <c r="F6" s="57" t="str">
        <f>VLOOKUP(E6, 'Product BackLog'!$D$9:$J$86, 2,0)</f>
        <v>Để sử dụng app</v>
      </c>
      <c r="G6" s="50" t="str">
        <f t="array" ref="G6">INDEX('Product BackLog'!$B$9:$B$86, MATCH(E6,'Product BackLog'!$D$9:$D$86, 0))</f>
        <v>RQ02</v>
      </c>
      <c r="H6" s="57">
        <f>VLOOKUP(G6, 'Product BackLog'!$B$9:$J$86, 5,0)</f>
        <v>1</v>
      </c>
      <c r="I6" s="57" t="str">
        <f>VLOOKUP(G6, 'Product BackLog'!$B$9:$J$86, 6,0)</f>
        <v>Medium</v>
      </c>
      <c r="J6" s="58">
        <v>1.0</v>
      </c>
      <c r="K6" s="57" t="str">
        <f>VLOOKUP(G6, 'Product BackLog'!$B$9:$J$86, 8,0)</f>
        <v>Mới</v>
      </c>
      <c r="L6" s="57" t="str">
        <f>VLOOKUP(G6, 'Product BackLog'!$B$9:$J$86, 9,0)</f>
        <v>Username &amp; Password</v>
      </c>
      <c r="M6" s="52"/>
      <c r="N6" s="63"/>
      <c r="P6" s="52"/>
      <c r="Q6" s="52"/>
      <c r="R6" s="52"/>
      <c r="S6" s="52"/>
      <c r="T6" s="52"/>
      <c r="U6" s="52"/>
      <c r="V6" s="52"/>
      <c r="W6" s="52"/>
      <c r="X6" s="64"/>
      <c r="Y6" s="52"/>
      <c r="Z6" s="52"/>
    </row>
    <row r="7">
      <c r="A7" s="52"/>
      <c r="B7" s="62"/>
      <c r="C7" s="62"/>
      <c r="D7" s="50" t="str">
        <f t="array" ref="D7">INDEX('Product BackLog'!$C$9:$C$86, MATCH(E7,'Product BackLog'!$D$9:$D$86, 0))</f>
        <v>User</v>
      </c>
      <c r="E7" s="50" t="s">
        <v>27</v>
      </c>
      <c r="F7" s="57" t="str">
        <f>VLOOKUP(E7, 'Product BackLog'!$D$9:$J$86, 2,0)</f>
        <v>Để thay đổi mật khẩu đăng nhập app bằng gmail cá nhân</v>
      </c>
      <c r="G7" s="50" t="str">
        <f t="array" ref="G7">INDEX('Product BackLog'!$B$9:$B$86, MATCH(E7,'Product BackLog'!$D$9:$D$86, 0))</f>
        <v>RQ04</v>
      </c>
      <c r="H7" s="57">
        <f>VLOOKUP(G7, 'Product BackLog'!$B$9:$J$86, 5,0)</f>
        <v>2</v>
      </c>
      <c r="I7" s="57" t="str">
        <f>VLOOKUP(G7, 'Product BackLog'!$B$9:$J$86, 6,0)</f>
        <v>Low</v>
      </c>
      <c r="J7" s="58">
        <v>1.0</v>
      </c>
      <c r="K7" s="57" t="str">
        <f>VLOOKUP(G7, 'Product BackLog'!$B$9:$J$86, 8,0)</f>
        <v>Mới</v>
      </c>
      <c r="L7" s="57" t="str">
        <f>VLOOKUP(G7, 'Product BackLog'!$B$9:$J$86, 9,0)</f>
        <v/>
      </c>
      <c r="M7" s="52"/>
      <c r="N7" s="63"/>
      <c r="P7" s="52"/>
      <c r="Q7" s="52"/>
      <c r="R7" s="52"/>
      <c r="S7" s="52"/>
      <c r="T7" s="52"/>
      <c r="U7" s="52"/>
      <c r="V7" s="52"/>
      <c r="W7" s="52"/>
      <c r="X7" s="64"/>
      <c r="Y7" s="52"/>
      <c r="Z7" s="52"/>
    </row>
    <row r="8">
      <c r="A8" s="52"/>
      <c r="B8" s="62"/>
      <c r="C8" s="62"/>
      <c r="D8" s="50" t="str">
        <f t="array" ref="D8">INDEX('Product BackLog'!$C$9:$C$86, MATCH(E8,'Product BackLog'!$D$9:$D$86, 0))</f>
        <v>User</v>
      </c>
      <c r="E8" s="50" t="s">
        <v>31</v>
      </c>
      <c r="F8" s="57" t="str">
        <f>VLOOKUP(E8, 'Product BackLog'!$D$9:$J$86, 2,0)</f>
        <v>Để lấy lại quyền sử dụng tài khoản bằng tài khoản gmail khi quên mật khẩu</v>
      </c>
      <c r="G8" s="50" t="str">
        <f t="array" ref="G8">INDEX('Product BackLog'!$B$9:$B$86, MATCH(E8,'Product BackLog'!$D$9:$D$86, 0))</f>
        <v>RQ05</v>
      </c>
      <c r="H8" s="57">
        <f>VLOOKUP(G8, 'Product BackLog'!$B$9:$J$86, 5,0)</f>
        <v>2</v>
      </c>
      <c r="I8" s="57" t="str">
        <f>VLOOKUP(G8, 'Product BackLog'!$B$9:$J$86, 6,0)</f>
        <v>Low</v>
      </c>
      <c r="J8" s="58">
        <v>1.0</v>
      </c>
      <c r="K8" s="57" t="str">
        <f>VLOOKUP(G8, 'Product BackLog'!$B$9:$J$86, 8,0)</f>
        <v>Mới</v>
      </c>
      <c r="L8" s="57" t="str">
        <f>VLOOKUP(G8, 'Product BackLog'!$B$9:$J$86, 9,0)</f>
        <v/>
      </c>
      <c r="M8" s="52"/>
      <c r="N8" s="63"/>
      <c r="P8" s="52"/>
      <c r="Q8" s="52"/>
      <c r="R8" s="52"/>
      <c r="S8" s="52"/>
      <c r="T8" s="52"/>
      <c r="U8" s="52"/>
      <c r="V8" s="52"/>
      <c r="W8" s="52"/>
      <c r="X8" s="64"/>
      <c r="Y8" s="52"/>
      <c r="Z8" s="52"/>
    </row>
    <row r="9">
      <c r="A9" s="52"/>
      <c r="B9" s="62"/>
      <c r="C9" s="62"/>
      <c r="D9" s="50" t="str">
        <f t="array" ref="D9">INDEX('Product BackLog'!$C$9:$C$86, MATCH(E9,'Product BackLog'!$D$9:$D$86, 0))</f>
        <v>User</v>
      </c>
      <c r="E9" s="50" t="s">
        <v>24</v>
      </c>
      <c r="F9" s="57" t="str">
        <f>VLOOKUP(E9, 'Product BackLog'!$D$9:$J$86, 2,0)</f>
        <v>Để tạo và sử dụng tài khoản nhanh chóng</v>
      </c>
      <c r="G9" s="50" t="str">
        <f t="array" ref="G9">INDEX('Product BackLog'!$B$9:$B$86, MATCH(E9,'Product BackLog'!$D$9:$D$86, 0))</f>
        <v>RQ03</v>
      </c>
      <c r="H9" s="57">
        <f>VLOOKUP(G9, 'Product BackLog'!$B$9:$J$86, 5,0)</f>
        <v>2</v>
      </c>
      <c r="I9" s="57" t="str">
        <f>VLOOKUP(G9, 'Product BackLog'!$B$9:$J$86, 6,0)</f>
        <v>Medium</v>
      </c>
      <c r="J9" s="58">
        <v>1.0</v>
      </c>
      <c r="K9" s="57" t="str">
        <f>VLOOKUP(G9, 'Product BackLog'!$B$9:$J$86, 8,0)</f>
        <v>Mới</v>
      </c>
      <c r="L9" s="57" t="str">
        <f>VLOOKUP(G9, 'Product BackLog'!$B$9:$J$86, 9,0)</f>
        <v/>
      </c>
      <c r="M9" s="52"/>
      <c r="N9" s="63"/>
      <c r="P9" s="52"/>
      <c r="Q9" s="52"/>
      <c r="R9" s="52"/>
      <c r="S9" s="52"/>
      <c r="T9" s="52"/>
      <c r="U9" s="52"/>
      <c r="V9" s="52"/>
      <c r="W9" s="52"/>
      <c r="X9" s="64"/>
      <c r="Y9" s="52"/>
      <c r="Z9" s="52"/>
    </row>
    <row r="10">
      <c r="A10" s="52"/>
      <c r="B10" s="10"/>
      <c r="C10" s="10"/>
      <c r="D10" s="50" t="str">
        <f t="array" ref="D10">INDEX('Product BackLog'!$C$9:$C$86, MATCH(E10,'Product BackLog'!$D$9:$D$86, 0))</f>
        <v>User</v>
      </c>
      <c r="E10" s="51" t="s">
        <v>34</v>
      </c>
      <c r="F10" s="57" t="str">
        <f>VLOOKUP(E10, 'Product BackLog'!$D$9:$J$86, 2,0)</f>
        <v>Để người giao hàng biết nơi giao hàng và người sử dụng biết khi nào món ăn đến</v>
      </c>
      <c r="G10" s="50" t="str">
        <f t="array" ref="G10">INDEX('Product BackLog'!$B$9:$B$86, MATCH(E10,'Product BackLog'!$D$9:$D$86, 0))</f>
        <v>RQ06</v>
      </c>
      <c r="H10" s="57">
        <f>VLOOKUP(G10, 'Product BackLog'!$B$9:$J$86, 5,0)</f>
        <v>1</v>
      </c>
      <c r="I10" s="57" t="str">
        <f>VLOOKUP(G10, 'Product BackLog'!$B$9:$J$86, 6,0)</f>
        <v>Medium</v>
      </c>
      <c r="J10" s="58">
        <v>1.0</v>
      </c>
      <c r="K10" s="57" t="str">
        <f>VLOOKUP(G10, 'Product BackLog'!$B$9:$J$86, 8,0)</f>
        <v>Mới</v>
      </c>
      <c r="L10" s="57" t="str">
        <f>VLOOKUP(G10, 'Product BackLog'!$B$9:$J$86, 9,0)</f>
        <v>Địa chỉ và số điện thoại</v>
      </c>
      <c r="M10" s="52"/>
      <c r="N10" s="65"/>
      <c r="O10" s="66"/>
      <c r="P10" s="67"/>
      <c r="Q10" s="67"/>
      <c r="R10" s="67"/>
      <c r="S10" s="67"/>
      <c r="T10" s="67"/>
      <c r="U10" s="67"/>
      <c r="V10" s="67"/>
      <c r="W10" s="67"/>
      <c r="X10" s="68"/>
      <c r="Y10" s="52"/>
      <c r="Z10" s="52"/>
    </row>
    <row r="11">
      <c r="A11" s="52"/>
      <c r="B11" s="56" t="s">
        <v>316</v>
      </c>
      <c r="C11" s="56" t="s">
        <v>317</v>
      </c>
      <c r="D11" s="50" t="str">
        <f t="array" ref="D11">INDEX('Product BackLog'!$C$9:$C$86, MATCH(E11,'Product BackLog'!$D$9:$D$86, 0))</f>
        <v>User</v>
      </c>
      <c r="E11" s="50" t="s">
        <v>38</v>
      </c>
      <c r="F11" s="57" t="str">
        <f>VLOOKUP(E11, 'Product BackLog'!$D$9:$J$86, 2,0)</f>
        <v>Cho tôi nhìn thấy những món ăn mà bản thân có thể đặt và quảng bá món ăn của bản thân</v>
      </c>
      <c r="G11" s="50" t="str">
        <f t="array" ref="G11">INDEX('Product BackLog'!$B$9:$B$86, MATCH(E11,'Product BackLog'!$D$9:$D$86, 0))</f>
        <v>RQ07</v>
      </c>
      <c r="H11" s="57">
        <f>VLOOKUP(G11, 'Product BackLog'!$B$9:$J$86, 5,0)</f>
        <v>2</v>
      </c>
      <c r="I11" s="57" t="str">
        <f>VLOOKUP(G11, 'Product BackLog'!$B$9:$J$86, 6,0)</f>
        <v>High</v>
      </c>
      <c r="J11" s="58">
        <v>1.0</v>
      </c>
      <c r="K11" s="57" t="str">
        <f>VLOOKUP(G11, 'Product BackLog'!$B$9:$J$86, 8,0)</f>
        <v>Mới</v>
      </c>
      <c r="L11" s="57" t="str">
        <f>VLOOKUP(G11, 'Product BackLog'!$B$9:$J$86, 9,0)</f>
        <v/>
      </c>
      <c r="M11" s="52"/>
      <c r="N11" s="38"/>
      <c r="O11" s="69"/>
      <c r="P11" s="69"/>
      <c r="Q11" s="70"/>
      <c r="R11" s="70"/>
      <c r="S11" s="69"/>
      <c r="T11" s="69"/>
      <c r="U11" s="69"/>
      <c r="V11" s="69"/>
      <c r="W11" s="69"/>
      <c r="X11" s="71"/>
      <c r="Y11" s="52"/>
      <c r="Z11" s="52"/>
    </row>
    <row r="12">
      <c r="A12" s="52"/>
      <c r="B12" s="62"/>
      <c r="C12" s="62"/>
      <c r="D12" s="50" t="str">
        <f t="array" ref="D12">INDEX('Product BackLog'!$C$9:$C$86, MATCH(E12,'Product BackLog'!$D$9:$D$86, 0))</f>
        <v>User</v>
      </c>
      <c r="E12" s="72" t="s">
        <v>42</v>
      </c>
      <c r="F12" s="57" t="str">
        <f>VLOOKUP(E12, 'Product BackLog'!$D$9:$J$86, 2,0)</f>
        <v>Cho tôi biết ứng dụng đang có sự kiện giảm giá gì</v>
      </c>
      <c r="G12" s="50" t="str">
        <f t="array" ref="G12">INDEX('Product BackLog'!$B$9:$B$86, MATCH(E12,'Product BackLog'!$D$9:$D$86, 0))</f>
        <v>RQ08</v>
      </c>
      <c r="H12" s="57">
        <f>VLOOKUP(G12, 'Product BackLog'!$B$9:$J$86, 5,0)</f>
        <v>2</v>
      </c>
      <c r="I12" s="57" t="str">
        <f>VLOOKUP(G12, 'Product BackLog'!$B$9:$J$86, 6,0)</f>
        <v>Medium</v>
      </c>
      <c r="J12" s="58">
        <v>1.0</v>
      </c>
      <c r="K12" s="57" t="str">
        <f>VLOOKUP(G12, 'Product BackLog'!$B$9:$J$86, 8,0)</f>
        <v>Mới</v>
      </c>
      <c r="L12" s="57" t="str">
        <f>VLOOKUP(G12, 'Product BackLog'!$B$9:$J$86, 9,0)</f>
        <v>Khi người quản lý tạo sự kiện, 1 tin nhắn thông báo tham gia sẽ được gửi đến nhà hàng để hỏi ý kiến đồng ý sự kiện. Những nhà tham gia, món ăn của họ sẽ được gợi ý nhiều hơn</v>
      </c>
      <c r="M12" s="52"/>
      <c r="N12" s="73"/>
      <c r="O12" s="73"/>
      <c r="P12" s="73"/>
      <c r="Q12" s="73"/>
      <c r="R12" s="73"/>
      <c r="S12" s="73"/>
      <c r="T12" s="73"/>
      <c r="U12" s="73"/>
      <c r="V12" s="73"/>
      <c r="W12" s="73"/>
      <c r="X12" s="73"/>
      <c r="Y12" s="52"/>
      <c r="Z12" s="52"/>
    </row>
    <row r="13">
      <c r="A13" s="52"/>
      <c r="B13" s="62"/>
      <c r="C13" s="62"/>
      <c r="D13" s="50" t="str">
        <f t="array" ref="D13">INDEX('Product BackLog'!$C$9:$C$86, MATCH(E13,'Product BackLog'!$D$9:$D$86, 0))</f>
        <v>User</v>
      </c>
      <c r="E13" s="72" t="s">
        <v>46</v>
      </c>
      <c r="F13" s="57" t="str">
        <f>VLOOKUP(E13, 'Product BackLog'!$D$9:$J$86, 2,0)</f>
        <v>Để người dùng nắm rõ thông tin nhà hàng</v>
      </c>
      <c r="G13" s="50" t="str">
        <f t="array" ref="G13">INDEX('Product BackLog'!$B$9:$B$86, MATCH(E13,'Product BackLog'!$D$9:$D$86, 0))</f>
        <v>RQ09</v>
      </c>
      <c r="H13" s="57">
        <f>VLOOKUP(G13, 'Product BackLog'!$B$9:$J$86, 5,0)</f>
        <v>5</v>
      </c>
      <c r="I13" s="57" t="str">
        <f>VLOOKUP(G13, 'Product BackLog'!$B$9:$J$86, 6,0)</f>
        <v>Medium</v>
      </c>
      <c r="J13" s="58">
        <v>1.0</v>
      </c>
      <c r="K13" s="57" t="str">
        <f>VLOOKUP(G13, 'Product BackLog'!$B$9:$J$86, 8,0)</f>
        <v>Mới</v>
      </c>
      <c r="L13" s="57" t="str">
        <f>VLOOKUP(G13, 'Product BackLog'!$B$9:$J$86, 9,0)</f>
        <v/>
      </c>
      <c r="M13" s="52"/>
      <c r="N13" s="73"/>
      <c r="O13" s="73"/>
      <c r="P13" s="73"/>
      <c r="Q13" s="73"/>
      <c r="R13" s="73"/>
      <c r="S13" s="73"/>
      <c r="T13" s="73"/>
      <c r="U13" s="73"/>
      <c r="V13" s="73"/>
      <c r="W13" s="73"/>
      <c r="X13" s="73"/>
      <c r="Y13" s="52"/>
      <c r="Z13" s="52"/>
    </row>
    <row r="14">
      <c r="A14" s="52"/>
      <c r="B14" s="62"/>
      <c r="C14" s="62"/>
      <c r="D14" s="50" t="str">
        <f t="array" ref="D14">INDEX('Product BackLog'!$C$9:$C$86, MATCH(E14,'Product BackLog'!$D$9:$D$86, 0))</f>
        <v>User</v>
      </c>
      <c r="E14" s="72" t="s">
        <v>49</v>
      </c>
      <c r="F14" s="57" t="str">
        <f>VLOOKUP(E14, 'Product BackLog'!$D$9:$J$86, 2,0)</f>
        <v>Để người dùng nắm rõ thông tin món ăn</v>
      </c>
      <c r="G14" s="50" t="str">
        <f t="array" ref="G14">INDEX('Product BackLog'!$B$9:$B$86, MATCH(E14,'Product BackLog'!$D$9:$D$86, 0))</f>
        <v>RQ10</v>
      </c>
      <c r="H14" s="57">
        <f>VLOOKUP(G14, 'Product BackLog'!$B$9:$J$86, 5,0)</f>
        <v>5</v>
      </c>
      <c r="I14" s="57" t="str">
        <f>VLOOKUP(G14, 'Product BackLog'!$B$9:$J$86, 6,0)</f>
        <v>Medium</v>
      </c>
      <c r="J14" s="58">
        <v>1.0</v>
      </c>
      <c r="K14" s="57" t="str">
        <f>VLOOKUP(G14, 'Product BackLog'!$B$9:$J$86, 8,0)</f>
        <v>Mới</v>
      </c>
      <c r="L14" s="57" t="str">
        <f>VLOOKUP(G14, 'Product BackLog'!$B$9:$J$86, 9,0)</f>
        <v>Cung cấp thông tin như nguyên liệu, hình ảnh, giá tiền, đánh giá, bình luận, thời gian vận chuyển</v>
      </c>
      <c r="M14" s="52"/>
      <c r="N14" s="73"/>
      <c r="O14" s="73"/>
      <c r="P14" s="73"/>
      <c r="Q14" s="73"/>
      <c r="R14" s="73"/>
      <c r="S14" s="73"/>
      <c r="T14" s="73"/>
      <c r="U14" s="73"/>
      <c r="V14" s="73"/>
      <c r="W14" s="73"/>
      <c r="X14" s="73"/>
      <c r="Y14" s="52"/>
      <c r="Z14" s="52"/>
    </row>
    <row r="15">
      <c r="A15" s="52"/>
      <c r="B15" s="62"/>
      <c r="C15" s="62"/>
      <c r="D15" s="50" t="str">
        <f t="array" ref="D15">INDEX('Product BackLog'!$C$9:$C$86, MATCH(E15,'Product BackLog'!$D$9:$D$86, 0))</f>
        <v>User</v>
      </c>
      <c r="E15" s="48" t="s">
        <v>53</v>
      </c>
      <c r="F15" s="57" t="str">
        <f>VLOOKUP(E15, 'Product BackLog'!$D$9:$J$86, 2,0)</f>
        <v>Để dễ dàng truy cập nhà hàng yêu thích của tôi</v>
      </c>
      <c r="G15" s="50" t="str">
        <f t="array" ref="G15">INDEX('Product BackLog'!$B$9:$B$86, MATCH(E15,'Product BackLog'!$D$9:$D$86, 0))</f>
        <v>RQ11</v>
      </c>
      <c r="H15" s="57">
        <f>VLOOKUP(G15, 'Product BackLog'!$B$9:$J$86, 5,0)</f>
        <v>5</v>
      </c>
      <c r="I15" s="57" t="str">
        <f>VLOOKUP(G15, 'Product BackLog'!$B$9:$J$86, 6,0)</f>
        <v>Medium</v>
      </c>
      <c r="J15" s="58">
        <v>1.0</v>
      </c>
      <c r="K15" s="57" t="str">
        <f>VLOOKUP(G15, 'Product BackLog'!$B$9:$J$86, 8,0)</f>
        <v>Mới</v>
      </c>
      <c r="L15" s="57" t="str">
        <f>VLOOKUP(G15, 'Product BackLog'!$B$9:$J$86, 9,0)</f>
        <v/>
      </c>
      <c r="M15" s="52"/>
      <c r="N15" s="73"/>
      <c r="O15" s="73"/>
      <c r="P15" s="73"/>
      <c r="Q15" s="73"/>
      <c r="R15" s="73"/>
      <c r="S15" s="73"/>
      <c r="T15" s="73"/>
      <c r="U15" s="73"/>
      <c r="V15" s="73"/>
      <c r="W15" s="73"/>
      <c r="X15" s="73"/>
      <c r="Y15" s="52"/>
      <c r="Z15" s="52"/>
    </row>
    <row r="16">
      <c r="A16" s="52"/>
      <c r="B16" s="62"/>
      <c r="C16" s="62"/>
      <c r="D16" s="50" t="str">
        <f t="array" ref="D16">INDEX('Product BackLog'!$C$9:$C$86, MATCH(E16,'Product BackLog'!$D$9:$D$86, 0))</f>
        <v>User</v>
      </c>
      <c r="E16" s="48" t="s">
        <v>56</v>
      </c>
      <c r="F16" s="57" t="str">
        <f>VLOOKUP(E16, 'Product BackLog'!$D$9:$J$86, 2,0)</f>
        <v>Để thay đổi danh sách nhà hàng yêu thích của tôi</v>
      </c>
      <c r="G16" s="50" t="str">
        <f t="array" ref="G16">INDEX('Product BackLog'!$B$9:$B$86, MATCH(E16,'Product BackLog'!$D$9:$D$86, 0))</f>
        <v>RQ12</v>
      </c>
      <c r="H16" s="57">
        <f>VLOOKUP(G16, 'Product BackLog'!$B$9:$J$86, 5,0)</f>
        <v>5</v>
      </c>
      <c r="I16" s="57" t="str">
        <f>VLOOKUP(G16, 'Product BackLog'!$B$9:$J$86, 6,0)</f>
        <v>Low</v>
      </c>
      <c r="J16" s="58">
        <v>1.0</v>
      </c>
      <c r="K16" s="57" t="str">
        <f>VLOOKUP(G16, 'Product BackLog'!$B$9:$J$86, 8,0)</f>
        <v>Mới</v>
      </c>
      <c r="L16" s="57" t="str">
        <f>VLOOKUP(G16, 'Product BackLog'!$B$9:$J$86, 9,0)</f>
        <v/>
      </c>
      <c r="M16" s="52"/>
      <c r="N16" s="73"/>
      <c r="O16" s="73"/>
      <c r="P16" s="73"/>
      <c r="Q16" s="73"/>
      <c r="R16" s="73"/>
      <c r="S16" s="73"/>
      <c r="T16" s="73"/>
      <c r="U16" s="73"/>
      <c r="V16" s="73"/>
      <c r="W16" s="73"/>
      <c r="X16" s="73"/>
      <c r="Y16" s="52"/>
      <c r="Z16" s="52"/>
    </row>
    <row r="17">
      <c r="A17" s="52"/>
      <c r="B17" s="62"/>
      <c r="C17" s="62"/>
      <c r="D17" s="50" t="str">
        <f t="array" ref="D17">INDEX('Product BackLog'!$C$9:$C$86, MATCH(E17,'Product BackLog'!$D$9:$D$86, 0))</f>
        <v>User</v>
      </c>
      <c r="E17" s="48" t="s">
        <v>59</v>
      </c>
      <c r="F17" s="57" t="str">
        <f>VLOOKUP(E17, 'Product BackLog'!$D$9:$J$86, 2,0)</f>
        <v>Để nhanh chóng tìm ra món ăn mà tôi yêu thích</v>
      </c>
      <c r="G17" s="50" t="str">
        <f t="array" ref="G17">INDEX('Product BackLog'!$B$9:$B$86, MATCH(E17,'Product BackLog'!$D$9:$D$86, 0))</f>
        <v>RQ13</v>
      </c>
      <c r="H17" s="57">
        <f>VLOOKUP(G17, 'Product BackLog'!$B$9:$J$86, 5,0)</f>
        <v>5</v>
      </c>
      <c r="I17" s="57" t="str">
        <f>VLOOKUP(G17, 'Product BackLog'!$B$9:$J$86, 6,0)</f>
        <v>Medium</v>
      </c>
      <c r="J17" s="58">
        <v>1.0</v>
      </c>
      <c r="K17" s="57" t="str">
        <f>VLOOKUP(G17, 'Product BackLog'!$B$9:$J$86, 8,0)</f>
        <v>Mới</v>
      </c>
      <c r="L17" s="57" t="str">
        <f>VLOOKUP(G17, 'Product BackLog'!$B$9:$J$86, 9,0)</f>
        <v/>
      </c>
      <c r="M17" s="52"/>
      <c r="N17" s="73"/>
      <c r="O17" s="73"/>
      <c r="P17" s="73"/>
      <c r="Q17" s="73"/>
      <c r="R17" s="73"/>
      <c r="S17" s="73"/>
      <c r="T17" s="73"/>
      <c r="U17" s="73"/>
      <c r="V17" s="73"/>
      <c r="W17" s="73"/>
      <c r="X17" s="73"/>
      <c r="Y17" s="52"/>
      <c r="Z17" s="52"/>
    </row>
    <row r="18">
      <c r="A18" s="52"/>
      <c r="B18" s="62"/>
      <c r="C18" s="10"/>
      <c r="D18" s="50" t="str">
        <f t="array" ref="D18">INDEX('Product BackLog'!$C$9:$C$86, MATCH(E18,'Product BackLog'!$D$9:$D$86, 0))</f>
        <v>User</v>
      </c>
      <c r="E18" s="48" t="s">
        <v>62</v>
      </c>
      <c r="F18" s="57" t="str">
        <f>VLOOKUP(E18, 'Product BackLog'!$D$9:$J$86, 2,0)</f>
        <v>Để thay đổi danh sách món ăn yêu thích của tôi</v>
      </c>
      <c r="G18" s="50" t="str">
        <f t="array" ref="G18">INDEX('Product BackLog'!$B$9:$B$86, MATCH(E18,'Product BackLog'!$D$9:$D$86, 0))</f>
        <v>RQ14</v>
      </c>
      <c r="H18" s="57">
        <f>VLOOKUP(G18, 'Product BackLog'!$B$9:$J$86, 5,0)</f>
        <v>5</v>
      </c>
      <c r="I18" s="57" t="str">
        <f>VLOOKUP(G18, 'Product BackLog'!$B$9:$J$86, 6,0)</f>
        <v>Low</v>
      </c>
      <c r="J18" s="58">
        <v>1.0</v>
      </c>
      <c r="K18" s="57" t="str">
        <f>VLOOKUP(G18, 'Product BackLog'!$B$9:$J$86, 8,0)</f>
        <v>Mới</v>
      </c>
      <c r="L18" s="57" t="str">
        <f>VLOOKUP(G18, 'Product BackLog'!$B$9:$J$86, 9,0)</f>
        <v/>
      </c>
      <c r="M18" s="52"/>
      <c r="N18" s="73"/>
      <c r="O18" s="73"/>
      <c r="P18" s="73"/>
      <c r="Q18" s="73"/>
      <c r="R18" s="73"/>
      <c r="S18" s="73"/>
      <c r="T18" s="73"/>
      <c r="U18" s="73"/>
      <c r="V18" s="73"/>
      <c r="W18" s="73"/>
      <c r="X18" s="73"/>
      <c r="Y18" s="52"/>
      <c r="Z18" s="52"/>
    </row>
    <row r="19">
      <c r="A19" s="52"/>
      <c r="B19" s="56" t="s">
        <v>318</v>
      </c>
      <c r="C19" s="51" t="s">
        <v>319</v>
      </c>
      <c r="D19" s="50" t="str">
        <f t="array" ref="D19">INDEX('Product BackLog'!$C$9:$C$86, MATCH(E19,'Product BackLog'!$D$9:$D$86, 0))</f>
        <v>User</v>
      </c>
      <c r="E19" s="50" t="s">
        <v>97</v>
      </c>
      <c r="F19" s="57" t="str">
        <f>VLOOKUP(E19, 'Product BackLog'!$D$9:$J$86, 2,0)</f>
        <v>Để tìm kiếm món ăn hoặc nhà hàng yêu thích</v>
      </c>
      <c r="G19" s="50" t="str">
        <f t="array" ref="G19">INDEX('Product BackLog'!$B$9:$B$86, MATCH(E19,'Product BackLog'!$D$9:$D$86, 0))</f>
        <v>RQ24</v>
      </c>
      <c r="H19" s="57">
        <f>VLOOKUP(G19, 'Product BackLog'!$B$9:$J$86, 5,0)</f>
        <v>3</v>
      </c>
      <c r="I19" s="57" t="str">
        <f>VLOOKUP(G19, 'Product BackLog'!$B$9:$J$86, 6,0)</f>
        <v>Medium</v>
      </c>
      <c r="J19" s="58">
        <v>1.0</v>
      </c>
      <c r="K19" s="57" t="str">
        <f>VLOOKUP(G19, 'Product BackLog'!$B$9:$J$86, 8,0)</f>
        <v>Mới</v>
      </c>
      <c r="L19" s="57" t="str">
        <f>VLOOKUP(G19, 'Product BackLog'!$B$9:$J$86, 9,0)</f>
        <v>Hiển thị hết tất cả món ăn cùng với nội dung tìm kiếm rồi mới hiển thị nhà hàng có cùng nội dung tìm kiếm</v>
      </c>
      <c r="M19" s="52"/>
      <c r="N19" s="73"/>
      <c r="O19" s="73"/>
      <c r="P19" s="73"/>
      <c r="Q19" s="73"/>
      <c r="R19" s="73"/>
      <c r="S19" s="73"/>
      <c r="T19" s="73"/>
      <c r="U19" s="73"/>
      <c r="V19" s="73"/>
      <c r="W19" s="73"/>
      <c r="X19" s="73"/>
      <c r="Y19" s="52"/>
      <c r="Z19" s="52"/>
    </row>
    <row r="20">
      <c r="A20" s="52"/>
      <c r="B20" s="56" t="s">
        <v>320</v>
      </c>
      <c r="C20" s="56" t="s">
        <v>321</v>
      </c>
      <c r="D20" s="50" t="str">
        <f t="array" ref="D20">INDEX('Product BackLog'!$C$9:$C$86, MATCH(E20,'Product BackLog'!$D$9:$D$86, 0))</f>
        <v>User</v>
      </c>
      <c r="E20" s="50" t="s">
        <v>65</v>
      </c>
      <c r="F20" s="57" t="str">
        <f>VLOOKUP(E20, 'Product BackLog'!$D$9:$J$86, 2,0)</f>
        <v>Để tạo danh sách mua hàng</v>
      </c>
      <c r="G20" s="50" t="str">
        <f t="array" ref="G20">INDEX('Product BackLog'!$B$9:$B$86, MATCH(E20,'Product BackLog'!$D$9:$D$86, 0))</f>
        <v>RQ15</v>
      </c>
      <c r="H20" s="57">
        <f>VLOOKUP(G20, 'Product BackLog'!$B$9:$J$86, 5,0)</f>
        <v>3</v>
      </c>
      <c r="I20" s="57" t="str">
        <f>VLOOKUP(G20, 'Product BackLog'!$B$9:$J$86, 6,0)</f>
        <v>High</v>
      </c>
      <c r="J20" s="58">
        <v>2.0</v>
      </c>
      <c r="K20" s="57" t="str">
        <f>VLOOKUP(G20, 'Product BackLog'!$B$9:$J$86, 8,0)</f>
        <v>Mới</v>
      </c>
      <c r="L20" s="57" t="str">
        <f>VLOOKUP(G20, 'Product BackLog'!$B$9:$J$86, 9,0)</f>
        <v/>
      </c>
      <c r="M20" s="52"/>
      <c r="N20" s="73"/>
      <c r="O20" s="73"/>
      <c r="P20" s="73"/>
      <c r="Q20" s="73"/>
      <c r="R20" s="73"/>
      <c r="S20" s="73"/>
      <c r="T20" s="73"/>
      <c r="U20" s="73"/>
      <c r="V20" s="73"/>
      <c r="W20" s="73"/>
      <c r="X20" s="73"/>
      <c r="Y20" s="52"/>
      <c r="Z20" s="52"/>
    </row>
    <row r="21" ht="20.25" customHeight="1">
      <c r="A21" s="52"/>
      <c r="B21" s="62"/>
      <c r="C21" s="62"/>
      <c r="D21" s="50" t="str">
        <f t="array" ref="D21">INDEX('Product BackLog'!$C$9:$C$86, MATCH(E21,'Product BackLog'!$D$9:$D$86, 0))</f>
        <v>User</v>
      </c>
      <c r="E21" s="50" t="s">
        <v>71</v>
      </c>
      <c r="F21" s="57" t="str">
        <f>VLOOKUP(E21, 'Product BackLog'!$D$9:$J$86, 2,0)</f>
        <v>Thêm hoặc bớt sản phẩm đơn hàng có trong giỏ hàng</v>
      </c>
      <c r="G21" s="50" t="str">
        <f t="array" ref="G21">INDEX('Product BackLog'!$B$9:$B$86, MATCH(E21,'Product BackLog'!$D$9:$D$86, 0))</f>
        <v>RQ17</v>
      </c>
      <c r="H21" s="57">
        <f>VLOOKUP(G21, 'Product BackLog'!$B$9:$J$86, 5,0)</f>
        <v>4</v>
      </c>
      <c r="I21" s="57" t="str">
        <f>VLOOKUP(G21, 'Product BackLog'!$B$9:$J$86, 6,0)</f>
        <v>Medium</v>
      </c>
      <c r="J21" s="58">
        <v>2.0</v>
      </c>
      <c r="K21" s="57" t="str">
        <f>VLOOKUP(G21, 'Product BackLog'!$B$9:$J$86, 8,0)</f>
        <v>Mới</v>
      </c>
      <c r="L21" s="57" t="str">
        <f>VLOOKUP(G21, 'Product BackLog'!$B$9:$J$86, 9,0)</f>
        <v>Món ăn không thể giảm xuống 0</v>
      </c>
      <c r="M21" s="52"/>
      <c r="N21" s="73"/>
      <c r="O21" s="73"/>
      <c r="P21" s="73"/>
      <c r="Q21" s="73"/>
      <c r="R21" s="73"/>
      <c r="S21" s="73"/>
      <c r="T21" s="73"/>
      <c r="U21" s="73"/>
      <c r="V21" s="73"/>
      <c r="W21" s="73"/>
      <c r="X21" s="73"/>
      <c r="Y21" s="52"/>
      <c r="Z21" s="52"/>
    </row>
    <row r="22" ht="15.75" customHeight="1">
      <c r="A22" s="52"/>
      <c r="B22" s="62"/>
      <c r="C22" s="62"/>
      <c r="D22" s="50" t="str">
        <f t="array" ref="D22">INDEX('Product BackLog'!$C$9:$C$86, MATCH(E22,'Product BackLog'!$D$9:$D$86, 0))</f>
        <v>User</v>
      </c>
      <c r="E22" s="50" t="s">
        <v>68</v>
      </c>
      <c r="F22" s="57" t="str">
        <f>VLOOKUP(E22, 'Product BackLog'!$D$9:$J$86, 2,0)</f>
        <v>Để tôi có thể biết bản thân mình đã thêm 1 vật phẩm vào giỏ hàng</v>
      </c>
      <c r="G22" s="50" t="str">
        <f t="array" ref="G22">INDEX('Product BackLog'!$B$9:$B$86, MATCH(E22,'Product BackLog'!$D$9:$D$86, 0))</f>
        <v>RQ16</v>
      </c>
      <c r="H22" s="57">
        <f>VLOOKUP(G22, 'Product BackLog'!$B$9:$J$86, 5,0)</f>
        <v>3</v>
      </c>
      <c r="I22" s="57" t="str">
        <f>VLOOKUP(G22, 'Product BackLog'!$B$9:$J$86, 6,0)</f>
        <v>Low</v>
      </c>
      <c r="J22" s="58">
        <v>2.0</v>
      </c>
      <c r="K22" s="57" t="str">
        <f>VLOOKUP(G22, 'Product BackLog'!$B$9:$J$86, 8,0)</f>
        <v>Mới</v>
      </c>
      <c r="L22" s="57" t="str">
        <f>VLOOKUP(G22, 'Product BackLog'!$B$9:$J$86, 9,0)</f>
        <v/>
      </c>
      <c r="M22" s="52"/>
      <c r="N22" s="73"/>
      <c r="O22" s="73"/>
      <c r="P22" s="73"/>
      <c r="Q22" s="73"/>
      <c r="R22" s="73"/>
      <c r="S22" s="73"/>
      <c r="T22" s="73"/>
      <c r="U22" s="73"/>
      <c r="V22" s="73"/>
      <c r="W22" s="73"/>
      <c r="X22" s="73"/>
      <c r="Y22" s="52"/>
      <c r="Z22" s="52"/>
    </row>
    <row r="23" ht="15.75" customHeight="1">
      <c r="A23" s="52"/>
      <c r="B23" s="62"/>
      <c r="C23" s="10"/>
      <c r="D23" s="50" t="str">
        <f t="array" ref="D23">INDEX('Product BackLog'!$C$9:$C$86, MATCH(E23,'Product BackLog'!$D$9:$D$86, 0))</f>
        <v>User</v>
      </c>
      <c r="E23" s="51" t="s">
        <v>75</v>
      </c>
      <c r="F23" s="57" t="str">
        <f>VLOOKUP(E23, 'Product BackLog'!$D$9:$J$86, 2,0)</f>
        <v>Xóa 1 món ăn của giỏ hàng</v>
      </c>
      <c r="G23" s="50" t="str">
        <f t="array" ref="G23">INDEX('Product BackLog'!$B$9:$B$86, MATCH(E23,'Product BackLog'!$D$9:$D$86, 0))</f>
        <v>RQ18</v>
      </c>
      <c r="H23" s="57">
        <f>VLOOKUP(G23, 'Product BackLog'!$B$9:$J$86, 5,0)</f>
        <v>4</v>
      </c>
      <c r="I23" s="57" t="str">
        <f>VLOOKUP(G23, 'Product BackLog'!$B$9:$J$86, 6,0)</f>
        <v>Low</v>
      </c>
      <c r="J23" s="58">
        <v>2.0</v>
      </c>
      <c r="K23" s="57" t="str">
        <f>VLOOKUP(G23, 'Product BackLog'!$B$9:$J$86, 8,0)</f>
        <v>Mới</v>
      </c>
      <c r="L23" s="57" t="str">
        <f>VLOOKUP(G23, 'Product BackLog'!$B$9:$J$86, 9,0)</f>
        <v>Không quan trọng số lượng khi bị xóa</v>
      </c>
      <c r="M23" s="52"/>
      <c r="N23" s="73"/>
      <c r="O23" s="73"/>
      <c r="P23" s="73"/>
      <c r="Q23" s="73"/>
      <c r="R23" s="73"/>
      <c r="S23" s="73"/>
      <c r="T23" s="73"/>
      <c r="U23" s="73"/>
      <c r="V23" s="73"/>
      <c r="W23" s="73"/>
      <c r="X23" s="73"/>
      <c r="Y23" s="52"/>
      <c r="Z23" s="52"/>
    </row>
    <row r="24" ht="15.75" customHeight="1">
      <c r="A24" s="52"/>
      <c r="B24" s="56" t="s">
        <v>322</v>
      </c>
      <c r="C24" s="56" t="s">
        <v>323</v>
      </c>
      <c r="D24" s="50" t="str">
        <f t="array" ref="D24">INDEX('Product BackLog'!$C$9:$C$86, MATCH(E24,'Product BackLog'!$D$9:$D$86, 0))</f>
        <v>User</v>
      </c>
      <c r="E24" s="50" t="s">
        <v>86</v>
      </c>
      <c r="F24" s="57" t="str">
        <f>VLOOKUP(E24, 'Product BackLog'!$D$9:$J$86, 2,0)</f>
        <v>Để tôi xác nhận đơn hàng</v>
      </c>
      <c r="G24" s="50" t="str">
        <f t="array" ref="G24">INDEX('Product BackLog'!$B$9:$B$86, MATCH(E24,'Product BackLog'!$D$9:$D$86, 0))</f>
        <v>RQ21</v>
      </c>
      <c r="H24" s="57">
        <f>VLOOKUP(G24, 'Product BackLog'!$B$9:$J$86, 5,0)</f>
        <v>3</v>
      </c>
      <c r="I24" s="57" t="str">
        <f>VLOOKUP(G24, 'Product BackLog'!$B$9:$J$86, 6,0)</f>
        <v>Medium</v>
      </c>
      <c r="J24" s="58">
        <v>2.0</v>
      </c>
      <c r="K24" s="57" t="str">
        <f>VLOOKUP(G24, 'Product BackLog'!$B$9:$J$86, 8,0)</f>
        <v>Mới</v>
      </c>
      <c r="L24" s="57" t="str">
        <f>VLOOKUP(G24, 'Product BackLog'!$B$9:$J$86, 9,0)</f>
        <v/>
      </c>
      <c r="M24" s="52"/>
      <c r="N24" s="73"/>
      <c r="O24" s="73"/>
      <c r="P24" s="73"/>
      <c r="Q24" s="73"/>
      <c r="R24" s="73"/>
      <c r="S24" s="73"/>
      <c r="T24" s="73"/>
      <c r="U24" s="73"/>
      <c r="V24" s="73"/>
      <c r="W24" s="73"/>
      <c r="X24" s="73"/>
      <c r="Y24" s="52"/>
      <c r="Z24" s="52"/>
    </row>
    <row r="25" ht="15.75" customHeight="1">
      <c r="A25" s="52"/>
      <c r="B25" s="74"/>
      <c r="C25" s="62"/>
      <c r="D25" s="50" t="str">
        <f t="array" ref="D25">INDEX('Product BackLog'!$C$9:$C$86, MATCH(E25,'Product BackLog'!$D$9:$D$86, 0))</f>
        <v>User</v>
      </c>
      <c r="E25" s="50" t="s">
        <v>89</v>
      </c>
      <c r="F25" s="57" t="str">
        <f>VLOOKUP(E25, 'Product BackLog'!$D$9:$J$86, 2,0)</f>
        <v>Để người dùng nhập lại thông tin như nơi vận chuyển hoặc họ tên người nhận vì mục đích cá nhân</v>
      </c>
      <c r="G25" s="50" t="str">
        <f t="array" ref="G25">INDEX('Product BackLog'!$B$9:$B$86, MATCH(E25,'Product BackLog'!$D$9:$D$86, 0))</f>
        <v>RQ22</v>
      </c>
      <c r="H25" s="57">
        <f>VLOOKUP(G25, 'Product BackLog'!$B$9:$J$86, 5,0)</f>
        <v>3</v>
      </c>
      <c r="I25" s="57" t="str">
        <f>VLOOKUP(G25, 'Product BackLog'!$B$9:$J$86, 6,0)</f>
        <v>Medium</v>
      </c>
      <c r="J25" s="58">
        <v>2.0</v>
      </c>
      <c r="K25" s="57" t="str">
        <f>VLOOKUP(G25, 'Product BackLog'!$B$9:$J$86, 8,0)</f>
        <v>Mới</v>
      </c>
      <c r="L25" s="57" t="str">
        <f>VLOOKUP(G25, 'Product BackLog'!$B$9:$J$86, 9,0)</f>
        <v>Có đầy đủ thông tin mới cho qua xác nhận phương thức thanh toán</v>
      </c>
      <c r="M25" s="52"/>
      <c r="N25" s="73"/>
      <c r="O25" s="73"/>
      <c r="P25" s="73"/>
      <c r="Q25" s="73"/>
      <c r="R25" s="73"/>
      <c r="S25" s="73"/>
      <c r="T25" s="73"/>
      <c r="U25" s="73"/>
      <c r="V25" s="73"/>
      <c r="W25" s="73"/>
      <c r="X25" s="73"/>
      <c r="Y25" s="52"/>
      <c r="Z25" s="52"/>
    </row>
    <row r="26" ht="15.75" customHeight="1">
      <c r="A26" s="52"/>
      <c r="B26" s="74"/>
      <c r="C26" s="62"/>
      <c r="D26" s="50" t="str">
        <f t="array" ref="D26">INDEX('Product BackLog'!$C$9:$C$86, MATCH(E26,'Product BackLog'!$D$9:$D$86, 0))</f>
        <v>User</v>
      </c>
      <c r="E26" s="51" t="s">
        <v>79</v>
      </c>
      <c r="F26" s="57" t="str">
        <f>VLOOKUP(E26, 'Product BackLog'!$D$9:$J$86, 2,0)</f>
        <v>Giúp người dùng có nhiều lựa chọn thanh toán</v>
      </c>
      <c r="G26" s="50" t="str">
        <f t="array" ref="G26">INDEX('Product BackLog'!$B$9:$B$86, MATCH(E26,'Product BackLog'!$D$9:$D$86, 0))</f>
        <v>RQ19</v>
      </c>
      <c r="H26" s="57">
        <f>VLOOKUP(G26, 'Product BackLog'!$B$9:$J$86, 5,0)</f>
        <v>1</v>
      </c>
      <c r="I26" s="57" t="str">
        <f>VLOOKUP(G26, 'Product BackLog'!$B$9:$J$86, 6,0)</f>
        <v>High</v>
      </c>
      <c r="J26" s="58">
        <v>2.0</v>
      </c>
      <c r="K26" s="57" t="str">
        <f>VLOOKUP(G26, 'Product BackLog'!$B$9:$J$86, 8,0)</f>
        <v>Mới</v>
      </c>
      <c r="L26" s="57" t="str">
        <f>VLOOKUP(G26, 'Product BackLog'!$B$9:$J$86, 9,0)</f>
        <v>Có ít nhất từ 2 -3 phương thức thanh toán</v>
      </c>
      <c r="M26" s="52"/>
      <c r="N26" s="73"/>
      <c r="O26" s="73"/>
      <c r="P26" s="73"/>
      <c r="Q26" s="73"/>
      <c r="R26" s="73"/>
      <c r="S26" s="73"/>
      <c r="T26" s="73"/>
      <c r="U26" s="73"/>
      <c r="V26" s="73"/>
      <c r="W26" s="73"/>
      <c r="X26" s="73"/>
      <c r="Y26" s="52"/>
      <c r="Z26" s="52"/>
    </row>
    <row r="27" ht="15.75" customHeight="1">
      <c r="A27" s="52"/>
      <c r="B27" s="74"/>
      <c r="C27" s="62"/>
      <c r="D27" s="50" t="str">
        <f t="array" ref="D27">INDEX('Product BackLog'!$C$9:$C$86, MATCH(E27,'Product BackLog'!$D$9:$D$86, 0))</f>
        <v>User</v>
      </c>
      <c r="E27" s="50" t="s">
        <v>83</v>
      </c>
      <c r="F27" s="57" t="str">
        <f>VLOOKUP(E27, 'Product BackLog'!$D$9:$J$86, 2,0)</f>
        <v>Giúp người dùng nhanh chóng chọn ra phương thức thanh toán của bản thân</v>
      </c>
      <c r="G27" s="50" t="str">
        <f t="array" ref="G27">INDEX('Product BackLog'!$B$9:$B$86, MATCH(E27,'Product BackLog'!$D$9:$D$86, 0))</f>
        <v>RQ20</v>
      </c>
      <c r="H27" s="57">
        <f>VLOOKUP(G27, 'Product BackLog'!$B$9:$J$86, 5,0)</f>
        <v>5</v>
      </c>
      <c r="I27" s="57" t="str">
        <f>VLOOKUP(G27, 'Product BackLog'!$B$9:$J$86, 6,0)</f>
        <v>High</v>
      </c>
      <c r="J27" s="58">
        <v>2.0</v>
      </c>
      <c r="K27" s="57" t="str">
        <f>VLOOKUP(G27, 'Product BackLog'!$B$9:$J$86, 8,0)</f>
        <v>Mới</v>
      </c>
      <c r="L27" s="57" t="str">
        <f>VLOOKUP(G27, 'Product BackLog'!$B$9:$J$86, 9,0)</f>
        <v/>
      </c>
      <c r="M27" s="52"/>
      <c r="N27" s="73"/>
      <c r="O27" s="73"/>
      <c r="P27" s="73"/>
      <c r="Q27" s="73"/>
      <c r="R27" s="73"/>
      <c r="S27" s="73"/>
      <c r="T27" s="73"/>
      <c r="U27" s="73"/>
      <c r="V27" s="73"/>
      <c r="W27" s="73"/>
      <c r="X27" s="73"/>
      <c r="Y27" s="52"/>
      <c r="Z27" s="52"/>
    </row>
    <row r="28" ht="15.75" customHeight="1">
      <c r="A28" s="52"/>
      <c r="B28" s="75"/>
      <c r="C28" s="10"/>
      <c r="D28" s="50" t="str">
        <f t="array" ref="D28">INDEX('Product BackLog'!$C$9:$C$86, MATCH(E28,'Product BackLog'!$D$9:$D$86, 0))</f>
        <v>User</v>
      </c>
      <c r="E28" s="76" t="s">
        <v>93</v>
      </c>
      <c r="F28" s="57" t="str">
        <f>VLOOKUP(E28, 'Product BackLog'!$D$9:$J$86, 2,0)</f>
        <v>Cho người dùng xác định phương thức thanh toán mà họ muốn sử dụng cho hóa đơn này</v>
      </c>
      <c r="G28" s="50" t="str">
        <f t="array" ref="G28">INDEX('Product BackLog'!$B$9:$B$86, MATCH(E28,'Product BackLog'!$D$9:$D$86, 0))</f>
        <v>RQ23</v>
      </c>
      <c r="H28" s="57">
        <f>VLOOKUP(G28, 'Product BackLog'!$B$9:$J$86, 5,0)</f>
        <v>4</v>
      </c>
      <c r="I28" s="57" t="str">
        <f>VLOOKUP(G28, 'Product BackLog'!$B$9:$J$86, 6,0)</f>
        <v>Medium</v>
      </c>
      <c r="J28" s="58">
        <v>2.0</v>
      </c>
      <c r="K28" s="57" t="str">
        <f>VLOOKUP(G28, 'Product BackLog'!$B$9:$J$86, 8,0)</f>
        <v>Mới</v>
      </c>
      <c r="L28" s="57" t="str">
        <f>VLOOKUP(G28, 'Product BackLog'!$B$9:$J$86, 9,0)</f>
        <v>Hiện tại chỉ có thể dùng phương thức thanh toán trực tiếp, giá thành cao hơn 10%</v>
      </c>
      <c r="M28" s="52"/>
      <c r="N28" s="73"/>
      <c r="O28" s="73"/>
      <c r="P28" s="73"/>
      <c r="Q28" s="73"/>
      <c r="R28" s="73"/>
      <c r="S28" s="73"/>
      <c r="T28" s="73"/>
      <c r="U28" s="73"/>
      <c r="V28" s="73"/>
      <c r="W28" s="73"/>
      <c r="X28" s="73"/>
      <c r="Y28" s="52"/>
      <c r="Z28" s="52"/>
    </row>
    <row r="29" ht="15.75" customHeight="1">
      <c r="A29" s="52"/>
      <c r="B29" s="56" t="s">
        <v>324</v>
      </c>
      <c r="C29" s="77" t="s">
        <v>325</v>
      </c>
      <c r="D29" s="50" t="str">
        <f t="array" ref="D29">INDEX('Product BackLog'!$C$9:$C$86, MATCH(E29,'Product BackLog'!$D$9:$D$86, 0))</f>
        <v>User</v>
      </c>
      <c r="E29" s="50" t="s">
        <v>110</v>
      </c>
      <c r="F29" s="57" t="str">
        <f>VLOOKUP(E29, 'Product BackLog'!$D$9:$J$86, 2,0)</f>
        <v>Để yêu cầu người quản lý ứng dụng xử lý một lỗi, vấn đề mà họ đang gặp phải</v>
      </c>
      <c r="G29" s="50" t="str">
        <f t="array" ref="G29">INDEX('Product BackLog'!$B$9:$B$86, MATCH(E29,'Product BackLog'!$D$9:$D$86, 0))</f>
        <v>RQ28</v>
      </c>
      <c r="H29" s="57">
        <f>VLOOKUP(G29, 'Product BackLog'!$B$9:$J$86, 5,0)</f>
        <v>6</v>
      </c>
      <c r="I29" s="57" t="str">
        <f>VLOOKUP(G29, 'Product BackLog'!$B$9:$J$86, 6,0)</f>
        <v>Medium</v>
      </c>
      <c r="J29" s="58">
        <v>2.0</v>
      </c>
      <c r="K29" s="57" t="str">
        <f>VLOOKUP(G29, 'Product BackLog'!$B$9:$J$86, 8,0)</f>
        <v>Mới</v>
      </c>
      <c r="L29" s="57" t="str">
        <f>VLOOKUP(G29, 'Product BackLog'!$B$9:$J$86, 9,0)</f>
        <v/>
      </c>
      <c r="M29" s="52"/>
      <c r="N29" s="73"/>
      <c r="O29" s="73"/>
      <c r="P29" s="73"/>
      <c r="Q29" s="73"/>
      <c r="R29" s="73"/>
      <c r="S29" s="73"/>
      <c r="T29" s="73"/>
      <c r="U29" s="73"/>
      <c r="V29" s="73"/>
      <c r="W29" s="73"/>
      <c r="X29" s="73"/>
      <c r="Y29" s="52"/>
      <c r="Z29" s="52"/>
    </row>
    <row r="30" ht="15.75" customHeight="1">
      <c r="A30" s="52"/>
      <c r="B30" s="62"/>
      <c r="C30" s="62"/>
      <c r="D30" s="50" t="str">
        <f t="array" ref="D30">INDEX('Product BackLog'!$C$9:$C$86, MATCH(E30,'Product BackLog'!$D$9:$D$86, 0))</f>
        <v>User</v>
      </c>
      <c r="E30" s="50" t="s">
        <v>101</v>
      </c>
      <c r="F30" s="57" t="str">
        <f>VLOOKUP(E30, 'Product BackLog'!$D$9:$J$86, 2,0)</f>
        <v>Để khách hàng có thể thay đổi giao diện theo ý thích</v>
      </c>
      <c r="G30" s="50" t="str">
        <f t="array" ref="G30">INDEX('Product BackLog'!$B$9:$B$86, MATCH(E30,'Product BackLog'!$D$9:$D$86, 0))</f>
        <v>RQ25</v>
      </c>
      <c r="H30" s="57">
        <f>VLOOKUP(G30, 'Product BackLog'!$B$9:$J$86, 5,0)</f>
        <v>6</v>
      </c>
      <c r="I30" s="57" t="str">
        <f>VLOOKUP(G30, 'Product BackLog'!$B$9:$J$86, 6,0)</f>
        <v>Low</v>
      </c>
      <c r="J30" s="58">
        <v>2.0</v>
      </c>
      <c r="K30" s="57" t="str">
        <f>VLOOKUP(G30, 'Product BackLog'!$B$9:$J$86, 8,0)</f>
        <v>Mới</v>
      </c>
      <c r="L30" s="57" t="str">
        <f>VLOOKUP(G30, 'Product BackLog'!$B$9:$J$86, 9,0)</f>
        <v/>
      </c>
      <c r="M30" s="52"/>
      <c r="N30" s="73"/>
      <c r="O30" s="73"/>
      <c r="P30" s="73"/>
      <c r="Q30" s="73"/>
      <c r="R30" s="73"/>
      <c r="S30" s="73"/>
      <c r="T30" s="73"/>
      <c r="U30" s="73"/>
      <c r="V30" s="73"/>
      <c r="W30" s="73"/>
      <c r="X30" s="73"/>
      <c r="Y30" s="52"/>
      <c r="Z30" s="52"/>
    </row>
    <row r="31" ht="15.75" customHeight="1">
      <c r="A31" s="52"/>
      <c r="B31" s="62"/>
      <c r="C31" s="62"/>
      <c r="D31" s="50" t="str">
        <f t="array" ref="D31">INDEX('Product BackLog'!$C$9:$C$86, MATCH(E31,'Product BackLog'!$D$9:$D$86, 0))</f>
        <v>User</v>
      </c>
      <c r="E31" s="50" t="s">
        <v>104</v>
      </c>
      <c r="F31" s="57" t="str">
        <f>VLOOKUP(E31, 'Product BackLog'!$D$9:$J$86, 2,0)</f>
        <v>Cung cấp quyền đưa thông báo của ứng dụng đến tôi</v>
      </c>
      <c r="G31" s="50" t="str">
        <f t="array" ref="G31">INDEX('Product BackLog'!$B$9:$B$86, MATCH(E31,'Product BackLog'!$D$9:$D$86, 0))</f>
        <v>RQ26</v>
      </c>
      <c r="H31" s="57">
        <f>VLOOKUP(G31, 'Product BackLog'!$B$9:$J$86, 5,0)</f>
        <v>6</v>
      </c>
      <c r="I31" s="57" t="str">
        <f>VLOOKUP(G31, 'Product BackLog'!$B$9:$J$86, 6,0)</f>
        <v>Low</v>
      </c>
      <c r="J31" s="58">
        <v>2.0</v>
      </c>
      <c r="K31" s="57" t="str">
        <f>VLOOKUP(G31, 'Product BackLog'!$B$9:$J$86, 8,0)</f>
        <v>Mới</v>
      </c>
      <c r="L31" s="57" t="str">
        <f>VLOOKUP(G31, 'Product BackLog'!$B$9:$J$86, 9,0)</f>
        <v/>
      </c>
      <c r="M31" s="52"/>
      <c r="N31" s="73"/>
      <c r="O31" s="73"/>
      <c r="P31" s="73"/>
      <c r="Q31" s="73"/>
      <c r="R31" s="73"/>
      <c r="S31" s="73"/>
      <c r="T31" s="73"/>
      <c r="U31" s="73"/>
      <c r="V31" s="73"/>
      <c r="W31" s="73"/>
      <c r="X31" s="73"/>
      <c r="Y31" s="52"/>
      <c r="Z31" s="52"/>
    </row>
    <row r="32" ht="15.75" customHeight="1">
      <c r="A32" s="52"/>
      <c r="B32" s="62"/>
      <c r="C32" s="10"/>
      <c r="D32" s="50" t="str">
        <f t="array" ref="D32">INDEX('Product BackLog'!$C$9:$C$86, MATCH(E32,'Product BackLog'!$D$9:$D$86, 0))</f>
        <v>User</v>
      </c>
      <c r="E32" s="50" t="s">
        <v>107</v>
      </c>
      <c r="F32" s="57" t="str">
        <f>VLOOKUP(E32, 'Product BackLog'!$D$9:$J$86, 2,0)</f>
        <v>Để thông báo thông tin với người sử dụng về các chương trình trên phần statusbar</v>
      </c>
      <c r="G32" s="50" t="str">
        <f t="array" ref="G32">INDEX('Product BackLog'!$B$9:$B$86, MATCH(E32,'Product BackLog'!$D$9:$D$86, 0))</f>
        <v>RQ27</v>
      </c>
      <c r="H32" s="57">
        <f>VLOOKUP(G32, 'Product BackLog'!$B$9:$J$86, 5,0)</f>
        <v>4</v>
      </c>
      <c r="I32" s="57" t="str">
        <f>VLOOKUP(G32, 'Product BackLog'!$B$9:$J$86, 6,0)</f>
        <v>Medium</v>
      </c>
      <c r="J32" s="58">
        <v>2.0</v>
      </c>
      <c r="K32" s="57" t="str">
        <f>VLOOKUP(G32, 'Product BackLog'!$B$9:$J$86, 8,0)</f>
        <v>Mới</v>
      </c>
      <c r="L32" s="57" t="str">
        <f>VLOOKUP(G32, 'Product BackLog'!$B$9:$J$86, 9,0)</f>
        <v/>
      </c>
      <c r="M32" s="52"/>
      <c r="N32" s="73"/>
      <c r="O32" s="73"/>
      <c r="P32" s="73"/>
      <c r="Q32" s="73"/>
      <c r="R32" s="73"/>
      <c r="S32" s="73"/>
      <c r="T32" s="73"/>
      <c r="U32" s="73"/>
      <c r="V32" s="73"/>
      <c r="W32" s="73"/>
      <c r="X32" s="73"/>
      <c r="Y32" s="52"/>
      <c r="Z32" s="52"/>
    </row>
    <row r="33" ht="15.75" customHeight="1">
      <c r="A33" s="52"/>
      <c r="B33" s="56" t="s">
        <v>326</v>
      </c>
      <c r="C33" s="78" t="s">
        <v>327</v>
      </c>
      <c r="D33" s="50" t="str">
        <f t="array" ref="D33">INDEX('Product BackLog'!$C$9:$C$86, MATCH(E33,'Product BackLog'!$D$9:$D$86, 0))</f>
        <v>User</v>
      </c>
      <c r="E33" s="46" t="s">
        <v>113</v>
      </c>
      <c r="F33" s="57" t="str">
        <f>VLOOKUP(E33, 'Product BackLog'!$D$9:$J$86, 2,0)</f>
        <v>Để chia sẻ ý kiến cá nhân về nhà hàng bằng cách đánh giá từ 1 đến 5 ngôi sao</v>
      </c>
      <c r="G33" s="50" t="str">
        <f t="array" ref="G33">INDEX('Product BackLog'!$B$9:$B$86, MATCH(E33,'Product BackLog'!$D$9:$D$86, 0))</f>
        <v>RQ29</v>
      </c>
      <c r="H33" s="57">
        <f>VLOOKUP(G33, 'Product BackLog'!$B$9:$J$86, 5,0)</f>
        <v>4</v>
      </c>
      <c r="I33" s="57" t="str">
        <f>VLOOKUP(G33, 'Product BackLog'!$B$9:$J$86, 6,0)</f>
        <v>Medium</v>
      </c>
      <c r="J33" s="58">
        <v>3.0</v>
      </c>
      <c r="K33" s="57" t="str">
        <f>VLOOKUP(G33, 'Product BackLog'!$B$9:$J$86, 8,0)</f>
        <v>Mới</v>
      </c>
      <c r="L33" s="57" t="str">
        <f>VLOOKUP(G33, 'Product BackLog'!$B$9:$J$86, 9,0)</f>
        <v>Chỉ cho phép người từng sử dụng dịch vụ của nhà hàng được đánh giá</v>
      </c>
      <c r="M33" s="52"/>
      <c r="N33" s="52"/>
      <c r="O33" s="52"/>
      <c r="P33" s="52"/>
      <c r="Q33" s="52"/>
      <c r="R33" s="52"/>
      <c r="S33" s="52"/>
      <c r="T33" s="52"/>
      <c r="U33" s="52"/>
      <c r="V33" s="52"/>
      <c r="W33" s="52"/>
      <c r="X33" s="52"/>
      <c r="Y33" s="52"/>
      <c r="Z33" s="52"/>
    </row>
    <row r="34" ht="15.75" customHeight="1">
      <c r="A34" s="52"/>
      <c r="B34" s="62"/>
      <c r="C34" s="62"/>
      <c r="D34" s="50" t="str">
        <f t="array" ref="D34">INDEX('Product BackLog'!$C$9:$C$86, MATCH(E34,'Product BackLog'!$D$9:$D$86, 0))</f>
        <v>User</v>
      </c>
      <c r="E34" s="46" t="s">
        <v>117</v>
      </c>
      <c r="F34" s="57" t="str">
        <f>VLOOKUP(E34, 'Product BackLog'!$D$9:$J$86, 2,0)</f>
        <v>Để chia sẻ ý kiến cá nhân về món ăn bằng cách đánh giá từ 1 đến 5 ngôi sao</v>
      </c>
      <c r="G34" s="50" t="str">
        <f t="array" ref="G34">INDEX('Product BackLog'!$B$9:$B$86, MATCH(E34,'Product BackLog'!$D$9:$D$86, 0))</f>
        <v>RQ30</v>
      </c>
      <c r="H34" s="57">
        <f>VLOOKUP(G34, 'Product BackLog'!$B$9:$J$86, 5,0)</f>
        <v>4</v>
      </c>
      <c r="I34" s="57" t="str">
        <f>VLOOKUP(G34, 'Product BackLog'!$B$9:$J$86, 6,0)</f>
        <v>Medium</v>
      </c>
      <c r="J34" s="58">
        <v>3.0</v>
      </c>
      <c r="K34" s="57" t="str">
        <f>VLOOKUP(G34, 'Product BackLog'!$B$9:$J$86, 8,0)</f>
        <v>Mới</v>
      </c>
      <c r="L34" s="57" t="str">
        <f>VLOOKUP(G34, 'Product BackLog'!$B$9:$J$86, 9,0)</f>
        <v/>
      </c>
      <c r="M34" s="52"/>
      <c r="N34" s="52"/>
      <c r="O34" s="52"/>
      <c r="P34" s="52"/>
      <c r="Q34" s="52"/>
      <c r="R34" s="52"/>
      <c r="S34" s="52"/>
      <c r="T34" s="52"/>
      <c r="U34" s="52"/>
      <c r="V34" s="52"/>
      <c r="W34" s="52"/>
      <c r="X34" s="52"/>
      <c r="Y34" s="52"/>
      <c r="Z34" s="52"/>
    </row>
    <row r="35" ht="15.75" customHeight="1">
      <c r="A35" s="52"/>
      <c r="B35" s="62"/>
      <c r="C35" s="62"/>
      <c r="D35" s="50" t="str">
        <f t="array" ref="D35">INDEX('Product BackLog'!$C$9:$C$86, MATCH(E35,'Product BackLog'!$D$9:$D$86, 0))</f>
        <v>User</v>
      </c>
      <c r="E35" s="48" t="s">
        <v>120</v>
      </c>
      <c r="F35" s="57" t="str">
        <f>VLOOKUP(E35, 'Product BackLog'!$D$9:$J$86, 2,0)</f>
        <v>Để thay đổi ý kiến đánh giá về nhà hàng</v>
      </c>
      <c r="G35" s="50" t="str">
        <f t="array" ref="G35">INDEX('Product BackLog'!$B$9:$B$86, MATCH(E35,'Product BackLog'!$D$9:$D$86, 0))</f>
        <v>RQ31</v>
      </c>
      <c r="H35" s="57">
        <f>VLOOKUP(G35, 'Product BackLog'!$B$9:$J$86, 5,0)</f>
        <v>6</v>
      </c>
      <c r="I35" s="57" t="str">
        <f>VLOOKUP(G35, 'Product BackLog'!$B$9:$J$86, 6,0)</f>
        <v>Medium</v>
      </c>
      <c r="J35" s="58">
        <v>3.0</v>
      </c>
      <c r="K35" s="57" t="str">
        <f>VLOOKUP(G35, 'Product BackLog'!$B$9:$J$86, 8,0)</f>
        <v>Mới</v>
      </c>
      <c r="L35" s="57" t="str">
        <f>VLOOKUP(G35, 'Product BackLog'!$B$9:$J$86, 9,0)</f>
        <v/>
      </c>
      <c r="M35" s="52"/>
      <c r="N35" s="52"/>
      <c r="O35" s="52"/>
      <c r="P35" s="52"/>
      <c r="Q35" s="52"/>
      <c r="R35" s="52"/>
      <c r="S35" s="52"/>
      <c r="T35" s="52"/>
      <c r="U35" s="52"/>
      <c r="V35" s="52"/>
      <c r="W35" s="52"/>
      <c r="X35" s="52"/>
      <c r="Y35" s="52"/>
      <c r="Z35" s="52"/>
    </row>
    <row r="36" ht="15.75" customHeight="1">
      <c r="A36" s="52"/>
      <c r="B36" s="62"/>
      <c r="C36" s="62"/>
      <c r="D36" s="50" t="str">
        <f t="array" ref="D36">INDEX('Product BackLog'!$C$9:$C$86, MATCH(E36,'Product BackLog'!$D$9:$D$86, 0))</f>
        <v>User</v>
      </c>
      <c r="E36" s="48" t="s">
        <v>123</v>
      </c>
      <c r="F36" s="57" t="str">
        <f>VLOOKUP(E36, 'Product BackLog'!$D$9:$J$86, 2,0)</f>
        <v>Để thay đổi ý kiến đánh giá về món ăn</v>
      </c>
      <c r="G36" s="50" t="str">
        <f t="array" ref="G36">INDEX('Product BackLog'!$B$9:$B$86, MATCH(E36,'Product BackLog'!$D$9:$D$86, 0))</f>
        <v>RQ32</v>
      </c>
      <c r="H36" s="57">
        <f>VLOOKUP(G36, 'Product BackLog'!$B$9:$J$86, 5,0)</f>
        <v>6</v>
      </c>
      <c r="I36" s="57" t="str">
        <f>VLOOKUP(G36, 'Product BackLog'!$B$9:$J$86, 6,0)</f>
        <v>Medium</v>
      </c>
      <c r="J36" s="58">
        <v>3.0</v>
      </c>
      <c r="K36" s="57" t="str">
        <f>VLOOKUP(G36, 'Product BackLog'!$B$9:$J$86, 8,0)</f>
        <v>Mới</v>
      </c>
      <c r="L36" s="57" t="str">
        <f>VLOOKUP(G36, 'Product BackLog'!$B$9:$J$86, 9,0)</f>
        <v/>
      </c>
      <c r="M36" s="52"/>
      <c r="N36" s="52"/>
      <c r="O36" s="52"/>
      <c r="P36" s="52"/>
      <c r="Q36" s="52"/>
      <c r="R36" s="52"/>
      <c r="S36" s="52"/>
      <c r="T36" s="52"/>
      <c r="U36" s="52"/>
      <c r="V36" s="52"/>
      <c r="W36" s="52"/>
      <c r="X36" s="52"/>
      <c r="Y36" s="52"/>
      <c r="Z36" s="52"/>
    </row>
    <row r="37" ht="15.75" customHeight="1">
      <c r="A37" s="52"/>
      <c r="B37" s="62"/>
      <c r="C37" s="62"/>
      <c r="D37" s="50" t="str">
        <f t="array" ref="D37">INDEX('Product BackLog'!$C$9:$C$86, MATCH(E37,'Product BackLog'!$D$9:$D$86, 0))</f>
        <v>User</v>
      </c>
      <c r="E37" s="48" t="s">
        <v>126</v>
      </c>
      <c r="F37" s="57" t="str">
        <f>VLOOKUP(E37, 'Product BackLog'!$D$9:$J$86, 2,0)</f>
        <v>Để chia sẻ kinh nghiệm của bản thân với mọi người về món ăn cụ thể</v>
      </c>
      <c r="G37" s="50" t="str">
        <f t="array" ref="G37">INDEX('Product BackLog'!$B$9:$B$86, MATCH(E37,'Product BackLog'!$D$9:$D$86, 0))</f>
        <v>RQ33</v>
      </c>
      <c r="H37" s="57">
        <f>VLOOKUP(G37, 'Product BackLog'!$B$9:$J$86, 5,0)</f>
        <v>6</v>
      </c>
      <c r="I37" s="57" t="str">
        <f>VLOOKUP(G37, 'Product BackLog'!$B$9:$J$86, 6,0)</f>
        <v>Low</v>
      </c>
      <c r="J37" s="58">
        <v>3.0</v>
      </c>
      <c r="K37" s="57" t="str">
        <f>VLOOKUP(G37, 'Product BackLog'!$B$9:$J$86, 8,0)</f>
        <v>Mới</v>
      </c>
      <c r="L37" s="57" t="str">
        <f>VLOOKUP(G37, 'Product BackLog'!$B$9:$J$86, 9,0)</f>
        <v>Chỉ cho phép người từng mua món ăn được bình luận</v>
      </c>
      <c r="M37" s="52"/>
      <c r="N37" s="52"/>
      <c r="O37" s="52"/>
      <c r="P37" s="52"/>
      <c r="Q37" s="52"/>
      <c r="R37" s="52"/>
      <c r="S37" s="52"/>
      <c r="T37" s="52"/>
      <c r="U37" s="52"/>
      <c r="V37" s="52"/>
      <c r="W37" s="52"/>
      <c r="X37" s="52"/>
      <c r="Y37" s="52"/>
      <c r="Z37" s="52"/>
    </row>
    <row r="38" ht="15.75" customHeight="1">
      <c r="A38" s="52"/>
      <c r="B38" s="62"/>
      <c r="C38" s="62"/>
      <c r="D38" s="50" t="str">
        <f t="array" ref="D38">INDEX('Product BackLog'!$C$9:$C$86, MATCH(E38,'Product BackLog'!$D$9:$D$86, 0))</f>
        <v>User</v>
      </c>
      <c r="E38" s="48" t="s">
        <v>130</v>
      </c>
      <c r="F38" s="57" t="str">
        <f>VLOOKUP(E38, 'Product BackLog'!$D$9:$J$86, 2,0)</f>
        <v>Cho phép người dùng cập nhật ý kiến về món ăn</v>
      </c>
      <c r="G38" s="50" t="str">
        <f t="array" ref="G38">INDEX('Product BackLog'!$B$9:$B$86, MATCH(E38,'Product BackLog'!$D$9:$D$86, 0))</f>
        <v>RQ34</v>
      </c>
      <c r="H38" s="57">
        <f>VLOOKUP(G38, 'Product BackLog'!$B$9:$J$86, 5,0)</f>
        <v>6</v>
      </c>
      <c r="I38" s="57" t="str">
        <f>VLOOKUP(G38, 'Product BackLog'!$B$9:$J$86, 6,0)</f>
        <v>Low</v>
      </c>
      <c r="J38" s="58">
        <v>3.0</v>
      </c>
      <c r="K38" s="57" t="str">
        <f>VLOOKUP(G38, 'Product BackLog'!$B$9:$J$86, 8,0)</f>
        <v>Mới</v>
      </c>
      <c r="L38" s="57" t="str">
        <f>VLOOKUP(G38, 'Product BackLog'!$B$9:$J$86, 9,0)</f>
        <v/>
      </c>
      <c r="M38" s="52"/>
      <c r="N38" s="52"/>
      <c r="O38" s="52"/>
      <c r="P38" s="52"/>
      <c r="Q38" s="79"/>
      <c r="R38" s="79"/>
      <c r="S38" s="52"/>
      <c r="T38" s="52"/>
      <c r="U38" s="52"/>
      <c r="V38" s="52"/>
      <c r="W38" s="52"/>
      <c r="X38" s="52"/>
      <c r="Y38" s="52"/>
      <c r="Z38" s="52"/>
    </row>
    <row r="39" ht="15.75" customHeight="1">
      <c r="A39" s="52"/>
      <c r="B39" s="62"/>
      <c r="C39" s="10"/>
      <c r="D39" s="50" t="str">
        <f t="array" ref="D39">INDEX('Product BackLog'!$C$9:$C$86, MATCH(E39,'Product BackLog'!$D$9:$D$86, 0))</f>
        <v>User</v>
      </c>
      <c r="E39" s="48" t="s">
        <v>133</v>
      </c>
      <c r="F39" s="57" t="str">
        <f>VLOOKUP(E39, 'Product BackLog'!$D$9:$J$86, 2,0)</f>
        <v>Để xóa bình luận của bản thân về món ăn</v>
      </c>
      <c r="G39" s="50" t="str">
        <f t="array" ref="G39">INDEX('Product BackLog'!$B$9:$B$86, MATCH(E39,'Product BackLog'!$D$9:$D$86, 0))</f>
        <v>RQ35</v>
      </c>
      <c r="H39" s="57">
        <f>VLOOKUP(G39, 'Product BackLog'!$B$9:$J$86, 5,0)</f>
        <v>6</v>
      </c>
      <c r="I39" s="57" t="str">
        <f>VLOOKUP(G39, 'Product BackLog'!$B$9:$J$86, 6,0)</f>
        <v>Low</v>
      </c>
      <c r="J39" s="58">
        <v>3.0</v>
      </c>
      <c r="K39" s="57" t="str">
        <f>VLOOKUP(G39, 'Product BackLog'!$B$9:$J$86, 8,0)</f>
        <v>Mới</v>
      </c>
      <c r="L39" s="57" t="str">
        <f>VLOOKUP(G39, 'Product BackLog'!$B$9:$J$86, 9,0)</f>
        <v/>
      </c>
      <c r="M39" s="52"/>
      <c r="N39" s="52"/>
      <c r="O39" s="52"/>
      <c r="P39" s="52"/>
      <c r="Q39" s="52"/>
      <c r="R39" s="52"/>
      <c r="S39" s="52"/>
      <c r="T39" s="52"/>
      <c r="U39" s="52"/>
      <c r="V39" s="52"/>
      <c r="W39" s="52"/>
      <c r="X39" s="52"/>
      <c r="Y39" s="52"/>
      <c r="Z39" s="52"/>
    </row>
    <row r="40" ht="15.75" customHeight="1">
      <c r="A40" s="52"/>
      <c r="B40" s="56" t="s">
        <v>328</v>
      </c>
      <c r="C40" s="77" t="s">
        <v>329</v>
      </c>
      <c r="D40" s="50" t="str">
        <f t="array" ref="D40">INDEX('Product BackLog'!$C$9:$C$86, MATCH(E40,'Product BackLog'!$D$9:$D$86, 0))</f>
        <v>User</v>
      </c>
      <c r="E40" s="50" t="s">
        <v>145</v>
      </c>
      <c r="F40" s="57" t="str">
        <f>VLOOKUP(E40, 'Product BackLog'!$D$9:$J$86, 2,0)</f>
        <v>Để hoàn tác đơn hàng đã được đặt mua từ trước mà bản thân không còn nhu cầu ở hiện tại</v>
      </c>
      <c r="G40" s="50" t="str">
        <f t="array" ref="G40">INDEX('Product BackLog'!$B$9:$B$86, MATCH(E40,'Product BackLog'!$D$9:$D$86, 0))</f>
        <v>RQ39</v>
      </c>
      <c r="H40" s="57">
        <f>VLOOKUP(G40, 'Product BackLog'!$B$9:$J$86, 5,0)</f>
        <v>4</v>
      </c>
      <c r="I40" s="57" t="str">
        <f>VLOOKUP(G40, 'Product BackLog'!$B$9:$J$86, 6,0)</f>
        <v>Low</v>
      </c>
      <c r="J40" s="58">
        <v>3.0</v>
      </c>
      <c r="K40" s="57" t="str">
        <f>VLOOKUP(G40, 'Product BackLog'!$B$9:$J$86, 8,0)</f>
        <v>Mới</v>
      </c>
      <c r="L40" s="57" t="str">
        <f>VLOOKUP(G40, 'Product BackLog'!$B$9:$J$86, 9,0)</f>
        <v>Chỉ cho phép hủy trong vòng 5 phút kể từ lúc đặt hàng</v>
      </c>
      <c r="M40" s="52"/>
      <c r="P40" s="52"/>
      <c r="Q40" s="52"/>
      <c r="R40" s="52"/>
      <c r="S40" s="52"/>
      <c r="T40" s="52"/>
      <c r="U40" s="52"/>
      <c r="V40" s="52"/>
      <c r="W40" s="52"/>
      <c r="X40" s="52"/>
      <c r="Y40" s="52"/>
      <c r="Z40" s="52"/>
    </row>
    <row r="41" ht="15.75" customHeight="1">
      <c r="A41" s="52"/>
      <c r="B41" s="62"/>
      <c r="C41" s="62"/>
      <c r="D41" s="50" t="str">
        <f t="array" ref="D41">INDEX('Product BackLog'!$C$9:$C$86, MATCH(E41,'Product BackLog'!$D$9:$D$86, 0))</f>
        <v>User</v>
      </c>
      <c r="E41" s="51" t="s">
        <v>142</v>
      </c>
      <c r="F41" s="57" t="str">
        <f>VLOOKUP(E41, 'Product BackLog'!$D$9:$J$86, 2,0)</f>
        <v>Để quản lý đơn hàng mới đặt và những món ăn đã nhận được</v>
      </c>
      <c r="G41" s="50" t="str">
        <f t="array" ref="G41">INDEX('Product BackLog'!$B$9:$B$86, MATCH(E41,'Product BackLog'!$D$9:$D$86, 0))</f>
        <v>RQ38</v>
      </c>
      <c r="H41" s="57">
        <f>VLOOKUP(G41, 'Product BackLog'!$B$9:$J$86, 5,0)</f>
        <v>4</v>
      </c>
      <c r="I41" s="57" t="str">
        <f>VLOOKUP(G41, 'Product BackLog'!$B$9:$J$86, 6,0)</f>
        <v>Low</v>
      </c>
      <c r="J41" s="58">
        <v>3.0</v>
      </c>
      <c r="K41" s="57" t="str">
        <f>VLOOKUP(G41, 'Product BackLog'!$B$9:$J$86, 8,0)</f>
        <v>Mới</v>
      </c>
      <c r="L41" s="57" t="str">
        <f>VLOOKUP(G41, 'Product BackLog'!$B$9:$J$86, 9,0)</f>
        <v/>
      </c>
      <c r="M41" s="52"/>
      <c r="N41" s="52"/>
      <c r="O41" s="52"/>
      <c r="P41" s="52"/>
      <c r="Q41" s="52"/>
      <c r="R41" s="52"/>
      <c r="S41" s="52"/>
      <c r="T41" s="52"/>
      <c r="U41" s="52"/>
      <c r="V41" s="52"/>
      <c r="W41" s="52"/>
      <c r="X41" s="52"/>
      <c r="Y41" s="52"/>
      <c r="Z41" s="52"/>
    </row>
    <row r="42" ht="15.75" customHeight="1">
      <c r="A42" s="52"/>
      <c r="B42" s="62"/>
      <c r="C42" s="62"/>
      <c r="D42" s="50" t="str">
        <f t="array" ref="D42">INDEX('Product BackLog'!$C$9:$C$86, MATCH(E42,'Product BackLog'!$D$9:$D$86, 0))</f>
        <v>Seller</v>
      </c>
      <c r="E42" s="51" t="s">
        <v>178</v>
      </c>
      <c r="F42" s="57" t="str">
        <f>VLOOKUP(E42, 'Product BackLog'!$D$9:$J$86, 2,0)</f>
        <v>Cho người bán biết vị trí và trạng thái của đơn hàng sau khi rời khỏi quán</v>
      </c>
      <c r="G42" s="50" t="str">
        <f t="array" ref="G42">INDEX('Product BackLog'!$B$9:$B$86, MATCH(E42,'Product BackLog'!$D$9:$D$86, 0))</f>
        <v>RQ48</v>
      </c>
      <c r="H42" s="57">
        <f>VLOOKUP(G42, 'Product BackLog'!$B$9:$J$86, 5,0)</f>
        <v>6</v>
      </c>
      <c r="I42" s="57" t="str">
        <f>VLOOKUP(G42, 'Product BackLog'!$B$9:$J$86, 6,0)</f>
        <v>Medium</v>
      </c>
      <c r="J42" s="58">
        <v>3.0</v>
      </c>
      <c r="K42" s="57" t="str">
        <f>VLOOKUP(G42, 'Product BackLog'!$B$9:$J$86, 8,0)</f>
        <v>Mới</v>
      </c>
      <c r="L42" s="57" t="str">
        <f>VLOOKUP(G42, 'Product BackLog'!$B$9:$J$86, 9,0)</f>
        <v/>
      </c>
      <c r="M42" s="52"/>
      <c r="P42" s="52"/>
      <c r="Q42" s="52"/>
      <c r="R42" s="52"/>
      <c r="S42" s="52"/>
      <c r="T42" s="52"/>
      <c r="U42" s="52"/>
      <c r="V42" s="52"/>
      <c r="W42" s="52"/>
      <c r="X42" s="52"/>
      <c r="Y42" s="52"/>
      <c r="Z42" s="52"/>
    </row>
    <row r="43" ht="15.75" customHeight="1">
      <c r="A43" s="52"/>
      <c r="B43" s="62"/>
      <c r="C43" s="62"/>
      <c r="D43" s="50" t="str">
        <f t="array" ref="D43">INDEX('Product BackLog'!$C$9:$C$86, MATCH(E43,'Product BackLog'!$D$9:$D$86, 0))</f>
        <v>Seller</v>
      </c>
      <c r="E43" s="50" t="s">
        <v>174</v>
      </c>
      <c r="F43" s="57" t="str">
        <f>VLOOKUP(E43, 'Product BackLog'!$D$9:$J$86, 2,0)</f>
        <v>Có khả năng không nhận đơn hàng vô lý, mang lại ảnh hưởng xấu cho nhà hàng</v>
      </c>
      <c r="G43" s="50" t="str">
        <f t="array" ref="G43">INDEX('Product BackLog'!$B$9:$B$86, MATCH(E43,'Product BackLog'!$D$9:$D$86, 0))</f>
        <v>RQ47</v>
      </c>
      <c r="H43" s="57">
        <f>VLOOKUP(G43, 'Product BackLog'!$B$9:$J$86, 5,0)</f>
        <v>5</v>
      </c>
      <c r="I43" s="57" t="str">
        <f>VLOOKUP(G43, 'Product BackLog'!$B$9:$J$86, 6,0)</f>
        <v>High</v>
      </c>
      <c r="J43" s="58">
        <v>3.0</v>
      </c>
      <c r="K43" s="57" t="str">
        <f>VLOOKUP(G43, 'Product BackLog'!$B$9:$J$86, 8,0)</f>
        <v>Mới</v>
      </c>
      <c r="L43" s="57" t="str">
        <f>VLOOKUP(G43, 'Product BackLog'!$B$9:$J$86, 9,0)</f>
        <v>Người bán hàng tự đặt ra giới hạn 1 lần bán là số lượng bao nhiêu để tránh tổn thất nhiều khi bị hủy đơn hàng</v>
      </c>
      <c r="M43" s="52"/>
      <c r="N43" s="52"/>
      <c r="O43" s="52"/>
      <c r="P43" s="52"/>
      <c r="Q43" s="52"/>
      <c r="R43" s="52"/>
      <c r="S43" s="52"/>
      <c r="T43" s="52"/>
      <c r="U43" s="52"/>
      <c r="V43" s="52"/>
      <c r="W43" s="52"/>
      <c r="X43" s="52"/>
      <c r="Y43" s="52"/>
      <c r="Z43" s="52"/>
    </row>
    <row r="44" ht="15.75" customHeight="1">
      <c r="A44" s="52"/>
      <c r="B44" s="62"/>
      <c r="C44" s="10"/>
      <c r="D44" s="50" t="str">
        <f t="array" ref="D44">INDEX('Product BackLog'!$C$9:$C$86, MATCH(E44,'Product BackLog'!$D$9:$D$86, 0))</f>
        <v>Seller</v>
      </c>
      <c r="E44" s="51" t="s">
        <v>190</v>
      </c>
      <c r="F44" s="57" t="str">
        <f>VLOOKUP(E44, 'Product BackLog'!$D$9:$J$86, 2,0)</f>
        <v>Để thay đổi trạng thái vận chuyển của đơn hàng</v>
      </c>
      <c r="G44" s="50" t="str">
        <f t="array" ref="G44">INDEX('Product BackLog'!$B$9:$B$86, MATCH(E44,'Product BackLog'!$D$9:$D$86, 0))</f>
        <v>RQ52</v>
      </c>
      <c r="H44" s="57">
        <f>VLOOKUP(G44, 'Product BackLog'!$B$9:$J$86, 5,0)</f>
        <v>6</v>
      </c>
      <c r="I44" s="57" t="str">
        <f>VLOOKUP(G44, 'Product BackLog'!$B$9:$J$86, 6,0)</f>
        <v>High</v>
      </c>
      <c r="J44" s="58">
        <v>3.0</v>
      </c>
      <c r="K44" s="57" t="str">
        <f>VLOOKUP(G44, 'Product BackLog'!$B$9:$J$86, 8,0)</f>
        <v>Mới</v>
      </c>
      <c r="L44" s="57" t="str">
        <f>VLOOKUP(G44, 'Product BackLog'!$B$9:$J$86, 9,0)</f>
        <v/>
      </c>
      <c r="M44" s="52"/>
      <c r="N44" s="73"/>
      <c r="O44" s="73"/>
      <c r="P44" s="73"/>
      <c r="Q44" s="73"/>
      <c r="R44" s="73"/>
      <c r="S44" s="73"/>
      <c r="T44" s="73"/>
      <c r="U44" s="73"/>
      <c r="V44" s="73"/>
      <c r="W44" s="73"/>
      <c r="X44" s="73"/>
      <c r="Y44" s="52"/>
      <c r="Z44" s="52"/>
    </row>
    <row r="45" ht="15.75" customHeight="1">
      <c r="A45" s="52"/>
      <c r="B45" s="56" t="s">
        <v>330</v>
      </c>
      <c r="C45" s="77" t="s">
        <v>331</v>
      </c>
      <c r="D45" s="50" t="str">
        <f t="array" ref="D45">INDEX('Product BackLog'!$C$9:$C$86, MATCH(E45,'Product BackLog'!$D$9:$D$86, 0))</f>
        <v>User</v>
      </c>
      <c r="E45" s="48" t="s">
        <v>136</v>
      </c>
      <c r="F45" s="57" t="str">
        <f>VLOOKUP(E45, 'Product BackLog'!$D$9:$J$86, 2,0)</f>
        <v>Tố cáo một nhà hàng sử dụng ứng dụng trái với mục đích buôn bán lành mạnh</v>
      </c>
      <c r="G45" s="50" t="str">
        <f t="array" ref="G45">INDEX('Product BackLog'!$B$9:$B$86, MATCH(E45,'Product BackLog'!$D$9:$D$86, 0))</f>
        <v>RQ36</v>
      </c>
      <c r="H45" s="57">
        <f>VLOOKUP(G45, 'Product BackLog'!$B$9:$J$86, 5,0)</f>
        <v>6</v>
      </c>
      <c r="I45" s="57" t="str">
        <f>VLOOKUP(G45, 'Product BackLog'!$B$9:$J$86, 6,0)</f>
        <v>High</v>
      </c>
      <c r="J45" s="58">
        <v>3.0</v>
      </c>
      <c r="K45" s="57" t="str">
        <f>VLOOKUP(G45, 'Product BackLog'!$B$9:$J$86, 8,0)</f>
        <v>Mới</v>
      </c>
      <c r="L45" s="57" t="str">
        <f>VLOOKUP(G45, 'Product BackLog'!$B$9:$J$86, 9,0)</f>
        <v/>
      </c>
      <c r="M45" s="52"/>
      <c r="N45" s="73"/>
      <c r="O45" s="73"/>
      <c r="P45" s="73"/>
      <c r="Q45" s="73"/>
      <c r="R45" s="73"/>
      <c r="S45" s="73"/>
      <c r="T45" s="73"/>
      <c r="U45" s="73"/>
      <c r="V45" s="73"/>
      <c r="W45" s="73"/>
      <c r="X45" s="73"/>
      <c r="Y45" s="52"/>
      <c r="Z45" s="52"/>
    </row>
    <row r="46" ht="15.75" customHeight="1">
      <c r="A46" s="52"/>
      <c r="B46" s="62"/>
      <c r="C46" s="62"/>
      <c r="D46" s="50" t="str">
        <f t="array" ref="D46">INDEX('Product BackLog'!$C$9:$C$86, MATCH(E46,'Product BackLog'!$D$9:$D$86, 0))</f>
        <v>User</v>
      </c>
      <c r="E46" s="48" t="s">
        <v>139</v>
      </c>
      <c r="F46" s="57" t="str">
        <f>VLOOKUP(E46, 'Product BackLog'!$D$9:$J$86, 2,0)</f>
        <v>Tố cáo một món ăn không hợp lệ</v>
      </c>
      <c r="G46" s="50" t="str">
        <f t="array" ref="G46">INDEX('Product BackLog'!$B$9:$B$86, MATCH(E46,'Product BackLog'!$D$9:$D$86, 0))</f>
        <v>RQ37</v>
      </c>
      <c r="H46" s="57">
        <f>VLOOKUP(G46, 'Product BackLog'!$B$9:$J$86, 5,0)</f>
        <v>6</v>
      </c>
      <c r="I46" s="57" t="str">
        <f>VLOOKUP(G46, 'Product BackLog'!$B$9:$J$86, 6,0)</f>
        <v>High</v>
      </c>
      <c r="J46" s="58">
        <v>3.0</v>
      </c>
      <c r="K46" s="57" t="str">
        <f>VLOOKUP(G46, 'Product BackLog'!$B$9:$J$86, 8,0)</f>
        <v>Mới</v>
      </c>
      <c r="L46" s="57" t="str">
        <f>VLOOKUP(G46, 'Product BackLog'!$B$9:$J$86, 9,0)</f>
        <v/>
      </c>
      <c r="M46" s="52"/>
      <c r="N46" s="73"/>
      <c r="O46" s="73"/>
      <c r="P46" s="73"/>
      <c r="Q46" s="73"/>
      <c r="R46" s="73"/>
      <c r="S46" s="73"/>
      <c r="T46" s="73"/>
      <c r="U46" s="73"/>
      <c r="V46" s="73"/>
      <c r="W46" s="73"/>
      <c r="X46" s="73"/>
      <c r="Y46" s="52"/>
      <c r="Z46" s="52"/>
    </row>
    <row r="47" ht="15.75" customHeight="1">
      <c r="A47" s="52"/>
      <c r="B47" s="62"/>
      <c r="C47" s="10"/>
      <c r="D47" s="50" t="str">
        <f t="array" ref="D47">INDEX('Product BackLog'!$C$9:$C$86, MATCH(E47,'Product BackLog'!$D$9:$D$86, 0))</f>
        <v>Seller</v>
      </c>
      <c r="E47" s="48" t="s">
        <v>207</v>
      </c>
      <c r="F47" s="57" t="str">
        <f>VLOOKUP(E47, 'Product BackLog'!$D$9:$J$86, 2,0)</f>
        <v>Thông báo cho admin biết ai đang cố tình gây hại cho lợi ích nhà hàng bản thân</v>
      </c>
      <c r="G47" s="50" t="str">
        <f t="array" ref="G47">INDEX('Product BackLog'!$B$9:$B$86, MATCH(E47,'Product BackLog'!$D$9:$D$86, 0))</f>
        <v>RQ57</v>
      </c>
      <c r="H47" s="57">
        <f>VLOOKUP(G47, 'Product BackLog'!$B$9:$J$86, 5,0)</f>
        <v>8</v>
      </c>
      <c r="I47" s="57" t="str">
        <f>VLOOKUP(G47, 'Product BackLog'!$B$9:$J$86, 6,0)</f>
        <v>  Medium</v>
      </c>
      <c r="J47" s="58">
        <v>3.0</v>
      </c>
      <c r="K47" s="57" t="str">
        <f>VLOOKUP(G47, 'Product BackLog'!$B$9:$J$86, 8,0)</f>
        <v>Mới</v>
      </c>
      <c r="L47" s="57" t="str">
        <f>VLOOKUP(G47, 'Product BackLog'!$B$9:$J$86, 9,0)</f>
        <v/>
      </c>
      <c r="M47" s="52"/>
      <c r="N47" s="73"/>
      <c r="O47" s="73"/>
      <c r="P47" s="73"/>
      <c r="Q47" s="73"/>
      <c r="R47" s="73"/>
      <c r="S47" s="73"/>
      <c r="T47" s="73"/>
      <c r="U47" s="73"/>
      <c r="V47" s="73"/>
      <c r="W47" s="73"/>
      <c r="X47" s="73"/>
      <c r="Y47" s="52"/>
      <c r="Z47" s="52"/>
    </row>
    <row r="48" ht="15.75" customHeight="1">
      <c r="A48" s="52"/>
      <c r="B48" s="56" t="s">
        <v>332</v>
      </c>
      <c r="C48" s="77" t="s">
        <v>333</v>
      </c>
      <c r="D48" s="50" t="str">
        <f t="array" ref="D48">INDEX('Product BackLog'!$C$9:$C$86, MATCH(E48,'Product BackLog'!$D$9:$D$86, 0))</f>
        <v>Seller</v>
      </c>
      <c r="E48" s="50" t="s">
        <v>150</v>
      </c>
      <c r="F48" s="57" t="str">
        <f>VLOOKUP(E48, 'Product BackLog'!$D$9:$J$86, 2,0)</f>
        <v>Để tạo nhà hàng buôn bán của bản thân, bán những món ăn mà mình hoặc tổ chức của bản thân làm ra</v>
      </c>
      <c r="G48" s="50" t="str">
        <f t="array" ref="G48">INDEX('Product BackLog'!$B$9:$B$86, MATCH(E48,'Product BackLog'!$D$9:$D$86, 0))</f>
        <v>RQ40</v>
      </c>
      <c r="H48" s="57">
        <f>VLOOKUP(G48, 'Product BackLog'!$B$9:$J$86, 5,0)</f>
        <v>5</v>
      </c>
      <c r="I48" s="57" t="str">
        <f>VLOOKUP(G48, 'Product BackLog'!$B$9:$J$86, 6,0)</f>
        <v>Medium</v>
      </c>
      <c r="J48" s="58">
        <v>4.0</v>
      </c>
      <c r="K48" s="57" t="str">
        <f>VLOOKUP(G48, 'Product BackLog'!$B$9:$J$86, 8,0)</f>
        <v>Mới</v>
      </c>
      <c r="L48" s="57" t="str">
        <f>VLOOKUP(G48, 'Product BackLog'!$B$9:$J$86, 9,0)</f>
        <v/>
      </c>
      <c r="M48" s="52"/>
      <c r="N48" s="73"/>
      <c r="O48" s="73"/>
      <c r="P48" s="73"/>
      <c r="Q48" s="73"/>
      <c r="R48" s="73"/>
      <c r="S48" s="73"/>
      <c r="T48" s="73"/>
      <c r="U48" s="73"/>
      <c r="V48" s="73"/>
      <c r="W48" s="73"/>
      <c r="X48" s="73"/>
      <c r="Y48" s="52"/>
      <c r="Z48" s="52"/>
    </row>
    <row r="49" ht="15.75" customHeight="1">
      <c r="A49" s="52"/>
      <c r="B49" s="62"/>
      <c r="C49" s="62"/>
      <c r="D49" s="50" t="str">
        <f t="array" ref="D49">INDEX('Product BackLog'!$C$9:$C$86, MATCH(E49,'Product BackLog'!$D$9:$D$86, 0))</f>
        <v>Seller</v>
      </c>
      <c r="E49" s="50" t="s">
        <v>153</v>
      </c>
      <c r="F49" s="57" t="str">
        <f>VLOOKUP(E49, 'Product BackLog'!$D$9:$J$86, 2,0)</f>
        <v>Để thay đổi thông tin nhà hàng</v>
      </c>
      <c r="G49" s="50" t="str">
        <f t="array" ref="G49">INDEX('Product BackLog'!$B$9:$B$86, MATCH(E49,'Product BackLog'!$D$9:$D$86, 0))</f>
        <v>RQ41</v>
      </c>
      <c r="H49" s="57">
        <f>VLOOKUP(G49, 'Product BackLog'!$B$9:$J$86, 5,0)</f>
        <v>5</v>
      </c>
      <c r="I49" s="57" t="str">
        <f>VLOOKUP(G49, 'Product BackLog'!$B$9:$J$86, 6,0)</f>
        <v>Medium</v>
      </c>
      <c r="J49" s="58">
        <v>4.0</v>
      </c>
      <c r="K49" s="57" t="str">
        <f>VLOOKUP(G49, 'Product BackLog'!$B$9:$J$86, 8,0)</f>
        <v>Mới</v>
      </c>
      <c r="L49" s="57" t="str">
        <f>VLOOKUP(G49, 'Product BackLog'!$B$9:$J$86, 9,0)</f>
        <v>Chỉ thay đổi thông tin, không bao gồm đánh giá, món ăn</v>
      </c>
      <c r="M49" s="52"/>
      <c r="N49" s="73"/>
      <c r="O49" s="73"/>
      <c r="P49" s="73"/>
      <c r="Q49" s="73"/>
      <c r="R49" s="73"/>
      <c r="S49" s="73"/>
      <c r="T49" s="73"/>
      <c r="U49" s="73"/>
      <c r="V49" s="73"/>
      <c r="W49" s="73"/>
      <c r="X49" s="73"/>
      <c r="Y49" s="52"/>
      <c r="Z49" s="52"/>
    </row>
    <row r="50" ht="15.75" customHeight="1">
      <c r="A50" s="52"/>
      <c r="B50" s="62"/>
      <c r="C50" s="62"/>
      <c r="D50" s="50" t="str">
        <f t="array" ref="D50">INDEX('Product BackLog'!$C$9:$C$86, MATCH(E50,'Product BackLog'!$D$9:$D$86, 0))</f>
        <v>Seller</v>
      </c>
      <c r="E50" s="51" t="s">
        <v>157</v>
      </c>
      <c r="F50" s="57" t="str">
        <f>VLOOKUP(E50, 'Product BackLog'!$D$9:$J$86, 2,0)</f>
        <v>Để có thể dừng việc buôn bán trên app bất kỳ lúc nào</v>
      </c>
      <c r="G50" s="50" t="str">
        <f t="array" ref="G50">INDEX('Product BackLog'!$B$9:$B$86, MATCH(E50,'Product BackLog'!$D$9:$D$86, 0))</f>
        <v>RQ42</v>
      </c>
      <c r="H50" s="57">
        <f>VLOOKUP(G50, 'Product BackLog'!$B$9:$J$86, 5,0)</f>
        <v>5</v>
      </c>
      <c r="I50" s="57" t="str">
        <f>VLOOKUP(G50, 'Product BackLog'!$B$9:$J$86, 6,0)</f>
        <v>High</v>
      </c>
      <c r="J50" s="58">
        <v>4.0</v>
      </c>
      <c r="K50" s="57" t="str">
        <f>VLOOKUP(G50, 'Product BackLog'!$B$9:$J$86, 8,0)</f>
        <v>Mới</v>
      </c>
      <c r="L50" s="57" t="str">
        <f>VLOOKUP(G50, 'Product BackLog'!$B$9:$J$86, 9,0)</f>
        <v>Chủ nhà hàng có thể lựa chọn giữa tạm ngừng buôn bán trong 1 thời gian và xóa nhà hàng vĩnh viễn</v>
      </c>
      <c r="M50" s="52"/>
      <c r="N50" s="73"/>
      <c r="O50" s="73"/>
      <c r="P50" s="73"/>
      <c r="Q50" s="73"/>
      <c r="R50" s="73"/>
      <c r="S50" s="73"/>
      <c r="T50" s="73"/>
      <c r="U50" s="73"/>
      <c r="V50" s="73"/>
      <c r="W50" s="73"/>
      <c r="X50" s="73"/>
      <c r="Y50" s="52"/>
      <c r="Z50" s="52"/>
    </row>
    <row r="51" ht="15.75" customHeight="1">
      <c r="A51" s="52"/>
      <c r="B51" s="62"/>
      <c r="C51" s="62"/>
      <c r="D51" s="50" t="str">
        <f t="array" ref="D51">INDEX('Product BackLog'!$C$9:$C$86, MATCH(E51,'Product BackLog'!$D$9:$D$86, 0))</f>
        <v>Seller</v>
      </c>
      <c r="E51" s="50" t="s">
        <v>161</v>
      </c>
      <c r="F51" s="57" t="str">
        <f>VLOOKUP(E51, 'Product BackLog'!$D$9:$J$86, 2,0)</f>
        <v>Đăng món ăn mà bản thân sẽ bán trong nhà hàng</v>
      </c>
      <c r="G51" s="50" t="str">
        <f t="array" ref="G51">INDEX('Product BackLog'!$B$9:$B$86, MATCH(E51,'Product BackLog'!$D$9:$D$86, 0))</f>
        <v>RQ43</v>
      </c>
      <c r="H51" s="57">
        <f>VLOOKUP(G51, 'Product BackLog'!$B$9:$J$86, 5,0)</f>
        <v>5</v>
      </c>
      <c r="I51" s="57" t="str">
        <f>VLOOKUP(G51, 'Product BackLog'!$B$9:$J$86, 6,0)</f>
        <v>Medium</v>
      </c>
      <c r="J51" s="58">
        <v>4.0</v>
      </c>
      <c r="K51" s="57" t="str">
        <f>VLOOKUP(G51, 'Product BackLog'!$B$9:$J$86, 8,0)</f>
        <v>Mới</v>
      </c>
      <c r="L51" s="57" t="str">
        <f>VLOOKUP(G51, 'Product BackLog'!$B$9:$J$86, 9,0)</f>
        <v/>
      </c>
      <c r="M51" s="52"/>
      <c r="N51" s="73"/>
      <c r="O51" s="73"/>
      <c r="P51" s="73"/>
      <c r="Q51" s="73"/>
      <c r="R51" s="73"/>
      <c r="S51" s="73"/>
      <c r="T51" s="73"/>
      <c r="U51" s="73"/>
      <c r="V51" s="73"/>
      <c r="W51" s="73"/>
      <c r="X51" s="73"/>
      <c r="Y51" s="52"/>
      <c r="Z51" s="52"/>
    </row>
    <row r="52" ht="15.75" customHeight="1">
      <c r="A52" s="52"/>
      <c r="B52" s="62"/>
      <c r="C52" s="62"/>
      <c r="D52" s="50" t="str">
        <f t="array" ref="D52">INDEX('Product BackLog'!$C$9:$C$86, MATCH(E52,'Product BackLog'!$D$9:$D$86, 0))</f>
        <v>Seller</v>
      </c>
      <c r="E52" s="50" t="s">
        <v>164</v>
      </c>
      <c r="F52" s="57" t="str">
        <f>VLOOKUP(E52, 'Product BackLog'!$D$9:$J$86, 2,0)</f>
        <v>Giúp cho người mua biết rõ quán ăn tự hào về món ăn nào</v>
      </c>
      <c r="G52" s="50" t="str">
        <f t="array" ref="G52">INDEX('Product BackLog'!$B$9:$B$86, MATCH(E52,'Product BackLog'!$D$9:$D$86, 0))</f>
        <v>RQ44</v>
      </c>
      <c r="H52" s="57">
        <f>VLOOKUP(G52, 'Product BackLog'!$B$9:$J$86, 5,0)</f>
        <v>5</v>
      </c>
      <c r="I52" s="57" t="str">
        <f>VLOOKUP(G52, 'Product BackLog'!$B$9:$J$86, 6,0)</f>
        <v>Low</v>
      </c>
      <c r="J52" s="58">
        <v>4.0</v>
      </c>
      <c r="K52" s="57" t="str">
        <f>VLOOKUP(G52, 'Product BackLog'!$B$9:$J$86, 8,0)</f>
        <v>Mới</v>
      </c>
      <c r="L52" s="57" t="str">
        <f>VLOOKUP(G52, 'Product BackLog'!$B$9:$J$86, 9,0)</f>
        <v/>
      </c>
      <c r="M52" s="52"/>
      <c r="N52" s="73"/>
      <c r="O52" s="73"/>
      <c r="P52" s="73"/>
      <c r="Q52" s="73"/>
      <c r="R52" s="73"/>
      <c r="S52" s="73"/>
      <c r="T52" s="73"/>
      <c r="U52" s="73"/>
      <c r="V52" s="73"/>
      <c r="W52" s="73"/>
      <c r="X52" s="73"/>
      <c r="Y52" s="52"/>
      <c r="Z52" s="52"/>
    </row>
    <row r="53" ht="15.75" customHeight="1">
      <c r="A53" s="52"/>
      <c r="B53" s="62"/>
      <c r="C53" s="62"/>
      <c r="D53" s="50" t="str">
        <f t="array" ref="D53">INDEX('Product BackLog'!$C$9:$C$86, MATCH(E53,'Product BackLog'!$D$9:$D$86, 0))</f>
        <v>Seller</v>
      </c>
      <c r="E53" s="50" t="s">
        <v>167</v>
      </c>
      <c r="F53" s="57" t="str">
        <f>VLOOKUP(E53, 'Product BackLog'!$D$9:$J$86, 2,0)</f>
        <v>Để thay đổi món ăn hoặc hình ảnh thương mại của món ăn</v>
      </c>
      <c r="G53" s="50" t="str">
        <f t="array" ref="G53">INDEX('Product BackLog'!$B$9:$B$86, MATCH(E53,'Product BackLog'!$D$9:$D$86, 0))</f>
        <v>RQ45</v>
      </c>
      <c r="H53" s="57">
        <f>VLOOKUP(G53, 'Product BackLog'!$B$9:$J$86, 5,0)</f>
        <v>5</v>
      </c>
      <c r="I53" s="57" t="str">
        <f>VLOOKUP(G53, 'Product BackLog'!$B$9:$J$86, 6,0)</f>
        <v>Medium</v>
      </c>
      <c r="J53" s="58">
        <v>4.0</v>
      </c>
      <c r="K53" s="57" t="str">
        <f>VLOOKUP(G53, 'Product BackLog'!$B$9:$J$86, 8,0)</f>
        <v>Mới</v>
      </c>
      <c r="L53" s="57" t="str">
        <f>VLOOKUP(G53, 'Product BackLog'!$B$9:$J$86, 9,0)</f>
        <v/>
      </c>
      <c r="M53" s="52"/>
      <c r="N53" s="73"/>
      <c r="O53" s="73"/>
      <c r="P53" s="73"/>
      <c r="Q53" s="73"/>
      <c r="R53" s="73"/>
      <c r="S53" s="73"/>
      <c r="T53" s="73"/>
      <c r="U53" s="73"/>
      <c r="V53" s="73"/>
      <c r="W53" s="73"/>
      <c r="X53" s="73"/>
      <c r="Y53" s="52"/>
      <c r="Z53" s="52"/>
    </row>
    <row r="54" ht="15.75" customHeight="1">
      <c r="A54" s="52"/>
      <c r="B54" s="62"/>
      <c r="C54" s="62"/>
      <c r="D54" s="50" t="str">
        <f t="array" ref="D54">INDEX('Product BackLog'!$C$9:$C$86, MATCH(E54,'Product BackLog'!$D$9:$D$86, 0))</f>
        <v>Seller</v>
      </c>
      <c r="E54" s="51" t="s">
        <v>170</v>
      </c>
      <c r="F54" s="57" t="str">
        <f>VLOOKUP(E54, 'Product BackLog'!$D$9:$J$86, 2,0)</f>
        <v>Để ngưng bán món án của nhà hàng của mình</v>
      </c>
      <c r="G54" s="50" t="str">
        <f t="array" ref="G54">INDEX('Product BackLog'!$B$9:$B$86, MATCH(E54,'Product BackLog'!$D$9:$D$86, 0))</f>
        <v>RQ46</v>
      </c>
      <c r="H54" s="57">
        <f>VLOOKUP(G54, 'Product BackLog'!$B$9:$J$86, 5,0)</f>
        <v>4</v>
      </c>
      <c r="I54" s="57" t="str">
        <f>VLOOKUP(G54, 'Product BackLog'!$B$9:$J$86, 6,0)</f>
        <v>Medium</v>
      </c>
      <c r="J54" s="58">
        <v>4.0</v>
      </c>
      <c r="K54" s="57" t="str">
        <f>VLOOKUP(G54, 'Product BackLog'!$B$9:$J$86, 8,0)</f>
        <v>Mới</v>
      </c>
      <c r="L54" s="57" t="str">
        <f>VLOOKUP(G54, 'Product BackLog'!$B$9:$J$86, 9,0)</f>
        <v>Chủ nhà hàng có thể lựa chọn giữa tạm ngừng buôn bán trong 1 thời gian và xóa món ăn vĩnh viễn</v>
      </c>
      <c r="M54" s="52"/>
      <c r="N54" s="73"/>
      <c r="O54" s="73"/>
      <c r="P54" s="73"/>
      <c r="Q54" s="73"/>
      <c r="R54" s="73"/>
      <c r="S54" s="73"/>
      <c r="T54" s="73"/>
      <c r="U54" s="73"/>
      <c r="V54" s="73"/>
      <c r="W54" s="73"/>
      <c r="X54" s="73"/>
      <c r="Y54" s="52"/>
      <c r="Z54" s="52"/>
    </row>
    <row r="55" ht="15.75" customHeight="1">
      <c r="A55" s="52"/>
      <c r="B55" s="62"/>
      <c r="C55" s="62"/>
      <c r="D55" s="50" t="str">
        <f t="array" ref="D55">INDEX('Product BackLog'!$C$9:$C$86, MATCH(E55,'Product BackLog'!$D$9:$D$86, 0))</f>
        <v>Seller</v>
      </c>
      <c r="E55" s="51" t="s">
        <v>181</v>
      </c>
      <c r="F55" s="57" t="str">
        <f>VLOOKUP(E55, 'Product BackLog'!$D$9:$J$86, 2,0)</f>
        <v>Cho người bán biết những ai đã đánh giá nhà hàng</v>
      </c>
      <c r="G55" s="50" t="str">
        <f t="array" ref="G55">INDEX('Product BackLog'!$B$9:$B$86, MATCH(E55,'Product BackLog'!$D$9:$D$86, 0))</f>
        <v>RQ49</v>
      </c>
      <c r="H55" s="57">
        <f>VLOOKUP(G55, 'Product BackLog'!$B$9:$J$86, 5,0)</f>
        <v>7</v>
      </c>
      <c r="I55" s="57" t="str">
        <f>VLOOKUP(G55, 'Product BackLog'!$B$9:$J$86, 6,0)</f>
        <v>Low</v>
      </c>
      <c r="J55" s="58">
        <v>4.0</v>
      </c>
      <c r="K55" s="57" t="str">
        <f>VLOOKUP(G55, 'Product BackLog'!$B$9:$J$86, 8,0)</f>
        <v>Mới</v>
      </c>
      <c r="L55" s="57" t="str">
        <f>VLOOKUP(G55, 'Product BackLog'!$B$9:$J$86, 9,0)</f>
        <v/>
      </c>
      <c r="M55" s="52"/>
      <c r="N55" s="73"/>
      <c r="O55" s="73"/>
      <c r="P55" s="73"/>
      <c r="Q55" s="73"/>
      <c r="R55" s="73"/>
      <c r="S55" s="73"/>
      <c r="T55" s="73"/>
      <c r="U55" s="73"/>
      <c r="V55" s="73"/>
      <c r="W55" s="73"/>
      <c r="X55" s="73"/>
      <c r="Y55" s="52"/>
      <c r="Z55" s="52"/>
    </row>
    <row r="56" ht="15.75" customHeight="1">
      <c r="A56" s="52"/>
      <c r="B56" s="62"/>
      <c r="C56" s="62"/>
      <c r="D56" s="50" t="str">
        <f t="array" ref="D56">INDEX('Product BackLog'!$C$9:$C$86, MATCH(E56,'Product BackLog'!$D$9:$D$86, 0))</f>
        <v>Seller</v>
      </c>
      <c r="E56" s="51" t="s">
        <v>184</v>
      </c>
      <c r="F56" s="57" t="str">
        <f>VLOOKUP(E56, 'Product BackLog'!$D$9:$J$86, 2,0)</f>
        <v>Cho người dùng biết những ai đã đánh giá món ăn</v>
      </c>
      <c r="G56" s="50" t="str">
        <f t="array" ref="G56">INDEX('Product BackLog'!$B$9:$B$86, MATCH(E56,'Product BackLog'!$D$9:$D$86, 0))</f>
        <v>RQ50</v>
      </c>
      <c r="H56" s="57">
        <f>VLOOKUP(G56, 'Product BackLog'!$B$9:$J$86, 5,0)</f>
        <v>7</v>
      </c>
      <c r="I56" s="57" t="str">
        <f>VLOOKUP(G56, 'Product BackLog'!$B$9:$J$86, 6,0)</f>
        <v>Low</v>
      </c>
      <c r="J56" s="58">
        <v>4.0</v>
      </c>
      <c r="K56" s="57" t="str">
        <f>VLOOKUP(G56, 'Product BackLog'!$B$9:$J$86, 8,0)</f>
        <v>Mới</v>
      </c>
      <c r="L56" s="57" t="str">
        <f>VLOOKUP(G56, 'Product BackLog'!$B$9:$J$86, 9,0)</f>
        <v/>
      </c>
      <c r="M56" s="52"/>
      <c r="N56" s="73"/>
      <c r="O56" s="73"/>
      <c r="P56" s="73"/>
      <c r="Q56" s="73"/>
      <c r="R56" s="73"/>
      <c r="S56" s="73"/>
      <c r="T56" s="73"/>
      <c r="U56" s="73"/>
      <c r="V56" s="73"/>
      <c r="W56" s="73"/>
      <c r="X56" s="73"/>
      <c r="Y56" s="52"/>
      <c r="Z56" s="52"/>
    </row>
    <row r="57" ht="15.75" customHeight="1">
      <c r="A57" s="52"/>
      <c r="B57" s="62"/>
      <c r="C57" s="10"/>
      <c r="D57" s="50" t="str">
        <f t="array" ref="D57">INDEX('Product BackLog'!$C$9:$C$86, MATCH(E57,'Product BackLog'!$D$9:$D$86, 0))</f>
        <v>Seller</v>
      </c>
      <c r="E57" s="51" t="s">
        <v>187</v>
      </c>
      <c r="F57" s="57" t="str">
        <f>VLOOKUP(E57, 'Product BackLog'!$D$9:$J$86, 2,0)</f>
        <v>Cho người bán biết cảm nghĩ của mọi người về món ăn của mình</v>
      </c>
      <c r="G57" s="50" t="str">
        <f t="array" ref="G57">INDEX('Product BackLog'!$B$9:$B$86, MATCH(E57,'Product BackLog'!$D$9:$D$86, 0))</f>
        <v>RQ51</v>
      </c>
      <c r="H57" s="57">
        <f>VLOOKUP(G57, 'Product BackLog'!$B$9:$J$86, 5,0)</f>
        <v>6</v>
      </c>
      <c r="I57" s="57" t="str">
        <f>VLOOKUP(G57, 'Product BackLog'!$B$9:$J$86, 6,0)</f>
        <v>Medium</v>
      </c>
      <c r="J57" s="58">
        <v>4.0</v>
      </c>
      <c r="K57" s="57" t="str">
        <f>VLOOKUP(G57, 'Product BackLog'!$B$9:$J$86, 8,0)</f>
        <v>Mới</v>
      </c>
      <c r="L57" s="57" t="str">
        <f>VLOOKUP(G57, 'Product BackLog'!$B$9:$J$86, 9,0)</f>
        <v/>
      </c>
      <c r="M57" s="52"/>
      <c r="N57" s="73"/>
      <c r="O57" s="73"/>
      <c r="P57" s="73"/>
      <c r="Q57" s="73"/>
      <c r="R57" s="73"/>
      <c r="S57" s="73"/>
      <c r="T57" s="73"/>
      <c r="U57" s="73"/>
      <c r="V57" s="73"/>
      <c r="W57" s="73"/>
      <c r="X57" s="73"/>
      <c r="Y57" s="52"/>
      <c r="Z57" s="52"/>
    </row>
    <row r="58" ht="15.75" customHeight="1">
      <c r="A58" s="52"/>
      <c r="B58" s="56" t="s">
        <v>334</v>
      </c>
      <c r="C58" s="77" t="s">
        <v>335</v>
      </c>
      <c r="D58" s="50" t="str">
        <f t="array" ref="D58">INDEX('Product BackLog'!$C$9:$C$86, MATCH(E58,'Product BackLog'!$D$9:$D$86, 0))</f>
        <v>Seller</v>
      </c>
      <c r="E58" s="51" t="s">
        <v>193</v>
      </c>
      <c r="F58" s="57" t="str">
        <f>VLOOKUP(E58, 'Product BackLog'!$D$9:$J$86, 2,0)</f>
        <v>Cung cấp thông tin doanh cho người bán hàng để biết mình bán lời hay lỗ để quyết định bước đi tiếp theo</v>
      </c>
      <c r="G58" s="50" t="str">
        <f t="array" ref="G58">INDEX('Product BackLog'!$B$9:$B$86, MATCH(E58,'Product BackLog'!$D$9:$D$86, 0))</f>
        <v>RQ53</v>
      </c>
      <c r="H58" s="57">
        <f>VLOOKUP(G58, 'Product BackLog'!$B$9:$J$86, 5,0)</f>
        <v>7</v>
      </c>
      <c r="I58" s="57" t="str">
        <f>VLOOKUP(G58, 'Product BackLog'!$B$9:$J$86, 6,0)</f>
        <v>High</v>
      </c>
      <c r="J58" s="58">
        <v>4.0</v>
      </c>
      <c r="K58" s="57" t="str">
        <f>VLOOKUP(G58, 'Product BackLog'!$B$9:$J$86, 8,0)</f>
        <v>Mới</v>
      </c>
      <c r="L58" s="57" t="str">
        <f>VLOOKUP(G58, 'Product BackLog'!$B$9:$J$86, 9,0)</f>
        <v/>
      </c>
      <c r="M58" s="52"/>
      <c r="N58" s="73"/>
      <c r="O58" s="73"/>
      <c r="P58" s="73"/>
      <c r="Q58" s="73"/>
      <c r="R58" s="73"/>
      <c r="S58" s="73"/>
      <c r="T58" s="73"/>
      <c r="U58" s="73"/>
      <c r="V58" s="73"/>
      <c r="W58" s="73"/>
      <c r="X58" s="73"/>
      <c r="Y58" s="52"/>
      <c r="Z58" s="52"/>
    </row>
    <row r="59" ht="15.75" customHeight="1">
      <c r="A59" s="52"/>
      <c r="B59" s="62"/>
      <c r="C59" s="62"/>
      <c r="D59" s="50" t="str">
        <f t="array" ref="D59">INDEX('Product BackLog'!$C$9:$C$86, MATCH(E59,'Product BackLog'!$D$9:$D$86, 0))</f>
        <v>Seller</v>
      </c>
      <c r="E59" s="51" t="s">
        <v>196</v>
      </c>
      <c r="F59" s="57" t="str">
        <f>VLOOKUP(E59, 'Product BackLog'!$D$9:$J$86, 2,0)</f>
        <v>Cho người bán hàng biết nhà hàng của mình đang phát triển hay không</v>
      </c>
      <c r="G59" s="50" t="str">
        <f t="array" ref="G59">INDEX('Product BackLog'!$B$9:$B$86, MATCH(E59,'Product BackLog'!$D$9:$D$86, 0))</f>
        <v>RQ54</v>
      </c>
      <c r="H59" s="57">
        <f>VLOOKUP(G59, 'Product BackLog'!$B$9:$J$86, 5,0)</f>
        <v>7</v>
      </c>
      <c r="I59" s="57" t="str">
        <f>VLOOKUP(G59, 'Product BackLog'!$B$9:$J$86, 6,0)</f>
        <v>High</v>
      </c>
      <c r="J59" s="58">
        <v>4.0</v>
      </c>
      <c r="K59" s="57" t="str">
        <f>VLOOKUP(G59, 'Product BackLog'!$B$9:$J$86, 8,0)</f>
        <v>Mới</v>
      </c>
      <c r="L59" s="57" t="str">
        <f>VLOOKUP(G59, 'Product BackLog'!$B$9:$J$86, 9,0)</f>
        <v/>
      </c>
      <c r="M59" s="52"/>
      <c r="N59" s="73"/>
      <c r="O59" s="73"/>
      <c r="P59" s="73"/>
      <c r="Q59" s="73"/>
      <c r="R59" s="73"/>
      <c r="S59" s="73"/>
      <c r="T59" s="73"/>
      <c r="U59" s="73"/>
      <c r="V59" s="73"/>
      <c r="W59" s="73"/>
      <c r="X59" s="73"/>
      <c r="Y59" s="52"/>
      <c r="Z59" s="52"/>
    </row>
    <row r="60" ht="15.75" customHeight="1">
      <c r="A60" s="52"/>
      <c r="B60" s="62"/>
      <c r="C60" s="62"/>
      <c r="D60" s="50" t="str">
        <f t="array" ref="D60">INDEX('Product BackLog'!$C$9:$C$86, MATCH(E60,'Product BackLog'!$D$9:$D$86, 0))</f>
        <v>Seller</v>
      </c>
      <c r="E60" s="51" t="s">
        <v>199</v>
      </c>
      <c r="F60" s="57" t="str">
        <f>VLOOKUP(E60, 'Product BackLog'!$D$9:$J$86, 2,0)</f>
        <v>Cho người bán biết món ăn nào đang được người dùng mua thường xuyên</v>
      </c>
      <c r="G60" s="50" t="str">
        <f t="array" ref="G60">INDEX('Product BackLog'!$B$9:$B$86, MATCH(E60,'Product BackLog'!$D$9:$D$86, 0))</f>
        <v>RQ55</v>
      </c>
      <c r="H60" s="57">
        <f>VLOOKUP(G60, 'Product BackLog'!$B$9:$J$86, 5,0)</f>
        <v>8</v>
      </c>
      <c r="I60" s="57" t="str">
        <f>VLOOKUP(G60, 'Product BackLog'!$B$9:$J$86, 6,0)</f>
        <v>High</v>
      </c>
      <c r="J60" s="58">
        <v>4.0</v>
      </c>
      <c r="K60" s="57" t="str">
        <f>VLOOKUP(G60, 'Product BackLog'!$B$9:$J$86, 8,0)</f>
        <v>Mới</v>
      </c>
      <c r="L60" s="57" t="str">
        <f>VLOOKUP(G60, 'Product BackLog'!$B$9:$J$86, 9,0)</f>
        <v>Danh sách hiển thị top 3 món</v>
      </c>
      <c r="M60" s="52"/>
      <c r="N60" s="73"/>
      <c r="O60" s="73"/>
      <c r="P60" s="73"/>
      <c r="Q60" s="73"/>
      <c r="R60" s="73"/>
      <c r="S60" s="73"/>
      <c r="T60" s="73"/>
      <c r="U60" s="73"/>
      <c r="V60" s="73"/>
      <c r="W60" s="73"/>
      <c r="X60" s="73"/>
      <c r="Y60" s="52"/>
      <c r="Z60" s="52"/>
    </row>
    <row r="61" ht="15.75" customHeight="1">
      <c r="A61" s="52"/>
      <c r="B61" s="62"/>
      <c r="C61" s="10"/>
      <c r="D61" s="50" t="str">
        <f t="array" ref="D61">INDEX('Product BackLog'!$C$9:$C$86, MATCH(E61,'Product BackLog'!$D$9:$D$86, 0))</f>
        <v>Seller</v>
      </c>
      <c r="E61" s="51" t="s">
        <v>203</v>
      </c>
      <c r="F61" s="57" t="str">
        <f>VLOOKUP(E61, 'Product BackLog'!$D$9:$J$86, 2,0)</f>
        <v>Cho người dùng biết món ăn nào đang là xu hướng</v>
      </c>
      <c r="G61" s="50" t="str">
        <f t="array" ref="G61">INDEX('Product BackLog'!$B$9:$B$86, MATCH(E61,'Product BackLog'!$D$9:$D$86, 0))</f>
        <v>RQ56</v>
      </c>
      <c r="H61" s="57">
        <f>VLOOKUP(G61, 'Product BackLog'!$B$9:$J$86, 5,0)</f>
        <v>8</v>
      </c>
      <c r="I61" s="57" t="str">
        <f>VLOOKUP(G61, 'Product BackLog'!$B$9:$J$86, 6,0)</f>
        <v>High</v>
      </c>
      <c r="J61" s="58">
        <v>4.0</v>
      </c>
      <c r="K61" s="57" t="str">
        <f>VLOOKUP(G61, 'Product BackLog'!$B$9:$J$86, 8,0)</f>
        <v>Mới</v>
      </c>
      <c r="L61" s="57" t="str">
        <f>VLOOKUP(G61, 'Product BackLog'!$B$9:$J$86, 9,0)</f>
        <v>Danh sách hiển thị top 10 món</v>
      </c>
      <c r="M61" s="52"/>
      <c r="N61" s="73"/>
      <c r="O61" s="73"/>
      <c r="P61" s="73"/>
      <c r="Q61" s="73"/>
      <c r="R61" s="73"/>
      <c r="S61" s="73"/>
      <c r="T61" s="73"/>
      <c r="U61" s="73"/>
      <c r="V61" s="73"/>
      <c r="W61" s="73"/>
      <c r="X61" s="73"/>
      <c r="Y61" s="52"/>
      <c r="Z61" s="52"/>
    </row>
    <row r="62" ht="15.75" customHeight="1">
      <c r="A62" s="52"/>
      <c r="B62" s="56" t="s">
        <v>336</v>
      </c>
      <c r="C62" s="77" t="s">
        <v>337</v>
      </c>
      <c r="D62" s="50" t="str">
        <f t="array" ref="D62">INDEX('Product BackLog'!$C$9:$C$86, MATCH(E62,'Product BackLog'!$D$9:$D$86, 0))</f>
        <v>Admin</v>
      </c>
      <c r="E62" s="80" t="s">
        <v>212</v>
      </c>
      <c r="F62" s="57" t="str">
        <f>VLOOKUP(E62, 'Product BackLog'!$D$9:$J$86, 2,0)</f>
        <v>Giúp khách hàng nhanh chóng nhận thông tin phản hồi về một lỗi hệ thống</v>
      </c>
      <c r="G62" s="50" t="str">
        <f t="array" ref="G62">INDEX('Product BackLog'!$B$9:$B$86, MATCH(E62,'Product BackLog'!$D$9:$D$86, 0))</f>
        <v>RQ58</v>
      </c>
      <c r="H62" s="57">
        <f>VLOOKUP(G62, 'Product BackLog'!$B$9:$J$86, 5,0)</f>
        <v>4</v>
      </c>
      <c r="I62" s="57" t="str">
        <f>VLOOKUP(G62, 'Product BackLog'!$B$9:$J$86, 6,0)</f>
        <v>High</v>
      </c>
      <c r="J62" s="58">
        <v>5.0</v>
      </c>
      <c r="K62" s="57" t="str">
        <f>VLOOKUP(G62, 'Product BackLog'!$B$9:$J$86, 8,0)</f>
        <v>Mới</v>
      </c>
      <c r="L62" s="57" t="str">
        <f>VLOOKUP(G62, 'Product BackLog'!$B$9:$J$86, 9,0)</f>
        <v>Sau khi trả lời về với người dùng, admin có khả năng lựa chọn lưu trữ lỗi hoặc xóa đi lời phản ánh</v>
      </c>
      <c r="M62" s="52"/>
      <c r="N62" s="73"/>
      <c r="O62" s="73"/>
      <c r="P62" s="73"/>
      <c r="Q62" s="73"/>
      <c r="R62" s="73"/>
      <c r="S62" s="73"/>
      <c r="T62" s="73"/>
      <c r="U62" s="73"/>
      <c r="V62" s="73"/>
      <c r="W62" s="73"/>
      <c r="X62" s="73"/>
      <c r="Y62" s="52"/>
      <c r="Z62" s="52"/>
    </row>
    <row r="63" ht="15.75" customHeight="1">
      <c r="A63" s="52"/>
      <c r="B63" s="62"/>
      <c r="C63" s="62"/>
      <c r="D63" s="50" t="str">
        <f t="array" ref="D63">INDEX('Product BackLog'!$C$9:$C$86, MATCH(E63,'Product BackLog'!$D$9:$D$86, 0))</f>
        <v>Admin</v>
      </c>
      <c r="E63" s="81" t="s">
        <v>216</v>
      </c>
      <c r="F63" s="57" t="str">
        <f>VLOOKUP(E63, 'Product BackLog'!$D$9:$J$86, 2,0)</f>
        <v>Lưu trữ và hiển thị lại những lỗi được báo cáo để nhóm phát triển ứng dụng sửa lỗi</v>
      </c>
      <c r="G63" s="50" t="str">
        <f t="array" ref="G63">INDEX('Product BackLog'!$B$9:$B$86, MATCH(E63,'Product BackLog'!$D$9:$D$86, 0))</f>
        <v>RQ59</v>
      </c>
      <c r="H63" s="57">
        <f>VLOOKUP(G63, 'Product BackLog'!$B$9:$J$86, 5,0)</f>
        <v>4</v>
      </c>
      <c r="I63" s="57" t="str">
        <f>VLOOKUP(G63, 'Product BackLog'!$B$9:$J$86, 6,0)</f>
        <v>High</v>
      </c>
      <c r="J63" s="58">
        <v>5.0</v>
      </c>
      <c r="K63" s="57" t="str">
        <f>VLOOKUP(G63, 'Product BackLog'!$B$9:$J$86, 8,0)</f>
        <v>Mới</v>
      </c>
      <c r="L63" s="57" t="str">
        <f>VLOOKUP(G63, 'Product BackLog'!$B$9:$J$86, 9,0)</f>
        <v/>
      </c>
      <c r="M63" s="52"/>
      <c r="N63" s="52"/>
      <c r="O63" s="52"/>
      <c r="P63" s="52"/>
      <c r="Q63" s="52"/>
      <c r="R63" s="52"/>
      <c r="S63" s="52"/>
      <c r="T63" s="52"/>
      <c r="U63" s="52"/>
      <c r="V63" s="52"/>
      <c r="W63" s="52"/>
      <c r="X63" s="52"/>
      <c r="Y63" s="52"/>
      <c r="Z63" s="52"/>
    </row>
    <row r="64" ht="15.75" customHeight="1">
      <c r="A64" s="52"/>
      <c r="B64" s="62"/>
      <c r="C64" s="62"/>
      <c r="D64" s="50" t="str">
        <f t="array" ref="D64">INDEX('Product BackLog'!$C$9:$C$86, MATCH(E64,'Product BackLog'!$D$9:$D$86, 0))</f>
        <v>Admin</v>
      </c>
      <c r="E64" s="81" t="s">
        <v>219</v>
      </c>
      <c r="F64" s="57" t="str">
        <f>VLOOKUP(E64, 'Product BackLog'!$D$9:$J$86, 2,0)</f>
        <v>Khiến cho nhà hàng vi phạm điều lệ sử dụng ứng dụng không còn được xuất hoặc truy cập bởi người dùng khác</v>
      </c>
      <c r="G64" s="50" t="str">
        <f t="array" ref="G64">INDEX('Product BackLog'!$B$9:$B$86, MATCH(E64,'Product BackLog'!$D$9:$D$86, 0))</f>
        <v>RQ60</v>
      </c>
      <c r="H64" s="57">
        <f>VLOOKUP(G64, 'Product BackLog'!$B$9:$J$86, 5,0)</f>
        <v>4</v>
      </c>
      <c r="I64" s="57" t="str">
        <f>VLOOKUP(G64, 'Product BackLog'!$B$9:$J$86, 6,0)</f>
        <v>Medium</v>
      </c>
      <c r="J64" s="58">
        <v>5.0</v>
      </c>
      <c r="K64" s="57" t="str">
        <f>VLOOKUP(G64, 'Product BackLog'!$B$9:$J$86, 8,0)</f>
        <v>Mới</v>
      </c>
      <c r="L64" s="57" t="str">
        <f>VLOOKUP(G64, 'Product BackLog'!$B$9:$J$86, 9,0)</f>
        <v>Có thể tạm vô hiệu hóa hoặc xóa luôn nhà hàng, đồng thời ghi nhận lại thông tin nhà hàng. Chủ cửa hàng không thể thay đổi trạng thái khi bị người quản lý vô hiệu hóa hoặc xóa nhà hàng</v>
      </c>
      <c r="M64" s="52"/>
      <c r="N64" s="52"/>
      <c r="O64" s="52"/>
      <c r="P64" s="52"/>
      <c r="Q64" s="52"/>
      <c r="R64" s="52"/>
      <c r="S64" s="52"/>
      <c r="T64" s="52"/>
      <c r="U64" s="52"/>
      <c r="V64" s="52"/>
      <c r="W64" s="52"/>
      <c r="X64" s="52"/>
      <c r="Y64" s="52"/>
      <c r="Z64" s="52"/>
    </row>
    <row r="65" ht="15.75" customHeight="1">
      <c r="A65" s="52"/>
      <c r="B65" s="62"/>
      <c r="C65" s="62"/>
      <c r="D65" s="50" t="str">
        <f t="array" ref="D65">INDEX('Product BackLog'!$C$9:$C$86, MATCH(E65,'Product BackLog'!$D$9:$D$86, 0))</f>
        <v>Admin</v>
      </c>
      <c r="E65" s="81" t="s">
        <v>223</v>
      </c>
      <c r="F65" s="57" t="str">
        <f>VLOOKUP(E65, 'Product BackLog'!$D$9:$J$86, 2,0)</f>
        <v>Khiến cho món ăn vi phạm điều lệ sử dụng ứng dụng không còn được xuất hoặc truy cập bởi người dùng khác</v>
      </c>
      <c r="G65" s="50" t="str">
        <f t="array" ref="G65">INDEX('Product BackLog'!$B$9:$B$86, MATCH(E65,'Product BackLog'!$D$9:$D$86, 0))</f>
        <v>RQ61</v>
      </c>
      <c r="H65" s="57">
        <f>VLOOKUP(G65, 'Product BackLog'!$B$9:$J$86, 5,0)</f>
        <v>4</v>
      </c>
      <c r="I65" s="57" t="str">
        <f>VLOOKUP(G65, 'Product BackLog'!$B$9:$J$86, 6,0)</f>
        <v>Medium</v>
      </c>
      <c r="J65" s="58">
        <v>5.0</v>
      </c>
      <c r="K65" s="57" t="str">
        <f>VLOOKUP(G65, 'Product BackLog'!$B$9:$J$86, 8,0)</f>
        <v>Mới</v>
      </c>
      <c r="L65" s="57" t="str">
        <f>VLOOKUP(G65, 'Product BackLog'!$B$9:$J$86, 9,0)</f>
        <v>Có thể tạm vô hiệu hóa hoặc xóa luôn món ăn, đồng thời ghi nhận lại thông tin nhà hàng. Chủ cửa hàng không thể thay đổi trạng thái khi bị người quản lý vô hiệu hóa hoặc xóa món ăn</v>
      </c>
      <c r="M65" s="52"/>
      <c r="N65" s="52"/>
      <c r="O65" s="52"/>
      <c r="P65" s="52"/>
      <c r="Q65" s="52"/>
      <c r="R65" s="52"/>
      <c r="S65" s="52"/>
      <c r="T65" s="52"/>
      <c r="U65" s="52"/>
      <c r="V65" s="52"/>
      <c r="W65" s="52"/>
      <c r="X65" s="52"/>
      <c r="Y65" s="52"/>
      <c r="Z65" s="52"/>
    </row>
    <row r="66" ht="15.75" customHeight="1">
      <c r="A66" s="52"/>
      <c r="B66" s="62"/>
      <c r="C66" s="62"/>
      <c r="D66" s="50" t="str">
        <f t="array" ref="D66">INDEX('Product BackLog'!$C$9:$C$86, MATCH(E66,'Product BackLog'!$D$9:$D$86, 0))</f>
        <v>Admin</v>
      </c>
      <c r="E66" s="81" t="s">
        <v>227</v>
      </c>
      <c r="F66" s="57" t="str">
        <f>VLOOKUP(E66, 'Product BackLog'!$D$9:$J$86, 2,0)</f>
        <v>Ngăn cản người dùng lan tỏa ý đồ xấu vào ứng dụng, gây ảnh hưởng trải nghiệm của cả người mua và người bán</v>
      </c>
      <c r="G66" s="50" t="str">
        <f t="array" ref="G66">INDEX('Product BackLog'!$B$9:$B$86, MATCH(E66,'Product BackLog'!$D$9:$D$86, 0))</f>
        <v>RQ62</v>
      </c>
      <c r="H66" s="57">
        <f>VLOOKUP(G66, 'Product BackLog'!$B$9:$J$86, 5,0)</f>
        <v>4</v>
      </c>
      <c r="I66" s="57" t="str">
        <f>VLOOKUP(G66, 'Product BackLog'!$B$9:$J$86, 6,0)</f>
        <v>Medium</v>
      </c>
      <c r="J66" s="58">
        <v>5.0</v>
      </c>
      <c r="K66" s="57" t="str">
        <f>VLOOKUP(G66, 'Product BackLog'!$B$9:$J$86, 8,0)</f>
        <v>Mới</v>
      </c>
      <c r="L66" s="57" t="str">
        <f>VLOOKUP(G66, 'Product BackLog'!$B$9:$J$86, 9,0)</f>
        <v>Những lượt đánh giá sẽ tạm thời bị loại bỏ</v>
      </c>
      <c r="M66" s="52"/>
      <c r="N66" s="52"/>
      <c r="O66" s="52"/>
      <c r="P66" s="52"/>
      <c r="Q66" s="52"/>
      <c r="R66" s="52"/>
      <c r="S66" s="52"/>
      <c r="T66" s="52"/>
      <c r="U66" s="52"/>
      <c r="V66" s="52"/>
      <c r="W66" s="52"/>
      <c r="X66" s="52"/>
      <c r="Y66" s="52"/>
      <c r="Z66" s="52"/>
    </row>
    <row r="67" ht="15.75" customHeight="1">
      <c r="A67" s="52"/>
      <c r="B67" s="62"/>
      <c r="C67" s="62"/>
      <c r="D67" s="50" t="str">
        <f t="array" ref="D67">INDEX('Product BackLog'!$C$9:$C$86, MATCH(E67,'Product BackLog'!$D$9:$D$86, 0))</f>
        <v>Admin</v>
      </c>
      <c r="E67" s="81" t="s">
        <v>231</v>
      </c>
      <c r="F67" s="57" t="str">
        <f>VLOOKUP(E67, 'Product BackLog'!$D$9:$J$86, 2,0)</f>
        <v>Để điều khiển trạng thái của những nhà hàng bị vô hiệu hóa trước đó</v>
      </c>
      <c r="G67" s="50" t="str">
        <f t="array" ref="G67">INDEX('Product BackLog'!$B$9:$B$86, MATCH(E67,'Product BackLog'!$D$9:$D$86, 0))</f>
        <v>RQ63</v>
      </c>
      <c r="H67" s="57">
        <f>VLOOKUP(G67, 'Product BackLog'!$B$9:$J$86, 5,0)</f>
        <v>4</v>
      </c>
      <c r="I67" s="57" t="str">
        <f>VLOOKUP(G67, 'Product BackLog'!$B$9:$J$86, 6,0)</f>
        <v>Low</v>
      </c>
      <c r="J67" s="58">
        <v>5.0</v>
      </c>
      <c r="K67" s="57" t="str">
        <f>VLOOKUP(G67, 'Product BackLog'!$B$9:$J$86, 8,0)</f>
        <v>Mới</v>
      </c>
      <c r="L67" s="57" t="str">
        <f>VLOOKUP(G67, 'Product BackLog'!$B$9:$J$86, 9,0)</f>
        <v/>
      </c>
      <c r="M67" s="52"/>
      <c r="N67" s="52"/>
      <c r="O67" s="52"/>
      <c r="P67" s="52"/>
      <c r="Q67" s="52"/>
      <c r="R67" s="52"/>
      <c r="S67" s="52"/>
      <c r="T67" s="52"/>
      <c r="U67" s="52"/>
      <c r="V67" s="52"/>
      <c r="W67" s="52"/>
      <c r="X67" s="52"/>
      <c r="Y67" s="52"/>
      <c r="Z67" s="52"/>
    </row>
    <row r="68" ht="15.75" customHeight="1">
      <c r="A68" s="52"/>
      <c r="B68" s="62"/>
      <c r="C68" s="62"/>
      <c r="D68" s="50" t="str">
        <f t="array" ref="D68">INDEX('Product BackLog'!$C$9:$C$86, MATCH(E68,'Product BackLog'!$D$9:$D$86, 0))</f>
        <v>Admin</v>
      </c>
      <c r="E68" s="81" t="s">
        <v>234</v>
      </c>
      <c r="F68" s="57" t="str">
        <f>VLOOKUP(E68, 'Product BackLog'!$D$9:$J$86, 2,0)</f>
        <v>Để điều khiển trạng thái của những món ăn bị vô hiệu hóa trước đó</v>
      </c>
      <c r="G68" s="50" t="str">
        <f t="array" ref="G68">INDEX('Product BackLog'!$B$9:$B$86, MATCH(E68,'Product BackLog'!$D$9:$D$86, 0))</f>
        <v>RQ64</v>
      </c>
      <c r="H68" s="57">
        <f>VLOOKUP(G68, 'Product BackLog'!$B$9:$J$86, 5,0)</f>
        <v>4</v>
      </c>
      <c r="I68" s="57" t="str">
        <f>VLOOKUP(G68, 'Product BackLog'!$B$9:$J$86, 6,0)</f>
        <v>Low</v>
      </c>
      <c r="J68" s="58">
        <v>5.0</v>
      </c>
      <c r="K68" s="57" t="str">
        <f>VLOOKUP(G68, 'Product BackLog'!$B$9:$J$86, 8,0)</f>
        <v>Mới</v>
      </c>
      <c r="L68" s="57" t="str">
        <f>VLOOKUP(G68, 'Product BackLog'!$B$9:$J$86, 9,0)</f>
        <v/>
      </c>
      <c r="M68" s="52"/>
      <c r="N68" s="52"/>
      <c r="O68" s="52"/>
      <c r="P68" s="52"/>
      <c r="Q68" s="52"/>
      <c r="R68" s="52"/>
      <c r="S68" s="52"/>
      <c r="T68" s="52"/>
      <c r="U68" s="52"/>
      <c r="V68" s="52"/>
      <c r="W68" s="52"/>
      <c r="X68" s="52"/>
      <c r="Y68" s="52"/>
      <c r="Z68" s="52"/>
    </row>
    <row r="69" ht="15.75" customHeight="1">
      <c r="A69" s="52"/>
      <c r="B69" s="62"/>
      <c r="C69" s="62"/>
      <c r="D69" s="50" t="str">
        <f t="array" ref="D69">INDEX('Product BackLog'!$C$9:$C$86, MATCH(E69,'Product BackLog'!$D$9:$D$86, 0))</f>
        <v>Admin</v>
      </c>
      <c r="E69" s="81" t="s">
        <v>237</v>
      </c>
      <c r="F69" s="57" t="str">
        <f>VLOOKUP(E69, 'Product BackLog'!$D$9:$J$86, 2,0)</f>
        <v>Để điều khiển trạng thái của những người dùng bị vô hiệu hóa trước đó</v>
      </c>
      <c r="G69" s="50" t="str">
        <f t="array" ref="G69">INDEX('Product BackLog'!$B$9:$B$86, MATCH(E69,'Product BackLog'!$D$9:$D$86, 0))</f>
        <v>RQ65</v>
      </c>
      <c r="H69" s="57">
        <f>VLOOKUP(G69, 'Product BackLog'!$B$9:$J$86, 5,0)</f>
        <v>4</v>
      </c>
      <c r="I69" s="57" t="str">
        <f>VLOOKUP(G69, 'Product BackLog'!$B$9:$J$86, 6,0)</f>
        <v>Low</v>
      </c>
      <c r="J69" s="58">
        <v>5.0</v>
      </c>
      <c r="K69" s="57" t="str">
        <f>VLOOKUP(G69, 'Product BackLog'!$B$9:$J$86, 8,0)</f>
        <v>Mới</v>
      </c>
      <c r="L69" s="57" t="str">
        <f>VLOOKUP(G69, 'Product BackLog'!$B$9:$J$86, 9,0)</f>
        <v/>
      </c>
      <c r="M69" s="52"/>
      <c r="N69" s="52"/>
      <c r="O69" s="52"/>
      <c r="P69" s="52"/>
      <c r="Q69" s="52"/>
      <c r="R69" s="52"/>
      <c r="S69" s="52"/>
      <c r="T69" s="52"/>
      <c r="U69" s="52"/>
      <c r="V69" s="52"/>
      <c r="W69" s="52"/>
      <c r="X69" s="52"/>
      <c r="Y69" s="52"/>
      <c r="Z69" s="52"/>
    </row>
    <row r="70" ht="15.75" customHeight="1">
      <c r="A70" s="52"/>
      <c r="B70" s="62"/>
      <c r="C70" s="62"/>
      <c r="D70" s="50" t="str">
        <f t="array" ref="D70">INDEX('Product BackLog'!$C$9:$C$86, MATCH(E70,'Product BackLog'!$D$9:$D$86, 0))</f>
        <v>Admin</v>
      </c>
      <c r="E70" s="81" t="s">
        <v>240</v>
      </c>
      <c r="F70" s="57" t="str">
        <f>VLOOKUP(E70, 'Product BackLog'!$D$9:$J$86, 2,0)</f>
        <v>Để tìm kiếm nghiên cứu thông tin, hành động của người dùng</v>
      </c>
      <c r="G70" s="50" t="str">
        <f t="array" ref="G70">INDEX('Product BackLog'!$B$9:$B$86, MATCH(E70,'Product BackLog'!$D$9:$D$86, 0))</f>
        <v>RQ66</v>
      </c>
      <c r="H70" s="57">
        <f>VLOOKUP(G70, 'Product BackLog'!$B$9:$J$86, 5,0)</f>
        <v>4</v>
      </c>
      <c r="I70" s="57" t="str">
        <f>VLOOKUP(G70, 'Product BackLog'!$B$9:$J$86, 6,0)</f>
        <v>Low</v>
      </c>
      <c r="J70" s="58">
        <v>5.0</v>
      </c>
      <c r="K70" s="57" t="str">
        <f>VLOOKUP(G70, 'Product BackLog'!$B$9:$J$86, 8,0)</f>
        <v>Mới</v>
      </c>
      <c r="L70" s="57" t="str">
        <f>VLOOKUP(G70, 'Product BackLog'!$B$9:$J$86, 9,0)</f>
        <v>Dựa trên ID nhập vào tìm kiếm</v>
      </c>
      <c r="M70" s="52"/>
      <c r="N70" s="52"/>
      <c r="O70" s="52"/>
      <c r="P70" s="52"/>
      <c r="Q70" s="52"/>
      <c r="R70" s="52"/>
      <c r="S70" s="52"/>
      <c r="T70" s="52"/>
      <c r="U70" s="52"/>
      <c r="V70" s="52"/>
      <c r="W70" s="52"/>
      <c r="X70" s="52"/>
      <c r="Y70" s="52"/>
      <c r="Z70" s="52"/>
    </row>
    <row r="71" ht="15.75" customHeight="1">
      <c r="A71" s="52"/>
      <c r="B71" s="62"/>
      <c r="C71" s="62"/>
      <c r="D71" s="50" t="str">
        <f t="array" ref="D71">INDEX('Product BackLog'!$C$9:$C$86, MATCH(E71,'Product BackLog'!$D$9:$D$86, 0))</f>
        <v>Admin</v>
      </c>
      <c r="E71" s="81" t="s">
        <v>244</v>
      </c>
      <c r="F71" s="57" t="str">
        <f>VLOOKUP(E71, 'Product BackLog'!$D$9:$J$86, 2,0)</f>
        <v>Để tìm kiếm nghiên cứu thông tin, mục đích của nhà hàng</v>
      </c>
      <c r="G71" s="50" t="str">
        <f t="array" ref="G71">INDEX('Product BackLog'!$B$9:$B$86, MATCH(E71,'Product BackLog'!$D$9:$D$86, 0))</f>
        <v>RQ67</v>
      </c>
      <c r="H71" s="57">
        <f>VLOOKUP(G71, 'Product BackLog'!$B$9:$J$86, 5,0)</f>
        <v>4</v>
      </c>
      <c r="I71" s="57" t="str">
        <f>VLOOKUP(G71, 'Product BackLog'!$B$9:$J$86, 6,0)</f>
        <v>Low</v>
      </c>
      <c r="J71" s="58">
        <v>5.0</v>
      </c>
      <c r="K71" s="57" t="str">
        <f>VLOOKUP(G71, 'Product BackLog'!$B$9:$J$86, 8,0)</f>
        <v>Mới</v>
      </c>
      <c r="L71" s="57" t="str">
        <f>VLOOKUP(G71, 'Product BackLog'!$B$9:$J$86, 9,0)</f>
        <v>Dựa trên ID nhập vào tìm kiếm</v>
      </c>
      <c r="M71" s="52"/>
      <c r="N71" s="52"/>
      <c r="O71" s="52"/>
      <c r="P71" s="52"/>
      <c r="Q71" s="52"/>
      <c r="R71" s="52"/>
      <c r="S71" s="52"/>
      <c r="T71" s="52"/>
      <c r="U71" s="52"/>
      <c r="V71" s="52"/>
      <c r="W71" s="52"/>
      <c r="X71" s="52"/>
      <c r="Y71" s="52"/>
      <c r="Z71" s="52"/>
    </row>
    <row r="72" ht="15.75" customHeight="1">
      <c r="A72" s="52"/>
      <c r="B72" s="62"/>
      <c r="C72" s="62"/>
      <c r="D72" s="50" t="str">
        <f t="array" ref="D72">INDEX('Product BackLog'!$C$9:$C$86, MATCH(E72,'Product BackLog'!$D$9:$D$86, 0))</f>
        <v>Admin</v>
      </c>
      <c r="E72" s="81" t="s">
        <v>247</v>
      </c>
      <c r="F72" s="57" t="str">
        <f>VLOOKUP(E72, 'Product BackLog'!$D$9:$J$86, 2,0)</f>
        <v>Để tìm kiếm nghiên cứu thông tin, mục đích của món ăn</v>
      </c>
      <c r="G72" s="50" t="str">
        <f t="array" ref="G72">INDEX('Product BackLog'!$B$9:$B$86, MATCH(E72,'Product BackLog'!$D$9:$D$86, 0))</f>
        <v>RQ68</v>
      </c>
      <c r="H72" s="57">
        <f>VLOOKUP(G72, 'Product BackLog'!$B$9:$J$86, 5,0)</f>
        <v>4</v>
      </c>
      <c r="I72" s="57" t="str">
        <f>VLOOKUP(G72, 'Product BackLog'!$B$9:$J$86, 6,0)</f>
        <v>Low</v>
      </c>
      <c r="J72" s="58">
        <v>5.0</v>
      </c>
      <c r="K72" s="57" t="str">
        <f>VLOOKUP(G72, 'Product BackLog'!$B$9:$J$86, 8,0)</f>
        <v>Mới</v>
      </c>
      <c r="L72" s="57" t="str">
        <f>VLOOKUP(G72, 'Product BackLog'!$B$9:$J$86, 9,0)</f>
        <v>Dựa trên ID nhập vào tìm kiếm</v>
      </c>
      <c r="M72" s="52"/>
      <c r="N72" s="52"/>
      <c r="O72" s="52"/>
      <c r="P72" s="52"/>
      <c r="Q72" s="52"/>
      <c r="R72" s="52"/>
      <c r="S72" s="52"/>
      <c r="T72" s="52"/>
      <c r="U72" s="52"/>
      <c r="V72" s="52"/>
      <c r="W72" s="52"/>
      <c r="X72" s="52"/>
      <c r="Y72" s="52"/>
      <c r="Z72" s="52"/>
    </row>
    <row r="73" ht="15.75" customHeight="1">
      <c r="A73" s="52"/>
      <c r="B73" s="62"/>
      <c r="C73" s="62"/>
      <c r="D73" s="50" t="str">
        <f t="array" ref="D73">INDEX('Product BackLog'!$C$9:$C$86, MATCH(E73,'Product BackLog'!$D$9:$D$86, 0))</f>
        <v>Admin</v>
      </c>
      <c r="E73" s="81" t="s">
        <v>250</v>
      </c>
      <c r="F73" s="57" t="str">
        <f>VLOOKUP(E73, 'Product BackLog'!$D$9:$J$86, 2,0)</f>
        <v>Thêm sự kiện mới cho ứng dụng</v>
      </c>
      <c r="G73" s="50" t="str">
        <f t="array" ref="G73">INDEX('Product BackLog'!$B$9:$B$86, MATCH(E73,'Product BackLog'!$D$9:$D$86, 0))</f>
        <v>RQ69</v>
      </c>
      <c r="H73" s="57">
        <f>VLOOKUP(G73, 'Product BackLog'!$B$9:$J$86, 5,0)</f>
        <v>2</v>
      </c>
      <c r="I73" s="57" t="str">
        <f>VLOOKUP(G73, 'Product BackLog'!$B$9:$J$86, 6,0)</f>
        <v>Medium</v>
      </c>
      <c r="J73" s="58">
        <v>5.0</v>
      </c>
      <c r="K73" s="57" t="str">
        <f>VLOOKUP(G73, 'Product BackLog'!$B$9:$J$86, 8,0)</f>
        <v>Mới</v>
      </c>
      <c r="L73" s="57" t="str">
        <f>VLOOKUP(G73, 'Product BackLog'!$B$9:$J$86, 9,0)</f>
        <v>Bao gồm nội dung thông báo và hình ảnh banner</v>
      </c>
      <c r="M73" s="52"/>
      <c r="N73" s="52"/>
      <c r="O73" s="52"/>
      <c r="P73" s="52"/>
      <c r="Q73" s="52"/>
      <c r="R73" s="52"/>
      <c r="S73" s="52"/>
      <c r="T73" s="52"/>
      <c r="U73" s="52"/>
      <c r="V73" s="52"/>
      <c r="W73" s="52"/>
      <c r="X73" s="52"/>
      <c r="Y73" s="52"/>
      <c r="Z73" s="52"/>
    </row>
    <row r="74" ht="15.75" customHeight="1">
      <c r="A74" s="52"/>
      <c r="B74" s="62"/>
      <c r="C74" s="62"/>
      <c r="D74" s="50" t="str">
        <f t="array" ref="D74">INDEX('Product BackLog'!$C$9:$C$86, MATCH(E74,'Product BackLog'!$D$9:$D$86, 0))</f>
        <v>Admin</v>
      </c>
      <c r="E74" s="81" t="s">
        <v>254</v>
      </c>
      <c r="F74" s="57" t="str">
        <f>VLOOKUP(E74, 'Product BackLog'!$D$9:$J$86, 2,0)</f>
        <v>Cập nhật sự kiện đặc biệt của ứng dụng</v>
      </c>
      <c r="G74" s="50" t="str">
        <f t="array" ref="G74">INDEX('Product BackLog'!$B$9:$B$86, MATCH(E74,'Product BackLog'!$D$9:$D$86, 0))</f>
        <v>RQ70</v>
      </c>
      <c r="H74" s="57">
        <f>VLOOKUP(G74, 'Product BackLog'!$B$9:$J$86, 5,0)</f>
        <v>2</v>
      </c>
      <c r="I74" s="57" t="str">
        <f>VLOOKUP(G74, 'Product BackLog'!$B$9:$J$86, 6,0)</f>
        <v>Low</v>
      </c>
      <c r="J74" s="58">
        <v>5.0</v>
      </c>
      <c r="K74" s="57" t="str">
        <f>VLOOKUP(G74, 'Product BackLog'!$B$9:$J$86, 8,0)</f>
        <v>Mới</v>
      </c>
      <c r="L74" s="57" t="str">
        <f>VLOOKUP(G74, 'Product BackLog'!$B$9:$J$86, 9,0)</f>
        <v/>
      </c>
      <c r="M74" s="52"/>
      <c r="N74" s="52"/>
      <c r="O74" s="52"/>
      <c r="P74" s="52"/>
      <c r="Q74" s="52"/>
      <c r="R74" s="52"/>
      <c r="S74" s="52"/>
      <c r="T74" s="52"/>
      <c r="U74" s="52"/>
      <c r="V74" s="52"/>
      <c r="W74" s="52"/>
      <c r="X74" s="52"/>
      <c r="Y74" s="52"/>
      <c r="Z74" s="52"/>
    </row>
    <row r="75" ht="15.75" customHeight="1">
      <c r="A75" s="52"/>
      <c r="B75" s="62"/>
      <c r="C75" s="62"/>
      <c r="D75" s="50" t="str">
        <f t="array" ref="D75">INDEX('Product BackLog'!$C$9:$C$86, MATCH(E75,'Product BackLog'!$D$9:$D$86, 0))</f>
        <v>Admin</v>
      </c>
      <c r="E75" s="81" t="s">
        <v>257</v>
      </c>
      <c r="F75" s="57" t="str">
        <f>VLOOKUP(E75, 'Product BackLog'!$D$9:$J$86, 2,0)</f>
        <v>Xóa sự kiện của ứng dụng</v>
      </c>
      <c r="G75" s="50" t="str">
        <f t="array" ref="G75">INDEX('Product BackLog'!$B$9:$B$86, MATCH(E75,'Product BackLog'!$D$9:$D$86, 0))</f>
        <v>RQ71</v>
      </c>
      <c r="H75" s="57">
        <f>VLOOKUP(G75, 'Product BackLog'!$B$9:$J$86, 5,0)</f>
        <v>2</v>
      </c>
      <c r="I75" s="57" t="str">
        <f>VLOOKUP(G75, 'Product BackLog'!$B$9:$J$86, 6,0)</f>
        <v>Low</v>
      </c>
      <c r="J75" s="58">
        <v>5.0</v>
      </c>
      <c r="K75" s="57" t="str">
        <f>VLOOKUP(G75, 'Product BackLog'!$B$9:$J$86, 8,0)</f>
        <v>Mới</v>
      </c>
      <c r="L75" s="57" t="str">
        <f>VLOOKUP(G75, 'Product BackLog'!$B$9:$J$86, 9,0)</f>
        <v/>
      </c>
      <c r="M75" s="52"/>
      <c r="N75" s="52"/>
      <c r="O75" s="52"/>
      <c r="P75" s="52"/>
      <c r="Q75" s="52"/>
      <c r="R75" s="52"/>
      <c r="S75" s="52"/>
      <c r="T75" s="52"/>
      <c r="U75" s="52"/>
      <c r="V75" s="52"/>
      <c r="W75" s="52"/>
      <c r="X75" s="52"/>
      <c r="Y75" s="52"/>
      <c r="Z75" s="52"/>
    </row>
    <row r="76" ht="15.75" customHeight="1">
      <c r="A76" s="52"/>
      <c r="B76" s="62"/>
      <c r="C76" s="62"/>
      <c r="D76" s="50" t="str">
        <f t="array" ref="D76">INDEX('Product BackLog'!$C$9:$C$86, MATCH(E76,'Product BackLog'!$D$9:$D$86, 0))</f>
        <v>Admin</v>
      </c>
      <c r="E76" s="80" t="s">
        <v>260</v>
      </c>
      <c r="F76" s="57" t="str">
        <f>VLOOKUP(E76, 'Product BackLog'!$D$9:$J$86, 2,0)</f>
        <v>Cho quản trị viên biết ứng dụng có bao nhiêu khách hàng sử dụng</v>
      </c>
      <c r="G76" s="50" t="str">
        <f t="array" ref="G76">INDEX('Product BackLog'!$B$9:$B$86, MATCH(E76,'Product BackLog'!$D$9:$D$86, 0))</f>
        <v>RQ72</v>
      </c>
      <c r="H76" s="57">
        <f>VLOOKUP(G76, 'Product BackLog'!$B$9:$J$86, 5,0)</f>
        <v>2</v>
      </c>
      <c r="I76" s="57" t="str">
        <f>VLOOKUP(G76, 'Product BackLog'!$B$9:$J$86, 6,0)</f>
        <v>Low</v>
      </c>
      <c r="J76" s="58">
        <v>5.0</v>
      </c>
      <c r="K76" s="57" t="str">
        <f>VLOOKUP(G76, 'Product BackLog'!$B$9:$J$86, 8,0)</f>
        <v>Mới</v>
      </c>
      <c r="L76" s="57" t="str">
        <f>VLOOKUP(G76, 'Product BackLog'!$B$9:$J$86, 9,0)</f>
        <v/>
      </c>
      <c r="M76" s="52"/>
      <c r="N76" s="52"/>
      <c r="O76" s="52"/>
      <c r="P76" s="52"/>
      <c r="Q76" s="52"/>
      <c r="R76" s="52"/>
      <c r="S76" s="52"/>
      <c r="T76" s="52"/>
      <c r="U76" s="52"/>
      <c r="V76" s="52"/>
      <c r="W76" s="52"/>
      <c r="X76" s="52"/>
      <c r="Y76" s="52"/>
      <c r="Z76" s="52"/>
    </row>
    <row r="77" ht="15.75" customHeight="1">
      <c r="A77" s="52"/>
      <c r="B77" s="62"/>
      <c r="C77" s="62"/>
      <c r="D77" s="50" t="str">
        <f t="array" ref="D77">INDEX('Product BackLog'!$C$9:$C$86, MATCH(E77,'Product BackLog'!$D$9:$D$86, 0))</f>
        <v>Admin</v>
      </c>
      <c r="E77" s="80" t="s">
        <v>263</v>
      </c>
      <c r="F77" s="57" t="str">
        <f>VLOOKUP(E77, 'Product BackLog'!$D$9:$J$86, 2,0)</f>
        <v>Cho quản trị viên biết về tình trạng phát triển của ứng dụng </v>
      </c>
      <c r="G77" s="50" t="str">
        <f t="array" ref="G77">INDEX('Product BackLog'!$B$9:$B$86, MATCH(E77,'Product BackLog'!$D$9:$D$86, 0))</f>
        <v>RQ73</v>
      </c>
      <c r="H77" s="57">
        <f>VLOOKUP(G77, 'Product BackLog'!$B$9:$J$86, 5,0)</f>
        <v>2</v>
      </c>
      <c r="I77" s="57" t="str">
        <f>VLOOKUP(G77, 'Product BackLog'!$B$9:$J$86, 6,0)</f>
        <v>Medium</v>
      </c>
      <c r="J77" s="58">
        <v>5.0</v>
      </c>
      <c r="K77" s="57" t="str">
        <f>VLOOKUP(G77, 'Product BackLog'!$B$9:$J$86, 8,0)</f>
        <v>Mới</v>
      </c>
      <c r="L77" s="57" t="str">
        <f>VLOOKUP(G77, 'Product BackLog'!$B$9:$J$86, 9,0)</f>
        <v/>
      </c>
      <c r="M77" s="52"/>
      <c r="N77" s="52"/>
      <c r="O77" s="52"/>
      <c r="P77" s="52"/>
      <c r="Q77" s="52"/>
      <c r="R77" s="52"/>
      <c r="S77" s="52"/>
      <c r="T77" s="52"/>
      <c r="U77" s="52"/>
      <c r="V77" s="52"/>
      <c r="W77" s="52"/>
      <c r="X77" s="52"/>
      <c r="Y77" s="52"/>
      <c r="Z77" s="52"/>
    </row>
    <row r="78" ht="15.75" customHeight="1">
      <c r="A78" s="52"/>
      <c r="B78" s="62"/>
      <c r="C78" s="62"/>
      <c r="D78" s="50" t="str">
        <f t="array" ref="D78">INDEX('Product BackLog'!$C$9:$C$86, MATCH(E78,'Product BackLog'!$D$9:$D$86, 0))</f>
        <v>Admin</v>
      </c>
      <c r="E78" s="80" t="s">
        <v>266</v>
      </c>
      <c r="F78" s="57" t="str">
        <f>VLOOKUP(E78, 'Product BackLog'!$D$9:$J$86, 2,0)</f>
        <v>Cho biết có bao nhiêu người làm đối tác làm ăn với doanh nghiệp</v>
      </c>
      <c r="G78" s="50" t="str">
        <f t="array" ref="G78">INDEX('Product BackLog'!$B$9:$B$86, MATCH(E78,'Product BackLog'!$D$9:$D$86, 0))</f>
        <v>RQ74</v>
      </c>
      <c r="H78" s="57">
        <f>VLOOKUP(G78, 'Product BackLog'!$B$9:$J$86, 5,0)</f>
        <v>3</v>
      </c>
      <c r="I78" s="57" t="str">
        <f>VLOOKUP(G78, 'Product BackLog'!$B$9:$J$86, 6,0)</f>
        <v>Medium</v>
      </c>
      <c r="J78" s="58">
        <v>5.0</v>
      </c>
      <c r="K78" s="57" t="str">
        <f>VLOOKUP(G78, 'Product BackLog'!$B$9:$J$86, 8,0)</f>
        <v>Mới</v>
      </c>
      <c r="L78" s="57" t="str">
        <f>VLOOKUP(G78, 'Product BackLog'!$B$9:$J$86, 9,0)</f>
        <v/>
      </c>
      <c r="M78" s="52"/>
      <c r="N78" s="52"/>
      <c r="O78" s="52"/>
      <c r="P78" s="52"/>
      <c r="Q78" s="52"/>
      <c r="R78" s="52"/>
      <c r="S78" s="52"/>
      <c r="T78" s="52"/>
      <c r="U78" s="52"/>
      <c r="V78" s="52"/>
      <c r="W78" s="52"/>
      <c r="X78" s="52"/>
      <c r="Y78" s="52"/>
      <c r="Z78" s="52"/>
    </row>
    <row r="79" ht="15.75" customHeight="1">
      <c r="A79" s="52"/>
      <c r="B79" s="62"/>
      <c r="C79" s="62"/>
      <c r="D79" s="50" t="str">
        <f t="array" ref="D79">INDEX('Product BackLog'!$C$9:$C$86, MATCH(E79,'Product BackLog'!$D$9:$D$86, 0))</f>
        <v>Admin</v>
      </c>
      <c r="E79" s="80" t="s">
        <v>269</v>
      </c>
      <c r="F79" s="57" t="str">
        <f>VLOOKUP(E79, 'Product BackLog'!$D$9:$J$86, 2,0)</f>
        <v>Giúp quản trị viên biết món nào đang được ưa chuộng trong tháng này</v>
      </c>
      <c r="G79" s="50" t="str">
        <f t="array" ref="G79">INDEX('Product BackLog'!$B$9:$B$86, MATCH(E79,'Product BackLog'!$D$9:$D$86, 0))</f>
        <v>RQ75</v>
      </c>
      <c r="H79" s="57">
        <f>VLOOKUP(G79, 'Product BackLog'!$B$9:$J$86, 5,0)</f>
        <v>3</v>
      </c>
      <c r="I79" s="57" t="str">
        <f>VLOOKUP(G79, 'Product BackLog'!$B$9:$J$86, 6,0)</f>
        <v>Medium</v>
      </c>
      <c r="J79" s="58">
        <v>5.0</v>
      </c>
      <c r="K79" s="57" t="str">
        <f>VLOOKUP(G79, 'Product BackLog'!$B$9:$J$86, 8,0)</f>
        <v>Mới</v>
      </c>
      <c r="L79" s="57" t="str">
        <f>VLOOKUP(G79, 'Product BackLog'!$B$9:$J$86, 9,0)</f>
        <v/>
      </c>
      <c r="M79" s="52"/>
      <c r="N79" s="52"/>
      <c r="O79" s="52"/>
      <c r="P79" s="52"/>
      <c r="Q79" s="52"/>
      <c r="R79" s="52"/>
      <c r="S79" s="52"/>
      <c r="T79" s="52"/>
      <c r="U79" s="52"/>
      <c r="V79" s="52"/>
      <c r="W79" s="52"/>
      <c r="X79" s="52"/>
      <c r="Y79" s="52"/>
      <c r="Z79" s="52"/>
    </row>
    <row r="80" ht="15.75" customHeight="1">
      <c r="A80" s="52"/>
      <c r="B80" s="62"/>
      <c r="C80" s="62"/>
      <c r="D80" s="50" t="str">
        <f t="array" ref="D80">INDEX('Product BackLog'!$C$9:$C$86, MATCH(E80,'Product BackLog'!$D$9:$D$86, 0))</f>
        <v>Admin</v>
      </c>
      <c r="E80" s="80" t="s">
        <v>272</v>
      </c>
      <c r="F80" s="57" t="str">
        <f>VLOOKUP(E80, 'Product BackLog'!$D$9:$J$86, 2,0)</f>
        <v>Giúp quản trị viên xác định món ăn được ưa chuộng nhất</v>
      </c>
      <c r="G80" s="50" t="str">
        <f t="array" ref="G80">INDEX('Product BackLog'!$B$9:$B$86, MATCH(E80,'Product BackLog'!$D$9:$D$86, 0))</f>
        <v>RQ76</v>
      </c>
      <c r="H80" s="57">
        <f>VLOOKUP(G80, 'Product BackLog'!$B$9:$J$86, 5,0)</f>
        <v>3</v>
      </c>
      <c r="I80" s="57" t="str">
        <f>VLOOKUP(G80, 'Product BackLog'!$B$9:$J$86, 6,0)</f>
        <v>Medium</v>
      </c>
      <c r="J80" s="58">
        <v>5.0</v>
      </c>
      <c r="K80" s="57" t="str">
        <f>VLOOKUP(G80, 'Product BackLog'!$B$9:$J$86, 8,0)</f>
        <v>Mới</v>
      </c>
      <c r="L80" s="57" t="str">
        <f>VLOOKUP(G80, 'Product BackLog'!$B$9:$J$86, 9,0)</f>
        <v/>
      </c>
      <c r="M80" s="52"/>
      <c r="N80" s="52"/>
      <c r="O80" s="52"/>
      <c r="P80" s="52"/>
      <c r="Q80" s="52"/>
      <c r="R80" s="52"/>
      <c r="S80" s="52"/>
      <c r="T80" s="52"/>
      <c r="U80" s="52"/>
      <c r="V80" s="52"/>
      <c r="W80" s="52"/>
      <c r="X80" s="52"/>
      <c r="Y80" s="52"/>
      <c r="Z80" s="52"/>
    </row>
    <row r="81" ht="15.75" customHeight="1">
      <c r="A81" s="52"/>
      <c r="B81" s="62"/>
      <c r="C81" s="62"/>
      <c r="D81" s="50" t="str">
        <f t="array" ref="D81">INDEX('Product BackLog'!$C$9:$C$86, MATCH(E81,'Product BackLog'!$D$9:$D$86, 0))</f>
        <v>Admin</v>
      </c>
      <c r="E81" s="80" t="s">
        <v>275</v>
      </c>
      <c r="F81" s="82" t="str">
        <f>VLOOKUP(E81, 'Product BackLog'!$D$9:$J$86, 2,0)</f>
        <v>Cho quản trị viên biết tình hình kinh doanh của họ trong tháng</v>
      </c>
      <c r="G81" s="50" t="str">
        <f t="array" ref="G81">INDEX('Product BackLog'!$B$9:$B$86, MATCH(E81,'Product BackLog'!$D$9:$D$86, 0))</f>
        <v>RQ77</v>
      </c>
      <c r="H81" s="82">
        <f>VLOOKUP(G81, 'Product BackLog'!$B$9:$J$86, 5,0)</f>
        <v>3</v>
      </c>
      <c r="I81" s="82" t="str">
        <f>VLOOKUP(G81, 'Product BackLog'!$B$9:$J$86, 6,0)</f>
        <v>Medium</v>
      </c>
      <c r="J81" s="58">
        <v>5.0</v>
      </c>
      <c r="K81" s="82" t="str">
        <f>VLOOKUP(G81, 'Product BackLog'!$B$9:$J$86, 8,0)</f>
        <v>Mới</v>
      </c>
      <c r="L81" s="82" t="str">
        <f>VLOOKUP(G81, 'Product BackLog'!$B$9:$J$86, 9,0)</f>
        <v>Tính bằng 10% tổng số tiền giao dịch trong tháng</v>
      </c>
      <c r="M81" s="52"/>
      <c r="N81" s="52"/>
      <c r="O81" s="52"/>
      <c r="P81" s="52"/>
      <c r="Q81" s="52"/>
      <c r="R81" s="52"/>
      <c r="S81" s="52"/>
      <c r="T81" s="52"/>
      <c r="U81" s="52"/>
      <c r="V81" s="52"/>
      <c r="W81" s="52"/>
      <c r="X81" s="52"/>
      <c r="Y81" s="52"/>
      <c r="Z81" s="52"/>
    </row>
    <row r="82" ht="15.75" customHeight="1">
      <c r="A82" s="52"/>
      <c r="B82" s="10"/>
      <c r="C82" s="10"/>
      <c r="D82" s="50" t="str">
        <f t="array" ref="D82">INDEX('Product BackLog'!$C$9:$C$86, MATCH(E82,'Product BackLog'!$D$9:$D$86, 0))</f>
        <v>Admin</v>
      </c>
      <c r="E82" s="80" t="s">
        <v>279</v>
      </c>
      <c r="F82" s="82" t="str">
        <f>VLOOKUP(E82, 'Product BackLog'!$D$9:$J$86, 2,0)</f>
        <v>Xác định việc kinh doanh đang đi lên hoặc đi xuống</v>
      </c>
      <c r="G82" s="50" t="str">
        <f t="array" ref="G82">INDEX('Product BackLog'!$B$9:$B$86, MATCH(E82,'Product BackLog'!$D$9:$D$86, 0))</f>
        <v>RQ78</v>
      </c>
      <c r="H82" s="82">
        <f>VLOOKUP(G82, 'Product BackLog'!$B$9:$J$86, 5,0)</f>
        <v>4</v>
      </c>
      <c r="I82" s="82" t="str">
        <f>VLOOKUP(G82, 'Product BackLog'!$B$9:$J$86, 6,0)</f>
        <v>Medium</v>
      </c>
      <c r="J82" s="58">
        <v>5.0</v>
      </c>
      <c r="K82" s="82" t="str">
        <f>VLOOKUP(G82, 'Product BackLog'!$B$9:$J$86, 8,0)</f>
        <v>Mới</v>
      </c>
      <c r="L82" s="82" t="str">
        <f>VLOOKUP(G82, 'Product BackLog'!$B$9:$J$86, 9,0)</f>
        <v>So sánh với lợi nhuận tháng trước xem coi chênh lệch bao nhiêu phần trăm</v>
      </c>
      <c r="M82" s="52"/>
      <c r="N82" s="52"/>
      <c r="O82" s="52"/>
      <c r="P82" s="52"/>
      <c r="Q82" s="52"/>
      <c r="R82" s="52"/>
      <c r="S82" s="52"/>
      <c r="T82" s="52"/>
      <c r="U82" s="52"/>
      <c r="V82" s="52"/>
      <c r="W82" s="52"/>
      <c r="X82" s="52"/>
      <c r="Y82" s="52"/>
      <c r="Z82" s="52"/>
    </row>
    <row r="83" ht="15.75" customHeight="1">
      <c r="A83" s="52"/>
      <c r="B83" s="52"/>
      <c r="M83" s="52"/>
      <c r="N83" s="52"/>
      <c r="O83" s="52"/>
      <c r="P83" s="52"/>
      <c r="Q83" s="52"/>
      <c r="R83" s="52"/>
      <c r="S83" s="52"/>
      <c r="T83" s="52"/>
      <c r="U83" s="52"/>
      <c r="V83" s="52"/>
      <c r="W83" s="52"/>
      <c r="X83" s="52"/>
      <c r="Y83" s="52"/>
      <c r="Z83" s="52"/>
    </row>
    <row r="84" ht="15.75" customHeight="1">
      <c r="A84" s="52"/>
      <c r="B84" s="52"/>
      <c r="M84" s="52"/>
      <c r="N84" s="52"/>
      <c r="O84" s="52"/>
      <c r="P84" s="52"/>
      <c r="Q84" s="52"/>
      <c r="R84" s="52"/>
      <c r="S84" s="52"/>
      <c r="T84" s="52"/>
      <c r="U84" s="52"/>
      <c r="V84" s="52"/>
      <c r="W84" s="52"/>
      <c r="X84" s="52"/>
      <c r="Y84" s="52"/>
      <c r="Z84" s="52"/>
    </row>
    <row r="85" ht="15.75" customHeight="1">
      <c r="A85" s="52"/>
      <c r="B85" s="52"/>
      <c r="M85" s="52"/>
      <c r="N85" s="52"/>
      <c r="O85" s="52"/>
      <c r="P85" s="52"/>
      <c r="Q85" s="52"/>
      <c r="R85" s="52"/>
      <c r="S85" s="52"/>
      <c r="T85" s="52"/>
      <c r="U85" s="52"/>
      <c r="V85" s="52"/>
      <c r="W85" s="52"/>
      <c r="X85" s="52"/>
      <c r="Y85" s="52"/>
      <c r="Z85" s="52"/>
    </row>
    <row r="86" ht="15.75" customHeight="1">
      <c r="A86" s="52"/>
      <c r="B86" s="52"/>
      <c r="M86" s="52"/>
      <c r="N86" s="52"/>
      <c r="O86" s="52"/>
      <c r="P86" s="52"/>
      <c r="Q86" s="52"/>
      <c r="R86" s="52"/>
      <c r="S86" s="52"/>
      <c r="T86" s="52"/>
      <c r="U86" s="52"/>
      <c r="V86" s="52"/>
      <c r="W86" s="52"/>
      <c r="X86" s="52"/>
      <c r="Y86" s="52"/>
      <c r="Z86" s="52"/>
    </row>
    <row r="87" ht="15.75" customHeight="1">
      <c r="A87" s="52"/>
      <c r="B87" s="52"/>
      <c r="M87" s="52"/>
      <c r="N87" s="52"/>
      <c r="O87" s="52"/>
      <c r="P87" s="52"/>
      <c r="Q87" s="52"/>
      <c r="R87" s="52"/>
      <c r="S87" s="52"/>
      <c r="T87" s="52"/>
      <c r="U87" s="52"/>
      <c r="V87" s="52"/>
      <c r="W87" s="52"/>
      <c r="X87" s="52"/>
      <c r="Y87" s="52"/>
      <c r="Z87" s="52"/>
    </row>
    <row r="88" ht="15.75" customHeight="1">
      <c r="A88" s="52"/>
      <c r="B88" s="52"/>
      <c r="M88" s="52"/>
      <c r="N88" s="52"/>
      <c r="O88" s="52"/>
      <c r="P88" s="52"/>
      <c r="Q88" s="52"/>
      <c r="R88" s="52"/>
      <c r="S88" s="52"/>
      <c r="T88" s="52"/>
      <c r="U88" s="52"/>
      <c r="V88" s="52"/>
      <c r="W88" s="52"/>
      <c r="X88" s="52"/>
      <c r="Y88" s="52"/>
      <c r="Z88" s="52"/>
    </row>
    <row r="89" ht="15.75" customHeight="1">
      <c r="A89" s="52"/>
      <c r="M89" s="52"/>
      <c r="N89" s="52"/>
      <c r="O89" s="52"/>
      <c r="P89" s="52"/>
      <c r="Q89" s="52"/>
      <c r="R89" s="52"/>
      <c r="S89" s="52"/>
      <c r="T89" s="52"/>
      <c r="U89" s="52"/>
      <c r="V89" s="52"/>
      <c r="W89" s="52"/>
      <c r="X89" s="52"/>
      <c r="Y89" s="52"/>
      <c r="Z89" s="52"/>
    </row>
    <row r="90" ht="15.75" customHeight="1">
      <c r="A90" s="52"/>
      <c r="M90" s="52"/>
      <c r="N90" s="52"/>
      <c r="O90" s="52"/>
      <c r="P90" s="52"/>
      <c r="Q90" s="52"/>
      <c r="R90" s="52"/>
      <c r="S90" s="52"/>
      <c r="T90" s="52"/>
      <c r="U90" s="52"/>
      <c r="V90" s="52"/>
      <c r="W90" s="52"/>
      <c r="X90" s="52"/>
      <c r="Y90" s="52"/>
      <c r="Z90" s="52"/>
    </row>
    <row r="91" ht="15.75" customHeight="1">
      <c r="A91" s="52"/>
      <c r="M91" s="52"/>
      <c r="N91" s="52"/>
      <c r="O91" s="52"/>
      <c r="P91" s="52"/>
      <c r="Q91" s="52"/>
      <c r="R91" s="52"/>
      <c r="S91" s="52"/>
      <c r="T91" s="52"/>
      <c r="U91" s="52"/>
      <c r="V91" s="52"/>
      <c r="W91" s="52"/>
      <c r="X91" s="52"/>
      <c r="Y91" s="52"/>
      <c r="Z91" s="52"/>
    </row>
    <row r="92" ht="15.75" customHeight="1">
      <c r="A92" s="52"/>
      <c r="M92" s="52"/>
      <c r="N92" s="52"/>
      <c r="O92" s="52"/>
      <c r="P92" s="52"/>
      <c r="Q92" s="52"/>
      <c r="R92" s="52"/>
      <c r="S92" s="52"/>
      <c r="T92" s="52"/>
      <c r="U92" s="52"/>
      <c r="V92" s="52"/>
      <c r="W92" s="52"/>
      <c r="X92" s="52"/>
      <c r="Y92" s="52"/>
      <c r="Z92" s="52"/>
    </row>
    <row r="93" ht="15.75" customHeight="1">
      <c r="A93" s="52"/>
      <c r="B93" s="83"/>
      <c r="M93" s="52"/>
      <c r="N93" s="52"/>
      <c r="O93" s="52"/>
      <c r="P93" s="52"/>
      <c r="Q93" s="52"/>
      <c r="R93" s="52"/>
      <c r="S93" s="52"/>
      <c r="T93" s="52"/>
      <c r="U93" s="52"/>
      <c r="V93" s="52"/>
      <c r="W93" s="52"/>
      <c r="X93" s="52"/>
      <c r="Y93" s="52"/>
      <c r="Z93" s="52"/>
    </row>
    <row r="94" ht="15.75" customHeight="1">
      <c r="A94" s="52"/>
      <c r="B94" s="83"/>
      <c r="M94" s="52"/>
      <c r="N94" s="52"/>
      <c r="O94" s="52"/>
      <c r="P94" s="52"/>
      <c r="Q94" s="52"/>
      <c r="R94" s="52"/>
      <c r="S94" s="52"/>
      <c r="T94" s="52"/>
      <c r="U94" s="52"/>
      <c r="V94" s="52"/>
      <c r="W94" s="52"/>
      <c r="X94" s="52"/>
      <c r="Y94" s="52"/>
      <c r="Z94" s="52"/>
    </row>
    <row r="95" ht="15.75" customHeight="1">
      <c r="A95" s="52"/>
      <c r="B95" s="84"/>
      <c r="C95" s="84"/>
      <c r="D95" s="52"/>
      <c r="E95" s="85"/>
      <c r="F95" s="52"/>
      <c r="G95" s="52"/>
      <c r="H95" s="52"/>
      <c r="I95" s="52"/>
      <c r="J95" s="84"/>
      <c r="K95" s="52"/>
      <c r="L95" s="52"/>
      <c r="M95" s="52"/>
      <c r="N95" s="52"/>
      <c r="O95" s="52"/>
      <c r="P95" s="52"/>
      <c r="Q95" s="52"/>
      <c r="R95" s="52"/>
      <c r="S95" s="52"/>
      <c r="T95" s="52"/>
      <c r="U95" s="52"/>
      <c r="V95" s="52"/>
      <c r="W95" s="52"/>
      <c r="X95" s="52"/>
      <c r="Y95" s="52"/>
      <c r="Z95" s="52"/>
    </row>
    <row r="96" ht="15.75" customHeight="1">
      <c r="A96" s="52"/>
      <c r="B96" s="84"/>
      <c r="C96" s="84"/>
      <c r="D96" s="52"/>
      <c r="E96" s="85"/>
      <c r="F96" s="52"/>
      <c r="G96" s="52"/>
      <c r="H96" s="52"/>
      <c r="I96" s="52"/>
      <c r="J96" s="84"/>
      <c r="K96" s="52"/>
      <c r="L96" s="52"/>
      <c r="M96" s="52"/>
      <c r="N96" s="52"/>
      <c r="O96" s="52"/>
      <c r="P96" s="52"/>
      <c r="Q96" s="52"/>
      <c r="R96" s="52"/>
      <c r="S96" s="52"/>
      <c r="T96" s="52"/>
      <c r="U96" s="52"/>
      <c r="V96" s="52"/>
      <c r="W96" s="52"/>
      <c r="X96" s="52"/>
      <c r="Y96" s="52"/>
      <c r="Z96" s="52"/>
    </row>
    <row r="97" ht="15.75" customHeight="1">
      <c r="A97" s="52"/>
      <c r="B97" s="84"/>
      <c r="C97" s="84"/>
      <c r="D97" s="52"/>
      <c r="E97" s="85"/>
      <c r="F97" s="52"/>
      <c r="G97" s="84"/>
      <c r="H97" s="52"/>
      <c r="I97" s="52"/>
      <c r="J97" s="84"/>
      <c r="K97" s="52"/>
      <c r="L97" s="52"/>
      <c r="M97" s="52"/>
      <c r="N97" s="52"/>
      <c r="O97" s="52"/>
      <c r="P97" s="52"/>
      <c r="Q97" s="52"/>
      <c r="R97" s="52"/>
      <c r="S97" s="52"/>
      <c r="T97" s="52"/>
      <c r="U97" s="52"/>
      <c r="V97" s="52"/>
      <c r="W97" s="52"/>
      <c r="X97" s="52"/>
      <c r="Y97" s="52"/>
      <c r="Z97" s="52"/>
    </row>
    <row r="98" ht="15.75" customHeight="1">
      <c r="A98" s="52"/>
      <c r="B98" s="84"/>
      <c r="C98" s="84"/>
      <c r="D98" s="52"/>
      <c r="E98" s="86"/>
      <c r="F98" s="52"/>
      <c r="G98" s="52"/>
      <c r="H98" s="52"/>
      <c r="I98" s="52"/>
      <c r="J98" s="84"/>
      <c r="K98" s="52"/>
      <c r="L98" s="52"/>
      <c r="M98" s="52"/>
      <c r="N98" s="52"/>
      <c r="O98" s="52"/>
      <c r="P98" s="52"/>
      <c r="Q98" s="52"/>
      <c r="R98" s="52"/>
      <c r="S98" s="52"/>
      <c r="T98" s="52"/>
      <c r="U98" s="52"/>
      <c r="V98" s="52"/>
      <c r="W98" s="52"/>
      <c r="X98" s="52"/>
      <c r="Y98" s="52"/>
      <c r="Z98" s="52"/>
    </row>
    <row r="99" ht="15.75" customHeight="1">
      <c r="A99" s="52"/>
      <c r="B99" s="52"/>
      <c r="C99" s="87" t="s">
        <v>338</v>
      </c>
      <c r="D99" s="83" t="str">
        <f t="array" ref="D99">INDEX('Product BackLog'!$C$9:$C$86, MATCH(E99,'Product BackLog'!$D$9:$D$86, 0))</f>
        <v>User</v>
      </c>
      <c r="E99" s="88" t="s">
        <v>113</v>
      </c>
      <c r="F99" s="89" t="str">
        <f>VLOOKUP(E99, 'Product BackLog'!$D$9:$J$86, 2,0)</f>
        <v>Để chia sẻ ý kiến cá nhân về nhà hàng bằng cách đánh giá từ 1 đến 5 ngôi sao</v>
      </c>
      <c r="G99" s="83" t="str">
        <f t="array" ref="G99">INDEX('Product BackLog'!$B$9:$B$86, MATCH(E99,'Product BackLog'!$D$9:$D$86, 0))</f>
        <v>RQ29</v>
      </c>
      <c r="H99" s="89">
        <f>VLOOKUP(G99, 'Product BackLog'!$B$9:$J$86, 5,0)</f>
        <v>4</v>
      </c>
      <c r="I99" s="89" t="str">
        <f>VLOOKUP(G99, 'Product BackLog'!$B$9:$J$86, 6,0)</f>
        <v>Medium</v>
      </c>
      <c r="J99" s="89"/>
      <c r="K99" s="89" t="str">
        <f>VLOOKUP(G99, 'Product BackLog'!$B$9:$J$86, 8,0)</f>
        <v>Mới</v>
      </c>
      <c r="L99" s="89" t="str">
        <f>VLOOKUP(G99, 'Product BackLog'!$B$9:$J$86, 9,0)</f>
        <v>Chỉ cho phép người từng sử dụng dịch vụ của nhà hàng được đánh giá</v>
      </c>
      <c r="M99" s="52"/>
      <c r="N99" s="52"/>
      <c r="O99" s="52"/>
      <c r="P99" s="52"/>
      <c r="Q99" s="52"/>
      <c r="R99" s="52"/>
      <c r="S99" s="52"/>
      <c r="T99" s="52"/>
      <c r="U99" s="52"/>
      <c r="V99" s="52"/>
      <c r="W99" s="52"/>
      <c r="X99" s="52"/>
      <c r="Y99" s="52"/>
      <c r="Z99" s="52"/>
    </row>
    <row r="100" ht="15.75" customHeight="1">
      <c r="A100" s="52"/>
      <c r="B100" s="52"/>
      <c r="C100" s="83"/>
      <c r="D100" s="90"/>
      <c r="E100" s="83"/>
      <c r="F100" s="87"/>
      <c r="G100" s="83" t="str">
        <f>LOOKUP(1, 1/( 'Product BackLog'!D9:D86 = E99), 'Product BackLog'!B9:B86)</f>
        <v>#N/A</v>
      </c>
      <c r="H100" s="83"/>
      <c r="I100" s="83"/>
      <c r="J100" s="83"/>
      <c r="K100" s="91"/>
      <c r="L100" s="83"/>
      <c r="M100" s="52"/>
      <c r="N100" s="52"/>
      <c r="O100" s="52"/>
      <c r="P100" s="52"/>
      <c r="Q100" s="52"/>
      <c r="R100" s="52"/>
      <c r="S100" s="52"/>
      <c r="T100" s="52"/>
      <c r="U100" s="52"/>
      <c r="V100" s="52"/>
      <c r="W100" s="52"/>
      <c r="X100" s="52"/>
      <c r="Y100" s="52"/>
      <c r="Z100" s="52"/>
    </row>
    <row r="101" ht="15.75" customHeight="1">
      <c r="A101" s="52"/>
      <c r="B101" s="52"/>
      <c r="C101" s="87"/>
      <c r="D101" s="83"/>
      <c r="E101" s="83"/>
      <c r="F101" s="83"/>
      <c r="G101" s="92" t="str">
        <f t="array" ref="G101"> VLOOKUP(E68,CHOOSE(1.2,'Product BackLog'!D9:D86,'Product BackLog'!B9:B86), 2, 0)</f>
        <v>#REF!</v>
      </c>
      <c r="H101" s="83"/>
      <c r="I101" s="83"/>
      <c r="J101" s="83"/>
      <c r="K101" s="91"/>
      <c r="L101" s="83"/>
      <c r="M101" s="52"/>
      <c r="N101" s="52"/>
      <c r="O101" s="52"/>
      <c r="P101" s="52"/>
      <c r="Q101" s="52"/>
      <c r="R101" s="52"/>
      <c r="S101" s="52"/>
      <c r="T101" s="52"/>
      <c r="U101" s="52"/>
      <c r="V101" s="52"/>
      <c r="W101" s="52"/>
      <c r="X101" s="52"/>
      <c r="Y101" s="52"/>
      <c r="Z101" s="52"/>
    </row>
    <row r="102" ht="15.75" customHeight="1">
      <c r="A102" s="52"/>
      <c r="B102" s="52"/>
      <c r="C102" s="83"/>
      <c r="D102" s="83"/>
      <c r="E102" s="83"/>
      <c r="F102" s="83"/>
      <c r="G102" s="83" t="str">
        <f t="array" ref="G102">INDEX('Product BackLog'!B9:B86, MATCH(E99,'Product BackLog'!D9:D86, 0))</f>
        <v>RQ29</v>
      </c>
      <c r="H102" s="83"/>
      <c r="I102" s="83"/>
      <c r="J102" s="83"/>
      <c r="K102" s="91"/>
      <c r="L102" s="83"/>
      <c r="M102" s="52"/>
      <c r="N102" s="52"/>
      <c r="O102" s="52"/>
      <c r="P102" s="52"/>
      <c r="Q102" s="52"/>
      <c r="R102" s="52"/>
      <c r="S102" s="52"/>
      <c r="T102" s="52"/>
      <c r="U102" s="52"/>
      <c r="V102" s="52"/>
      <c r="W102" s="52"/>
      <c r="X102" s="52"/>
      <c r="Y102" s="52"/>
      <c r="Z102" s="52"/>
    </row>
    <row r="103" ht="15.75" customHeight="1">
      <c r="A103" s="52"/>
      <c r="B103" s="52"/>
      <c r="C103" s="83"/>
      <c r="D103" s="83"/>
      <c r="E103" s="83"/>
      <c r="F103" s="83" t="str">
        <f t="array" ref="F103">XLOOKUP(E99,#REF!)</f>
        <v>#N/A</v>
      </c>
      <c r="G103" s="83" t="str">
        <f>LOOKUP(E103,'Product BackLog'!$D$9:$D$86, 'Product BackLog'!$B$9:$B$86)</f>
        <v>#N/A</v>
      </c>
      <c r="H103" s="83"/>
      <c r="I103" s="83"/>
      <c r="J103" s="83"/>
      <c r="K103" s="91"/>
      <c r="L103" s="83"/>
      <c r="M103" s="52"/>
      <c r="N103" s="52"/>
      <c r="O103" s="52"/>
      <c r="P103" s="52"/>
      <c r="Q103" s="52"/>
      <c r="R103" s="52"/>
      <c r="S103" s="52"/>
      <c r="T103" s="52"/>
      <c r="U103" s="52"/>
      <c r="V103" s="52"/>
      <c r="W103" s="52"/>
      <c r="X103" s="52"/>
      <c r="Y103" s="52"/>
      <c r="Z103" s="52"/>
    </row>
    <row r="104" ht="15.75" customHeight="1">
      <c r="A104" s="52"/>
      <c r="B104" s="52"/>
      <c r="C104" s="52"/>
      <c r="D104" s="52"/>
      <c r="E104" s="85"/>
      <c r="F104" s="52"/>
      <c r="G104" s="52"/>
      <c r="H104" s="52"/>
      <c r="I104" s="52"/>
      <c r="J104" s="52"/>
      <c r="K104" s="52"/>
      <c r="L104" s="52"/>
      <c r="M104" s="52"/>
      <c r="N104" s="52"/>
      <c r="O104" s="52"/>
      <c r="P104" s="52"/>
      <c r="Q104" s="52"/>
      <c r="R104" s="52"/>
      <c r="S104" s="52"/>
      <c r="T104" s="52"/>
      <c r="U104" s="52"/>
      <c r="V104" s="52"/>
      <c r="W104" s="52"/>
      <c r="X104" s="52"/>
      <c r="Y104" s="52"/>
      <c r="Z104" s="52"/>
    </row>
    <row r="105" ht="15.75" customHeight="1">
      <c r="A105" s="52"/>
      <c r="B105" s="52"/>
      <c r="C105" s="52"/>
      <c r="D105" s="52"/>
      <c r="E105" s="85"/>
      <c r="F105" s="52"/>
      <c r="G105" s="52"/>
      <c r="H105" s="52"/>
      <c r="I105" s="52"/>
      <c r="J105" s="52"/>
      <c r="K105" s="52"/>
      <c r="L105" s="52"/>
      <c r="M105" s="52"/>
      <c r="N105" s="52"/>
      <c r="O105" s="52"/>
      <c r="P105" s="52"/>
      <c r="Q105" s="52"/>
      <c r="R105" s="52"/>
      <c r="S105" s="52"/>
      <c r="T105" s="52"/>
      <c r="U105" s="52"/>
      <c r="V105" s="52"/>
      <c r="W105" s="52"/>
      <c r="X105" s="52"/>
      <c r="Y105" s="52"/>
      <c r="Z105" s="52"/>
    </row>
    <row r="106" ht="15.75" customHeight="1">
      <c r="A106" s="52"/>
      <c r="B106" s="52"/>
      <c r="C106" s="52"/>
      <c r="D106" s="52"/>
      <c r="E106" s="85"/>
      <c r="F106" s="52"/>
      <c r="G106" s="52"/>
      <c r="H106" s="52"/>
      <c r="I106" s="52"/>
      <c r="J106" s="52"/>
      <c r="K106" s="52"/>
      <c r="L106" s="52"/>
      <c r="M106" s="52"/>
      <c r="N106" s="52"/>
      <c r="O106" s="52"/>
      <c r="P106" s="52"/>
      <c r="Q106" s="52"/>
      <c r="R106" s="52"/>
      <c r="S106" s="52"/>
      <c r="T106" s="52"/>
      <c r="U106" s="52"/>
      <c r="V106" s="52"/>
      <c r="W106" s="52"/>
      <c r="X106" s="52"/>
      <c r="Y106" s="52"/>
      <c r="Z106" s="52"/>
    </row>
    <row r="107" ht="15.75" customHeight="1">
      <c r="A107" s="52"/>
      <c r="B107" s="52"/>
      <c r="C107" s="52"/>
      <c r="D107" s="52"/>
      <c r="E107" s="85"/>
      <c r="F107" s="52"/>
      <c r="G107" s="52"/>
      <c r="H107" s="52"/>
      <c r="I107" s="52"/>
      <c r="J107" s="52"/>
      <c r="K107" s="52"/>
      <c r="L107" s="52"/>
      <c r="M107" s="52"/>
      <c r="N107" s="52"/>
      <c r="O107" s="52"/>
      <c r="P107" s="52"/>
      <c r="Q107" s="52"/>
      <c r="R107" s="52"/>
      <c r="S107" s="52"/>
      <c r="T107" s="52"/>
      <c r="U107" s="52"/>
      <c r="V107" s="52"/>
      <c r="W107" s="52"/>
      <c r="X107" s="52"/>
      <c r="Y107" s="52"/>
      <c r="Z107" s="52"/>
    </row>
    <row r="108"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84" t="s">
        <v>338</v>
      </c>
      <c r="D195" s="52" t="str">
        <f t="array" ref="D195">INDEX('Product BackLog'!$C$9:$C$86, MATCH(E195,'Product BackLog'!$D$9:$D$86, 0))</f>
        <v>User</v>
      </c>
      <c r="E195" s="50" t="s">
        <v>113</v>
      </c>
      <c r="F195" s="57" t="str">
        <f>VLOOKUP(E195, 'Product BackLog'!$D$9:$J$86, 2,0)</f>
        <v>Để chia sẻ ý kiến cá nhân về nhà hàng bằng cách đánh giá từ 1 đến 5 ngôi sao</v>
      </c>
      <c r="G195" s="52" t="str">
        <f t="array" ref="G195">INDEX('Product BackLog'!$B$9:$B$86, MATCH(E195,'Product BackLog'!$D$9:$D$86, 0))</f>
        <v>RQ29</v>
      </c>
      <c r="H195" s="57">
        <f>VLOOKUP(G195, 'Product BackLog'!$B$9:$J$86, 5,0)</f>
        <v>4</v>
      </c>
      <c r="I195" s="57" t="str">
        <f>VLOOKUP(G195, 'Product BackLog'!$B$9:$J$86, 6,0)</f>
        <v>Medium</v>
      </c>
      <c r="J195" s="57"/>
      <c r="K195" s="57" t="str">
        <f>VLOOKUP(G195, 'Product BackLog'!$B$9:$J$86, 8,0)</f>
        <v>Mới</v>
      </c>
      <c r="L195" s="57" t="str">
        <f>VLOOKUP(G195, 'Product BackLog'!$B$9:$J$86, 9,0)</f>
        <v>Chỉ cho phép người từng sử dụng dịch vụ của nhà hàng được đánh giá</v>
      </c>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sheetData>
  <mergeCells count="36">
    <mergeCell ref="K3:K4"/>
    <mergeCell ref="L3:L4"/>
    <mergeCell ref="N5:N10"/>
    <mergeCell ref="O5:O10"/>
    <mergeCell ref="B3:B4"/>
    <mergeCell ref="C3:C4"/>
    <mergeCell ref="D3:F3"/>
    <mergeCell ref="G3:G4"/>
    <mergeCell ref="H3:H4"/>
    <mergeCell ref="I3:I4"/>
    <mergeCell ref="J3:J4"/>
    <mergeCell ref="B29:B32"/>
    <mergeCell ref="C29:C32"/>
    <mergeCell ref="B33:B39"/>
    <mergeCell ref="C33:C39"/>
    <mergeCell ref="N39:N40"/>
    <mergeCell ref="O39:O40"/>
    <mergeCell ref="N41:N42"/>
    <mergeCell ref="O41:O42"/>
    <mergeCell ref="B5:B10"/>
    <mergeCell ref="C5:C10"/>
    <mergeCell ref="B11:B18"/>
    <mergeCell ref="C11:C18"/>
    <mergeCell ref="B20:B23"/>
    <mergeCell ref="C20:C23"/>
    <mergeCell ref="C24:C28"/>
    <mergeCell ref="B58:B61"/>
    <mergeCell ref="B62:B82"/>
    <mergeCell ref="C62:C82"/>
    <mergeCell ref="B40:B44"/>
    <mergeCell ref="C40:C44"/>
    <mergeCell ref="B45:B47"/>
    <mergeCell ref="C45:C47"/>
    <mergeCell ref="B48:B57"/>
    <mergeCell ref="C48:C57"/>
    <mergeCell ref="C58:C61"/>
  </mergeCells>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5.0"/>
    <col customWidth="1" min="3" max="3" width="46.29"/>
    <col customWidth="1" min="4" max="6" width="14.43"/>
    <col customWidth="1" min="8" max="8" width="17.57"/>
    <col customWidth="1" min="10" max="10" width="23.71"/>
    <col customWidth="1" min="11" max="11" width="18.43"/>
    <col customWidth="1" min="12" max="12" width="10.57"/>
    <col customWidth="1" min="13" max="13" width="12.29"/>
    <col customWidth="1" min="14" max="14" width="10.71"/>
    <col customWidth="1" min="16" max="16" width="24.86"/>
    <col customWidth="1" min="17" max="17" width="27.29"/>
    <col customWidth="1" min="23" max="23" width="30.29"/>
  </cols>
  <sheetData>
    <row r="1">
      <c r="A1" s="93" t="s">
        <v>339</v>
      </c>
      <c r="B1" s="93" t="s">
        <v>340</v>
      </c>
      <c r="C1" s="93" t="s">
        <v>341</v>
      </c>
      <c r="D1" s="93" t="s">
        <v>310</v>
      </c>
      <c r="E1" s="93" t="s">
        <v>308</v>
      </c>
      <c r="F1" s="93" t="s">
        <v>342</v>
      </c>
      <c r="G1" s="93" t="s">
        <v>8</v>
      </c>
      <c r="H1" s="94" t="s">
        <v>343</v>
      </c>
      <c r="I1" s="93" t="s">
        <v>344</v>
      </c>
      <c r="J1" s="93" t="s">
        <v>9</v>
      </c>
      <c r="L1" s="95" t="s">
        <v>345</v>
      </c>
      <c r="M1" s="6"/>
      <c r="N1" s="7"/>
      <c r="P1" s="95" t="s">
        <v>346</v>
      </c>
      <c r="Q1" s="6"/>
      <c r="R1" s="7"/>
      <c r="W1" s="96" t="s">
        <v>347</v>
      </c>
    </row>
    <row r="2">
      <c r="A2" s="97" t="s">
        <v>348</v>
      </c>
      <c r="B2" s="6"/>
      <c r="C2" s="6"/>
      <c r="D2" s="6"/>
      <c r="E2" s="6"/>
      <c r="F2" s="6"/>
      <c r="G2" s="6"/>
      <c r="H2" s="6"/>
      <c r="I2" s="6"/>
      <c r="J2" s="7"/>
      <c r="K2" s="98"/>
      <c r="L2" s="99"/>
      <c r="M2" s="100"/>
      <c r="N2" s="100"/>
      <c r="O2" s="98"/>
      <c r="P2" s="101"/>
      <c r="Q2" s="102"/>
      <c r="R2" s="102"/>
      <c r="S2" s="98"/>
      <c r="T2" s="98"/>
      <c r="U2" s="98"/>
      <c r="V2" s="98"/>
      <c r="W2" s="103"/>
      <c r="X2" s="98"/>
      <c r="Y2" s="98"/>
      <c r="Z2" s="98"/>
    </row>
    <row r="3">
      <c r="A3" s="104" t="s">
        <v>349</v>
      </c>
      <c r="B3" s="105" t="s">
        <v>350</v>
      </c>
      <c r="C3" s="106"/>
      <c r="D3" s="106"/>
      <c r="E3" s="106"/>
      <c r="F3" s="107">
        <v>1.0</v>
      </c>
      <c r="G3" s="107" t="s">
        <v>351</v>
      </c>
      <c r="H3" s="108">
        <v>3.0</v>
      </c>
      <c r="I3" s="108" t="s">
        <v>352</v>
      </c>
      <c r="J3" s="106"/>
      <c r="K3" s="98"/>
      <c r="L3" s="99"/>
      <c r="M3" s="100"/>
      <c r="N3" s="100"/>
      <c r="O3" s="98"/>
      <c r="P3" s="101"/>
      <c r="Q3" s="102"/>
      <c r="R3" s="102"/>
      <c r="S3" s="98"/>
      <c r="T3" s="98"/>
      <c r="U3" s="98"/>
      <c r="V3" s="98"/>
      <c r="W3" s="103"/>
      <c r="X3" s="98"/>
      <c r="Y3" s="98"/>
      <c r="Z3" s="98"/>
    </row>
    <row r="4">
      <c r="A4" s="104" t="s">
        <v>353</v>
      </c>
      <c r="B4" s="105" t="s">
        <v>354</v>
      </c>
      <c r="C4" s="106"/>
      <c r="D4" s="106"/>
      <c r="E4" s="106"/>
      <c r="F4" s="107">
        <v>1.0</v>
      </c>
      <c r="G4" s="107" t="s">
        <v>351</v>
      </c>
      <c r="H4" s="108">
        <v>12.0</v>
      </c>
      <c r="I4" s="108" t="s">
        <v>355</v>
      </c>
      <c r="J4" s="106"/>
      <c r="K4" s="98"/>
      <c r="L4" s="99"/>
      <c r="M4" s="100"/>
      <c r="N4" s="100"/>
      <c r="O4" s="98"/>
      <c r="P4" s="101"/>
      <c r="Q4" s="102"/>
      <c r="R4" s="102"/>
      <c r="S4" s="98"/>
      <c r="T4" s="98"/>
      <c r="U4" s="98"/>
      <c r="V4" s="98"/>
      <c r="W4" s="103"/>
      <c r="X4" s="98"/>
      <c r="Y4" s="98"/>
      <c r="Z4" s="98"/>
    </row>
    <row r="5">
      <c r="A5" s="109" t="s">
        <v>356</v>
      </c>
      <c r="B5" s="6"/>
      <c r="C5" s="6"/>
      <c r="D5" s="6"/>
      <c r="E5" s="6"/>
      <c r="F5" s="6"/>
      <c r="G5" s="6"/>
      <c r="H5" s="6"/>
      <c r="I5" s="6"/>
      <c r="J5" s="7"/>
      <c r="K5" s="98"/>
      <c r="L5" s="99" t="s">
        <v>357</v>
      </c>
      <c r="M5" s="100" t="s">
        <v>355</v>
      </c>
      <c r="N5" s="100" t="s">
        <v>358</v>
      </c>
      <c r="O5" s="98"/>
      <c r="P5" s="101" t="s">
        <v>357</v>
      </c>
      <c r="Q5" s="102" t="s">
        <v>355</v>
      </c>
      <c r="R5" s="102" t="s">
        <v>358</v>
      </c>
      <c r="S5" s="98"/>
      <c r="T5" s="98"/>
      <c r="U5" s="98"/>
      <c r="V5" s="98"/>
      <c r="W5" s="110" t="s">
        <v>359</v>
      </c>
      <c r="X5" s="98"/>
      <c r="Y5" s="98"/>
      <c r="Z5" s="98"/>
    </row>
    <row r="6">
      <c r="A6" s="104" t="s">
        <v>360</v>
      </c>
      <c r="B6" s="105" t="s">
        <v>361</v>
      </c>
      <c r="C6" s="111" t="s">
        <v>362</v>
      </c>
      <c r="D6" s="107"/>
      <c r="E6" s="108"/>
      <c r="F6" s="107">
        <v>1.0</v>
      </c>
      <c r="G6" s="107" t="s">
        <v>351</v>
      </c>
      <c r="H6" s="108">
        <v>1.0</v>
      </c>
      <c r="I6" s="108" t="s">
        <v>352</v>
      </c>
      <c r="J6" s="107"/>
      <c r="K6" s="98"/>
      <c r="L6" s="112"/>
      <c r="M6" s="20"/>
      <c r="N6" s="20"/>
      <c r="O6" s="98"/>
      <c r="P6" s="98"/>
      <c r="Q6" s="98"/>
      <c r="R6" s="98"/>
      <c r="S6" s="98"/>
      <c r="T6" s="98"/>
      <c r="U6" s="98"/>
      <c r="V6" s="98"/>
      <c r="W6" s="113" t="s">
        <v>363</v>
      </c>
      <c r="X6" s="98"/>
      <c r="Y6" s="98"/>
      <c r="Z6" s="98"/>
    </row>
    <row r="7">
      <c r="A7" s="104" t="s">
        <v>364</v>
      </c>
      <c r="B7" s="105" t="s">
        <v>365</v>
      </c>
      <c r="C7" s="111" t="s">
        <v>366</v>
      </c>
      <c r="D7" s="107"/>
      <c r="E7" s="108"/>
      <c r="F7" s="107">
        <v>1.0</v>
      </c>
      <c r="G7" s="107" t="s">
        <v>351</v>
      </c>
      <c r="H7" s="108">
        <v>3.0</v>
      </c>
      <c r="I7" s="108" t="s">
        <v>357</v>
      </c>
      <c r="J7" s="107"/>
      <c r="K7" s="98"/>
      <c r="L7" s="114">
        <v>2.0</v>
      </c>
      <c r="M7" s="49">
        <v>2.0</v>
      </c>
      <c r="N7" s="49">
        <v>5.0</v>
      </c>
      <c r="O7" s="98"/>
      <c r="P7" s="115"/>
      <c r="Q7" s="115"/>
      <c r="R7" s="115"/>
      <c r="S7" s="98"/>
      <c r="T7" s="98"/>
      <c r="U7" s="98"/>
      <c r="V7" s="98"/>
      <c r="W7" s="113" t="s">
        <v>367</v>
      </c>
      <c r="X7" s="98"/>
      <c r="Y7" s="98"/>
      <c r="Z7" s="98"/>
    </row>
    <row r="8">
      <c r="A8" s="104" t="s">
        <v>368</v>
      </c>
      <c r="B8" s="105" t="s">
        <v>369</v>
      </c>
      <c r="C8" s="111" t="s">
        <v>370</v>
      </c>
      <c r="D8" s="107" t="s">
        <v>13</v>
      </c>
      <c r="E8" s="108" t="s">
        <v>314</v>
      </c>
      <c r="F8" s="107">
        <v>1.0</v>
      </c>
      <c r="G8" s="107" t="s">
        <v>351</v>
      </c>
      <c r="H8" s="108">
        <v>3.0</v>
      </c>
      <c r="I8" s="108" t="s">
        <v>357</v>
      </c>
      <c r="J8" s="116"/>
      <c r="K8" s="98"/>
      <c r="L8" s="114">
        <v>2.0</v>
      </c>
      <c r="M8" s="117">
        <v>45047.0</v>
      </c>
      <c r="N8" s="49">
        <v>3.0</v>
      </c>
      <c r="O8" s="98"/>
      <c r="P8" s="115"/>
      <c r="Q8" s="115"/>
      <c r="R8" s="115"/>
      <c r="S8" s="98"/>
      <c r="T8" s="98"/>
      <c r="U8" s="98"/>
      <c r="V8" s="98"/>
      <c r="W8" s="113" t="s">
        <v>371</v>
      </c>
      <c r="X8" s="98"/>
      <c r="Y8" s="98"/>
      <c r="Z8" s="98"/>
    </row>
    <row r="9">
      <c r="A9" s="104" t="s">
        <v>372</v>
      </c>
      <c r="B9" s="105" t="s">
        <v>373</v>
      </c>
      <c r="C9" s="111" t="s">
        <v>374</v>
      </c>
      <c r="D9" s="107" t="s">
        <v>13</v>
      </c>
      <c r="E9" s="108" t="s">
        <v>314</v>
      </c>
      <c r="F9" s="107">
        <v>1.0</v>
      </c>
      <c r="G9" s="107" t="s">
        <v>351</v>
      </c>
      <c r="H9" s="108">
        <v>3.0</v>
      </c>
      <c r="I9" s="108" t="s">
        <v>357</v>
      </c>
      <c r="J9" s="118"/>
      <c r="K9" s="98"/>
      <c r="L9" s="114">
        <v>2.0</v>
      </c>
      <c r="M9" s="117">
        <v>45047.0</v>
      </c>
      <c r="N9" s="49">
        <v>3.0</v>
      </c>
      <c r="O9" s="98"/>
      <c r="P9" s="115"/>
      <c r="Q9" s="115"/>
      <c r="R9" s="115"/>
      <c r="S9" s="98"/>
      <c r="T9" s="98"/>
      <c r="U9" s="98"/>
      <c r="V9" s="98"/>
      <c r="W9" s="115"/>
      <c r="X9" s="98"/>
      <c r="Y9" s="98"/>
      <c r="Z9" s="98"/>
    </row>
    <row r="10">
      <c r="A10" s="104" t="s">
        <v>375</v>
      </c>
      <c r="B10" s="105" t="s">
        <v>376</v>
      </c>
      <c r="C10" s="111" t="s">
        <v>377</v>
      </c>
      <c r="D10" s="107"/>
      <c r="E10" s="108" t="s">
        <v>314</v>
      </c>
      <c r="F10" s="107">
        <v>1.0</v>
      </c>
      <c r="G10" s="107" t="s">
        <v>351</v>
      </c>
      <c r="H10" s="108">
        <v>8.0</v>
      </c>
      <c r="I10" s="108" t="s">
        <v>355</v>
      </c>
      <c r="J10" s="108"/>
      <c r="K10" s="119"/>
      <c r="L10" s="108">
        <v>8.0</v>
      </c>
      <c r="M10" s="49">
        <v>5.0</v>
      </c>
      <c r="N10" s="49">
        <v>8.0</v>
      </c>
      <c r="O10" s="98"/>
      <c r="P10" s="115"/>
      <c r="Q10" s="120" t="s">
        <v>378</v>
      </c>
      <c r="R10" s="121" t="s">
        <v>379</v>
      </c>
      <c r="S10" s="98"/>
      <c r="T10" s="98"/>
      <c r="U10" s="98"/>
      <c r="V10" s="98"/>
      <c r="W10" s="121" t="s">
        <v>380</v>
      </c>
      <c r="X10" s="98"/>
      <c r="Y10" s="98"/>
      <c r="Z10" s="98"/>
    </row>
    <row r="11">
      <c r="A11" s="104" t="s">
        <v>381</v>
      </c>
      <c r="B11" s="122" t="s">
        <v>382</v>
      </c>
      <c r="C11" s="111" t="s">
        <v>383</v>
      </c>
      <c r="D11" s="107"/>
      <c r="E11" s="108"/>
      <c r="F11" s="107">
        <v>1.0</v>
      </c>
      <c r="G11" s="107" t="s">
        <v>351</v>
      </c>
      <c r="H11" s="108">
        <v>3.0</v>
      </c>
      <c r="I11" s="108" t="s">
        <v>384</v>
      </c>
      <c r="J11" s="107"/>
      <c r="K11" s="98"/>
      <c r="L11" s="107"/>
      <c r="M11" s="47"/>
      <c r="N11" s="47"/>
      <c r="O11" s="98"/>
      <c r="P11" s="98"/>
      <c r="Q11" s="98"/>
      <c r="R11" s="98"/>
      <c r="S11" s="98"/>
      <c r="T11" s="98"/>
      <c r="U11" s="98"/>
      <c r="V11" s="98"/>
      <c r="W11" s="98"/>
      <c r="X11" s="98"/>
      <c r="Y11" s="98"/>
      <c r="Z11" s="98"/>
    </row>
    <row r="12">
      <c r="A12" s="109" t="s">
        <v>385</v>
      </c>
      <c r="B12" s="6"/>
      <c r="C12" s="6"/>
      <c r="D12" s="6"/>
      <c r="E12" s="6"/>
      <c r="F12" s="6"/>
      <c r="G12" s="6"/>
      <c r="H12" s="6"/>
      <c r="I12" s="6"/>
      <c r="J12" s="7"/>
      <c r="K12" s="98"/>
      <c r="L12" s="123"/>
      <c r="M12" s="20"/>
      <c r="N12" s="20"/>
      <c r="O12" s="98"/>
      <c r="P12" s="98"/>
      <c r="Q12" s="98"/>
      <c r="R12" s="98"/>
      <c r="S12" s="98"/>
      <c r="T12" s="98"/>
      <c r="U12" s="98"/>
      <c r="V12" s="98"/>
      <c r="W12" s="98"/>
      <c r="X12" s="98"/>
      <c r="Y12" s="98"/>
      <c r="Z12" s="98"/>
    </row>
    <row r="13">
      <c r="A13" s="104" t="s">
        <v>386</v>
      </c>
      <c r="B13" s="105" t="s">
        <v>387</v>
      </c>
      <c r="C13" s="111" t="s">
        <v>388</v>
      </c>
      <c r="D13" s="107"/>
      <c r="E13" s="108"/>
      <c r="F13" s="107">
        <v>1.0</v>
      </c>
      <c r="G13" s="107"/>
      <c r="H13" s="108">
        <v>1.0</v>
      </c>
      <c r="I13" s="108" t="s">
        <v>352</v>
      </c>
      <c r="J13" s="107"/>
      <c r="K13" s="98"/>
      <c r="L13" s="124"/>
      <c r="M13" s="20"/>
      <c r="N13" s="20"/>
      <c r="O13" s="98"/>
      <c r="P13" s="98"/>
      <c r="Q13" s="98"/>
      <c r="R13" s="98"/>
      <c r="S13" s="98"/>
      <c r="T13" s="98"/>
      <c r="U13" s="98"/>
      <c r="V13" s="98"/>
      <c r="W13" s="98"/>
      <c r="X13" s="98"/>
      <c r="Y13" s="98"/>
      <c r="Z13" s="98"/>
    </row>
    <row r="14">
      <c r="A14" s="104" t="s">
        <v>389</v>
      </c>
      <c r="B14" s="122" t="s">
        <v>390</v>
      </c>
      <c r="C14" s="111" t="s">
        <v>391</v>
      </c>
      <c r="D14" s="107"/>
      <c r="E14" s="108"/>
      <c r="F14" s="107">
        <v>1.0</v>
      </c>
      <c r="G14" s="107" t="s">
        <v>351</v>
      </c>
      <c r="H14" s="108">
        <v>3.0</v>
      </c>
      <c r="I14" s="108" t="s">
        <v>357</v>
      </c>
      <c r="J14" s="107"/>
      <c r="K14" s="98"/>
      <c r="L14" s="114">
        <v>2.0</v>
      </c>
      <c r="M14" s="49">
        <v>2.0</v>
      </c>
      <c r="N14" s="49">
        <v>2.0</v>
      </c>
      <c r="O14" s="98"/>
      <c r="P14" s="115"/>
      <c r="Q14" s="115"/>
      <c r="R14" s="115"/>
      <c r="S14" s="98"/>
      <c r="T14" s="98"/>
      <c r="U14" s="98"/>
      <c r="V14" s="98"/>
      <c r="W14" s="98"/>
      <c r="X14" s="98"/>
      <c r="Y14" s="98"/>
      <c r="Z14" s="98"/>
    </row>
    <row r="15">
      <c r="A15" s="104" t="s">
        <v>392</v>
      </c>
      <c r="B15" s="105" t="s">
        <v>369</v>
      </c>
      <c r="C15" s="111" t="s">
        <v>370</v>
      </c>
      <c r="D15" s="107" t="s">
        <v>19</v>
      </c>
      <c r="E15" s="108" t="s">
        <v>314</v>
      </c>
      <c r="F15" s="107">
        <v>1.0</v>
      </c>
      <c r="G15" s="107" t="s">
        <v>351</v>
      </c>
      <c r="H15" s="108">
        <v>3.0</v>
      </c>
      <c r="I15" s="108" t="s">
        <v>358</v>
      </c>
      <c r="J15" s="107"/>
      <c r="K15" s="98"/>
      <c r="L15" s="108">
        <v>2.0</v>
      </c>
      <c r="M15" s="117">
        <v>45047.0</v>
      </c>
      <c r="N15" s="49">
        <v>5.0</v>
      </c>
      <c r="O15" s="98"/>
      <c r="P15" s="115"/>
      <c r="Q15" s="115"/>
      <c r="R15" s="115"/>
      <c r="S15" s="98"/>
      <c r="T15" s="98"/>
      <c r="U15" s="98"/>
      <c r="V15" s="98"/>
      <c r="W15" s="98"/>
      <c r="X15" s="98"/>
      <c r="Y15" s="98"/>
      <c r="Z15" s="98"/>
    </row>
    <row r="16">
      <c r="A16" s="104" t="s">
        <v>393</v>
      </c>
      <c r="B16" s="105" t="s">
        <v>373</v>
      </c>
      <c r="C16" s="111" t="s">
        <v>394</v>
      </c>
      <c r="D16" s="107" t="s">
        <v>19</v>
      </c>
      <c r="E16" s="108" t="s">
        <v>314</v>
      </c>
      <c r="F16" s="107">
        <v>1.0</v>
      </c>
      <c r="G16" s="107" t="s">
        <v>351</v>
      </c>
      <c r="H16" s="108">
        <v>3.0</v>
      </c>
      <c r="I16" s="108" t="s">
        <v>358</v>
      </c>
      <c r="J16" s="107"/>
      <c r="K16" s="98"/>
      <c r="L16" s="108">
        <v>2.0</v>
      </c>
      <c r="M16" s="117">
        <v>45047.0</v>
      </c>
      <c r="N16" s="49">
        <v>5.0</v>
      </c>
      <c r="O16" s="98"/>
      <c r="P16" s="115"/>
      <c r="Q16" s="115"/>
      <c r="R16" s="115"/>
      <c r="S16" s="98"/>
      <c r="T16" s="98"/>
      <c r="U16" s="98"/>
      <c r="V16" s="98"/>
      <c r="W16" s="98"/>
      <c r="X16" s="98"/>
      <c r="Y16" s="98"/>
      <c r="Z16" s="98"/>
    </row>
    <row r="17">
      <c r="A17" s="104" t="s">
        <v>395</v>
      </c>
      <c r="B17" s="105" t="s">
        <v>396</v>
      </c>
      <c r="C17" s="111" t="s">
        <v>383</v>
      </c>
      <c r="D17" s="107"/>
      <c r="E17" s="108" t="s">
        <v>314</v>
      </c>
      <c r="F17" s="107">
        <v>1.0</v>
      </c>
      <c r="G17" s="107"/>
      <c r="H17" s="108">
        <v>8.0</v>
      </c>
      <c r="I17" s="108" t="s">
        <v>355</v>
      </c>
      <c r="J17" s="107"/>
      <c r="K17" s="98"/>
      <c r="L17" s="108">
        <v>8.0</v>
      </c>
      <c r="M17" s="49"/>
      <c r="N17" s="49"/>
      <c r="O17" s="98"/>
      <c r="P17" s="115"/>
      <c r="Q17" s="121"/>
      <c r="R17" s="115"/>
      <c r="S17" s="98"/>
      <c r="T17" s="98"/>
      <c r="U17" s="98"/>
      <c r="V17" s="98"/>
      <c r="W17" s="98"/>
      <c r="X17" s="98"/>
      <c r="Y17" s="98"/>
      <c r="Z17" s="98"/>
    </row>
    <row r="18">
      <c r="A18" s="104" t="s">
        <v>397</v>
      </c>
      <c r="B18" s="122" t="s">
        <v>398</v>
      </c>
      <c r="C18" s="111" t="s">
        <v>399</v>
      </c>
      <c r="D18" s="107" t="s">
        <v>23</v>
      </c>
      <c r="E18" s="108" t="s">
        <v>314</v>
      </c>
      <c r="F18" s="107">
        <v>1.0</v>
      </c>
      <c r="G18" s="107" t="s">
        <v>351</v>
      </c>
      <c r="H18" s="108">
        <v>8.0</v>
      </c>
      <c r="I18" s="125" t="s">
        <v>355</v>
      </c>
      <c r="J18" s="107"/>
      <c r="K18" s="98"/>
      <c r="L18" s="108">
        <v>8.0</v>
      </c>
      <c r="M18" s="49">
        <v>8.0</v>
      </c>
      <c r="N18" s="49">
        <v>8.0</v>
      </c>
      <c r="O18" s="98"/>
      <c r="P18" s="115"/>
      <c r="Q18" s="121" t="s">
        <v>400</v>
      </c>
      <c r="R18" s="115"/>
      <c r="S18" s="98"/>
      <c r="T18" s="98"/>
      <c r="U18" s="98"/>
      <c r="V18" s="98"/>
      <c r="X18" s="98"/>
      <c r="Y18" s="98"/>
      <c r="Z18" s="98"/>
    </row>
    <row r="19">
      <c r="A19" s="104" t="s">
        <v>401</v>
      </c>
      <c r="B19" s="122" t="s">
        <v>402</v>
      </c>
      <c r="C19" s="111" t="s">
        <v>402</v>
      </c>
      <c r="D19" s="107"/>
      <c r="E19" s="108"/>
      <c r="F19" s="107">
        <v>1.0</v>
      </c>
      <c r="G19" s="107" t="s">
        <v>351</v>
      </c>
      <c r="H19" s="108">
        <v>3.0</v>
      </c>
      <c r="I19" s="108" t="s">
        <v>384</v>
      </c>
      <c r="J19" s="107"/>
      <c r="K19" s="98"/>
      <c r="L19" s="107"/>
      <c r="M19" s="47"/>
      <c r="N19" s="47"/>
      <c r="O19" s="98"/>
      <c r="P19" s="98"/>
      <c r="Q19" s="119" t="s">
        <v>403</v>
      </c>
      <c r="R19" s="98"/>
      <c r="S19" s="98"/>
      <c r="T19" s="98"/>
      <c r="U19" s="98"/>
      <c r="V19" s="98"/>
      <c r="X19" s="98"/>
      <c r="Y19" s="98"/>
      <c r="Z19" s="98"/>
    </row>
    <row r="20" ht="15.75" customHeight="1">
      <c r="A20" s="109" t="s">
        <v>404</v>
      </c>
      <c r="B20" s="6"/>
      <c r="C20" s="6"/>
      <c r="D20" s="6"/>
      <c r="E20" s="6"/>
      <c r="F20" s="6"/>
      <c r="G20" s="6"/>
      <c r="H20" s="6"/>
      <c r="I20" s="6"/>
      <c r="J20" s="7"/>
      <c r="K20" s="98"/>
      <c r="L20" s="123"/>
      <c r="M20" s="20"/>
      <c r="N20" s="20"/>
      <c r="O20" s="98"/>
      <c r="P20" s="98"/>
      <c r="Q20" s="98"/>
      <c r="R20" s="98"/>
      <c r="S20" s="98"/>
      <c r="T20" s="98"/>
      <c r="U20" s="98"/>
      <c r="V20" s="98"/>
      <c r="X20" s="98"/>
      <c r="Y20" s="98"/>
      <c r="Z20" s="98"/>
    </row>
    <row r="21" ht="15.75" customHeight="1">
      <c r="A21" s="104" t="s">
        <v>405</v>
      </c>
      <c r="B21" s="105" t="s">
        <v>406</v>
      </c>
      <c r="C21" s="111" t="s">
        <v>407</v>
      </c>
      <c r="D21" s="126"/>
      <c r="E21" s="108"/>
      <c r="F21" s="107">
        <v>1.0</v>
      </c>
      <c r="G21" s="107" t="s">
        <v>351</v>
      </c>
      <c r="H21" s="108">
        <v>1.0</v>
      </c>
      <c r="I21" s="108" t="s">
        <v>352</v>
      </c>
      <c r="J21" s="126"/>
      <c r="K21" s="98"/>
      <c r="L21" s="123"/>
      <c r="M21" s="20"/>
      <c r="N21" s="20"/>
      <c r="O21" s="98"/>
      <c r="P21" s="98"/>
      <c r="Q21" s="98"/>
      <c r="R21" s="98"/>
      <c r="S21" s="98"/>
      <c r="T21" s="98"/>
      <c r="U21" s="98"/>
      <c r="V21" s="98"/>
      <c r="X21" s="98"/>
      <c r="Y21" s="98"/>
      <c r="Z21" s="98"/>
    </row>
    <row r="22" ht="15.75" customHeight="1">
      <c r="A22" s="104" t="s">
        <v>408</v>
      </c>
      <c r="B22" s="122" t="s">
        <v>409</v>
      </c>
      <c r="C22" s="111" t="s">
        <v>410</v>
      </c>
      <c r="D22" s="126"/>
      <c r="E22" s="108"/>
      <c r="F22" s="107">
        <v>1.0</v>
      </c>
      <c r="G22" s="107" t="s">
        <v>351</v>
      </c>
      <c r="H22" s="108">
        <v>3.0</v>
      </c>
      <c r="I22" s="108" t="s">
        <v>358</v>
      </c>
      <c r="J22" s="126"/>
      <c r="K22" s="98"/>
      <c r="L22" s="108">
        <v>2.0</v>
      </c>
      <c r="M22" s="49">
        <v>3.0</v>
      </c>
      <c r="N22" s="49">
        <v>3.0</v>
      </c>
      <c r="O22" s="98"/>
      <c r="P22" s="115"/>
      <c r="Q22" s="115"/>
      <c r="R22" s="115"/>
      <c r="S22" s="98"/>
      <c r="T22" s="98"/>
      <c r="U22" s="98"/>
      <c r="V22" s="98"/>
      <c r="X22" s="98"/>
      <c r="Y22" s="98"/>
      <c r="Z22" s="98"/>
    </row>
    <row r="23" ht="15.75" customHeight="1">
      <c r="A23" s="104" t="s">
        <v>411</v>
      </c>
      <c r="B23" s="105" t="s">
        <v>412</v>
      </c>
      <c r="C23" s="111" t="s">
        <v>413</v>
      </c>
      <c r="D23" s="126" t="s">
        <v>30</v>
      </c>
      <c r="E23" s="108" t="s">
        <v>314</v>
      </c>
      <c r="F23" s="107">
        <v>1.0</v>
      </c>
      <c r="G23" s="107" t="s">
        <v>351</v>
      </c>
      <c r="H23" s="108">
        <v>3.0</v>
      </c>
      <c r="I23" s="127" t="s">
        <v>357</v>
      </c>
      <c r="J23" s="126"/>
      <c r="K23" s="98"/>
      <c r="L23" s="108">
        <v>2.0</v>
      </c>
      <c r="M23" s="49">
        <v>1.0</v>
      </c>
      <c r="N23" s="49">
        <v>5.0</v>
      </c>
      <c r="O23" s="98"/>
      <c r="P23" s="115"/>
      <c r="Q23" s="121" t="s">
        <v>414</v>
      </c>
      <c r="R23" s="115"/>
      <c r="S23" s="98"/>
      <c r="T23" s="98"/>
      <c r="U23" s="98"/>
      <c r="V23" s="98"/>
      <c r="W23" s="98"/>
      <c r="X23" s="98"/>
      <c r="Y23" s="98"/>
      <c r="Z23" s="98"/>
    </row>
    <row r="24" ht="15.75" customHeight="1">
      <c r="A24" s="104" t="s">
        <v>415</v>
      </c>
      <c r="B24" s="105" t="s">
        <v>416</v>
      </c>
      <c r="C24" s="111" t="s">
        <v>417</v>
      </c>
      <c r="D24" s="126" t="s">
        <v>30</v>
      </c>
      <c r="E24" s="108" t="s">
        <v>314</v>
      </c>
      <c r="F24" s="107">
        <v>1.0</v>
      </c>
      <c r="G24" s="107" t="s">
        <v>351</v>
      </c>
      <c r="H24" s="108">
        <v>3.0</v>
      </c>
      <c r="I24" s="127" t="s">
        <v>357</v>
      </c>
      <c r="J24" s="126"/>
      <c r="K24" s="98"/>
      <c r="L24" s="108">
        <v>2.0</v>
      </c>
      <c r="M24" s="117">
        <v>45047.0</v>
      </c>
      <c r="N24" s="49">
        <v>3.0</v>
      </c>
      <c r="O24" s="98"/>
      <c r="P24" s="115"/>
      <c r="Q24" s="115"/>
      <c r="R24" s="115"/>
      <c r="S24" s="98"/>
      <c r="T24" s="98"/>
      <c r="U24" s="98"/>
      <c r="V24" s="98"/>
      <c r="W24" s="98"/>
      <c r="X24" s="98"/>
      <c r="Y24" s="98"/>
      <c r="Z24" s="98"/>
    </row>
    <row r="25" ht="15.75" customHeight="1">
      <c r="A25" s="104" t="s">
        <v>418</v>
      </c>
      <c r="B25" s="105" t="s">
        <v>419</v>
      </c>
      <c r="C25" s="111" t="s">
        <v>420</v>
      </c>
      <c r="D25" s="126" t="s">
        <v>30</v>
      </c>
      <c r="E25" s="108" t="s">
        <v>314</v>
      </c>
      <c r="F25" s="107">
        <v>1.0</v>
      </c>
      <c r="G25" s="107" t="s">
        <v>351</v>
      </c>
      <c r="H25" s="108">
        <v>8.0</v>
      </c>
      <c r="I25" s="127" t="s">
        <v>357</v>
      </c>
      <c r="J25" s="126"/>
      <c r="K25" s="98"/>
      <c r="L25" s="108">
        <v>2.0</v>
      </c>
      <c r="M25" s="49">
        <v>8.0</v>
      </c>
      <c r="N25" s="49">
        <v>8.0</v>
      </c>
      <c r="O25" s="98"/>
      <c r="P25" s="115"/>
      <c r="Q25" s="121" t="s">
        <v>421</v>
      </c>
      <c r="R25" s="115"/>
      <c r="S25" s="98"/>
      <c r="T25" s="98"/>
      <c r="U25" s="98"/>
      <c r="V25" s="98"/>
      <c r="W25" s="98"/>
      <c r="X25" s="98"/>
      <c r="Y25" s="98"/>
      <c r="Z25" s="98"/>
    </row>
    <row r="26" ht="15.75" customHeight="1">
      <c r="A26" s="104" t="s">
        <v>422</v>
      </c>
      <c r="B26" s="105" t="s">
        <v>423</v>
      </c>
      <c r="C26" s="111" t="s">
        <v>424</v>
      </c>
      <c r="D26" s="126" t="s">
        <v>30</v>
      </c>
      <c r="E26" s="108" t="s">
        <v>314</v>
      </c>
      <c r="F26" s="107">
        <v>1.0</v>
      </c>
      <c r="G26" s="107" t="s">
        <v>351</v>
      </c>
      <c r="H26" s="108">
        <v>3.0</v>
      </c>
      <c r="I26" s="127" t="s">
        <v>357</v>
      </c>
      <c r="J26" s="126"/>
      <c r="K26" s="98"/>
      <c r="L26" s="108">
        <v>2.0</v>
      </c>
      <c r="M26" s="117">
        <v>45047.0</v>
      </c>
      <c r="N26" s="49">
        <v>5.0</v>
      </c>
      <c r="O26" s="98"/>
      <c r="P26" s="115"/>
      <c r="Q26" s="115"/>
      <c r="R26" s="115"/>
      <c r="S26" s="98"/>
      <c r="T26" s="98"/>
      <c r="U26" s="98"/>
      <c r="V26" s="98"/>
      <c r="W26" s="98"/>
      <c r="X26" s="98"/>
      <c r="Y26" s="98"/>
      <c r="Z26" s="98"/>
    </row>
    <row r="27" ht="15.75" customHeight="1">
      <c r="A27" s="104" t="s">
        <v>425</v>
      </c>
      <c r="B27" s="105" t="s">
        <v>426</v>
      </c>
      <c r="C27" s="111" t="s">
        <v>427</v>
      </c>
      <c r="D27" s="126" t="s">
        <v>30</v>
      </c>
      <c r="E27" s="108" t="s">
        <v>314</v>
      </c>
      <c r="F27" s="107">
        <v>1.0</v>
      </c>
      <c r="G27" s="107" t="s">
        <v>351</v>
      </c>
      <c r="H27" s="108">
        <v>3.0</v>
      </c>
      <c r="I27" s="127" t="s">
        <v>357</v>
      </c>
      <c r="J27" s="126"/>
      <c r="K27" s="98"/>
      <c r="L27" s="108">
        <v>2.0</v>
      </c>
      <c r="M27" s="117">
        <v>45047.0</v>
      </c>
      <c r="N27" s="49">
        <v>5.0</v>
      </c>
      <c r="O27" s="98"/>
      <c r="P27" s="115"/>
      <c r="Q27" s="115"/>
      <c r="R27" s="115"/>
      <c r="S27" s="98"/>
      <c r="T27" s="98"/>
      <c r="U27" s="98"/>
      <c r="V27" s="98"/>
      <c r="W27" s="98"/>
      <c r="X27" s="98"/>
      <c r="Y27" s="98"/>
      <c r="Z27" s="98"/>
    </row>
    <row r="28" ht="15.75" customHeight="1">
      <c r="A28" s="104" t="s">
        <v>428</v>
      </c>
      <c r="B28" s="105" t="s">
        <v>429</v>
      </c>
      <c r="C28" s="111" t="s">
        <v>430</v>
      </c>
      <c r="D28" s="126"/>
      <c r="E28" s="108" t="s">
        <v>314</v>
      </c>
      <c r="F28" s="107">
        <v>1.0</v>
      </c>
      <c r="G28" s="107"/>
      <c r="H28" s="108">
        <v>8.0</v>
      </c>
      <c r="I28" s="108" t="s">
        <v>355</v>
      </c>
      <c r="J28" s="126"/>
      <c r="K28" s="98"/>
      <c r="L28" s="108">
        <v>8.0</v>
      </c>
      <c r="M28" s="49">
        <v>3.0</v>
      </c>
      <c r="N28" s="49"/>
      <c r="O28" s="98"/>
      <c r="P28" s="98"/>
      <c r="Q28" s="98"/>
      <c r="R28" s="98"/>
      <c r="S28" s="98"/>
      <c r="T28" s="98"/>
      <c r="U28" s="98"/>
      <c r="V28" s="98"/>
      <c r="W28" s="98"/>
      <c r="X28" s="98"/>
      <c r="Y28" s="98"/>
      <c r="Z28" s="98"/>
    </row>
    <row r="29" ht="15.75" customHeight="1">
      <c r="A29" s="104" t="s">
        <v>431</v>
      </c>
      <c r="B29" s="122" t="s">
        <v>432</v>
      </c>
      <c r="C29" s="111" t="s">
        <v>432</v>
      </c>
      <c r="D29" s="126"/>
      <c r="E29" s="108"/>
      <c r="F29" s="107">
        <v>1.0</v>
      </c>
      <c r="G29" s="107" t="s">
        <v>351</v>
      </c>
      <c r="H29" s="108">
        <v>3.0</v>
      </c>
      <c r="I29" s="104" t="s">
        <v>384</v>
      </c>
      <c r="J29" s="126"/>
      <c r="K29" s="98"/>
      <c r="L29" s="107"/>
      <c r="M29" s="47"/>
      <c r="N29" s="47"/>
      <c r="O29" s="98"/>
      <c r="P29" s="98"/>
      <c r="Q29" s="119" t="s">
        <v>433</v>
      </c>
      <c r="R29" s="98"/>
      <c r="S29" s="98"/>
      <c r="T29" s="98"/>
      <c r="U29" s="98"/>
      <c r="V29" s="98"/>
      <c r="X29" s="98"/>
      <c r="Y29" s="98"/>
      <c r="Z29" s="98"/>
    </row>
    <row r="30" ht="15.75" customHeight="1">
      <c r="A30" s="109" t="s">
        <v>434</v>
      </c>
      <c r="B30" s="6"/>
      <c r="C30" s="6"/>
      <c r="D30" s="6"/>
      <c r="E30" s="6"/>
      <c r="F30" s="6"/>
      <c r="G30" s="6"/>
      <c r="H30" s="6"/>
      <c r="I30" s="6"/>
      <c r="J30" s="7"/>
      <c r="K30" s="98"/>
      <c r="L30" s="123"/>
      <c r="M30" s="20"/>
      <c r="N30" s="20"/>
      <c r="O30" s="98"/>
      <c r="P30" s="98"/>
      <c r="Q30" s="98"/>
      <c r="R30" s="98"/>
      <c r="S30" s="98"/>
      <c r="T30" s="98"/>
      <c r="U30" s="98"/>
      <c r="V30" s="98"/>
      <c r="X30" s="98"/>
      <c r="Y30" s="98"/>
      <c r="Z30" s="98"/>
    </row>
    <row r="31" ht="15.75" customHeight="1">
      <c r="A31" s="104" t="s">
        <v>435</v>
      </c>
      <c r="B31" s="105" t="s">
        <v>436</v>
      </c>
      <c r="C31" s="104" t="s">
        <v>437</v>
      </c>
      <c r="D31" s="126"/>
      <c r="E31" s="108"/>
      <c r="F31" s="107">
        <v>1.0</v>
      </c>
      <c r="G31" s="107" t="s">
        <v>351</v>
      </c>
      <c r="H31" s="108">
        <v>1.0</v>
      </c>
      <c r="I31" s="108" t="s">
        <v>352</v>
      </c>
      <c r="J31" s="126"/>
      <c r="K31" s="98"/>
      <c r="L31" s="123"/>
      <c r="M31" s="20"/>
      <c r="N31" s="20"/>
      <c r="O31" s="98"/>
      <c r="P31" s="98"/>
      <c r="Q31" s="98"/>
      <c r="R31" s="98"/>
      <c r="S31" s="98"/>
      <c r="T31" s="98"/>
      <c r="U31" s="98"/>
      <c r="V31" s="98"/>
      <c r="X31" s="98"/>
      <c r="Y31" s="98"/>
      <c r="Z31" s="98"/>
    </row>
    <row r="32" ht="15.75" customHeight="1">
      <c r="A32" s="104" t="s">
        <v>438</v>
      </c>
      <c r="B32" s="122" t="s">
        <v>439</v>
      </c>
      <c r="C32" s="104" t="s">
        <v>440</v>
      </c>
      <c r="D32" s="126"/>
      <c r="E32" s="108"/>
      <c r="F32" s="107">
        <v>1.0</v>
      </c>
      <c r="G32" s="107" t="s">
        <v>351</v>
      </c>
      <c r="H32" s="108">
        <v>3.0</v>
      </c>
      <c r="I32" s="108" t="s">
        <v>358</v>
      </c>
      <c r="J32" s="126"/>
      <c r="K32" s="98"/>
      <c r="L32" s="108">
        <v>2.0</v>
      </c>
      <c r="M32" s="49">
        <v>3.0</v>
      </c>
      <c r="N32" s="49">
        <v>3.0</v>
      </c>
      <c r="O32" s="98"/>
      <c r="P32" s="115"/>
      <c r="Q32" s="115"/>
      <c r="R32" s="115"/>
      <c r="S32" s="98"/>
      <c r="T32" s="98"/>
      <c r="U32" s="98"/>
      <c r="V32" s="98"/>
      <c r="X32" s="98"/>
      <c r="Y32" s="98"/>
      <c r="Z32" s="98"/>
    </row>
    <row r="33" ht="15.75" customHeight="1">
      <c r="A33" s="104" t="s">
        <v>441</v>
      </c>
      <c r="B33" s="104" t="s">
        <v>442</v>
      </c>
      <c r="C33" s="104" t="s">
        <v>443</v>
      </c>
      <c r="D33" s="126" t="s">
        <v>26</v>
      </c>
      <c r="E33" s="108" t="s">
        <v>314</v>
      </c>
      <c r="F33" s="107">
        <v>1.0</v>
      </c>
      <c r="G33" s="107" t="s">
        <v>351</v>
      </c>
      <c r="H33" s="108">
        <v>2.0</v>
      </c>
      <c r="I33" s="127" t="s">
        <v>357</v>
      </c>
      <c r="J33" s="126"/>
      <c r="K33" s="98"/>
      <c r="L33" s="108">
        <v>2.0</v>
      </c>
      <c r="M33" s="49">
        <v>1.0</v>
      </c>
      <c r="N33" s="49">
        <v>3.0</v>
      </c>
      <c r="O33" s="98"/>
      <c r="P33" s="121" t="s">
        <v>444</v>
      </c>
      <c r="Q33" s="121" t="s">
        <v>414</v>
      </c>
      <c r="R33" s="115"/>
      <c r="S33" s="98"/>
      <c r="T33" s="98"/>
      <c r="U33" s="98"/>
      <c r="V33" s="98"/>
      <c r="X33" s="98"/>
      <c r="Y33" s="98"/>
      <c r="Z33" s="98"/>
    </row>
    <row r="34" ht="15.75" customHeight="1">
      <c r="A34" s="104" t="s">
        <v>445</v>
      </c>
      <c r="B34" s="126" t="s">
        <v>446</v>
      </c>
      <c r="C34" s="104" t="s">
        <v>417</v>
      </c>
      <c r="D34" s="126" t="s">
        <v>26</v>
      </c>
      <c r="E34" s="108" t="s">
        <v>314</v>
      </c>
      <c r="F34" s="107">
        <v>1.0</v>
      </c>
      <c r="G34" s="107" t="s">
        <v>351</v>
      </c>
      <c r="H34" s="108">
        <v>2.0</v>
      </c>
      <c r="I34" s="127" t="s">
        <v>357</v>
      </c>
      <c r="J34" s="126"/>
      <c r="K34" s="98"/>
      <c r="L34" s="108">
        <v>2.0</v>
      </c>
      <c r="M34" s="117">
        <v>45047.0</v>
      </c>
      <c r="N34" s="49">
        <v>2.0</v>
      </c>
      <c r="O34" s="128"/>
      <c r="P34" s="115"/>
      <c r="Q34" s="115"/>
      <c r="R34" s="115"/>
      <c r="S34" s="98"/>
      <c r="T34" s="98"/>
      <c r="U34" s="98"/>
      <c r="V34" s="98"/>
      <c r="W34" s="98"/>
      <c r="X34" s="98"/>
      <c r="Y34" s="98"/>
      <c r="Z34" s="98"/>
    </row>
    <row r="35" ht="15.75" customHeight="1">
      <c r="A35" s="104" t="s">
        <v>447</v>
      </c>
      <c r="B35" s="126" t="s">
        <v>448</v>
      </c>
      <c r="C35" s="104" t="s">
        <v>449</v>
      </c>
      <c r="D35" s="126" t="s">
        <v>26</v>
      </c>
      <c r="E35" s="108" t="s">
        <v>314</v>
      </c>
      <c r="F35" s="107">
        <v>1.0</v>
      </c>
      <c r="G35" s="107" t="s">
        <v>351</v>
      </c>
      <c r="H35" s="108">
        <v>2.0</v>
      </c>
      <c r="I35" s="127" t="s">
        <v>357</v>
      </c>
      <c r="J35" s="126"/>
      <c r="K35" s="98"/>
      <c r="L35" s="108">
        <v>2.0</v>
      </c>
      <c r="M35" s="117">
        <v>45047.0</v>
      </c>
      <c r="N35" s="49">
        <v>2.0</v>
      </c>
      <c r="O35" s="98"/>
      <c r="P35" s="115"/>
      <c r="Q35" s="115"/>
      <c r="R35" s="115"/>
      <c r="S35" s="98"/>
      <c r="T35" s="98"/>
      <c r="U35" s="98"/>
      <c r="V35" s="98"/>
      <c r="W35" s="98"/>
      <c r="X35" s="98"/>
      <c r="Y35" s="98"/>
      <c r="Z35" s="98"/>
    </row>
    <row r="36" ht="15.75" customHeight="1">
      <c r="A36" s="104" t="s">
        <v>450</v>
      </c>
      <c r="B36" s="126" t="s">
        <v>451</v>
      </c>
      <c r="C36" s="104" t="s">
        <v>424</v>
      </c>
      <c r="D36" s="126" t="s">
        <v>26</v>
      </c>
      <c r="E36" s="108" t="s">
        <v>314</v>
      </c>
      <c r="F36" s="107">
        <v>1.0</v>
      </c>
      <c r="G36" s="107" t="s">
        <v>351</v>
      </c>
      <c r="H36" s="108">
        <v>2.0</v>
      </c>
      <c r="I36" s="127" t="s">
        <v>357</v>
      </c>
      <c r="J36" s="126"/>
      <c r="K36" s="98"/>
      <c r="L36" s="108">
        <v>2.0</v>
      </c>
      <c r="M36" s="49">
        <v>1.0</v>
      </c>
      <c r="N36" s="49">
        <v>1.0</v>
      </c>
      <c r="O36" s="98"/>
      <c r="P36" s="115"/>
      <c r="Q36" s="115"/>
      <c r="R36" s="115"/>
      <c r="S36" s="98"/>
      <c r="T36" s="98"/>
      <c r="U36" s="98"/>
      <c r="V36" s="98"/>
      <c r="W36" s="98"/>
      <c r="X36" s="98"/>
      <c r="Y36" s="98"/>
      <c r="Z36" s="98"/>
    </row>
    <row r="37" ht="15.75" customHeight="1">
      <c r="A37" s="104" t="s">
        <v>452</v>
      </c>
      <c r="B37" s="104" t="s">
        <v>453</v>
      </c>
      <c r="C37" s="104" t="s">
        <v>427</v>
      </c>
      <c r="D37" s="104" t="s">
        <v>26</v>
      </c>
      <c r="E37" s="108" t="s">
        <v>314</v>
      </c>
      <c r="F37" s="107">
        <v>1.0</v>
      </c>
      <c r="G37" s="107" t="s">
        <v>351</v>
      </c>
      <c r="H37" s="108">
        <v>2.0</v>
      </c>
      <c r="I37" s="127" t="s">
        <v>357</v>
      </c>
      <c r="J37" s="126"/>
      <c r="K37" s="98"/>
      <c r="L37" s="108"/>
      <c r="M37" s="49"/>
      <c r="N37" s="49"/>
      <c r="O37" s="98"/>
      <c r="P37" s="98"/>
      <c r="Q37" s="98"/>
      <c r="R37" s="98"/>
      <c r="S37" s="98"/>
      <c r="T37" s="98"/>
      <c r="U37" s="98"/>
      <c r="V37" s="98"/>
      <c r="W37" s="98"/>
      <c r="X37" s="98"/>
      <c r="Y37" s="98"/>
      <c r="Z37" s="98"/>
    </row>
    <row r="38" ht="15.75" customHeight="1">
      <c r="A38" s="104" t="s">
        <v>454</v>
      </c>
      <c r="B38" s="104" t="s">
        <v>455</v>
      </c>
      <c r="C38" s="104" t="s">
        <v>456</v>
      </c>
      <c r="D38" s="126"/>
      <c r="E38" s="108" t="s">
        <v>314</v>
      </c>
      <c r="F38" s="107">
        <v>1.0</v>
      </c>
      <c r="G38" s="107"/>
      <c r="H38" s="108">
        <v>8.0</v>
      </c>
      <c r="I38" s="108" t="s">
        <v>355</v>
      </c>
      <c r="J38" s="126"/>
      <c r="K38" s="98"/>
      <c r="L38" s="108">
        <v>8.0</v>
      </c>
      <c r="M38" s="49">
        <v>3.0</v>
      </c>
      <c r="N38" s="49"/>
      <c r="O38" s="98"/>
      <c r="P38" s="98"/>
      <c r="Q38" s="98"/>
      <c r="R38" s="98"/>
      <c r="S38" s="98"/>
      <c r="T38" s="98"/>
      <c r="U38" s="98"/>
      <c r="V38" s="98"/>
      <c r="W38" s="98"/>
      <c r="X38" s="98"/>
      <c r="Y38" s="98"/>
      <c r="Z38" s="98"/>
    </row>
    <row r="39" ht="15.75" customHeight="1">
      <c r="A39" s="104" t="s">
        <v>457</v>
      </c>
      <c r="B39" s="122" t="s">
        <v>458</v>
      </c>
      <c r="C39" s="122" t="s">
        <v>458</v>
      </c>
      <c r="D39" s="126"/>
      <c r="E39" s="108"/>
      <c r="F39" s="107">
        <v>1.0</v>
      </c>
      <c r="G39" s="107" t="s">
        <v>351</v>
      </c>
      <c r="H39" s="108">
        <v>3.0</v>
      </c>
      <c r="I39" s="104" t="s">
        <v>384</v>
      </c>
      <c r="J39" s="126"/>
      <c r="K39" s="98"/>
      <c r="L39" s="107"/>
      <c r="M39" s="47"/>
      <c r="N39" s="47"/>
      <c r="O39" s="98"/>
      <c r="P39" s="98"/>
      <c r="Q39" s="119" t="s">
        <v>459</v>
      </c>
      <c r="R39" s="98"/>
      <c r="S39" s="98"/>
      <c r="T39" s="98"/>
      <c r="U39" s="98"/>
      <c r="V39" s="98"/>
      <c r="W39" s="98"/>
      <c r="X39" s="98"/>
      <c r="Y39" s="98"/>
      <c r="Z39" s="98"/>
    </row>
    <row r="40">
      <c r="A40" s="97" t="s">
        <v>460</v>
      </c>
      <c r="B40" s="6"/>
      <c r="C40" s="6"/>
      <c r="D40" s="6"/>
      <c r="E40" s="6"/>
      <c r="F40" s="6"/>
      <c r="G40" s="6"/>
      <c r="H40" s="6"/>
      <c r="I40" s="6"/>
      <c r="J40" s="7"/>
      <c r="K40" s="98"/>
      <c r="L40" s="123"/>
      <c r="M40" s="20"/>
      <c r="N40" s="20"/>
      <c r="O40" s="119"/>
      <c r="P40" s="98"/>
      <c r="Q40" s="98"/>
      <c r="R40" s="98"/>
      <c r="S40" s="98"/>
      <c r="T40" s="98"/>
      <c r="U40" s="98"/>
      <c r="V40" s="98"/>
      <c r="W40" s="98"/>
      <c r="X40" s="98"/>
      <c r="Y40" s="98"/>
      <c r="Z40" s="98"/>
    </row>
    <row r="41">
      <c r="A41" s="104" t="s">
        <v>461</v>
      </c>
      <c r="B41" s="105" t="s">
        <v>462</v>
      </c>
      <c r="C41" s="104" t="s">
        <v>463</v>
      </c>
      <c r="D41" s="126"/>
      <c r="E41" s="108"/>
      <c r="F41" s="107">
        <v>1.0</v>
      </c>
      <c r="G41" s="107" t="s">
        <v>351</v>
      </c>
      <c r="H41" s="108">
        <v>1.0</v>
      </c>
      <c r="I41" s="108" t="s">
        <v>352</v>
      </c>
      <c r="J41" s="106"/>
      <c r="K41" s="98"/>
      <c r="L41" s="123"/>
      <c r="M41" s="20"/>
      <c r="N41" s="20"/>
      <c r="O41" s="119"/>
      <c r="P41" s="98"/>
      <c r="Q41" s="98"/>
      <c r="R41" s="98"/>
      <c r="S41" s="98"/>
      <c r="T41" s="98"/>
      <c r="U41" s="98"/>
      <c r="V41" s="98"/>
      <c r="W41" s="98"/>
      <c r="X41" s="98"/>
      <c r="Y41" s="98"/>
      <c r="Z41" s="98"/>
    </row>
    <row r="42">
      <c r="A42" s="104" t="s">
        <v>464</v>
      </c>
      <c r="B42" s="105" t="s">
        <v>465</v>
      </c>
      <c r="C42" s="104" t="s">
        <v>466</v>
      </c>
      <c r="D42" s="126"/>
      <c r="E42" s="108"/>
      <c r="F42" s="107">
        <v>1.0</v>
      </c>
      <c r="G42" s="107" t="s">
        <v>351</v>
      </c>
      <c r="H42" s="108">
        <v>3.0</v>
      </c>
      <c r="I42" s="108" t="s">
        <v>358</v>
      </c>
      <c r="J42" s="106"/>
      <c r="K42" s="98"/>
      <c r="L42" s="123"/>
      <c r="M42" s="20"/>
      <c r="N42" s="20"/>
      <c r="O42" s="119"/>
      <c r="P42" s="98"/>
      <c r="Q42" s="98"/>
      <c r="R42" s="98"/>
      <c r="S42" s="98"/>
      <c r="T42" s="98"/>
      <c r="U42" s="98"/>
      <c r="V42" s="98"/>
      <c r="W42" s="98"/>
      <c r="X42" s="98"/>
      <c r="Y42" s="98"/>
      <c r="Z42" s="98"/>
    </row>
    <row r="43">
      <c r="A43" s="104" t="s">
        <v>467</v>
      </c>
      <c r="B43" s="104" t="s">
        <v>468</v>
      </c>
      <c r="C43" s="104" t="s">
        <v>469</v>
      </c>
      <c r="D43" s="104" t="s">
        <v>33</v>
      </c>
      <c r="E43" s="108" t="s">
        <v>314</v>
      </c>
      <c r="F43" s="107">
        <v>1.0</v>
      </c>
      <c r="G43" s="107" t="s">
        <v>351</v>
      </c>
      <c r="H43" s="108">
        <v>8.0</v>
      </c>
      <c r="I43" s="127" t="s">
        <v>357</v>
      </c>
      <c r="J43" s="106"/>
      <c r="K43" s="98"/>
      <c r="L43" s="123"/>
      <c r="M43" s="20"/>
      <c r="N43" s="20"/>
      <c r="O43" s="119"/>
      <c r="P43" s="98"/>
      <c r="Q43" s="98"/>
      <c r="R43" s="98"/>
      <c r="S43" s="98"/>
      <c r="T43" s="98"/>
      <c r="U43" s="98"/>
      <c r="V43" s="98"/>
      <c r="W43" s="98"/>
      <c r="X43" s="98"/>
      <c r="Y43" s="98"/>
      <c r="Z43" s="98"/>
    </row>
    <row r="44">
      <c r="A44" s="104" t="s">
        <v>470</v>
      </c>
      <c r="B44" s="104" t="s">
        <v>471</v>
      </c>
      <c r="C44" s="104" t="s">
        <v>472</v>
      </c>
      <c r="D44" s="126"/>
      <c r="E44" s="108" t="s">
        <v>314</v>
      </c>
      <c r="F44" s="107">
        <v>1.0</v>
      </c>
      <c r="G44" s="107" t="s">
        <v>351</v>
      </c>
      <c r="H44" s="108">
        <v>8.0</v>
      </c>
      <c r="I44" s="108" t="s">
        <v>355</v>
      </c>
      <c r="J44" s="106"/>
      <c r="K44" s="98"/>
      <c r="L44" s="123"/>
      <c r="M44" s="20"/>
      <c r="N44" s="20"/>
      <c r="O44" s="119"/>
      <c r="P44" s="98"/>
      <c r="Q44" s="98"/>
      <c r="R44" s="98"/>
      <c r="S44" s="98"/>
      <c r="T44" s="98"/>
      <c r="U44" s="98"/>
      <c r="V44" s="98"/>
      <c r="W44" s="98"/>
      <c r="X44" s="98"/>
      <c r="Y44" s="98"/>
      <c r="Z44" s="98"/>
    </row>
    <row r="45">
      <c r="A45" s="104" t="s">
        <v>473</v>
      </c>
      <c r="B45" s="105" t="s">
        <v>474</v>
      </c>
      <c r="C45" s="105" t="s">
        <v>474</v>
      </c>
      <c r="D45" s="126"/>
      <c r="E45" s="108"/>
      <c r="F45" s="107">
        <v>1.0</v>
      </c>
      <c r="G45" s="107" t="s">
        <v>351</v>
      </c>
      <c r="H45" s="108">
        <v>3.0</v>
      </c>
      <c r="I45" s="104" t="s">
        <v>384</v>
      </c>
      <c r="J45" s="126"/>
      <c r="K45" s="98"/>
      <c r="L45" s="123"/>
      <c r="M45" s="20"/>
      <c r="N45" s="20"/>
      <c r="O45" s="119"/>
      <c r="P45" s="98"/>
      <c r="Q45" s="98"/>
      <c r="R45" s="98"/>
      <c r="S45" s="98"/>
      <c r="T45" s="98"/>
      <c r="U45" s="98"/>
      <c r="V45" s="98"/>
      <c r="W45" s="98"/>
      <c r="X45" s="98"/>
      <c r="Y45" s="98"/>
      <c r="Z45" s="98"/>
    </row>
    <row r="46">
      <c r="A46" s="109" t="s">
        <v>475</v>
      </c>
      <c r="B46" s="6"/>
      <c r="C46" s="6"/>
      <c r="D46" s="6"/>
      <c r="E46" s="6"/>
      <c r="F46" s="6"/>
      <c r="G46" s="6"/>
      <c r="H46" s="6"/>
      <c r="I46" s="6"/>
      <c r="J46" s="7"/>
      <c r="K46" s="98"/>
      <c r="L46" s="123"/>
      <c r="M46" s="20"/>
      <c r="N46" s="20"/>
      <c r="O46" s="119"/>
      <c r="P46" s="98"/>
      <c r="Q46" s="98"/>
      <c r="R46" s="98"/>
      <c r="S46" s="98"/>
      <c r="T46" s="98"/>
      <c r="U46" s="98"/>
      <c r="V46" s="98"/>
      <c r="W46" s="98"/>
      <c r="X46" s="98"/>
      <c r="Y46" s="98"/>
      <c r="Z46" s="98"/>
    </row>
    <row r="47">
      <c r="A47" s="104" t="s">
        <v>476</v>
      </c>
      <c r="B47" s="105" t="s">
        <v>477</v>
      </c>
      <c r="C47" s="108" t="s">
        <v>478</v>
      </c>
      <c r="D47" s="107"/>
      <c r="E47" s="108"/>
      <c r="F47" s="107">
        <v>1.0</v>
      </c>
      <c r="G47" s="107" t="s">
        <v>351</v>
      </c>
      <c r="H47" s="108">
        <v>1.0</v>
      </c>
      <c r="I47" s="108" t="s">
        <v>352</v>
      </c>
      <c r="J47" s="107"/>
      <c r="K47" s="98"/>
      <c r="L47" s="123"/>
      <c r="M47" s="20"/>
      <c r="N47" s="20"/>
      <c r="O47" s="98"/>
      <c r="P47" s="98"/>
      <c r="Q47" s="98"/>
      <c r="R47" s="98"/>
      <c r="S47" s="98"/>
      <c r="T47" s="98"/>
      <c r="U47" s="98"/>
      <c r="V47" s="98"/>
      <c r="W47" s="98"/>
      <c r="X47" s="98"/>
      <c r="Y47" s="98"/>
      <c r="Z47" s="98"/>
    </row>
    <row r="48">
      <c r="A48" s="104" t="s">
        <v>479</v>
      </c>
      <c r="B48" s="122" t="s">
        <v>480</v>
      </c>
      <c r="C48" s="108" t="s">
        <v>481</v>
      </c>
      <c r="D48" s="107"/>
      <c r="E48" s="108"/>
      <c r="F48" s="107">
        <v>1.0</v>
      </c>
      <c r="G48" s="107" t="s">
        <v>351</v>
      </c>
      <c r="H48" s="108">
        <v>3.0</v>
      </c>
      <c r="I48" s="108" t="s">
        <v>358</v>
      </c>
      <c r="J48" s="107"/>
      <c r="K48" s="98"/>
      <c r="L48" s="108">
        <v>7.0</v>
      </c>
      <c r="M48" s="49">
        <v>5.0</v>
      </c>
      <c r="N48" s="49">
        <v>8.0</v>
      </c>
      <c r="O48" s="98"/>
      <c r="P48" s="115"/>
      <c r="Q48" s="115"/>
      <c r="R48" s="115"/>
      <c r="S48" s="98"/>
      <c r="T48" s="98"/>
      <c r="U48" s="98"/>
      <c r="V48" s="98"/>
      <c r="W48" s="98"/>
      <c r="X48" s="98"/>
      <c r="Y48" s="98"/>
      <c r="Z48" s="98"/>
    </row>
    <row r="49">
      <c r="A49" s="104" t="s">
        <v>482</v>
      </c>
      <c r="B49" s="126" t="s">
        <v>483</v>
      </c>
      <c r="C49" s="108" t="s">
        <v>484</v>
      </c>
      <c r="D49" s="107" t="s">
        <v>37</v>
      </c>
      <c r="E49" s="108" t="s">
        <v>316</v>
      </c>
      <c r="F49" s="107">
        <v>1.0</v>
      </c>
      <c r="G49" s="107" t="s">
        <v>351</v>
      </c>
      <c r="H49" s="108">
        <v>6.0</v>
      </c>
      <c r="I49" s="127" t="s">
        <v>357</v>
      </c>
      <c r="J49" s="107"/>
      <c r="K49" s="98"/>
      <c r="L49" s="108">
        <v>8.0</v>
      </c>
      <c r="M49" s="49">
        <v>3.0</v>
      </c>
      <c r="N49" s="49">
        <v>5.0</v>
      </c>
      <c r="P49" s="121" t="s">
        <v>485</v>
      </c>
      <c r="Q49" s="121" t="s">
        <v>486</v>
      </c>
      <c r="R49" s="115"/>
      <c r="S49" s="98"/>
      <c r="T49" s="98"/>
      <c r="U49" s="98"/>
      <c r="V49" s="98"/>
      <c r="W49" s="98"/>
      <c r="X49" s="98"/>
      <c r="Y49" s="98"/>
      <c r="Z49" s="98"/>
    </row>
    <row r="50">
      <c r="A50" s="104" t="s">
        <v>487</v>
      </c>
      <c r="B50" s="104" t="s">
        <v>488</v>
      </c>
      <c r="C50" s="108" t="s">
        <v>489</v>
      </c>
      <c r="D50" s="107" t="s">
        <v>41</v>
      </c>
      <c r="E50" s="108" t="s">
        <v>316</v>
      </c>
      <c r="F50" s="107">
        <v>1.0</v>
      </c>
      <c r="G50" s="107" t="s">
        <v>351</v>
      </c>
      <c r="H50" s="108">
        <v>8.0</v>
      </c>
      <c r="I50" s="127" t="s">
        <v>357</v>
      </c>
      <c r="J50" s="107"/>
      <c r="K50" s="98"/>
      <c r="L50" s="108">
        <v>8.0</v>
      </c>
      <c r="M50" s="49">
        <v>8.0</v>
      </c>
      <c r="N50" s="49">
        <v>8.0</v>
      </c>
      <c r="P50" s="121" t="s">
        <v>485</v>
      </c>
      <c r="Q50" s="121" t="s">
        <v>490</v>
      </c>
      <c r="R50" s="115"/>
      <c r="S50" s="98"/>
      <c r="T50" s="98"/>
      <c r="U50" s="98"/>
      <c r="V50" s="98"/>
      <c r="W50" s="98"/>
      <c r="X50" s="98"/>
      <c r="Y50" s="98"/>
      <c r="Z50" s="98"/>
    </row>
    <row r="51">
      <c r="A51" s="104" t="s">
        <v>491</v>
      </c>
      <c r="B51" s="104" t="s">
        <v>492</v>
      </c>
      <c r="C51" s="108" t="s">
        <v>493</v>
      </c>
      <c r="D51" s="107" t="s">
        <v>45</v>
      </c>
      <c r="E51" s="108" t="s">
        <v>316</v>
      </c>
      <c r="F51" s="107">
        <v>1.0</v>
      </c>
      <c r="G51" s="107" t="s">
        <v>351</v>
      </c>
      <c r="H51" s="108">
        <v>8.0</v>
      </c>
      <c r="I51" s="127" t="s">
        <v>357</v>
      </c>
      <c r="J51" s="107"/>
      <c r="K51" s="98"/>
      <c r="L51" s="108">
        <v>8.0</v>
      </c>
      <c r="M51" s="49">
        <v>6.0</v>
      </c>
      <c r="N51" s="49">
        <v>8.0</v>
      </c>
      <c r="P51" s="121" t="s">
        <v>494</v>
      </c>
      <c r="Q51" s="115"/>
      <c r="R51" s="115"/>
      <c r="S51" s="98"/>
      <c r="T51" s="98"/>
      <c r="U51" s="98"/>
      <c r="V51" s="98"/>
      <c r="W51" s="98"/>
      <c r="X51" s="98"/>
      <c r="Y51" s="98"/>
      <c r="Z51" s="98"/>
    </row>
    <row r="52">
      <c r="A52" s="104" t="s">
        <v>495</v>
      </c>
      <c r="B52" s="104" t="s">
        <v>496</v>
      </c>
      <c r="C52" s="108" t="s">
        <v>497</v>
      </c>
      <c r="D52" s="107" t="s">
        <v>48</v>
      </c>
      <c r="E52" s="108" t="s">
        <v>316</v>
      </c>
      <c r="F52" s="107">
        <v>1.0</v>
      </c>
      <c r="G52" s="107" t="s">
        <v>351</v>
      </c>
      <c r="H52" s="108">
        <v>8.0</v>
      </c>
      <c r="I52" s="108" t="s">
        <v>355</v>
      </c>
      <c r="J52" s="107"/>
      <c r="K52" s="98"/>
      <c r="L52" s="108">
        <v>8.0</v>
      </c>
      <c r="M52" s="49">
        <v>6.0</v>
      </c>
      <c r="N52" s="49">
        <v>8.0</v>
      </c>
      <c r="P52" s="115"/>
      <c r="Q52" s="115"/>
      <c r="R52" s="115"/>
      <c r="S52" s="98"/>
      <c r="T52" s="98"/>
      <c r="U52" s="98"/>
      <c r="V52" s="98"/>
      <c r="W52" s="98"/>
      <c r="X52" s="98"/>
      <c r="Y52" s="98"/>
      <c r="Z52" s="98"/>
    </row>
    <row r="53">
      <c r="A53" s="104" t="s">
        <v>498</v>
      </c>
      <c r="B53" s="104" t="s">
        <v>499</v>
      </c>
      <c r="C53" s="108" t="s">
        <v>500</v>
      </c>
      <c r="D53" s="107" t="s">
        <v>52</v>
      </c>
      <c r="E53" s="108" t="s">
        <v>316</v>
      </c>
      <c r="F53" s="107">
        <v>1.0</v>
      </c>
      <c r="G53" s="107" t="s">
        <v>351</v>
      </c>
      <c r="H53" s="108">
        <v>8.0</v>
      </c>
      <c r="I53" s="108" t="s">
        <v>355</v>
      </c>
      <c r="J53" s="107"/>
      <c r="K53" s="98"/>
      <c r="L53" s="108">
        <v>8.0</v>
      </c>
      <c r="M53" s="49">
        <v>8.0</v>
      </c>
      <c r="N53" s="49">
        <v>8.0</v>
      </c>
      <c r="P53" s="115"/>
      <c r="Q53" s="115"/>
      <c r="R53" s="115"/>
      <c r="S53" s="98"/>
      <c r="T53" s="98"/>
      <c r="U53" s="98"/>
      <c r="V53" s="98"/>
      <c r="W53" s="98"/>
      <c r="X53" s="98"/>
      <c r="Y53" s="98"/>
      <c r="Z53" s="98"/>
    </row>
    <row r="54">
      <c r="A54" s="104" t="s">
        <v>501</v>
      </c>
      <c r="B54" s="104" t="s">
        <v>502</v>
      </c>
      <c r="C54" s="108" t="s">
        <v>503</v>
      </c>
      <c r="D54" s="107" t="s">
        <v>55</v>
      </c>
      <c r="E54" s="108" t="s">
        <v>316</v>
      </c>
      <c r="F54" s="107">
        <v>1.0</v>
      </c>
      <c r="G54" s="107" t="s">
        <v>351</v>
      </c>
      <c r="H54" s="108">
        <v>8.0</v>
      </c>
      <c r="I54" s="108" t="s">
        <v>355</v>
      </c>
      <c r="J54" s="107"/>
      <c r="K54" s="98"/>
      <c r="L54" s="108">
        <v>8.0</v>
      </c>
      <c r="M54" s="49">
        <v>8.0</v>
      </c>
      <c r="N54" s="49">
        <v>8.0</v>
      </c>
      <c r="O54" s="98"/>
      <c r="P54" s="115"/>
      <c r="Q54" s="115"/>
      <c r="R54" s="115"/>
      <c r="S54" s="98"/>
      <c r="T54" s="98"/>
      <c r="U54" s="98"/>
      <c r="V54" s="98"/>
      <c r="W54" s="98"/>
      <c r="X54" s="98"/>
      <c r="Y54" s="98"/>
      <c r="Z54" s="98"/>
    </row>
    <row r="55">
      <c r="A55" s="104" t="s">
        <v>504</v>
      </c>
      <c r="B55" s="104" t="s">
        <v>505</v>
      </c>
      <c r="C55" s="108" t="s">
        <v>506</v>
      </c>
      <c r="D55" s="107" t="s">
        <v>58</v>
      </c>
      <c r="E55" s="108" t="s">
        <v>316</v>
      </c>
      <c r="F55" s="107">
        <v>1.0</v>
      </c>
      <c r="G55" s="107" t="s">
        <v>351</v>
      </c>
      <c r="H55" s="108">
        <v>8.0</v>
      </c>
      <c r="I55" s="127" t="s">
        <v>357</v>
      </c>
      <c r="J55" s="107"/>
      <c r="K55" s="98"/>
      <c r="L55" s="108"/>
      <c r="M55" s="49"/>
      <c r="N55" s="49"/>
      <c r="O55" s="98"/>
      <c r="P55" s="98"/>
      <c r="Q55" s="98"/>
      <c r="R55" s="98"/>
      <c r="S55" s="98"/>
      <c r="T55" s="98"/>
      <c r="U55" s="98"/>
      <c r="V55" s="98"/>
      <c r="W55" s="98"/>
      <c r="X55" s="98"/>
      <c r="Y55" s="98"/>
      <c r="Z55" s="98"/>
    </row>
    <row r="56">
      <c r="A56" s="104" t="s">
        <v>507</v>
      </c>
      <c r="B56" s="104" t="s">
        <v>508</v>
      </c>
      <c r="C56" s="108" t="s">
        <v>509</v>
      </c>
      <c r="D56" s="107" t="s">
        <v>61</v>
      </c>
      <c r="E56" s="108" t="s">
        <v>316</v>
      </c>
      <c r="F56" s="107">
        <v>1.0</v>
      </c>
      <c r="G56" s="107" t="s">
        <v>351</v>
      </c>
      <c r="H56" s="108">
        <v>8.0</v>
      </c>
      <c r="I56" s="127" t="s">
        <v>357</v>
      </c>
      <c r="J56" s="107"/>
      <c r="K56" s="98"/>
      <c r="L56" s="108"/>
      <c r="M56" s="49"/>
      <c r="N56" s="49"/>
      <c r="O56" s="98"/>
      <c r="P56" s="98"/>
      <c r="Q56" s="98"/>
      <c r="R56" s="98"/>
      <c r="S56" s="98"/>
      <c r="T56" s="98"/>
      <c r="U56" s="98"/>
      <c r="V56" s="98"/>
      <c r="W56" s="98"/>
      <c r="X56" s="98"/>
      <c r="Y56" s="98"/>
      <c r="Z56" s="98"/>
    </row>
    <row r="57">
      <c r="A57" s="104" t="s">
        <v>510</v>
      </c>
      <c r="B57" s="104" t="s">
        <v>511</v>
      </c>
      <c r="C57" s="108" t="s">
        <v>512</v>
      </c>
      <c r="D57" s="108" t="s">
        <v>96</v>
      </c>
      <c r="E57" s="108" t="s">
        <v>318</v>
      </c>
      <c r="F57" s="107">
        <v>1.0</v>
      </c>
      <c r="G57" s="107" t="s">
        <v>351</v>
      </c>
      <c r="H57" s="108">
        <v>8.0</v>
      </c>
      <c r="I57" s="127" t="s">
        <v>357</v>
      </c>
      <c r="J57" s="107"/>
      <c r="K57" s="98"/>
      <c r="L57" s="108"/>
      <c r="M57" s="49"/>
      <c r="N57" s="49"/>
      <c r="O57" s="98"/>
      <c r="P57" s="98"/>
      <c r="Q57" s="98"/>
      <c r="R57" s="98"/>
      <c r="S57" s="98"/>
      <c r="T57" s="98"/>
      <c r="U57" s="98"/>
      <c r="V57" s="98"/>
      <c r="W57" s="98"/>
      <c r="X57" s="98"/>
      <c r="Y57" s="98"/>
      <c r="Z57" s="98"/>
    </row>
    <row r="58" ht="15.75" customHeight="1">
      <c r="A58" s="104" t="s">
        <v>513</v>
      </c>
      <c r="B58" s="122" t="s">
        <v>514</v>
      </c>
      <c r="C58" s="122" t="s">
        <v>514</v>
      </c>
      <c r="D58" s="107"/>
      <c r="E58" s="107"/>
      <c r="F58" s="107">
        <v>1.0</v>
      </c>
      <c r="G58" s="107" t="s">
        <v>351</v>
      </c>
      <c r="H58" s="108">
        <v>3.0</v>
      </c>
      <c r="I58" s="108" t="s">
        <v>384</v>
      </c>
      <c r="J58" s="107"/>
      <c r="K58" s="98"/>
      <c r="L58" s="107"/>
      <c r="M58" s="47"/>
      <c r="N58" s="47"/>
      <c r="O58" s="98"/>
      <c r="P58" s="98"/>
      <c r="Q58" s="119" t="s">
        <v>515</v>
      </c>
      <c r="R58" s="98"/>
      <c r="S58" s="98"/>
      <c r="T58" s="98"/>
      <c r="U58" s="98"/>
      <c r="V58" s="98"/>
      <c r="W58" s="98"/>
      <c r="X58" s="98"/>
      <c r="Y58" s="98"/>
      <c r="Z58" s="98"/>
    </row>
    <row r="59" ht="15.75" customHeight="1">
      <c r="A59" s="129"/>
      <c r="B59" s="129"/>
      <c r="C59" s="129"/>
      <c r="D59" s="129"/>
      <c r="E59" s="129"/>
      <c r="F59" s="129"/>
      <c r="G59" s="129"/>
      <c r="H59" s="130">
        <f>SUM(H5:H58)</f>
        <v>210</v>
      </c>
      <c r="I59" s="129"/>
      <c r="J59" s="129"/>
      <c r="L59" s="131"/>
      <c r="M59" s="132"/>
      <c r="N59" s="132"/>
    </row>
    <row r="60" ht="15.75" customHeight="1">
      <c r="I60" s="129"/>
      <c r="L60" s="131"/>
      <c r="M60" s="132"/>
      <c r="N60" s="132"/>
    </row>
    <row r="61" ht="15.75" customHeight="1">
      <c r="I61" s="129"/>
      <c r="L61" s="131"/>
      <c r="M61" s="132"/>
      <c r="N61" s="132"/>
    </row>
    <row r="62" ht="15.75" customHeight="1">
      <c r="I62" s="129"/>
      <c r="L62" s="131"/>
      <c r="M62" s="132"/>
      <c r="N62" s="132"/>
    </row>
    <row r="63" ht="15.75" customHeight="1">
      <c r="I63" s="129"/>
      <c r="L63" s="131"/>
      <c r="M63" s="132"/>
      <c r="N63" s="132"/>
    </row>
    <row r="64" ht="15.75" customHeight="1">
      <c r="I64" s="129"/>
      <c r="L64" s="131"/>
      <c r="M64" s="132"/>
      <c r="N64" s="132"/>
    </row>
    <row r="65" ht="15.75" customHeight="1">
      <c r="I65" s="129"/>
      <c r="L65" s="131"/>
      <c r="M65" s="132"/>
      <c r="N65" s="132"/>
    </row>
    <row r="66" ht="15.75" customHeight="1">
      <c r="I66" s="129"/>
      <c r="L66" s="131"/>
      <c r="M66" s="132"/>
      <c r="N66" s="132"/>
    </row>
    <row r="67" ht="15.75" customHeight="1">
      <c r="I67" s="129"/>
      <c r="L67" s="131"/>
      <c r="M67" s="132"/>
      <c r="N67" s="132"/>
    </row>
    <row r="68" ht="15.75" customHeight="1">
      <c r="I68" s="129"/>
      <c r="L68" s="131"/>
      <c r="M68" s="132"/>
      <c r="N68" s="132"/>
    </row>
    <row r="69" ht="15.75" customHeight="1">
      <c r="I69" s="129"/>
      <c r="L69" s="131"/>
      <c r="M69" s="132"/>
      <c r="N69" s="132"/>
    </row>
    <row r="70" ht="15.75" customHeight="1">
      <c r="I70" s="129"/>
      <c r="L70" s="131"/>
      <c r="M70" s="132"/>
      <c r="N70" s="132"/>
    </row>
    <row r="71" ht="15.75" customHeight="1">
      <c r="I71" s="129"/>
      <c r="L71" s="131"/>
      <c r="M71" s="132"/>
      <c r="N71" s="132"/>
    </row>
    <row r="72" ht="15.75" customHeight="1">
      <c r="I72" s="129"/>
      <c r="L72" s="131"/>
      <c r="M72" s="132"/>
      <c r="N72" s="132"/>
    </row>
    <row r="73" ht="15.75" customHeight="1">
      <c r="I73" s="129"/>
      <c r="L73" s="131"/>
      <c r="M73" s="132"/>
      <c r="N73" s="132"/>
    </row>
    <row r="74" ht="15.75" customHeight="1">
      <c r="I74" s="129"/>
      <c r="L74" s="131"/>
      <c r="M74" s="132"/>
      <c r="N74" s="132"/>
    </row>
    <row r="75" ht="15.75" customHeight="1">
      <c r="I75" s="129"/>
      <c r="L75" s="131"/>
      <c r="M75" s="132"/>
      <c r="N75" s="132"/>
    </row>
    <row r="76" ht="15.75" customHeight="1">
      <c r="I76" s="129"/>
      <c r="L76" s="131"/>
      <c r="M76" s="132"/>
      <c r="N76" s="132"/>
    </row>
    <row r="77" ht="15.75" customHeight="1">
      <c r="I77" s="129"/>
      <c r="L77" s="131"/>
      <c r="M77" s="132"/>
      <c r="N77" s="132"/>
    </row>
    <row r="78" ht="15.75" customHeight="1">
      <c r="I78" s="129"/>
      <c r="L78" s="131"/>
      <c r="M78" s="132"/>
      <c r="N78" s="132"/>
    </row>
    <row r="79" ht="15.75" customHeight="1">
      <c r="I79" s="129"/>
      <c r="L79" s="131"/>
      <c r="M79" s="132"/>
      <c r="N79" s="132"/>
    </row>
    <row r="80" ht="15.75" customHeight="1">
      <c r="I80" s="129"/>
      <c r="L80" s="131"/>
      <c r="M80" s="132"/>
      <c r="N80" s="132"/>
    </row>
    <row r="81" ht="15.75" customHeight="1">
      <c r="I81" s="129"/>
      <c r="L81" s="131"/>
      <c r="M81" s="132"/>
      <c r="N81" s="132"/>
    </row>
    <row r="82" ht="15.75" customHeight="1">
      <c r="I82" s="129"/>
      <c r="L82" s="131"/>
      <c r="M82" s="132"/>
      <c r="N82" s="132"/>
    </row>
    <row r="83" ht="15.75" customHeight="1">
      <c r="I83" s="129"/>
      <c r="L83" s="131"/>
      <c r="M83" s="132"/>
      <c r="N83" s="132"/>
    </row>
    <row r="84" ht="15.75" customHeight="1">
      <c r="I84" s="129"/>
      <c r="L84" s="131"/>
      <c r="M84" s="132"/>
      <c r="N84" s="132"/>
    </row>
    <row r="85" ht="15.75" customHeight="1">
      <c r="I85" s="129"/>
      <c r="L85" s="131"/>
      <c r="M85" s="132"/>
      <c r="N85" s="132"/>
    </row>
    <row r="86" ht="15.75" customHeight="1">
      <c r="I86" s="129"/>
      <c r="L86" s="131"/>
      <c r="M86" s="132"/>
      <c r="N86" s="132"/>
    </row>
    <row r="87" ht="15.75" customHeight="1">
      <c r="I87" s="129"/>
      <c r="L87" s="131"/>
      <c r="M87" s="132"/>
      <c r="N87" s="132"/>
    </row>
    <row r="88" ht="15.75" customHeight="1">
      <c r="I88" s="129"/>
      <c r="L88" s="131"/>
      <c r="M88" s="132"/>
      <c r="N88" s="132"/>
    </row>
    <row r="89" ht="15.75" customHeight="1">
      <c r="I89" s="129"/>
      <c r="L89" s="131"/>
      <c r="M89" s="132"/>
      <c r="N89" s="132"/>
    </row>
    <row r="90" ht="15.75" customHeight="1">
      <c r="I90" s="129"/>
      <c r="L90" s="131"/>
      <c r="M90" s="132"/>
      <c r="N90" s="132"/>
    </row>
    <row r="91" ht="15.75" customHeight="1">
      <c r="I91" s="129"/>
      <c r="L91" s="131"/>
      <c r="M91" s="132"/>
      <c r="N91" s="132"/>
    </row>
    <row r="92" ht="15.75" customHeight="1">
      <c r="I92" s="129"/>
      <c r="L92" s="131"/>
      <c r="M92" s="132"/>
      <c r="N92" s="132"/>
    </row>
    <row r="93" ht="15.75" customHeight="1">
      <c r="I93" s="129"/>
      <c r="L93" s="131"/>
      <c r="M93" s="132"/>
      <c r="N93" s="132"/>
    </row>
    <row r="94" ht="15.75" customHeight="1">
      <c r="I94" s="129"/>
      <c r="L94" s="131"/>
      <c r="M94" s="132"/>
      <c r="N94" s="132"/>
    </row>
    <row r="95" ht="15.75" customHeight="1">
      <c r="I95" s="129"/>
      <c r="L95" s="131"/>
      <c r="M95" s="132"/>
      <c r="N95" s="132"/>
    </row>
    <row r="96" ht="15.75" customHeight="1">
      <c r="I96" s="129"/>
      <c r="L96" s="131"/>
      <c r="M96" s="132"/>
      <c r="N96" s="132"/>
    </row>
    <row r="97" ht="15.75" customHeight="1">
      <c r="I97" s="129"/>
      <c r="L97" s="131"/>
      <c r="M97" s="132"/>
      <c r="N97" s="132"/>
    </row>
    <row r="98" ht="15.75" customHeight="1">
      <c r="I98" s="129"/>
      <c r="L98" s="131"/>
      <c r="M98" s="132"/>
      <c r="N98" s="132"/>
    </row>
    <row r="99" ht="15.75" customHeight="1">
      <c r="I99" s="129"/>
      <c r="L99" s="131"/>
      <c r="M99" s="132"/>
      <c r="N99" s="132"/>
    </row>
    <row r="100" ht="15.75" customHeight="1">
      <c r="I100" s="129"/>
      <c r="L100" s="131"/>
      <c r="M100" s="132"/>
      <c r="N100" s="132"/>
    </row>
    <row r="101" ht="15.75" customHeight="1">
      <c r="I101" s="129"/>
      <c r="L101" s="131"/>
      <c r="M101" s="132"/>
      <c r="N101" s="132"/>
    </row>
    <row r="102" ht="15.75" customHeight="1">
      <c r="I102" s="129"/>
      <c r="L102" s="131"/>
      <c r="M102" s="132"/>
      <c r="N102" s="132"/>
    </row>
    <row r="103" ht="15.75" customHeight="1">
      <c r="I103" s="129"/>
      <c r="L103" s="131"/>
      <c r="M103" s="132"/>
      <c r="N103" s="132"/>
    </row>
    <row r="104" ht="15.75" customHeight="1">
      <c r="I104" s="129"/>
      <c r="L104" s="131"/>
      <c r="M104" s="132"/>
      <c r="N104" s="132"/>
    </row>
    <row r="105" ht="15.75" customHeight="1">
      <c r="I105" s="129"/>
      <c r="L105" s="131"/>
      <c r="M105" s="132"/>
      <c r="N105" s="132"/>
    </row>
    <row r="106" ht="15.75" customHeight="1">
      <c r="I106" s="129"/>
      <c r="L106" s="131"/>
      <c r="M106" s="132"/>
      <c r="N106" s="132"/>
    </row>
    <row r="107" ht="15.75" customHeight="1">
      <c r="I107" s="129"/>
      <c r="L107" s="131"/>
      <c r="M107" s="132"/>
      <c r="N107" s="132"/>
    </row>
    <row r="108" ht="15.75" customHeight="1">
      <c r="I108" s="129"/>
      <c r="L108" s="131"/>
      <c r="M108" s="132"/>
      <c r="N108" s="132"/>
    </row>
    <row r="109" ht="15.75" customHeight="1">
      <c r="I109" s="129"/>
      <c r="L109" s="131"/>
      <c r="M109" s="132"/>
      <c r="N109" s="132"/>
    </row>
    <row r="110" ht="15.75" customHeight="1">
      <c r="I110" s="129"/>
      <c r="L110" s="131"/>
      <c r="M110" s="132"/>
      <c r="N110" s="132"/>
    </row>
    <row r="111" ht="15.75" customHeight="1">
      <c r="I111" s="129"/>
      <c r="L111" s="131"/>
      <c r="M111" s="132"/>
      <c r="N111" s="132"/>
    </row>
    <row r="112" ht="15.75" customHeight="1">
      <c r="I112" s="129"/>
      <c r="L112" s="131"/>
      <c r="M112" s="132"/>
      <c r="N112" s="132"/>
    </row>
    <row r="113" ht="15.75" customHeight="1">
      <c r="I113" s="129"/>
      <c r="L113" s="131"/>
      <c r="M113" s="132"/>
      <c r="N113" s="132"/>
    </row>
    <row r="114" ht="15.75" customHeight="1">
      <c r="I114" s="129"/>
      <c r="L114" s="131"/>
      <c r="M114" s="132"/>
      <c r="N114" s="132"/>
    </row>
    <row r="115" ht="15.75" customHeight="1">
      <c r="I115" s="129"/>
      <c r="L115" s="131"/>
      <c r="M115" s="132"/>
      <c r="N115" s="132"/>
    </row>
    <row r="116" ht="15.75" customHeight="1">
      <c r="I116" s="129"/>
      <c r="L116" s="131"/>
      <c r="M116" s="132"/>
      <c r="N116" s="132"/>
    </row>
    <row r="117" ht="15.75" customHeight="1">
      <c r="I117" s="129"/>
      <c r="L117" s="131"/>
      <c r="M117" s="132"/>
      <c r="N117" s="132"/>
    </row>
    <row r="118" ht="15.75" customHeight="1">
      <c r="I118" s="129"/>
      <c r="L118" s="131"/>
      <c r="M118" s="132"/>
      <c r="N118" s="132"/>
    </row>
    <row r="119" ht="15.75" customHeight="1">
      <c r="I119" s="129"/>
      <c r="L119" s="131"/>
      <c r="M119" s="132"/>
      <c r="N119" s="132"/>
    </row>
    <row r="120" ht="15.75" customHeight="1">
      <c r="I120" s="129"/>
      <c r="L120" s="131"/>
      <c r="M120" s="132"/>
      <c r="N120" s="132"/>
    </row>
    <row r="121" ht="15.75" customHeight="1">
      <c r="I121" s="129"/>
      <c r="L121" s="131"/>
      <c r="M121" s="132"/>
      <c r="N121" s="132"/>
    </row>
    <row r="122" ht="15.75" customHeight="1">
      <c r="I122" s="129"/>
      <c r="L122" s="131"/>
      <c r="M122" s="132"/>
      <c r="N122" s="132"/>
    </row>
    <row r="123" ht="15.75" customHeight="1">
      <c r="I123" s="129"/>
      <c r="L123" s="131"/>
      <c r="M123" s="132"/>
      <c r="N123" s="132"/>
    </row>
    <row r="124" ht="15.75" customHeight="1">
      <c r="I124" s="129"/>
      <c r="L124" s="131"/>
      <c r="M124" s="132"/>
      <c r="N124" s="132"/>
    </row>
    <row r="125" ht="15.75" customHeight="1">
      <c r="I125" s="129"/>
      <c r="L125" s="131"/>
      <c r="M125" s="132"/>
      <c r="N125" s="132"/>
    </row>
    <row r="126" ht="15.75" customHeight="1">
      <c r="I126" s="129"/>
      <c r="L126" s="131"/>
      <c r="M126" s="132"/>
      <c r="N126" s="132"/>
    </row>
    <row r="127" ht="15.75" customHeight="1">
      <c r="I127" s="129"/>
      <c r="L127" s="131"/>
      <c r="M127" s="132"/>
      <c r="N127" s="132"/>
    </row>
    <row r="128" ht="15.75" customHeight="1">
      <c r="I128" s="129"/>
      <c r="L128" s="131"/>
      <c r="M128" s="132"/>
      <c r="N128" s="132"/>
    </row>
    <row r="129" ht="15.75" customHeight="1">
      <c r="I129" s="129"/>
      <c r="L129" s="131"/>
      <c r="M129" s="132"/>
      <c r="N129" s="132"/>
    </row>
    <row r="130" ht="15.75" customHeight="1">
      <c r="I130" s="129"/>
      <c r="L130" s="131"/>
      <c r="M130" s="132"/>
      <c r="N130" s="132"/>
    </row>
    <row r="131" ht="15.75" customHeight="1">
      <c r="I131" s="129"/>
      <c r="L131" s="131"/>
      <c r="M131" s="132"/>
      <c r="N131" s="132"/>
    </row>
    <row r="132" ht="15.75" customHeight="1">
      <c r="I132" s="129"/>
      <c r="L132" s="131"/>
      <c r="M132" s="132"/>
      <c r="N132" s="132"/>
    </row>
    <row r="133" ht="15.75" customHeight="1">
      <c r="I133" s="129"/>
      <c r="L133" s="131"/>
      <c r="M133" s="132"/>
      <c r="N133" s="132"/>
    </row>
    <row r="134" ht="15.75" customHeight="1">
      <c r="I134" s="129"/>
      <c r="L134" s="131"/>
      <c r="M134" s="132"/>
      <c r="N134" s="132"/>
    </row>
    <row r="135" ht="15.75" customHeight="1">
      <c r="I135" s="129"/>
      <c r="L135" s="131"/>
      <c r="M135" s="132"/>
      <c r="N135" s="132"/>
    </row>
    <row r="136" ht="15.75" customHeight="1">
      <c r="I136" s="129"/>
      <c r="L136" s="131"/>
      <c r="M136" s="132"/>
      <c r="N136" s="132"/>
    </row>
    <row r="137" ht="15.75" customHeight="1">
      <c r="I137" s="129"/>
      <c r="L137" s="131"/>
      <c r="M137" s="132"/>
      <c r="N137" s="132"/>
    </row>
    <row r="138" ht="15.75" customHeight="1">
      <c r="I138" s="129"/>
      <c r="L138" s="131"/>
      <c r="M138" s="132"/>
      <c r="N138" s="132"/>
    </row>
    <row r="139" ht="15.75" customHeight="1">
      <c r="I139" s="129"/>
      <c r="L139" s="131"/>
      <c r="M139" s="132"/>
      <c r="N139" s="132"/>
    </row>
    <row r="140" ht="15.75" customHeight="1">
      <c r="I140" s="129"/>
      <c r="L140" s="131"/>
      <c r="M140" s="132"/>
      <c r="N140" s="132"/>
    </row>
    <row r="141" ht="15.75" customHeight="1">
      <c r="I141" s="129"/>
      <c r="L141" s="131"/>
      <c r="M141" s="132"/>
      <c r="N141" s="132"/>
    </row>
    <row r="142" ht="15.75" customHeight="1">
      <c r="I142" s="129"/>
      <c r="L142" s="131"/>
      <c r="M142" s="132"/>
      <c r="N142" s="132"/>
    </row>
    <row r="143" ht="15.75" customHeight="1">
      <c r="I143" s="129"/>
      <c r="L143" s="131"/>
      <c r="M143" s="132"/>
      <c r="N143" s="132"/>
    </row>
    <row r="144" ht="15.75" customHeight="1">
      <c r="I144" s="129"/>
      <c r="L144" s="131"/>
      <c r="M144" s="132"/>
      <c r="N144" s="132"/>
    </row>
    <row r="145" ht="15.75" customHeight="1">
      <c r="I145" s="129"/>
      <c r="L145" s="131"/>
      <c r="M145" s="132"/>
      <c r="N145" s="132"/>
    </row>
    <row r="146" ht="15.75" customHeight="1">
      <c r="I146" s="129"/>
      <c r="L146" s="131"/>
      <c r="M146" s="132"/>
      <c r="N146" s="132"/>
    </row>
    <row r="147" ht="15.75" customHeight="1">
      <c r="I147" s="129"/>
      <c r="L147" s="131"/>
      <c r="M147" s="132"/>
      <c r="N147" s="132"/>
    </row>
    <row r="148" ht="15.75" customHeight="1">
      <c r="I148" s="129"/>
      <c r="L148" s="131"/>
      <c r="M148" s="132"/>
      <c r="N148" s="132"/>
    </row>
    <row r="149" ht="15.75" customHeight="1">
      <c r="I149" s="129"/>
      <c r="L149" s="131"/>
      <c r="M149" s="132"/>
      <c r="N149" s="132"/>
    </row>
    <row r="150" ht="15.75" customHeight="1">
      <c r="I150" s="129"/>
      <c r="L150" s="131"/>
      <c r="M150" s="132"/>
      <c r="N150" s="132"/>
    </row>
    <row r="151" ht="15.75" customHeight="1">
      <c r="I151" s="129"/>
      <c r="L151" s="131"/>
      <c r="M151" s="132"/>
      <c r="N151" s="132"/>
    </row>
    <row r="152" ht="15.75" customHeight="1">
      <c r="I152" s="129"/>
      <c r="L152" s="131"/>
      <c r="M152" s="132"/>
      <c r="N152" s="132"/>
    </row>
    <row r="153" ht="15.75" customHeight="1">
      <c r="I153" s="129"/>
      <c r="L153" s="131"/>
      <c r="M153" s="132"/>
      <c r="N153" s="132"/>
    </row>
    <row r="154" ht="15.75" customHeight="1">
      <c r="I154" s="129"/>
      <c r="L154" s="131"/>
      <c r="M154" s="132"/>
      <c r="N154" s="132"/>
    </row>
    <row r="155" ht="15.75" customHeight="1">
      <c r="I155" s="129"/>
      <c r="L155" s="131"/>
      <c r="M155" s="132"/>
      <c r="N155" s="132"/>
    </row>
    <row r="156" ht="15.75" customHeight="1">
      <c r="I156" s="129"/>
      <c r="L156" s="131"/>
      <c r="M156" s="132"/>
      <c r="N156" s="132"/>
    </row>
    <row r="157" ht="15.75" customHeight="1">
      <c r="I157" s="129"/>
      <c r="L157" s="131"/>
      <c r="M157" s="132"/>
      <c r="N157" s="132"/>
    </row>
    <row r="158" ht="15.75" customHeight="1">
      <c r="I158" s="129"/>
      <c r="L158" s="131"/>
      <c r="M158" s="132"/>
      <c r="N158" s="132"/>
    </row>
    <row r="159" ht="15.75" customHeight="1">
      <c r="I159" s="129"/>
      <c r="L159" s="131"/>
      <c r="M159" s="132"/>
      <c r="N159" s="132"/>
    </row>
    <row r="160" ht="15.75" customHeight="1">
      <c r="I160" s="129"/>
      <c r="L160" s="131"/>
      <c r="M160" s="132"/>
      <c r="N160" s="132"/>
    </row>
    <row r="161" ht="15.75" customHeight="1">
      <c r="I161" s="129"/>
      <c r="L161" s="131"/>
      <c r="M161" s="132"/>
      <c r="N161" s="132"/>
    </row>
    <row r="162" ht="15.75" customHeight="1">
      <c r="I162" s="129"/>
      <c r="L162" s="131"/>
      <c r="M162" s="132"/>
      <c r="N162" s="132"/>
    </row>
    <row r="163" ht="15.75" customHeight="1">
      <c r="I163" s="129"/>
      <c r="L163" s="131"/>
      <c r="M163" s="132"/>
      <c r="N163" s="132"/>
    </row>
    <row r="164" ht="15.75" customHeight="1">
      <c r="I164" s="129"/>
      <c r="L164" s="131"/>
      <c r="M164" s="132"/>
      <c r="N164" s="132"/>
    </row>
    <row r="165" ht="15.75" customHeight="1">
      <c r="I165" s="129"/>
      <c r="L165" s="131"/>
      <c r="M165" s="132"/>
      <c r="N165" s="132"/>
    </row>
    <row r="166" ht="15.75" customHeight="1">
      <c r="I166" s="129"/>
      <c r="L166" s="131"/>
      <c r="M166" s="132"/>
      <c r="N166" s="132"/>
    </row>
    <row r="167" ht="15.75" customHeight="1">
      <c r="I167" s="129"/>
      <c r="L167" s="131"/>
      <c r="M167" s="132"/>
      <c r="N167" s="132"/>
    </row>
    <row r="168" ht="15.75" customHeight="1">
      <c r="I168" s="129"/>
      <c r="L168" s="131"/>
      <c r="M168" s="132"/>
      <c r="N168" s="132"/>
    </row>
    <row r="169" ht="15.75" customHeight="1">
      <c r="I169" s="129"/>
      <c r="L169" s="131"/>
      <c r="M169" s="132"/>
      <c r="N169" s="132"/>
    </row>
    <row r="170" ht="15.75" customHeight="1">
      <c r="I170" s="129"/>
      <c r="L170" s="131"/>
      <c r="M170" s="132"/>
      <c r="N170" s="132"/>
    </row>
    <row r="171" ht="15.75" customHeight="1">
      <c r="I171" s="129"/>
      <c r="L171" s="131"/>
      <c r="M171" s="132"/>
      <c r="N171" s="132"/>
    </row>
    <row r="172" ht="15.75" customHeight="1">
      <c r="I172" s="129"/>
      <c r="L172" s="131"/>
      <c r="M172" s="132"/>
      <c r="N172" s="132"/>
    </row>
    <row r="173" ht="15.75" customHeight="1">
      <c r="I173" s="129"/>
      <c r="L173" s="131"/>
      <c r="M173" s="132"/>
      <c r="N173" s="132"/>
    </row>
    <row r="174" ht="15.75" customHeight="1">
      <c r="I174" s="129"/>
      <c r="L174" s="131"/>
      <c r="M174" s="132"/>
      <c r="N174" s="132"/>
    </row>
    <row r="175" ht="15.75" customHeight="1">
      <c r="I175" s="129"/>
      <c r="L175" s="131"/>
      <c r="M175" s="132"/>
      <c r="N175" s="132"/>
    </row>
    <row r="176" ht="15.75" customHeight="1">
      <c r="I176" s="129"/>
      <c r="L176" s="131"/>
      <c r="M176" s="132"/>
      <c r="N176" s="132"/>
    </row>
    <row r="177" ht="15.75" customHeight="1">
      <c r="I177" s="129"/>
      <c r="L177" s="131"/>
      <c r="M177" s="132"/>
      <c r="N177" s="132"/>
    </row>
    <row r="178" ht="15.75" customHeight="1">
      <c r="I178" s="129"/>
      <c r="L178" s="131"/>
      <c r="M178" s="132"/>
      <c r="N178" s="132"/>
    </row>
    <row r="179" ht="15.75" customHeight="1">
      <c r="I179" s="129"/>
      <c r="L179" s="131"/>
      <c r="M179" s="132"/>
      <c r="N179" s="132"/>
    </row>
    <row r="180" ht="15.75" customHeight="1">
      <c r="I180" s="129"/>
      <c r="L180" s="131"/>
      <c r="M180" s="132"/>
      <c r="N180" s="132"/>
    </row>
    <row r="181" ht="15.75" customHeight="1">
      <c r="I181" s="129"/>
      <c r="L181" s="131"/>
      <c r="M181" s="132"/>
      <c r="N181" s="132"/>
    </row>
    <row r="182" ht="15.75" customHeight="1">
      <c r="I182" s="129"/>
      <c r="L182" s="131"/>
      <c r="M182" s="132"/>
      <c r="N182" s="132"/>
    </row>
    <row r="183" ht="15.75" customHeight="1">
      <c r="I183" s="129"/>
      <c r="L183" s="131"/>
      <c r="M183" s="132"/>
      <c r="N183" s="132"/>
    </row>
    <row r="184" ht="15.75" customHeight="1">
      <c r="I184" s="129"/>
      <c r="L184" s="131"/>
      <c r="M184" s="132"/>
      <c r="N184" s="132"/>
    </row>
    <row r="185" ht="15.75" customHeight="1">
      <c r="I185" s="129"/>
      <c r="L185" s="131"/>
      <c r="M185" s="132"/>
      <c r="N185" s="132"/>
    </row>
    <row r="186" ht="15.75" customHeight="1">
      <c r="I186" s="129"/>
      <c r="L186" s="131"/>
      <c r="M186" s="132"/>
      <c r="N186" s="132"/>
    </row>
    <row r="187" ht="15.75" customHeight="1">
      <c r="I187" s="129"/>
      <c r="L187" s="131"/>
      <c r="M187" s="132"/>
      <c r="N187" s="132"/>
    </row>
    <row r="188" ht="15.75" customHeight="1">
      <c r="I188" s="129"/>
      <c r="L188" s="131"/>
      <c r="M188" s="132"/>
      <c r="N188" s="132"/>
    </row>
    <row r="189" ht="15.75" customHeight="1">
      <c r="I189" s="129"/>
      <c r="L189" s="131"/>
      <c r="M189" s="132"/>
      <c r="N189" s="132"/>
    </row>
    <row r="190" ht="15.75" customHeight="1">
      <c r="I190" s="129"/>
      <c r="L190" s="131"/>
      <c r="M190" s="132"/>
      <c r="N190" s="132"/>
    </row>
    <row r="191" ht="15.75" customHeight="1">
      <c r="I191" s="129"/>
      <c r="L191" s="131"/>
      <c r="M191" s="132"/>
      <c r="N191" s="132"/>
    </row>
    <row r="192" ht="15.75" customHeight="1">
      <c r="I192" s="129"/>
      <c r="L192" s="131"/>
      <c r="M192" s="132"/>
      <c r="N192" s="132"/>
    </row>
    <row r="193" ht="15.75" customHeight="1">
      <c r="I193" s="129"/>
      <c r="L193" s="131"/>
      <c r="M193" s="132"/>
      <c r="N193" s="132"/>
    </row>
    <row r="194" ht="15.75" customHeight="1">
      <c r="I194" s="129"/>
      <c r="L194" s="131"/>
      <c r="M194" s="132"/>
      <c r="N194" s="132"/>
    </row>
    <row r="195" ht="15.75" customHeight="1">
      <c r="I195" s="129"/>
      <c r="L195" s="131"/>
      <c r="M195" s="132"/>
      <c r="N195" s="132"/>
    </row>
    <row r="196" ht="15.75" customHeight="1">
      <c r="I196" s="129"/>
      <c r="L196" s="131"/>
      <c r="M196" s="132"/>
      <c r="N196" s="132"/>
    </row>
    <row r="197" ht="15.75" customHeight="1">
      <c r="I197" s="129"/>
      <c r="L197" s="131"/>
      <c r="M197" s="132"/>
      <c r="N197" s="132"/>
    </row>
    <row r="198" ht="15.75" customHeight="1">
      <c r="I198" s="129"/>
      <c r="L198" s="131"/>
      <c r="M198" s="132"/>
      <c r="N198" s="132"/>
    </row>
    <row r="199" ht="15.75" customHeight="1">
      <c r="I199" s="129"/>
      <c r="L199" s="131"/>
      <c r="M199" s="132"/>
      <c r="N199" s="132"/>
    </row>
    <row r="200" ht="15.75" customHeight="1">
      <c r="I200" s="129"/>
      <c r="L200" s="131"/>
      <c r="M200" s="132"/>
      <c r="N200" s="132"/>
    </row>
    <row r="201" ht="15.75" customHeight="1">
      <c r="I201" s="129"/>
      <c r="L201" s="131"/>
      <c r="M201" s="132"/>
      <c r="N201" s="132"/>
    </row>
    <row r="202" ht="15.75" customHeight="1">
      <c r="I202" s="129"/>
      <c r="L202" s="131"/>
      <c r="M202" s="132"/>
      <c r="N202" s="132"/>
    </row>
    <row r="203" ht="15.75" customHeight="1">
      <c r="I203" s="129"/>
      <c r="L203" s="131"/>
      <c r="M203" s="132"/>
      <c r="N203" s="132"/>
    </row>
    <row r="204" ht="15.75" customHeight="1">
      <c r="I204" s="129"/>
      <c r="L204" s="131"/>
      <c r="M204" s="132"/>
      <c r="N204" s="132"/>
    </row>
    <row r="205" ht="15.75" customHeight="1">
      <c r="I205" s="129"/>
      <c r="L205" s="131"/>
      <c r="M205" s="132"/>
      <c r="N205" s="132"/>
    </row>
    <row r="206" ht="15.75" customHeight="1">
      <c r="I206" s="129"/>
      <c r="L206" s="131"/>
      <c r="M206" s="132"/>
      <c r="N206" s="132"/>
    </row>
    <row r="207" ht="15.75" customHeight="1">
      <c r="I207" s="129"/>
      <c r="L207" s="131"/>
      <c r="M207" s="132"/>
      <c r="N207" s="132"/>
    </row>
    <row r="208" ht="15.75" customHeight="1">
      <c r="I208" s="129"/>
      <c r="L208" s="131"/>
      <c r="M208" s="132"/>
      <c r="N208" s="132"/>
    </row>
    <row r="209" ht="15.75" customHeight="1">
      <c r="I209" s="129"/>
      <c r="L209" s="131"/>
      <c r="M209" s="132"/>
      <c r="N209" s="132"/>
    </row>
    <row r="210" ht="15.75" customHeight="1">
      <c r="I210" s="129"/>
      <c r="L210" s="131"/>
      <c r="M210" s="132"/>
      <c r="N210" s="132"/>
    </row>
    <row r="211" ht="15.75" customHeight="1">
      <c r="I211" s="129"/>
      <c r="L211" s="131"/>
      <c r="M211" s="132"/>
      <c r="N211" s="132"/>
    </row>
    <row r="212" ht="15.75" customHeight="1">
      <c r="I212" s="129"/>
      <c r="L212" s="131"/>
      <c r="M212" s="132"/>
      <c r="N212" s="132"/>
    </row>
    <row r="213" ht="15.75" customHeight="1">
      <c r="I213" s="129"/>
      <c r="L213" s="131"/>
      <c r="M213" s="132"/>
      <c r="N213" s="132"/>
    </row>
    <row r="214" ht="15.75" customHeight="1">
      <c r="I214" s="129"/>
      <c r="L214" s="131"/>
      <c r="M214" s="132"/>
      <c r="N214" s="132"/>
    </row>
    <row r="215" ht="15.75" customHeight="1">
      <c r="I215" s="129"/>
      <c r="L215" s="131"/>
      <c r="M215" s="132"/>
      <c r="N215" s="132"/>
    </row>
    <row r="216" ht="15.75" customHeight="1">
      <c r="I216" s="129"/>
      <c r="L216" s="131"/>
      <c r="M216" s="132"/>
      <c r="N216" s="132"/>
    </row>
    <row r="217" ht="15.75" customHeight="1">
      <c r="I217" s="129"/>
      <c r="L217" s="131"/>
      <c r="M217" s="132"/>
      <c r="N217" s="132"/>
    </row>
    <row r="218" ht="15.75" customHeight="1">
      <c r="I218" s="129"/>
      <c r="L218" s="131"/>
      <c r="M218" s="132"/>
      <c r="N218" s="132"/>
    </row>
    <row r="219" ht="15.75" customHeight="1">
      <c r="I219" s="129"/>
      <c r="L219" s="131"/>
      <c r="M219" s="132"/>
      <c r="N219" s="132"/>
    </row>
    <row r="220" ht="15.75" customHeight="1">
      <c r="I220" s="129"/>
      <c r="L220" s="131"/>
      <c r="M220" s="132"/>
      <c r="N220" s="132"/>
    </row>
    <row r="221" ht="15.75" customHeight="1">
      <c r="I221" s="129"/>
      <c r="L221" s="131"/>
      <c r="M221" s="132"/>
      <c r="N221" s="132"/>
    </row>
    <row r="222" ht="15.75" customHeight="1">
      <c r="I222" s="129"/>
      <c r="L222" s="131"/>
      <c r="M222" s="132"/>
      <c r="N222" s="132"/>
    </row>
    <row r="223" ht="15.75" customHeight="1">
      <c r="I223" s="129"/>
      <c r="L223" s="131"/>
      <c r="M223" s="132"/>
      <c r="N223" s="132"/>
    </row>
    <row r="224" ht="15.75" customHeight="1">
      <c r="I224" s="129"/>
      <c r="L224" s="131"/>
      <c r="M224" s="132"/>
      <c r="N224" s="132"/>
    </row>
    <row r="225" ht="15.75" customHeight="1">
      <c r="I225" s="129"/>
      <c r="L225" s="131"/>
      <c r="M225" s="132"/>
      <c r="N225" s="132"/>
    </row>
    <row r="226" ht="15.75" customHeight="1">
      <c r="I226" s="129"/>
      <c r="L226" s="131"/>
      <c r="M226" s="132"/>
      <c r="N226" s="132"/>
    </row>
    <row r="227" ht="15.75" customHeight="1">
      <c r="I227" s="129"/>
      <c r="L227" s="131"/>
      <c r="M227" s="132"/>
      <c r="N227" s="132"/>
    </row>
    <row r="228" ht="15.75" customHeight="1">
      <c r="I228" s="129"/>
      <c r="L228" s="131"/>
      <c r="M228" s="132"/>
      <c r="N228" s="132"/>
    </row>
    <row r="229" ht="15.75" customHeight="1">
      <c r="I229" s="129"/>
      <c r="L229" s="131"/>
      <c r="M229" s="132"/>
      <c r="N229" s="132"/>
    </row>
    <row r="230" ht="15.75" customHeight="1">
      <c r="I230" s="129"/>
      <c r="L230" s="131"/>
      <c r="M230" s="132"/>
      <c r="N230" s="132"/>
    </row>
    <row r="231" ht="15.75" customHeight="1">
      <c r="I231" s="129"/>
      <c r="L231" s="131"/>
      <c r="M231" s="132"/>
      <c r="N231" s="132"/>
    </row>
    <row r="232" ht="15.75" customHeight="1">
      <c r="I232" s="129"/>
      <c r="L232" s="131"/>
      <c r="M232" s="132"/>
      <c r="N232" s="132"/>
    </row>
    <row r="233" ht="15.75" customHeight="1">
      <c r="I233" s="129"/>
      <c r="L233" s="131"/>
      <c r="M233" s="132"/>
      <c r="N233" s="132"/>
    </row>
    <row r="234" ht="15.75" customHeight="1">
      <c r="I234" s="129"/>
      <c r="L234" s="131"/>
      <c r="M234" s="132"/>
      <c r="N234" s="132"/>
    </row>
    <row r="235" ht="15.75" customHeight="1">
      <c r="I235" s="129"/>
      <c r="L235" s="131"/>
      <c r="M235" s="132"/>
      <c r="N235" s="132"/>
    </row>
    <row r="236" ht="15.75" customHeight="1">
      <c r="I236" s="129"/>
      <c r="L236" s="131"/>
      <c r="M236" s="132"/>
      <c r="N236" s="132"/>
    </row>
    <row r="237" ht="15.75" customHeight="1">
      <c r="I237" s="129"/>
      <c r="L237" s="131"/>
      <c r="M237" s="132"/>
      <c r="N237" s="132"/>
    </row>
    <row r="238" ht="15.75" customHeight="1">
      <c r="I238" s="129"/>
      <c r="L238" s="131"/>
      <c r="M238" s="132"/>
      <c r="N238" s="132"/>
    </row>
    <row r="239" ht="15.75" customHeight="1">
      <c r="I239" s="129"/>
      <c r="L239" s="131"/>
      <c r="M239" s="132"/>
      <c r="N239" s="132"/>
    </row>
    <row r="240" ht="15.75" customHeight="1">
      <c r="I240" s="129"/>
      <c r="L240" s="131"/>
      <c r="M240" s="132"/>
      <c r="N240" s="132"/>
    </row>
    <row r="241" ht="15.75" customHeight="1">
      <c r="I241" s="129"/>
      <c r="L241" s="131"/>
      <c r="M241" s="132"/>
      <c r="N241" s="132"/>
    </row>
    <row r="242" ht="15.75" customHeight="1">
      <c r="I242" s="129"/>
      <c r="L242" s="131"/>
      <c r="M242" s="132"/>
      <c r="N242" s="132"/>
    </row>
    <row r="243" ht="15.75" customHeight="1">
      <c r="I243" s="129"/>
      <c r="L243" s="131"/>
      <c r="M243" s="132"/>
      <c r="N243" s="132"/>
    </row>
    <row r="244" ht="15.75" customHeight="1">
      <c r="I244" s="129"/>
      <c r="L244" s="131"/>
      <c r="M244" s="132"/>
      <c r="N244" s="132"/>
    </row>
    <row r="245" ht="15.75" customHeight="1">
      <c r="I245" s="129"/>
      <c r="L245" s="131"/>
      <c r="M245" s="132"/>
      <c r="N245" s="132"/>
    </row>
    <row r="246" ht="15.75" customHeight="1">
      <c r="I246" s="129"/>
      <c r="L246" s="131"/>
      <c r="M246" s="132"/>
      <c r="N246" s="132"/>
    </row>
    <row r="247" ht="15.75" customHeight="1">
      <c r="I247" s="129"/>
      <c r="L247" s="131"/>
      <c r="M247" s="132"/>
      <c r="N247" s="132"/>
    </row>
    <row r="248" ht="15.75" customHeight="1">
      <c r="I248" s="129"/>
      <c r="L248" s="131"/>
      <c r="M248" s="132"/>
      <c r="N248" s="132"/>
    </row>
    <row r="249" ht="15.75" customHeight="1">
      <c r="I249" s="129"/>
      <c r="L249" s="131"/>
      <c r="M249" s="132"/>
      <c r="N249" s="132"/>
    </row>
    <row r="250" ht="15.75" customHeight="1">
      <c r="I250" s="129"/>
      <c r="L250" s="131"/>
      <c r="M250" s="132"/>
      <c r="N250" s="132"/>
    </row>
    <row r="251" ht="15.75" customHeight="1">
      <c r="I251" s="129"/>
      <c r="L251" s="131"/>
      <c r="M251" s="132"/>
      <c r="N251" s="132"/>
    </row>
    <row r="252" ht="15.75" customHeight="1">
      <c r="I252" s="129"/>
      <c r="L252" s="131"/>
      <c r="M252" s="132"/>
      <c r="N252" s="132"/>
    </row>
    <row r="253" ht="15.75" customHeight="1">
      <c r="I253" s="129"/>
      <c r="L253" s="131"/>
      <c r="M253" s="132"/>
      <c r="N253" s="132"/>
    </row>
    <row r="254" ht="15.75" customHeight="1">
      <c r="I254" s="129"/>
      <c r="L254" s="131"/>
      <c r="M254" s="132"/>
      <c r="N254" s="132"/>
    </row>
    <row r="255" ht="15.75" customHeight="1">
      <c r="I255" s="129"/>
      <c r="L255" s="131"/>
      <c r="M255" s="132"/>
      <c r="N255" s="132"/>
    </row>
    <row r="256" ht="15.75" customHeight="1">
      <c r="I256" s="129"/>
      <c r="L256" s="131"/>
      <c r="M256" s="132"/>
      <c r="N256" s="132"/>
    </row>
    <row r="257" ht="15.75" customHeight="1">
      <c r="I257" s="129"/>
      <c r="L257" s="131"/>
      <c r="M257" s="132"/>
      <c r="N257" s="132"/>
    </row>
    <row r="258" ht="15.75" customHeight="1">
      <c r="I258" s="129"/>
      <c r="L258" s="131"/>
      <c r="M258" s="132"/>
      <c r="N258" s="132"/>
    </row>
    <row r="259" ht="15.75" customHeight="1">
      <c r="I259" s="129"/>
      <c r="L259" s="132"/>
      <c r="M259" s="132"/>
      <c r="N259" s="132"/>
    </row>
    <row r="260" ht="15.75" customHeight="1">
      <c r="I260" s="129"/>
      <c r="L260" s="132"/>
      <c r="M260" s="132"/>
      <c r="N260" s="132"/>
    </row>
    <row r="261" ht="15.75" customHeight="1">
      <c r="I261" s="129"/>
      <c r="L261" s="132"/>
      <c r="M261" s="132"/>
      <c r="N261" s="132"/>
    </row>
    <row r="262" ht="15.75" customHeight="1">
      <c r="I262" s="129"/>
      <c r="L262" s="132"/>
      <c r="M262" s="132"/>
      <c r="N262" s="132"/>
    </row>
    <row r="263" ht="15.75" customHeight="1">
      <c r="I263" s="129"/>
      <c r="L263" s="132"/>
      <c r="M263" s="132"/>
      <c r="N263" s="132"/>
    </row>
    <row r="264" ht="15.75" customHeight="1">
      <c r="I264" s="129"/>
      <c r="L264" s="132"/>
      <c r="M264" s="132"/>
      <c r="N264" s="132"/>
    </row>
    <row r="265" ht="15.75" customHeight="1">
      <c r="I265" s="129"/>
      <c r="L265" s="132"/>
      <c r="M265" s="132"/>
      <c r="N265" s="132"/>
    </row>
    <row r="266" ht="15.75" customHeight="1">
      <c r="I266" s="129"/>
      <c r="L266" s="132"/>
      <c r="M266" s="132"/>
      <c r="N266" s="132"/>
    </row>
    <row r="267" ht="15.75" customHeight="1">
      <c r="I267" s="129"/>
      <c r="L267" s="132"/>
      <c r="M267" s="132"/>
      <c r="N267" s="132"/>
    </row>
    <row r="268" ht="15.75" customHeight="1">
      <c r="I268" s="129"/>
      <c r="L268" s="132"/>
      <c r="M268" s="132"/>
      <c r="N268" s="132"/>
    </row>
    <row r="269" ht="15.75" customHeight="1">
      <c r="I269" s="129"/>
      <c r="L269" s="132"/>
      <c r="M269" s="132"/>
      <c r="N269" s="132"/>
    </row>
    <row r="270" ht="15.75" customHeight="1">
      <c r="I270" s="129"/>
      <c r="L270" s="132"/>
      <c r="M270" s="132"/>
      <c r="N270" s="132"/>
    </row>
    <row r="271" ht="15.75" customHeight="1">
      <c r="I271" s="129"/>
      <c r="L271" s="132"/>
      <c r="M271" s="132"/>
      <c r="N271" s="132"/>
    </row>
    <row r="272" ht="15.75" customHeight="1">
      <c r="I272" s="129"/>
      <c r="L272" s="132"/>
      <c r="M272" s="132"/>
      <c r="N272" s="132"/>
    </row>
    <row r="273" ht="15.75" customHeight="1">
      <c r="I273" s="129"/>
      <c r="L273" s="132"/>
      <c r="M273" s="132"/>
      <c r="N273" s="132"/>
    </row>
    <row r="274" ht="15.75" customHeight="1">
      <c r="I274" s="129"/>
      <c r="L274" s="132"/>
      <c r="M274" s="132"/>
      <c r="N274" s="132"/>
    </row>
    <row r="275" ht="15.75" customHeight="1">
      <c r="I275" s="129"/>
      <c r="L275" s="132"/>
      <c r="M275" s="132"/>
      <c r="N275" s="132"/>
    </row>
    <row r="276" ht="15.75" customHeight="1">
      <c r="I276" s="129"/>
      <c r="L276" s="132"/>
      <c r="M276" s="132"/>
      <c r="N276" s="132"/>
    </row>
    <row r="277" ht="15.75" customHeight="1">
      <c r="I277" s="129"/>
      <c r="L277" s="132"/>
      <c r="M277" s="132"/>
      <c r="N277" s="132"/>
    </row>
    <row r="278" ht="15.75" customHeight="1">
      <c r="I278" s="129"/>
      <c r="L278" s="132"/>
      <c r="M278" s="132"/>
      <c r="N278" s="132"/>
    </row>
    <row r="279" ht="15.75" customHeight="1">
      <c r="I279" s="129"/>
      <c r="L279" s="132"/>
      <c r="M279" s="132"/>
      <c r="N279" s="132"/>
    </row>
    <row r="280" ht="15.75" customHeight="1">
      <c r="I280" s="129"/>
      <c r="L280" s="132"/>
      <c r="M280" s="132"/>
      <c r="N280" s="132"/>
    </row>
    <row r="281" ht="15.75" customHeight="1">
      <c r="I281" s="129"/>
      <c r="L281" s="132"/>
      <c r="M281" s="132"/>
      <c r="N281" s="132"/>
    </row>
    <row r="282" ht="15.75" customHeight="1">
      <c r="I282" s="129"/>
      <c r="L282" s="132"/>
      <c r="M282" s="132"/>
      <c r="N282" s="132"/>
    </row>
    <row r="283" ht="15.75" customHeight="1">
      <c r="I283" s="129"/>
      <c r="L283" s="132"/>
      <c r="M283" s="132"/>
      <c r="N283" s="132"/>
    </row>
    <row r="284" ht="15.75" customHeight="1">
      <c r="I284" s="129"/>
      <c r="L284" s="132"/>
      <c r="M284" s="132"/>
      <c r="N284" s="132"/>
    </row>
    <row r="285" ht="15.75" customHeight="1">
      <c r="I285" s="129"/>
      <c r="L285" s="132"/>
      <c r="M285" s="132"/>
      <c r="N285" s="132"/>
    </row>
    <row r="286" ht="15.75" customHeight="1">
      <c r="I286" s="129"/>
      <c r="L286" s="132"/>
      <c r="M286" s="132"/>
      <c r="N286" s="132"/>
    </row>
    <row r="287" ht="15.75" customHeight="1">
      <c r="I287" s="129"/>
      <c r="L287" s="132"/>
      <c r="M287" s="132"/>
      <c r="N287" s="132"/>
    </row>
    <row r="288" ht="15.75" customHeight="1">
      <c r="I288" s="129"/>
      <c r="L288" s="132"/>
      <c r="M288" s="132"/>
      <c r="N288" s="132"/>
    </row>
    <row r="289" ht="15.75" customHeight="1">
      <c r="I289" s="129"/>
      <c r="L289" s="132"/>
      <c r="M289" s="132"/>
      <c r="N289" s="132"/>
    </row>
    <row r="290" ht="15.75" customHeight="1">
      <c r="I290" s="129"/>
      <c r="L290" s="132"/>
      <c r="M290" s="132"/>
      <c r="N290" s="132"/>
    </row>
    <row r="291" ht="15.75" customHeight="1">
      <c r="I291" s="129"/>
      <c r="L291" s="132"/>
      <c r="M291" s="132"/>
      <c r="N291" s="132"/>
    </row>
    <row r="292" ht="15.75" customHeight="1">
      <c r="I292" s="129"/>
      <c r="L292" s="132"/>
      <c r="M292" s="132"/>
      <c r="N292" s="132"/>
    </row>
    <row r="293" ht="15.75" customHeight="1">
      <c r="I293" s="129"/>
      <c r="L293" s="132"/>
      <c r="M293" s="132"/>
      <c r="N293" s="132"/>
    </row>
    <row r="294" ht="15.75" customHeight="1">
      <c r="I294" s="129"/>
      <c r="L294" s="132"/>
      <c r="M294" s="132"/>
      <c r="N294" s="132"/>
    </row>
    <row r="295" ht="15.75" customHeight="1">
      <c r="I295" s="129"/>
      <c r="L295" s="132"/>
      <c r="M295" s="132"/>
      <c r="N295" s="132"/>
    </row>
    <row r="296" ht="15.75" customHeight="1">
      <c r="I296" s="129"/>
      <c r="L296" s="132"/>
      <c r="M296" s="132"/>
      <c r="N296" s="132"/>
    </row>
    <row r="297" ht="15.75" customHeight="1">
      <c r="I297" s="129"/>
      <c r="L297" s="132"/>
      <c r="M297" s="132"/>
      <c r="N297" s="132"/>
    </row>
    <row r="298" ht="15.75" customHeight="1">
      <c r="I298" s="129"/>
      <c r="L298" s="132"/>
      <c r="M298" s="132"/>
      <c r="N298" s="132"/>
    </row>
    <row r="299" ht="15.75" customHeight="1">
      <c r="I299" s="129"/>
      <c r="L299" s="132"/>
      <c r="M299" s="132"/>
      <c r="N299" s="132"/>
    </row>
    <row r="300" ht="15.75" customHeight="1">
      <c r="I300" s="129"/>
      <c r="L300" s="132"/>
      <c r="M300" s="132"/>
      <c r="N300" s="132"/>
    </row>
    <row r="301" ht="15.75" customHeight="1">
      <c r="I301" s="129"/>
      <c r="L301" s="132"/>
      <c r="M301" s="132"/>
      <c r="N301" s="132"/>
    </row>
    <row r="302" ht="15.75" customHeight="1">
      <c r="I302" s="129"/>
      <c r="L302" s="132"/>
      <c r="M302" s="132"/>
      <c r="N302" s="132"/>
    </row>
    <row r="303" ht="15.75" customHeight="1">
      <c r="I303" s="129"/>
      <c r="L303" s="132"/>
      <c r="M303" s="132"/>
      <c r="N303" s="132"/>
    </row>
    <row r="304" ht="15.75" customHeight="1">
      <c r="I304" s="129"/>
      <c r="L304" s="132"/>
      <c r="M304" s="132"/>
      <c r="N304" s="132"/>
    </row>
    <row r="305" ht="15.75" customHeight="1">
      <c r="I305" s="129"/>
      <c r="L305" s="132"/>
      <c r="M305" s="132"/>
      <c r="N305" s="132"/>
    </row>
    <row r="306" ht="15.75" customHeight="1">
      <c r="I306" s="129"/>
      <c r="L306" s="132"/>
      <c r="M306" s="132"/>
      <c r="N306" s="132"/>
    </row>
    <row r="307" ht="15.75" customHeight="1">
      <c r="I307" s="129"/>
      <c r="L307" s="132"/>
      <c r="M307" s="132"/>
      <c r="N307" s="132"/>
    </row>
    <row r="308" ht="15.75" customHeight="1">
      <c r="I308" s="129"/>
      <c r="L308" s="132"/>
      <c r="M308" s="132"/>
      <c r="N308" s="132"/>
    </row>
    <row r="309" ht="15.75" customHeight="1">
      <c r="I309" s="129"/>
      <c r="L309" s="132"/>
      <c r="M309" s="132"/>
      <c r="N309" s="132"/>
    </row>
    <row r="310" ht="15.75" customHeight="1">
      <c r="I310" s="129"/>
      <c r="L310" s="132"/>
      <c r="M310" s="132"/>
      <c r="N310" s="132"/>
    </row>
    <row r="311" ht="15.75" customHeight="1">
      <c r="I311" s="129"/>
      <c r="L311" s="132"/>
      <c r="M311" s="132"/>
      <c r="N311" s="132"/>
    </row>
    <row r="312" ht="15.75" customHeight="1">
      <c r="I312" s="129"/>
      <c r="L312" s="132"/>
      <c r="M312" s="132"/>
      <c r="N312" s="132"/>
    </row>
    <row r="313" ht="15.75" customHeight="1">
      <c r="I313" s="129"/>
      <c r="L313" s="132"/>
      <c r="M313" s="132"/>
      <c r="N313" s="132"/>
    </row>
    <row r="314" ht="15.75" customHeight="1">
      <c r="I314" s="129"/>
      <c r="L314" s="132"/>
      <c r="M314" s="132"/>
      <c r="N314" s="132"/>
    </row>
    <row r="315" ht="15.75" customHeight="1">
      <c r="I315" s="129"/>
      <c r="L315" s="132"/>
      <c r="M315" s="132"/>
      <c r="N315" s="132"/>
    </row>
    <row r="316" ht="15.75" customHeight="1">
      <c r="I316" s="129"/>
      <c r="L316" s="132"/>
      <c r="M316" s="132"/>
      <c r="N316" s="132"/>
    </row>
    <row r="317" ht="15.75" customHeight="1">
      <c r="I317" s="129"/>
      <c r="L317" s="132"/>
      <c r="M317" s="132"/>
      <c r="N317" s="132"/>
    </row>
    <row r="318" ht="15.75" customHeight="1">
      <c r="I318" s="129"/>
      <c r="L318" s="132"/>
      <c r="M318" s="132"/>
      <c r="N318" s="132"/>
    </row>
    <row r="319" ht="15.75" customHeight="1">
      <c r="I319" s="129"/>
      <c r="L319" s="132"/>
      <c r="M319" s="132"/>
      <c r="N319" s="132"/>
    </row>
    <row r="320" ht="15.75" customHeight="1">
      <c r="I320" s="129"/>
      <c r="L320" s="132"/>
      <c r="M320" s="132"/>
      <c r="N320" s="132"/>
    </row>
    <row r="321" ht="15.75" customHeight="1">
      <c r="I321" s="129"/>
      <c r="L321" s="132"/>
      <c r="M321" s="132"/>
      <c r="N321" s="132"/>
    </row>
    <row r="322" ht="15.75" customHeight="1">
      <c r="I322" s="129"/>
      <c r="L322" s="132"/>
      <c r="M322" s="132"/>
      <c r="N322" s="132"/>
    </row>
    <row r="323" ht="15.75" customHeight="1">
      <c r="I323" s="129"/>
      <c r="L323" s="132"/>
      <c r="M323" s="132"/>
      <c r="N323" s="132"/>
    </row>
    <row r="324" ht="15.75" customHeight="1">
      <c r="I324" s="129"/>
      <c r="L324" s="132"/>
      <c r="M324" s="132"/>
      <c r="N324" s="132"/>
    </row>
    <row r="325" ht="15.75" customHeight="1">
      <c r="I325" s="129"/>
      <c r="L325" s="132"/>
      <c r="M325" s="132"/>
      <c r="N325" s="132"/>
    </row>
    <row r="326" ht="15.75" customHeight="1">
      <c r="I326" s="129"/>
      <c r="L326" s="132"/>
      <c r="M326" s="132"/>
      <c r="N326" s="132"/>
    </row>
    <row r="327" ht="15.75" customHeight="1">
      <c r="I327" s="129"/>
      <c r="L327" s="132"/>
      <c r="M327" s="132"/>
      <c r="N327" s="132"/>
    </row>
    <row r="328" ht="15.75" customHeight="1">
      <c r="I328" s="129"/>
      <c r="L328" s="132"/>
      <c r="M328" s="132"/>
      <c r="N328" s="132"/>
    </row>
    <row r="329" ht="15.75" customHeight="1">
      <c r="I329" s="129"/>
      <c r="L329" s="132"/>
      <c r="M329" s="132"/>
      <c r="N329" s="132"/>
    </row>
    <row r="330" ht="15.75" customHeight="1">
      <c r="I330" s="129"/>
      <c r="L330" s="132"/>
      <c r="M330" s="132"/>
      <c r="N330" s="132"/>
    </row>
    <row r="331" ht="15.75" customHeight="1">
      <c r="I331" s="129"/>
      <c r="L331" s="132"/>
      <c r="M331" s="132"/>
      <c r="N331" s="132"/>
    </row>
    <row r="332" ht="15.75" customHeight="1">
      <c r="I332" s="129"/>
      <c r="L332" s="132"/>
      <c r="M332" s="132"/>
      <c r="N332" s="132"/>
    </row>
    <row r="333" ht="15.75" customHeight="1">
      <c r="I333" s="129"/>
      <c r="L333" s="132"/>
      <c r="M333" s="132"/>
      <c r="N333" s="132"/>
    </row>
    <row r="334" ht="15.75" customHeight="1">
      <c r="I334" s="129"/>
      <c r="L334" s="132"/>
      <c r="M334" s="132"/>
      <c r="N334" s="132"/>
    </row>
    <row r="335" ht="15.75" customHeight="1">
      <c r="I335" s="129"/>
      <c r="L335" s="132"/>
      <c r="M335" s="132"/>
      <c r="N335" s="132"/>
    </row>
    <row r="336" ht="15.75" customHeight="1">
      <c r="I336" s="129"/>
      <c r="L336" s="132"/>
      <c r="M336" s="132"/>
      <c r="N336" s="132"/>
    </row>
    <row r="337" ht="15.75" customHeight="1">
      <c r="I337" s="129"/>
      <c r="L337" s="132"/>
      <c r="M337" s="132"/>
      <c r="N337" s="132"/>
    </row>
    <row r="338" ht="15.75" customHeight="1">
      <c r="I338" s="129"/>
      <c r="L338" s="132"/>
      <c r="M338" s="132"/>
      <c r="N338" s="132"/>
    </row>
    <row r="339" ht="15.75" customHeight="1">
      <c r="I339" s="129"/>
      <c r="L339" s="132"/>
      <c r="M339" s="132"/>
      <c r="N339" s="132"/>
    </row>
    <row r="340" ht="15.75" customHeight="1">
      <c r="I340" s="129"/>
      <c r="L340" s="132"/>
      <c r="M340" s="132"/>
      <c r="N340" s="132"/>
    </row>
    <row r="341" ht="15.75" customHeight="1">
      <c r="I341" s="129"/>
      <c r="L341" s="132"/>
      <c r="M341" s="132"/>
      <c r="N341" s="132"/>
    </row>
    <row r="342" ht="15.75" customHeight="1">
      <c r="I342" s="129"/>
      <c r="L342" s="132"/>
      <c r="M342" s="132"/>
      <c r="N342" s="132"/>
    </row>
    <row r="343" ht="15.75" customHeight="1">
      <c r="I343" s="129"/>
      <c r="L343" s="132"/>
      <c r="M343" s="132"/>
      <c r="N343" s="132"/>
    </row>
    <row r="344" ht="15.75" customHeight="1">
      <c r="I344" s="129"/>
      <c r="L344" s="132"/>
      <c r="M344" s="132"/>
      <c r="N344" s="132"/>
    </row>
    <row r="345" ht="15.75" customHeight="1">
      <c r="I345" s="129"/>
      <c r="L345" s="132"/>
      <c r="M345" s="132"/>
      <c r="N345" s="132"/>
    </row>
    <row r="346" ht="15.75" customHeight="1">
      <c r="I346" s="129"/>
      <c r="L346" s="132"/>
      <c r="M346" s="132"/>
      <c r="N346" s="132"/>
    </row>
    <row r="347" ht="15.75" customHeight="1">
      <c r="I347" s="129"/>
      <c r="L347" s="132"/>
      <c r="M347" s="132"/>
      <c r="N347" s="132"/>
    </row>
    <row r="348" ht="15.75" customHeight="1">
      <c r="I348" s="129"/>
      <c r="L348" s="132"/>
      <c r="M348" s="132"/>
      <c r="N348" s="132"/>
    </row>
    <row r="349" ht="15.75" customHeight="1">
      <c r="I349" s="129"/>
      <c r="L349" s="132"/>
      <c r="M349" s="132"/>
      <c r="N349" s="132"/>
    </row>
    <row r="350" ht="15.75" customHeight="1">
      <c r="I350" s="129"/>
      <c r="L350" s="132"/>
      <c r="M350" s="132"/>
      <c r="N350" s="132"/>
    </row>
    <row r="351" ht="15.75" customHeight="1">
      <c r="I351" s="129"/>
      <c r="L351" s="132"/>
      <c r="M351" s="132"/>
      <c r="N351" s="132"/>
    </row>
    <row r="352" ht="15.75" customHeight="1">
      <c r="I352" s="129"/>
      <c r="L352" s="132"/>
      <c r="M352" s="132"/>
      <c r="N352" s="132"/>
    </row>
    <row r="353" ht="15.75" customHeight="1">
      <c r="I353" s="129"/>
      <c r="L353" s="132"/>
      <c r="M353" s="132"/>
      <c r="N353" s="132"/>
    </row>
    <row r="354" ht="15.75" customHeight="1">
      <c r="I354" s="129"/>
      <c r="L354" s="132"/>
      <c r="M354" s="132"/>
      <c r="N354" s="132"/>
    </row>
    <row r="355" ht="15.75" customHeight="1">
      <c r="I355" s="129"/>
      <c r="L355" s="132"/>
      <c r="M355" s="132"/>
      <c r="N355" s="132"/>
    </row>
    <row r="356" ht="15.75" customHeight="1">
      <c r="I356" s="129"/>
      <c r="L356" s="132"/>
      <c r="M356" s="132"/>
      <c r="N356" s="132"/>
    </row>
    <row r="357" ht="15.75" customHeight="1">
      <c r="I357" s="129"/>
      <c r="L357" s="132"/>
      <c r="M357" s="132"/>
      <c r="N357" s="132"/>
    </row>
    <row r="358" ht="15.75" customHeight="1">
      <c r="I358" s="129"/>
      <c r="L358" s="132"/>
      <c r="M358" s="132"/>
      <c r="N358" s="132"/>
    </row>
    <row r="359" ht="15.75" customHeight="1">
      <c r="I359" s="129"/>
      <c r="L359" s="132"/>
      <c r="M359" s="132"/>
      <c r="N359" s="132"/>
    </row>
    <row r="360" ht="15.75" customHeight="1">
      <c r="I360" s="129"/>
      <c r="L360" s="132"/>
      <c r="M360" s="132"/>
      <c r="N360" s="132"/>
    </row>
    <row r="361" ht="15.75" customHeight="1">
      <c r="I361" s="129"/>
      <c r="L361" s="132"/>
      <c r="M361" s="132"/>
      <c r="N361" s="132"/>
    </row>
    <row r="362" ht="15.75" customHeight="1">
      <c r="I362" s="129"/>
      <c r="L362" s="132"/>
      <c r="M362" s="132"/>
      <c r="N362" s="132"/>
    </row>
    <row r="363" ht="15.75" customHeight="1">
      <c r="I363" s="129"/>
      <c r="L363" s="132"/>
      <c r="M363" s="132"/>
      <c r="N363" s="132"/>
    </row>
    <row r="364" ht="15.75" customHeight="1">
      <c r="I364" s="129"/>
      <c r="L364" s="132"/>
      <c r="M364" s="132"/>
      <c r="N364" s="132"/>
    </row>
    <row r="365" ht="15.75" customHeight="1">
      <c r="I365" s="129"/>
      <c r="L365" s="132"/>
      <c r="M365" s="132"/>
      <c r="N365" s="132"/>
    </row>
    <row r="366" ht="15.75" customHeight="1">
      <c r="I366" s="129"/>
      <c r="L366" s="132"/>
      <c r="M366" s="132"/>
      <c r="N366" s="132"/>
    </row>
    <row r="367" ht="15.75" customHeight="1">
      <c r="I367" s="129"/>
      <c r="L367" s="132"/>
      <c r="M367" s="132"/>
      <c r="N367" s="132"/>
    </row>
    <row r="368" ht="15.75" customHeight="1">
      <c r="I368" s="129"/>
      <c r="L368" s="132"/>
      <c r="M368" s="132"/>
      <c r="N368" s="132"/>
    </row>
    <row r="369" ht="15.75" customHeight="1">
      <c r="I369" s="129"/>
      <c r="L369" s="132"/>
      <c r="M369" s="132"/>
      <c r="N369" s="132"/>
    </row>
    <row r="370" ht="15.75" customHeight="1">
      <c r="I370" s="129"/>
      <c r="L370" s="132"/>
      <c r="M370" s="132"/>
      <c r="N370" s="132"/>
    </row>
    <row r="371" ht="15.75" customHeight="1">
      <c r="I371" s="129"/>
      <c r="L371" s="132"/>
      <c r="M371" s="132"/>
      <c r="N371" s="132"/>
    </row>
    <row r="372" ht="15.75" customHeight="1">
      <c r="I372" s="129"/>
      <c r="L372" s="132"/>
      <c r="M372" s="132"/>
      <c r="N372" s="132"/>
    </row>
    <row r="373" ht="15.75" customHeight="1">
      <c r="I373" s="129"/>
      <c r="L373" s="132"/>
      <c r="M373" s="132"/>
      <c r="N373" s="132"/>
    </row>
    <row r="374" ht="15.75" customHeight="1">
      <c r="I374" s="129"/>
      <c r="L374" s="132"/>
      <c r="M374" s="132"/>
      <c r="N374" s="132"/>
    </row>
    <row r="375" ht="15.75" customHeight="1">
      <c r="I375" s="129"/>
      <c r="L375" s="132"/>
      <c r="M375" s="132"/>
      <c r="N375" s="132"/>
    </row>
    <row r="376" ht="15.75" customHeight="1">
      <c r="I376" s="129"/>
      <c r="L376" s="132"/>
      <c r="M376" s="132"/>
      <c r="N376" s="132"/>
    </row>
    <row r="377" ht="15.75" customHeight="1">
      <c r="I377" s="129"/>
      <c r="L377" s="132"/>
      <c r="M377" s="132"/>
      <c r="N377" s="132"/>
    </row>
    <row r="378" ht="15.75" customHeight="1">
      <c r="I378" s="129"/>
      <c r="L378" s="132"/>
      <c r="M378" s="132"/>
      <c r="N378" s="132"/>
    </row>
    <row r="379" ht="15.75" customHeight="1">
      <c r="I379" s="129"/>
      <c r="L379" s="132"/>
      <c r="M379" s="132"/>
      <c r="N379" s="132"/>
    </row>
    <row r="380" ht="15.75" customHeight="1">
      <c r="I380" s="129"/>
      <c r="L380" s="132"/>
      <c r="M380" s="132"/>
      <c r="N380" s="132"/>
    </row>
    <row r="381" ht="15.75" customHeight="1">
      <c r="I381" s="129"/>
      <c r="L381" s="132"/>
      <c r="M381" s="132"/>
      <c r="N381" s="132"/>
    </row>
    <row r="382" ht="15.75" customHeight="1">
      <c r="I382" s="129"/>
      <c r="L382" s="132"/>
      <c r="M382" s="132"/>
      <c r="N382" s="132"/>
    </row>
    <row r="383" ht="15.75" customHeight="1">
      <c r="I383" s="129"/>
      <c r="L383" s="132"/>
      <c r="M383" s="132"/>
      <c r="N383" s="132"/>
    </row>
    <row r="384" ht="15.75" customHeight="1">
      <c r="I384" s="129"/>
      <c r="L384" s="132"/>
      <c r="M384" s="132"/>
      <c r="N384" s="132"/>
    </row>
    <row r="385" ht="15.75" customHeight="1">
      <c r="I385" s="129"/>
      <c r="L385" s="132"/>
      <c r="M385" s="132"/>
      <c r="N385" s="132"/>
    </row>
    <row r="386" ht="15.75" customHeight="1">
      <c r="I386" s="129"/>
      <c r="L386" s="132"/>
      <c r="M386" s="132"/>
      <c r="N386" s="132"/>
    </row>
    <row r="387" ht="15.75" customHeight="1">
      <c r="I387" s="129"/>
      <c r="L387" s="132"/>
      <c r="M387" s="132"/>
      <c r="N387" s="132"/>
    </row>
    <row r="388" ht="15.75" customHeight="1">
      <c r="I388" s="129"/>
      <c r="L388" s="132"/>
      <c r="M388" s="132"/>
      <c r="N388" s="132"/>
    </row>
    <row r="389" ht="15.75" customHeight="1">
      <c r="I389" s="129"/>
      <c r="L389" s="132"/>
      <c r="M389" s="132"/>
      <c r="N389" s="132"/>
    </row>
    <row r="390" ht="15.75" customHeight="1">
      <c r="I390" s="129"/>
      <c r="L390" s="132"/>
      <c r="M390" s="132"/>
      <c r="N390" s="132"/>
    </row>
    <row r="391" ht="15.75" customHeight="1">
      <c r="I391" s="129"/>
      <c r="L391" s="132"/>
      <c r="M391" s="132"/>
      <c r="N391" s="132"/>
    </row>
    <row r="392" ht="15.75" customHeight="1">
      <c r="I392" s="129"/>
      <c r="L392" s="132"/>
      <c r="M392" s="132"/>
      <c r="N392" s="132"/>
    </row>
    <row r="393" ht="15.75" customHeight="1">
      <c r="I393" s="129"/>
      <c r="L393" s="132"/>
      <c r="M393" s="132"/>
      <c r="N393" s="132"/>
    </row>
    <row r="394" ht="15.75" customHeight="1">
      <c r="I394" s="129"/>
      <c r="L394" s="132"/>
      <c r="M394" s="132"/>
      <c r="N394" s="132"/>
    </row>
    <row r="395" ht="15.75" customHeight="1">
      <c r="I395" s="129"/>
      <c r="L395" s="132"/>
      <c r="M395" s="132"/>
      <c r="N395" s="132"/>
    </row>
    <row r="396" ht="15.75" customHeight="1">
      <c r="I396" s="129"/>
      <c r="L396" s="132"/>
      <c r="M396" s="132"/>
      <c r="N396" s="132"/>
    </row>
    <row r="397" ht="15.75" customHeight="1">
      <c r="I397" s="129"/>
      <c r="L397" s="132"/>
      <c r="M397" s="132"/>
      <c r="N397" s="132"/>
    </row>
    <row r="398" ht="15.75" customHeight="1">
      <c r="I398" s="129"/>
      <c r="L398" s="132"/>
      <c r="M398" s="132"/>
      <c r="N398" s="132"/>
    </row>
    <row r="399" ht="15.75" customHeight="1">
      <c r="I399" s="129"/>
      <c r="L399" s="132"/>
      <c r="M399" s="132"/>
      <c r="N399" s="132"/>
    </row>
    <row r="400" ht="15.75" customHeight="1">
      <c r="I400" s="129"/>
      <c r="L400" s="132"/>
      <c r="M400" s="132"/>
      <c r="N400" s="132"/>
    </row>
    <row r="401" ht="15.75" customHeight="1">
      <c r="I401" s="129"/>
      <c r="L401" s="132"/>
      <c r="M401" s="132"/>
      <c r="N401" s="132"/>
    </row>
    <row r="402" ht="15.75" customHeight="1">
      <c r="I402" s="129"/>
      <c r="L402" s="132"/>
      <c r="M402" s="132"/>
      <c r="N402" s="132"/>
    </row>
    <row r="403" ht="15.75" customHeight="1">
      <c r="I403" s="129"/>
      <c r="L403" s="132"/>
      <c r="M403" s="132"/>
      <c r="N403" s="132"/>
    </row>
    <row r="404" ht="15.75" customHeight="1">
      <c r="I404" s="129"/>
      <c r="L404" s="132"/>
      <c r="M404" s="132"/>
      <c r="N404" s="132"/>
    </row>
    <row r="405" ht="15.75" customHeight="1">
      <c r="I405" s="129"/>
      <c r="L405" s="132"/>
      <c r="M405" s="132"/>
      <c r="N405" s="132"/>
    </row>
    <row r="406" ht="15.75" customHeight="1">
      <c r="I406" s="129"/>
      <c r="L406" s="132"/>
      <c r="M406" s="132"/>
      <c r="N406" s="132"/>
    </row>
    <row r="407" ht="15.75" customHeight="1">
      <c r="I407" s="129"/>
      <c r="L407" s="132"/>
      <c r="M407" s="132"/>
      <c r="N407" s="132"/>
    </row>
    <row r="408" ht="15.75" customHeight="1">
      <c r="I408" s="129"/>
      <c r="L408" s="132"/>
      <c r="M408" s="132"/>
      <c r="N408" s="132"/>
    </row>
    <row r="409" ht="15.75" customHeight="1">
      <c r="I409" s="129"/>
      <c r="L409" s="132"/>
      <c r="M409" s="132"/>
      <c r="N409" s="132"/>
    </row>
    <row r="410" ht="15.75" customHeight="1">
      <c r="I410" s="129"/>
      <c r="L410" s="132"/>
      <c r="M410" s="132"/>
      <c r="N410" s="132"/>
    </row>
    <row r="411" ht="15.75" customHeight="1">
      <c r="I411" s="129"/>
      <c r="L411" s="132"/>
      <c r="M411" s="132"/>
      <c r="N411" s="132"/>
    </row>
    <row r="412" ht="15.75" customHeight="1">
      <c r="I412" s="129"/>
      <c r="L412" s="132"/>
      <c r="M412" s="132"/>
      <c r="N412" s="132"/>
    </row>
    <row r="413" ht="15.75" customHeight="1">
      <c r="I413" s="129"/>
      <c r="L413" s="132"/>
      <c r="M413" s="132"/>
      <c r="N413" s="132"/>
    </row>
    <row r="414" ht="15.75" customHeight="1">
      <c r="I414" s="129"/>
      <c r="L414" s="132"/>
      <c r="M414" s="132"/>
      <c r="N414" s="132"/>
    </row>
    <row r="415" ht="15.75" customHeight="1">
      <c r="I415" s="129"/>
      <c r="L415" s="132"/>
      <c r="M415" s="132"/>
      <c r="N415" s="132"/>
    </row>
    <row r="416" ht="15.75" customHeight="1">
      <c r="I416" s="129"/>
      <c r="L416" s="132"/>
      <c r="M416" s="132"/>
      <c r="N416" s="132"/>
    </row>
    <row r="417" ht="15.75" customHeight="1">
      <c r="I417" s="129"/>
      <c r="L417" s="132"/>
      <c r="M417" s="132"/>
      <c r="N417" s="132"/>
    </row>
    <row r="418" ht="15.75" customHeight="1">
      <c r="I418" s="129"/>
      <c r="L418" s="132"/>
      <c r="M418" s="132"/>
      <c r="N418" s="132"/>
    </row>
    <row r="419" ht="15.75" customHeight="1">
      <c r="I419" s="129"/>
      <c r="L419" s="132"/>
      <c r="M419" s="132"/>
      <c r="N419" s="132"/>
    </row>
    <row r="420" ht="15.75" customHeight="1">
      <c r="I420" s="129"/>
      <c r="L420" s="132"/>
      <c r="M420" s="132"/>
      <c r="N420" s="132"/>
    </row>
    <row r="421" ht="15.75" customHeight="1">
      <c r="I421" s="129"/>
      <c r="L421" s="132"/>
      <c r="M421" s="132"/>
      <c r="N421" s="132"/>
    </row>
    <row r="422" ht="15.75" customHeight="1">
      <c r="I422" s="129"/>
      <c r="L422" s="132"/>
      <c r="M422" s="132"/>
      <c r="N422" s="132"/>
    </row>
    <row r="423" ht="15.75" customHeight="1">
      <c r="I423" s="129"/>
      <c r="L423" s="132"/>
      <c r="M423" s="132"/>
      <c r="N423" s="132"/>
    </row>
    <row r="424" ht="15.75" customHeight="1">
      <c r="I424" s="129"/>
      <c r="L424" s="132"/>
      <c r="M424" s="132"/>
      <c r="N424" s="132"/>
    </row>
    <row r="425" ht="15.75" customHeight="1">
      <c r="I425" s="129"/>
      <c r="L425" s="132"/>
      <c r="M425" s="132"/>
      <c r="N425" s="132"/>
    </row>
    <row r="426" ht="15.75" customHeight="1">
      <c r="I426" s="129"/>
      <c r="L426" s="132"/>
      <c r="M426" s="132"/>
      <c r="N426" s="132"/>
    </row>
    <row r="427" ht="15.75" customHeight="1">
      <c r="I427" s="129"/>
      <c r="L427" s="132"/>
      <c r="M427" s="132"/>
      <c r="N427" s="132"/>
    </row>
    <row r="428" ht="15.75" customHeight="1">
      <c r="I428" s="129"/>
      <c r="L428" s="132"/>
      <c r="M428" s="132"/>
      <c r="N428" s="132"/>
    </row>
    <row r="429" ht="15.75" customHeight="1">
      <c r="I429" s="129"/>
      <c r="L429" s="132"/>
      <c r="M429" s="132"/>
      <c r="N429" s="132"/>
    </row>
    <row r="430" ht="15.75" customHeight="1">
      <c r="I430" s="129"/>
      <c r="L430" s="132"/>
      <c r="M430" s="132"/>
      <c r="N430" s="132"/>
    </row>
    <row r="431" ht="15.75" customHeight="1">
      <c r="I431" s="129"/>
      <c r="L431" s="132"/>
      <c r="M431" s="132"/>
      <c r="N431" s="132"/>
    </row>
    <row r="432" ht="15.75" customHeight="1">
      <c r="I432" s="129"/>
      <c r="L432" s="132"/>
      <c r="M432" s="132"/>
      <c r="N432" s="132"/>
    </row>
    <row r="433" ht="15.75" customHeight="1">
      <c r="I433" s="129"/>
      <c r="L433" s="132"/>
      <c r="M433" s="132"/>
      <c r="N433" s="132"/>
    </row>
    <row r="434" ht="15.75" customHeight="1">
      <c r="I434" s="129"/>
      <c r="L434" s="132"/>
      <c r="M434" s="132"/>
      <c r="N434" s="132"/>
    </row>
    <row r="435" ht="15.75" customHeight="1">
      <c r="I435" s="129"/>
      <c r="L435" s="132"/>
      <c r="M435" s="132"/>
      <c r="N435" s="132"/>
    </row>
    <row r="436" ht="15.75" customHeight="1">
      <c r="I436" s="129"/>
      <c r="L436" s="132"/>
      <c r="M436" s="132"/>
      <c r="N436" s="132"/>
    </row>
    <row r="437" ht="15.75" customHeight="1">
      <c r="I437" s="129"/>
      <c r="L437" s="132"/>
      <c r="M437" s="132"/>
      <c r="N437" s="132"/>
    </row>
    <row r="438" ht="15.75" customHeight="1">
      <c r="I438" s="129"/>
      <c r="L438" s="132"/>
      <c r="M438" s="132"/>
      <c r="N438" s="132"/>
    </row>
    <row r="439" ht="15.75" customHeight="1">
      <c r="I439" s="129"/>
      <c r="L439" s="132"/>
      <c r="M439" s="132"/>
      <c r="N439" s="132"/>
    </row>
    <row r="440" ht="15.75" customHeight="1">
      <c r="I440" s="129"/>
      <c r="L440" s="132"/>
      <c r="M440" s="132"/>
      <c r="N440" s="132"/>
    </row>
    <row r="441" ht="15.75" customHeight="1">
      <c r="I441" s="129"/>
      <c r="L441" s="132"/>
      <c r="M441" s="132"/>
      <c r="N441" s="132"/>
    </row>
    <row r="442" ht="15.75" customHeight="1">
      <c r="I442" s="129"/>
      <c r="L442" s="132"/>
      <c r="M442" s="132"/>
      <c r="N442" s="132"/>
    </row>
    <row r="443" ht="15.75" customHeight="1">
      <c r="I443" s="129"/>
      <c r="L443" s="132"/>
      <c r="M443" s="132"/>
      <c r="N443" s="132"/>
    </row>
    <row r="444" ht="15.75" customHeight="1">
      <c r="I444" s="129"/>
      <c r="L444" s="132"/>
      <c r="M444" s="132"/>
      <c r="N444" s="132"/>
    </row>
    <row r="445" ht="15.75" customHeight="1">
      <c r="I445" s="129"/>
      <c r="L445" s="132"/>
      <c r="M445" s="132"/>
      <c r="N445" s="132"/>
    </row>
    <row r="446" ht="15.75" customHeight="1">
      <c r="I446" s="129"/>
      <c r="L446" s="132"/>
      <c r="M446" s="132"/>
      <c r="N446" s="132"/>
    </row>
    <row r="447" ht="15.75" customHeight="1">
      <c r="I447" s="129"/>
      <c r="L447" s="132"/>
      <c r="M447" s="132"/>
      <c r="N447" s="132"/>
    </row>
    <row r="448" ht="15.75" customHeight="1">
      <c r="I448" s="129"/>
      <c r="L448" s="132"/>
      <c r="M448" s="132"/>
      <c r="N448" s="132"/>
    </row>
    <row r="449" ht="15.75" customHeight="1">
      <c r="I449" s="129"/>
      <c r="L449" s="132"/>
      <c r="M449" s="132"/>
      <c r="N449" s="132"/>
    </row>
    <row r="450" ht="15.75" customHeight="1">
      <c r="I450" s="129"/>
      <c r="L450" s="132"/>
      <c r="M450" s="132"/>
      <c r="N450" s="132"/>
    </row>
    <row r="451" ht="15.75" customHeight="1">
      <c r="I451" s="129"/>
      <c r="L451" s="132"/>
      <c r="M451" s="132"/>
      <c r="N451" s="132"/>
    </row>
    <row r="452" ht="15.75" customHeight="1">
      <c r="I452" s="129"/>
      <c r="L452" s="132"/>
      <c r="M452" s="132"/>
      <c r="N452" s="132"/>
    </row>
    <row r="453" ht="15.75" customHeight="1">
      <c r="I453" s="129"/>
      <c r="L453" s="132"/>
      <c r="M453" s="132"/>
      <c r="N453" s="132"/>
    </row>
    <row r="454" ht="15.75" customHeight="1">
      <c r="I454" s="129"/>
      <c r="L454" s="132"/>
      <c r="M454" s="132"/>
      <c r="N454" s="132"/>
    </row>
    <row r="455" ht="15.75" customHeight="1">
      <c r="I455" s="129"/>
      <c r="L455" s="132"/>
      <c r="M455" s="132"/>
      <c r="N455" s="132"/>
    </row>
    <row r="456" ht="15.75" customHeight="1">
      <c r="I456" s="129"/>
      <c r="L456" s="132"/>
      <c r="M456" s="132"/>
      <c r="N456" s="132"/>
    </row>
    <row r="457" ht="15.75" customHeight="1">
      <c r="I457" s="129"/>
      <c r="L457" s="132"/>
      <c r="M457" s="132"/>
      <c r="N457" s="132"/>
    </row>
    <row r="458" ht="15.75" customHeight="1">
      <c r="I458" s="129"/>
      <c r="L458" s="132"/>
      <c r="M458" s="132"/>
      <c r="N458" s="132"/>
    </row>
    <row r="459" ht="15.75" customHeight="1">
      <c r="I459" s="129"/>
      <c r="L459" s="132"/>
      <c r="M459" s="132"/>
      <c r="N459" s="132"/>
    </row>
    <row r="460" ht="15.75" customHeight="1">
      <c r="I460" s="129"/>
      <c r="L460" s="132"/>
      <c r="M460" s="132"/>
      <c r="N460" s="132"/>
    </row>
    <row r="461" ht="15.75" customHeight="1">
      <c r="I461" s="129"/>
      <c r="L461" s="132"/>
      <c r="M461" s="132"/>
      <c r="N461" s="132"/>
    </row>
    <row r="462" ht="15.75" customHeight="1">
      <c r="I462" s="129"/>
      <c r="L462" s="132"/>
      <c r="M462" s="132"/>
      <c r="N462" s="132"/>
    </row>
    <row r="463" ht="15.75" customHeight="1">
      <c r="I463" s="129"/>
      <c r="L463" s="132"/>
      <c r="M463" s="132"/>
      <c r="N463" s="132"/>
    </row>
    <row r="464" ht="15.75" customHeight="1">
      <c r="I464" s="129"/>
      <c r="L464" s="132"/>
      <c r="M464" s="132"/>
      <c r="N464" s="132"/>
    </row>
    <row r="465" ht="15.75" customHeight="1">
      <c r="I465" s="129"/>
      <c r="L465" s="132"/>
      <c r="M465" s="132"/>
      <c r="N465" s="132"/>
    </row>
    <row r="466" ht="15.75" customHeight="1">
      <c r="I466" s="129"/>
      <c r="L466" s="132"/>
      <c r="M466" s="132"/>
      <c r="N466" s="132"/>
    </row>
    <row r="467" ht="15.75" customHeight="1">
      <c r="I467" s="129"/>
      <c r="L467" s="132"/>
      <c r="M467" s="132"/>
      <c r="N467" s="132"/>
    </row>
    <row r="468" ht="15.75" customHeight="1">
      <c r="I468" s="129"/>
      <c r="L468" s="132"/>
      <c r="M468" s="132"/>
      <c r="N468" s="132"/>
    </row>
    <row r="469" ht="15.75" customHeight="1">
      <c r="I469" s="129"/>
      <c r="L469" s="132"/>
      <c r="M469" s="132"/>
      <c r="N469" s="132"/>
    </row>
    <row r="470" ht="15.75" customHeight="1">
      <c r="I470" s="129"/>
      <c r="L470" s="132"/>
      <c r="M470" s="132"/>
      <c r="N470" s="132"/>
    </row>
    <row r="471" ht="15.75" customHeight="1">
      <c r="I471" s="129"/>
      <c r="L471" s="132"/>
      <c r="M471" s="132"/>
      <c r="N471" s="132"/>
    </row>
    <row r="472" ht="15.75" customHeight="1">
      <c r="I472" s="129"/>
      <c r="L472" s="132"/>
      <c r="M472" s="132"/>
      <c r="N472" s="132"/>
    </row>
    <row r="473" ht="15.75" customHeight="1">
      <c r="I473" s="129"/>
      <c r="L473" s="132"/>
      <c r="M473" s="132"/>
      <c r="N473" s="132"/>
    </row>
    <row r="474" ht="15.75" customHeight="1">
      <c r="I474" s="129"/>
      <c r="L474" s="132"/>
      <c r="M474" s="132"/>
      <c r="N474" s="132"/>
    </row>
    <row r="475" ht="15.75" customHeight="1">
      <c r="I475" s="129"/>
      <c r="L475" s="132"/>
      <c r="M475" s="132"/>
      <c r="N475" s="132"/>
    </row>
    <row r="476" ht="15.75" customHeight="1">
      <c r="I476" s="129"/>
      <c r="L476" s="132"/>
      <c r="M476" s="132"/>
      <c r="N476" s="132"/>
    </row>
    <row r="477" ht="15.75" customHeight="1">
      <c r="I477" s="129"/>
      <c r="L477" s="132"/>
      <c r="M477" s="132"/>
      <c r="N477" s="132"/>
    </row>
    <row r="478" ht="15.75" customHeight="1">
      <c r="I478" s="129"/>
      <c r="L478" s="132"/>
      <c r="M478" s="132"/>
      <c r="N478" s="132"/>
    </row>
    <row r="479" ht="15.75" customHeight="1">
      <c r="I479" s="129"/>
      <c r="L479" s="132"/>
      <c r="M479" s="132"/>
      <c r="N479" s="132"/>
    </row>
    <row r="480" ht="15.75" customHeight="1">
      <c r="I480" s="129"/>
      <c r="L480" s="132"/>
      <c r="M480" s="132"/>
      <c r="N480" s="132"/>
    </row>
    <row r="481" ht="15.75" customHeight="1">
      <c r="I481" s="129"/>
      <c r="L481" s="132"/>
      <c r="M481" s="132"/>
      <c r="N481" s="132"/>
    </row>
    <row r="482" ht="15.75" customHeight="1">
      <c r="I482" s="129"/>
      <c r="L482" s="132"/>
      <c r="M482" s="132"/>
      <c r="N482" s="132"/>
    </row>
    <row r="483" ht="15.75" customHeight="1">
      <c r="I483" s="129"/>
      <c r="L483" s="132"/>
      <c r="M483" s="132"/>
      <c r="N483" s="132"/>
    </row>
    <row r="484" ht="15.75" customHeight="1">
      <c r="I484" s="129"/>
      <c r="L484" s="132"/>
      <c r="M484" s="132"/>
      <c r="N484" s="132"/>
    </row>
    <row r="485" ht="15.75" customHeight="1">
      <c r="I485" s="129"/>
      <c r="L485" s="132"/>
      <c r="M485" s="132"/>
      <c r="N485" s="132"/>
    </row>
    <row r="486" ht="15.75" customHeight="1">
      <c r="I486" s="129"/>
      <c r="L486" s="132"/>
      <c r="M486" s="132"/>
      <c r="N486" s="132"/>
    </row>
    <row r="487" ht="15.75" customHeight="1">
      <c r="I487" s="129"/>
      <c r="L487" s="132"/>
      <c r="M487" s="132"/>
      <c r="N487" s="132"/>
    </row>
    <row r="488" ht="15.75" customHeight="1">
      <c r="I488" s="129"/>
      <c r="L488" s="132"/>
      <c r="M488" s="132"/>
      <c r="N488" s="132"/>
    </row>
    <row r="489" ht="15.75" customHeight="1">
      <c r="I489" s="129"/>
      <c r="L489" s="132"/>
      <c r="M489" s="132"/>
      <c r="N489" s="132"/>
    </row>
    <row r="490" ht="15.75" customHeight="1">
      <c r="I490" s="129"/>
      <c r="L490" s="132"/>
      <c r="M490" s="132"/>
      <c r="N490" s="132"/>
    </row>
    <row r="491" ht="15.75" customHeight="1">
      <c r="I491" s="129"/>
      <c r="L491" s="132"/>
      <c r="M491" s="132"/>
      <c r="N491" s="132"/>
    </row>
    <row r="492" ht="15.75" customHeight="1">
      <c r="I492" s="129"/>
      <c r="L492" s="132"/>
      <c r="M492" s="132"/>
      <c r="N492" s="132"/>
    </row>
    <row r="493" ht="15.75" customHeight="1">
      <c r="I493" s="129"/>
      <c r="L493" s="132"/>
      <c r="M493" s="132"/>
      <c r="N493" s="132"/>
    </row>
    <row r="494" ht="15.75" customHeight="1">
      <c r="I494" s="129"/>
      <c r="L494" s="132"/>
      <c r="M494" s="132"/>
      <c r="N494" s="132"/>
    </row>
    <row r="495" ht="15.75" customHeight="1">
      <c r="I495" s="129"/>
      <c r="L495" s="132"/>
      <c r="M495" s="132"/>
      <c r="N495" s="132"/>
    </row>
    <row r="496" ht="15.75" customHeight="1">
      <c r="I496" s="129"/>
      <c r="L496" s="132"/>
      <c r="M496" s="132"/>
      <c r="N496" s="132"/>
    </row>
    <row r="497" ht="15.75" customHeight="1">
      <c r="I497" s="129"/>
      <c r="L497" s="132"/>
      <c r="M497" s="132"/>
      <c r="N497" s="132"/>
    </row>
    <row r="498" ht="15.75" customHeight="1">
      <c r="I498" s="129"/>
      <c r="L498" s="132"/>
      <c r="M498" s="132"/>
      <c r="N498" s="132"/>
    </row>
    <row r="499" ht="15.75" customHeight="1">
      <c r="I499" s="129"/>
      <c r="L499" s="132"/>
      <c r="M499" s="132"/>
      <c r="N499" s="132"/>
    </row>
    <row r="500" ht="15.75" customHeight="1">
      <c r="I500" s="129"/>
      <c r="L500" s="132"/>
      <c r="M500" s="132"/>
      <c r="N500" s="132"/>
    </row>
    <row r="501" ht="15.75" customHeight="1">
      <c r="I501" s="129"/>
      <c r="L501" s="132"/>
      <c r="M501" s="132"/>
      <c r="N501" s="132"/>
    </row>
    <row r="502" ht="15.75" customHeight="1">
      <c r="I502" s="129"/>
      <c r="L502" s="132"/>
      <c r="M502" s="132"/>
      <c r="N502" s="132"/>
    </row>
    <row r="503" ht="15.75" customHeight="1">
      <c r="I503" s="129"/>
      <c r="L503" s="132"/>
      <c r="M503" s="132"/>
      <c r="N503" s="132"/>
    </row>
    <row r="504" ht="15.75" customHeight="1">
      <c r="I504" s="129"/>
      <c r="L504" s="132"/>
      <c r="M504" s="132"/>
      <c r="N504" s="132"/>
    </row>
    <row r="505" ht="15.75" customHeight="1">
      <c r="I505" s="129"/>
      <c r="L505" s="132"/>
      <c r="M505" s="132"/>
      <c r="N505" s="132"/>
    </row>
    <row r="506" ht="15.75" customHeight="1">
      <c r="I506" s="129"/>
      <c r="L506" s="132"/>
      <c r="M506" s="132"/>
      <c r="N506" s="132"/>
    </row>
    <row r="507" ht="15.75" customHeight="1">
      <c r="I507" s="129"/>
      <c r="L507" s="132"/>
      <c r="M507" s="132"/>
      <c r="N507" s="132"/>
    </row>
    <row r="508" ht="15.75" customHeight="1">
      <c r="I508" s="129"/>
      <c r="L508" s="132"/>
      <c r="M508" s="132"/>
      <c r="N508" s="132"/>
    </row>
    <row r="509" ht="15.75" customHeight="1">
      <c r="I509" s="129"/>
      <c r="L509" s="132"/>
      <c r="M509" s="132"/>
      <c r="N509" s="132"/>
    </row>
    <row r="510" ht="15.75" customHeight="1">
      <c r="I510" s="129"/>
      <c r="L510" s="132"/>
      <c r="M510" s="132"/>
      <c r="N510" s="132"/>
    </row>
    <row r="511" ht="15.75" customHeight="1">
      <c r="I511" s="129"/>
      <c r="L511" s="132"/>
      <c r="M511" s="132"/>
      <c r="N511" s="132"/>
    </row>
    <row r="512" ht="15.75" customHeight="1">
      <c r="I512" s="129"/>
      <c r="L512" s="132"/>
      <c r="M512" s="132"/>
      <c r="N512" s="132"/>
    </row>
    <row r="513" ht="15.75" customHeight="1">
      <c r="I513" s="129"/>
      <c r="L513" s="132"/>
      <c r="M513" s="132"/>
      <c r="N513" s="132"/>
    </row>
    <row r="514" ht="15.75" customHeight="1">
      <c r="I514" s="129"/>
      <c r="L514" s="132"/>
      <c r="M514" s="132"/>
      <c r="N514" s="132"/>
    </row>
    <row r="515" ht="15.75" customHeight="1">
      <c r="I515" s="129"/>
      <c r="L515" s="132"/>
      <c r="M515" s="132"/>
      <c r="N515" s="132"/>
    </row>
    <row r="516" ht="15.75" customHeight="1">
      <c r="I516" s="129"/>
      <c r="L516" s="132"/>
      <c r="M516" s="132"/>
      <c r="N516" s="132"/>
    </row>
    <row r="517" ht="15.75" customHeight="1">
      <c r="I517" s="129"/>
      <c r="L517" s="132"/>
      <c r="M517" s="132"/>
      <c r="N517" s="132"/>
    </row>
    <row r="518" ht="15.75" customHeight="1">
      <c r="I518" s="129"/>
      <c r="L518" s="132"/>
      <c r="M518" s="132"/>
      <c r="N518" s="132"/>
    </row>
    <row r="519" ht="15.75" customHeight="1">
      <c r="I519" s="129"/>
      <c r="L519" s="132"/>
      <c r="M519" s="132"/>
      <c r="N519" s="132"/>
    </row>
    <row r="520" ht="15.75" customHeight="1">
      <c r="I520" s="129"/>
      <c r="L520" s="132"/>
      <c r="M520" s="132"/>
      <c r="N520" s="132"/>
    </row>
    <row r="521" ht="15.75" customHeight="1">
      <c r="I521" s="129"/>
      <c r="L521" s="132"/>
      <c r="M521" s="132"/>
      <c r="N521" s="132"/>
    </row>
    <row r="522" ht="15.75" customHeight="1">
      <c r="I522" s="129"/>
      <c r="L522" s="132"/>
      <c r="M522" s="132"/>
      <c r="N522" s="132"/>
    </row>
    <row r="523" ht="15.75" customHeight="1">
      <c r="I523" s="129"/>
      <c r="L523" s="132"/>
      <c r="M523" s="132"/>
      <c r="N523" s="132"/>
    </row>
    <row r="524" ht="15.75" customHeight="1">
      <c r="I524" s="129"/>
      <c r="L524" s="132"/>
      <c r="M524" s="132"/>
      <c r="N524" s="132"/>
    </row>
    <row r="525" ht="15.75" customHeight="1">
      <c r="I525" s="129"/>
      <c r="L525" s="132"/>
      <c r="M525" s="132"/>
      <c r="N525" s="132"/>
    </row>
    <row r="526" ht="15.75" customHeight="1">
      <c r="I526" s="129"/>
      <c r="L526" s="132"/>
      <c r="M526" s="132"/>
      <c r="N526" s="132"/>
    </row>
    <row r="527" ht="15.75" customHeight="1">
      <c r="I527" s="129"/>
      <c r="L527" s="132"/>
      <c r="M527" s="132"/>
      <c r="N527" s="132"/>
    </row>
    <row r="528" ht="15.75" customHeight="1">
      <c r="I528" s="129"/>
      <c r="L528" s="132"/>
      <c r="M528" s="132"/>
      <c r="N528" s="132"/>
    </row>
    <row r="529" ht="15.75" customHeight="1">
      <c r="I529" s="129"/>
      <c r="L529" s="132"/>
      <c r="M529" s="132"/>
      <c r="N529" s="132"/>
    </row>
    <row r="530" ht="15.75" customHeight="1">
      <c r="I530" s="129"/>
      <c r="L530" s="132"/>
      <c r="M530" s="132"/>
      <c r="N530" s="132"/>
    </row>
    <row r="531" ht="15.75" customHeight="1">
      <c r="I531" s="129"/>
      <c r="L531" s="132"/>
      <c r="M531" s="132"/>
      <c r="N531" s="132"/>
    </row>
    <row r="532" ht="15.75" customHeight="1">
      <c r="I532" s="129"/>
      <c r="L532" s="132"/>
      <c r="M532" s="132"/>
      <c r="N532" s="132"/>
    </row>
    <row r="533" ht="15.75" customHeight="1">
      <c r="I533" s="129"/>
      <c r="L533" s="132"/>
      <c r="M533" s="132"/>
      <c r="N533" s="132"/>
    </row>
    <row r="534" ht="15.75" customHeight="1">
      <c r="I534" s="129"/>
      <c r="L534" s="132"/>
      <c r="M534" s="132"/>
      <c r="N534" s="132"/>
    </row>
    <row r="535" ht="15.75" customHeight="1">
      <c r="I535" s="129"/>
      <c r="L535" s="132"/>
      <c r="M535" s="132"/>
      <c r="N535" s="132"/>
    </row>
    <row r="536" ht="15.75" customHeight="1">
      <c r="I536" s="129"/>
      <c r="L536" s="132"/>
      <c r="M536" s="132"/>
      <c r="N536" s="132"/>
    </row>
    <row r="537" ht="15.75" customHeight="1">
      <c r="I537" s="129"/>
      <c r="L537" s="132"/>
      <c r="M537" s="132"/>
      <c r="N537" s="132"/>
    </row>
    <row r="538" ht="15.75" customHeight="1">
      <c r="I538" s="129"/>
      <c r="L538" s="132"/>
      <c r="M538" s="132"/>
      <c r="N538" s="132"/>
    </row>
    <row r="539" ht="15.75" customHeight="1">
      <c r="I539" s="129"/>
      <c r="L539" s="132"/>
      <c r="M539" s="132"/>
      <c r="N539" s="132"/>
    </row>
    <row r="540" ht="15.75" customHeight="1">
      <c r="I540" s="129"/>
      <c r="L540" s="132"/>
      <c r="M540" s="132"/>
      <c r="N540" s="132"/>
    </row>
    <row r="541" ht="15.75" customHeight="1">
      <c r="I541" s="129"/>
      <c r="L541" s="132"/>
      <c r="M541" s="132"/>
      <c r="N541" s="132"/>
    </row>
    <row r="542" ht="15.75" customHeight="1">
      <c r="I542" s="129"/>
      <c r="L542" s="132"/>
      <c r="M542" s="132"/>
      <c r="N542" s="132"/>
    </row>
    <row r="543" ht="15.75" customHeight="1">
      <c r="I543" s="129"/>
      <c r="L543" s="132"/>
      <c r="M543" s="132"/>
      <c r="N543" s="132"/>
    </row>
    <row r="544" ht="15.75" customHeight="1">
      <c r="I544" s="129"/>
      <c r="L544" s="132"/>
      <c r="M544" s="132"/>
      <c r="N544" s="132"/>
    </row>
    <row r="545" ht="15.75" customHeight="1">
      <c r="I545" s="129"/>
      <c r="L545" s="132"/>
      <c r="M545" s="132"/>
      <c r="N545" s="132"/>
    </row>
    <row r="546" ht="15.75" customHeight="1">
      <c r="I546" s="129"/>
      <c r="L546" s="132"/>
      <c r="M546" s="132"/>
      <c r="N546" s="132"/>
    </row>
    <row r="547" ht="15.75" customHeight="1">
      <c r="I547" s="129"/>
      <c r="L547" s="132"/>
      <c r="M547" s="132"/>
      <c r="N547" s="132"/>
    </row>
    <row r="548" ht="15.75" customHeight="1">
      <c r="I548" s="129"/>
      <c r="L548" s="132"/>
      <c r="M548" s="132"/>
      <c r="N548" s="132"/>
    </row>
    <row r="549" ht="15.75" customHeight="1">
      <c r="I549" s="129"/>
      <c r="L549" s="132"/>
      <c r="M549" s="132"/>
      <c r="N549" s="132"/>
    </row>
    <row r="550" ht="15.75" customHeight="1">
      <c r="I550" s="129"/>
      <c r="L550" s="132"/>
      <c r="M550" s="132"/>
      <c r="N550" s="132"/>
    </row>
    <row r="551" ht="15.75" customHeight="1">
      <c r="I551" s="129"/>
      <c r="L551" s="132"/>
      <c r="M551" s="132"/>
      <c r="N551" s="132"/>
    </row>
    <row r="552" ht="15.75" customHeight="1">
      <c r="I552" s="129"/>
      <c r="L552" s="132"/>
      <c r="M552" s="132"/>
      <c r="N552" s="132"/>
    </row>
    <row r="553" ht="15.75" customHeight="1">
      <c r="I553" s="129"/>
      <c r="L553" s="132"/>
      <c r="M553" s="132"/>
      <c r="N553" s="132"/>
    </row>
    <row r="554" ht="15.75" customHeight="1">
      <c r="I554" s="129"/>
      <c r="L554" s="132"/>
      <c r="M554" s="132"/>
      <c r="N554" s="132"/>
    </row>
    <row r="555" ht="15.75" customHeight="1">
      <c r="I555" s="129"/>
      <c r="L555" s="132"/>
      <c r="M555" s="132"/>
      <c r="N555" s="132"/>
    </row>
    <row r="556" ht="15.75" customHeight="1">
      <c r="I556" s="129"/>
      <c r="L556" s="132"/>
      <c r="M556" s="132"/>
      <c r="N556" s="132"/>
    </row>
    <row r="557" ht="15.75" customHeight="1">
      <c r="I557" s="129"/>
      <c r="L557" s="132"/>
      <c r="M557" s="132"/>
      <c r="N557" s="132"/>
    </row>
    <row r="558" ht="15.75" customHeight="1">
      <c r="I558" s="129"/>
      <c r="L558" s="132"/>
      <c r="M558" s="132"/>
      <c r="N558" s="132"/>
    </row>
    <row r="559" ht="15.75" customHeight="1">
      <c r="I559" s="129"/>
      <c r="L559" s="132"/>
      <c r="M559" s="132"/>
      <c r="N559" s="132"/>
    </row>
    <row r="560" ht="15.75" customHeight="1">
      <c r="I560" s="129"/>
      <c r="L560" s="132"/>
      <c r="M560" s="132"/>
      <c r="N560" s="132"/>
    </row>
    <row r="561" ht="15.75" customHeight="1">
      <c r="I561" s="129"/>
      <c r="L561" s="132"/>
      <c r="M561" s="132"/>
      <c r="N561" s="132"/>
    </row>
    <row r="562" ht="15.75" customHeight="1">
      <c r="I562" s="129"/>
      <c r="L562" s="132"/>
      <c r="M562" s="132"/>
      <c r="N562" s="132"/>
    </row>
    <row r="563" ht="15.75" customHeight="1">
      <c r="I563" s="129"/>
      <c r="L563" s="132"/>
      <c r="M563" s="132"/>
      <c r="N563" s="132"/>
    </row>
    <row r="564" ht="15.75" customHeight="1">
      <c r="I564" s="129"/>
      <c r="L564" s="132"/>
      <c r="M564" s="132"/>
      <c r="N564" s="132"/>
    </row>
    <row r="565" ht="15.75" customHeight="1">
      <c r="I565" s="129"/>
      <c r="L565" s="132"/>
      <c r="M565" s="132"/>
      <c r="N565" s="132"/>
    </row>
    <row r="566" ht="15.75" customHeight="1">
      <c r="I566" s="129"/>
      <c r="L566" s="132"/>
      <c r="M566" s="132"/>
      <c r="N566" s="132"/>
    </row>
    <row r="567" ht="15.75" customHeight="1">
      <c r="I567" s="129"/>
      <c r="L567" s="132"/>
      <c r="M567" s="132"/>
      <c r="N567" s="132"/>
    </row>
    <row r="568" ht="15.75" customHeight="1">
      <c r="I568" s="129"/>
      <c r="L568" s="132"/>
      <c r="M568" s="132"/>
      <c r="N568" s="132"/>
    </row>
    <row r="569" ht="15.75" customHeight="1">
      <c r="I569" s="129"/>
      <c r="L569" s="132"/>
      <c r="M569" s="132"/>
      <c r="N569" s="132"/>
    </row>
    <row r="570" ht="15.75" customHeight="1">
      <c r="I570" s="129"/>
      <c r="L570" s="132"/>
      <c r="M570" s="132"/>
      <c r="N570" s="132"/>
    </row>
    <row r="571" ht="15.75" customHeight="1">
      <c r="I571" s="129"/>
      <c r="L571" s="132"/>
      <c r="M571" s="132"/>
      <c r="N571" s="132"/>
    </row>
    <row r="572" ht="15.75" customHeight="1">
      <c r="I572" s="129"/>
      <c r="L572" s="132"/>
      <c r="M572" s="132"/>
      <c r="N572" s="132"/>
    </row>
    <row r="573" ht="15.75" customHeight="1">
      <c r="I573" s="129"/>
      <c r="L573" s="132"/>
      <c r="M573" s="132"/>
      <c r="N573" s="132"/>
    </row>
    <row r="574" ht="15.75" customHeight="1">
      <c r="I574" s="129"/>
      <c r="L574" s="132"/>
      <c r="M574" s="132"/>
      <c r="N574" s="132"/>
    </row>
    <row r="575" ht="15.75" customHeight="1">
      <c r="I575" s="129"/>
      <c r="L575" s="132"/>
      <c r="M575" s="132"/>
      <c r="N575" s="132"/>
    </row>
    <row r="576" ht="15.75" customHeight="1">
      <c r="I576" s="129"/>
      <c r="L576" s="132"/>
      <c r="M576" s="132"/>
      <c r="N576" s="132"/>
    </row>
    <row r="577" ht="15.75" customHeight="1">
      <c r="I577" s="129"/>
      <c r="L577" s="132"/>
      <c r="M577" s="132"/>
      <c r="N577" s="132"/>
    </row>
    <row r="578" ht="15.75" customHeight="1">
      <c r="I578" s="129"/>
      <c r="L578" s="132"/>
      <c r="M578" s="132"/>
      <c r="N578" s="132"/>
    </row>
    <row r="579" ht="15.75" customHeight="1">
      <c r="I579" s="129"/>
      <c r="L579" s="132"/>
      <c r="M579" s="132"/>
      <c r="N579" s="132"/>
    </row>
    <row r="580" ht="15.75" customHeight="1">
      <c r="I580" s="129"/>
      <c r="L580" s="132"/>
      <c r="M580" s="132"/>
      <c r="N580" s="132"/>
    </row>
    <row r="581" ht="15.75" customHeight="1">
      <c r="I581" s="129"/>
      <c r="L581" s="132"/>
      <c r="M581" s="132"/>
      <c r="N581" s="132"/>
    </row>
    <row r="582" ht="15.75" customHeight="1">
      <c r="I582" s="129"/>
      <c r="L582" s="132"/>
      <c r="M582" s="132"/>
      <c r="N582" s="132"/>
    </row>
    <row r="583" ht="15.75" customHeight="1">
      <c r="I583" s="129"/>
      <c r="L583" s="132"/>
      <c r="M583" s="132"/>
      <c r="N583" s="132"/>
    </row>
    <row r="584" ht="15.75" customHeight="1">
      <c r="I584" s="129"/>
      <c r="L584" s="132"/>
      <c r="M584" s="132"/>
      <c r="N584" s="132"/>
    </row>
    <row r="585" ht="15.75" customHeight="1">
      <c r="I585" s="129"/>
      <c r="L585" s="132"/>
      <c r="M585" s="132"/>
      <c r="N585" s="132"/>
    </row>
    <row r="586" ht="15.75" customHeight="1">
      <c r="I586" s="129"/>
      <c r="L586" s="132"/>
      <c r="M586" s="132"/>
      <c r="N586" s="132"/>
    </row>
    <row r="587" ht="15.75" customHeight="1">
      <c r="I587" s="129"/>
      <c r="L587" s="132"/>
      <c r="M587" s="132"/>
      <c r="N587" s="132"/>
    </row>
    <row r="588" ht="15.75" customHeight="1">
      <c r="I588" s="129"/>
      <c r="L588" s="132"/>
      <c r="M588" s="132"/>
      <c r="N588" s="132"/>
    </row>
    <row r="589" ht="15.75" customHeight="1">
      <c r="I589" s="129"/>
      <c r="L589" s="132"/>
      <c r="M589" s="132"/>
      <c r="N589" s="132"/>
    </row>
    <row r="590" ht="15.75" customHeight="1">
      <c r="I590" s="129"/>
      <c r="L590" s="132"/>
      <c r="M590" s="132"/>
      <c r="N590" s="132"/>
    </row>
    <row r="591" ht="15.75" customHeight="1">
      <c r="I591" s="129"/>
      <c r="L591" s="132"/>
      <c r="M591" s="132"/>
      <c r="N591" s="132"/>
    </row>
    <row r="592" ht="15.75" customHeight="1">
      <c r="I592" s="129"/>
      <c r="L592" s="132"/>
      <c r="M592" s="132"/>
      <c r="N592" s="132"/>
    </row>
    <row r="593" ht="15.75" customHeight="1">
      <c r="I593" s="129"/>
      <c r="L593" s="132"/>
      <c r="M593" s="132"/>
      <c r="N593" s="132"/>
    </row>
    <row r="594" ht="15.75" customHeight="1">
      <c r="I594" s="129"/>
      <c r="L594" s="132"/>
      <c r="M594" s="132"/>
      <c r="N594" s="132"/>
    </row>
    <row r="595" ht="15.75" customHeight="1">
      <c r="I595" s="129"/>
      <c r="L595" s="132"/>
      <c r="M595" s="132"/>
      <c r="N595" s="132"/>
    </row>
    <row r="596" ht="15.75" customHeight="1">
      <c r="I596" s="129"/>
      <c r="L596" s="132"/>
      <c r="M596" s="132"/>
      <c r="N596" s="132"/>
    </row>
    <row r="597" ht="15.75" customHeight="1">
      <c r="I597" s="129"/>
      <c r="L597" s="132"/>
      <c r="M597" s="132"/>
      <c r="N597" s="132"/>
    </row>
    <row r="598" ht="15.75" customHeight="1">
      <c r="I598" s="129"/>
      <c r="L598" s="132"/>
      <c r="M598" s="132"/>
      <c r="N598" s="132"/>
    </row>
    <row r="599" ht="15.75" customHeight="1">
      <c r="I599" s="129"/>
      <c r="L599" s="132"/>
      <c r="M599" s="132"/>
      <c r="N599" s="132"/>
    </row>
    <row r="600" ht="15.75" customHeight="1">
      <c r="I600" s="129"/>
      <c r="L600" s="132"/>
      <c r="M600" s="132"/>
      <c r="N600" s="132"/>
    </row>
    <row r="601" ht="15.75" customHeight="1">
      <c r="I601" s="129"/>
      <c r="L601" s="132"/>
      <c r="M601" s="132"/>
      <c r="N601" s="132"/>
    </row>
    <row r="602" ht="15.75" customHeight="1">
      <c r="I602" s="129"/>
      <c r="L602" s="132"/>
      <c r="M602" s="132"/>
      <c r="N602" s="132"/>
    </row>
    <row r="603" ht="15.75" customHeight="1">
      <c r="I603" s="129"/>
      <c r="L603" s="132"/>
      <c r="M603" s="132"/>
      <c r="N603" s="132"/>
    </row>
    <row r="604" ht="15.75" customHeight="1">
      <c r="I604" s="129"/>
      <c r="L604" s="132"/>
      <c r="M604" s="132"/>
      <c r="N604" s="132"/>
    </row>
    <row r="605" ht="15.75" customHeight="1">
      <c r="I605" s="129"/>
      <c r="L605" s="132"/>
      <c r="M605" s="132"/>
      <c r="N605" s="132"/>
    </row>
    <row r="606" ht="15.75" customHeight="1">
      <c r="I606" s="129"/>
      <c r="L606" s="132"/>
      <c r="M606" s="132"/>
      <c r="N606" s="132"/>
    </row>
    <row r="607" ht="15.75" customHeight="1">
      <c r="I607" s="129"/>
      <c r="L607" s="132"/>
      <c r="M607" s="132"/>
      <c r="N607" s="132"/>
    </row>
    <row r="608" ht="15.75" customHeight="1">
      <c r="I608" s="129"/>
      <c r="L608" s="132"/>
      <c r="M608" s="132"/>
      <c r="N608" s="132"/>
    </row>
    <row r="609" ht="15.75" customHeight="1">
      <c r="I609" s="129"/>
      <c r="L609" s="132"/>
      <c r="M609" s="132"/>
      <c r="N609" s="132"/>
    </row>
    <row r="610" ht="15.75" customHeight="1">
      <c r="I610" s="129"/>
      <c r="L610" s="132"/>
      <c r="M610" s="132"/>
      <c r="N610" s="132"/>
    </row>
    <row r="611" ht="15.75" customHeight="1">
      <c r="I611" s="129"/>
      <c r="L611" s="132"/>
      <c r="M611" s="132"/>
      <c r="N611" s="132"/>
    </row>
    <row r="612" ht="15.75" customHeight="1">
      <c r="I612" s="129"/>
      <c r="L612" s="132"/>
      <c r="M612" s="132"/>
      <c r="N612" s="132"/>
    </row>
    <row r="613" ht="15.75" customHeight="1">
      <c r="I613" s="129"/>
      <c r="L613" s="132"/>
      <c r="M613" s="132"/>
      <c r="N613" s="132"/>
    </row>
    <row r="614" ht="15.75" customHeight="1">
      <c r="I614" s="129"/>
      <c r="L614" s="132"/>
      <c r="M614" s="132"/>
      <c r="N614" s="132"/>
    </row>
    <row r="615" ht="15.75" customHeight="1">
      <c r="I615" s="129"/>
      <c r="L615" s="132"/>
      <c r="M615" s="132"/>
      <c r="N615" s="132"/>
    </row>
    <row r="616" ht="15.75" customHeight="1">
      <c r="I616" s="129"/>
      <c r="L616" s="132"/>
      <c r="M616" s="132"/>
      <c r="N616" s="132"/>
    </row>
    <row r="617" ht="15.75" customHeight="1">
      <c r="I617" s="129"/>
      <c r="L617" s="132"/>
      <c r="M617" s="132"/>
      <c r="N617" s="132"/>
    </row>
    <row r="618" ht="15.75" customHeight="1">
      <c r="I618" s="129"/>
      <c r="L618" s="132"/>
      <c r="M618" s="132"/>
      <c r="N618" s="132"/>
    </row>
    <row r="619" ht="15.75" customHeight="1">
      <c r="I619" s="129"/>
      <c r="L619" s="132"/>
      <c r="M619" s="132"/>
      <c r="N619" s="132"/>
    </row>
    <row r="620" ht="15.75" customHeight="1">
      <c r="I620" s="129"/>
      <c r="L620" s="132"/>
      <c r="M620" s="132"/>
      <c r="N620" s="132"/>
    </row>
    <row r="621" ht="15.75" customHeight="1">
      <c r="I621" s="129"/>
      <c r="L621" s="132"/>
      <c r="M621" s="132"/>
      <c r="N621" s="132"/>
    </row>
    <row r="622" ht="15.75" customHeight="1">
      <c r="I622" s="129"/>
      <c r="L622" s="132"/>
      <c r="M622" s="132"/>
      <c r="N622" s="132"/>
    </row>
    <row r="623" ht="15.75" customHeight="1">
      <c r="I623" s="129"/>
      <c r="L623" s="132"/>
      <c r="M623" s="132"/>
      <c r="N623" s="132"/>
    </row>
    <row r="624" ht="15.75" customHeight="1">
      <c r="I624" s="129"/>
      <c r="L624" s="132"/>
      <c r="M624" s="132"/>
      <c r="N624" s="132"/>
    </row>
    <row r="625" ht="15.75" customHeight="1">
      <c r="I625" s="129"/>
      <c r="L625" s="132"/>
      <c r="M625" s="132"/>
      <c r="N625" s="132"/>
    </row>
    <row r="626" ht="15.75" customHeight="1">
      <c r="I626" s="129"/>
      <c r="L626" s="132"/>
      <c r="M626" s="132"/>
      <c r="N626" s="132"/>
    </row>
    <row r="627" ht="15.75" customHeight="1">
      <c r="I627" s="129"/>
      <c r="L627" s="132"/>
      <c r="M627" s="132"/>
      <c r="N627" s="132"/>
    </row>
    <row r="628" ht="15.75" customHeight="1">
      <c r="I628" s="129"/>
      <c r="L628" s="132"/>
      <c r="M628" s="132"/>
      <c r="N628" s="132"/>
    </row>
    <row r="629" ht="15.75" customHeight="1">
      <c r="I629" s="129"/>
      <c r="L629" s="132"/>
      <c r="M629" s="132"/>
      <c r="N629" s="132"/>
    </row>
    <row r="630" ht="15.75" customHeight="1">
      <c r="I630" s="129"/>
      <c r="L630" s="132"/>
      <c r="M630" s="132"/>
      <c r="N630" s="132"/>
    </row>
    <row r="631" ht="15.75" customHeight="1">
      <c r="I631" s="129"/>
      <c r="L631" s="132"/>
      <c r="M631" s="132"/>
      <c r="N631" s="132"/>
    </row>
    <row r="632" ht="15.75" customHeight="1">
      <c r="I632" s="129"/>
      <c r="L632" s="132"/>
      <c r="M632" s="132"/>
      <c r="N632" s="132"/>
    </row>
    <row r="633" ht="15.75" customHeight="1">
      <c r="I633" s="129"/>
      <c r="L633" s="132"/>
      <c r="M633" s="132"/>
      <c r="N633" s="132"/>
    </row>
    <row r="634" ht="15.75" customHeight="1">
      <c r="I634" s="129"/>
      <c r="L634" s="132"/>
      <c r="M634" s="132"/>
      <c r="N634" s="132"/>
    </row>
    <row r="635" ht="15.75" customHeight="1">
      <c r="I635" s="129"/>
      <c r="L635" s="132"/>
      <c r="M635" s="132"/>
      <c r="N635" s="132"/>
    </row>
    <row r="636" ht="15.75" customHeight="1">
      <c r="I636" s="129"/>
      <c r="L636" s="132"/>
      <c r="M636" s="132"/>
      <c r="N636" s="132"/>
    </row>
    <row r="637" ht="15.75" customHeight="1">
      <c r="I637" s="129"/>
      <c r="L637" s="132"/>
      <c r="M637" s="132"/>
      <c r="N637" s="132"/>
    </row>
    <row r="638" ht="15.75" customHeight="1">
      <c r="I638" s="129"/>
      <c r="L638" s="132"/>
      <c r="M638" s="132"/>
      <c r="N638" s="132"/>
    </row>
    <row r="639" ht="15.75" customHeight="1">
      <c r="I639" s="129"/>
      <c r="L639" s="132"/>
      <c r="M639" s="132"/>
      <c r="N639" s="132"/>
    </row>
    <row r="640" ht="15.75" customHeight="1">
      <c r="I640" s="129"/>
      <c r="L640" s="132"/>
      <c r="M640" s="132"/>
      <c r="N640" s="132"/>
    </row>
    <row r="641" ht="15.75" customHeight="1">
      <c r="I641" s="129"/>
      <c r="L641" s="132"/>
      <c r="M641" s="132"/>
      <c r="N641" s="132"/>
    </row>
    <row r="642" ht="15.75" customHeight="1">
      <c r="I642" s="129"/>
      <c r="L642" s="132"/>
      <c r="M642" s="132"/>
      <c r="N642" s="132"/>
    </row>
    <row r="643" ht="15.75" customHeight="1">
      <c r="I643" s="129"/>
      <c r="L643" s="132"/>
      <c r="M643" s="132"/>
      <c r="N643" s="132"/>
    </row>
    <row r="644" ht="15.75" customHeight="1">
      <c r="I644" s="129"/>
      <c r="L644" s="132"/>
      <c r="M644" s="132"/>
      <c r="N644" s="132"/>
    </row>
    <row r="645" ht="15.75" customHeight="1">
      <c r="I645" s="129"/>
      <c r="L645" s="132"/>
      <c r="M645" s="132"/>
      <c r="N645" s="132"/>
    </row>
    <row r="646" ht="15.75" customHeight="1">
      <c r="I646" s="129"/>
      <c r="L646" s="132"/>
      <c r="M646" s="132"/>
      <c r="N646" s="132"/>
    </row>
    <row r="647" ht="15.75" customHeight="1">
      <c r="I647" s="129"/>
      <c r="L647" s="132"/>
      <c r="M647" s="132"/>
      <c r="N647" s="132"/>
    </row>
    <row r="648" ht="15.75" customHeight="1">
      <c r="I648" s="129"/>
      <c r="L648" s="132"/>
      <c r="M648" s="132"/>
      <c r="N648" s="132"/>
    </row>
    <row r="649" ht="15.75" customHeight="1">
      <c r="I649" s="129"/>
      <c r="L649" s="132"/>
      <c r="M649" s="132"/>
      <c r="N649" s="132"/>
    </row>
    <row r="650" ht="15.75" customHeight="1">
      <c r="I650" s="129"/>
      <c r="L650" s="132"/>
      <c r="M650" s="132"/>
      <c r="N650" s="132"/>
    </row>
    <row r="651" ht="15.75" customHeight="1">
      <c r="I651" s="129"/>
      <c r="L651" s="132"/>
      <c r="M651" s="132"/>
      <c r="N651" s="132"/>
    </row>
    <row r="652" ht="15.75" customHeight="1">
      <c r="I652" s="129"/>
      <c r="L652" s="132"/>
      <c r="M652" s="132"/>
      <c r="N652" s="132"/>
    </row>
    <row r="653" ht="15.75" customHeight="1">
      <c r="I653" s="129"/>
      <c r="L653" s="132"/>
      <c r="M653" s="132"/>
      <c r="N653" s="132"/>
    </row>
    <row r="654" ht="15.75" customHeight="1">
      <c r="I654" s="129"/>
      <c r="L654" s="132"/>
      <c r="M654" s="132"/>
      <c r="N654" s="132"/>
    </row>
    <row r="655" ht="15.75" customHeight="1">
      <c r="I655" s="129"/>
      <c r="L655" s="132"/>
      <c r="M655" s="132"/>
      <c r="N655" s="132"/>
    </row>
    <row r="656" ht="15.75" customHeight="1">
      <c r="I656" s="129"/>
      <c r="L656" s="132"/>
      <c r="M656" s="132"/>
      <c r="N656" s="132"/>
    </row>
    <row r="657" ht="15.75" customHeight="1">
      <c r="I657" s="129"/>
      <c r="L657" s="132"/>
      <c r="M657" s="132"/>
      <c r="N657" s="132"/>
    </row>
    <row r="658" ht="15.75" customHeight="1">
      <c r="I658" s="129"/>
      <c r="L658" s="132"/>
      <c r="M658" s="132"/>
      <c r="N658" s="132"/>
    </row>
    <row r="659" ht="15.75" customHeight="1">
      <c r="I659" s="129"/>
      <c r="L659" s="132"/>
      <c r="M659" s="132"/>
      <c r="N659" s="132"/>
    </row>
    <row r="660" ht="15.75" customHeight="1">
      <c r="I660" s="129"/>
      <c r="L660" s="132"/>
      <c r="M660" s="132"/>
      <c r="N660" s="132"/>
    </row>
    <row r="661" ht="15.75" customHeight="1">
      <c r="I661" s="129"/>
      <c r="L661" s="132"/>
      <c r="M661" s="132"/>
      <c r="N661" s="132"/>
    </row>
    <row r="662" ht="15.75" customHeight="1">
      <c r="I662" s="129"/>
      <c r="L662" s="132"/>
      <c r="M662" s="132"/>
      <c r="N662" s="132"/>
    </row>
    <row r="663" ht="15.75" customHeight="1">
      <c r="I663" s="129"/>
      <c r="L663" s="132"/>
      <c r="M663" s="132"/>
      <c r="N663" s="132"/>
    </row>
    <row r="664" ht="15.75" customHeight="1">
      <c r="I664" s="129"/>
      <c r="L664" s="132"/>
      <c r="M664" s="132"/>
      <c r="N664" s="132"/>
    </row>
    <row r="665" ht="15.75" customHeight="1">
      <c r="I665" s="129"/>
      <c r="L665" s="132"/>
      <c r="M665" s="132"/>
      <c r="N665" s="132"/>
    </row>
    <row r="666" ht="15.75" customHeight="1">
      <c r="I666" s="129"/>
      <c r="L666" s="132"/>
      <c r="M666" s="132"/>
      <c r="N666" s="132"/>
    </row>
    <row r="667" ht="15.75" customHeight="1">
      <c r="I667" s="129"/>
      <c r="L667" s="132"/>
      <c r="M667" s="132"/>
      <c r="N667" s="132"/>
    </row>
    <row r="668" ht="15.75" customHeight="1">
      <c r="I668" s="129"/>
      <c r="L668" s="132"/>
      <c r="M668" s="132"/>
      <c r="N668" s="132"/>
    </row>
    <row r="669" ht="15.75" customHeight="1">
      <c r="I669" s="129"/>
      <c r="L669" s="132"/>
      <c r="M669" s="132"/>
      <c r="N669" s="132"/>
    </row>
    <row r="670" ht="15.75" customHeight="1">
      <c r="I670" s="129"/>
      <c r="L670" s="132"/>
      <c r="M670" s="132"/>
      <c r="N670" s="132"/>
    </row>
    <row r="671" ht="15.75" customHeight="1">
      <c r="I671" s="129"/>
      <c r="L671" s="132"/>
      <c r="M671" s="132"/>
      <c r="N671" s="132"/>
    </row>
    <row r="672" ht="15.75" customHeight="1">
      <c r="I672" s="129"/>
      <c r="L672" s="132"/>
      <c r="M672" s="132"/>
      <c r="N672" s="132"/>
    </row>
    <row r="673" ht="15.75" customHeight="1">
      <c r="I673" s="129"/>
      <c r="L673" s="132"/>
      <c r="M673" s="132"/>
      <c r="N673" s="132"/>
    </row>
    <row r="674" ht="15.75" customHeight="1">
      <c r="I674" s="129"/>
      <c r="L674" s="132"/>
      <c r="M674" s="132"/>
      <c r="N674" s="132"/>
    </row>
    <row r="675" ht="15.75" customHeight="1">
      <c r="I675" s="129"/>
      <c r="L675" s="132"/>
      <c r="M675" s="132"/>
      <c r="N675" s="132"/>
    </row>
    <row r="676" ht="15.75" customHeight="1">
      <c r="I676" s="129"/>
      <c r="L676" s="132"/>
      <c r="M676" s="132"/>
      <c r="N676" s="132"/>
    </row>
    <row r="677" ht="15.75" customHeight="1">
      <c r="I677" s="129"/>
      <c r="L677" s="132"/>
      <c r="M677" s="132"/>
      <c r="N677" s="132"/>
    </row>
    <row r="678" ht="15.75" customHeight="1">
      <c r="I678" s="129"/>
      <c r="L678" s="132"/>
      <c r="M678" s="132"/>
      <c r="N678" s="132"/>
    </row>
    <row r="679" ht="15.75" customHeight="1">
      <c r="I679" s="129"/>
      <c r="L679" s="132"/>
      <c r="M679" s="132"/>
      <c r="N679" s="132"/>
    </row>
    <row r="680" ht="15.75" customHeight="1">
      <c r="I680" s="129"/>
      <c r="L680" s="132"/>
      <c r="M680" s="132"/>
      <c r="N680" s="132"/>
    </row>
    <row r="681" ht="15.75" customHeight="1">
      <c r="I681" s="129"/>
      <c r="L681" s="132"/>
      <c r="M681" s="132"/>
      <c r="N681" s="132"/>
    </row>
    <row r="682" ht="15.75" customHeight="1">
      <c r="I682" s="129"/>
      <c r="L682" s="132"/>
      <c r="M682" s="132"/>
      <c r="N682" s="132"/>
    </row>
    <row r="683" ht="15.75" customHeight="1">
      <c r="I683" s="129"/>
      <c r="L683" s="132"/>
      <c r="M683" s="132"/>
      <c r="N683" s="132"/>
    </row>
    <row r="684" ht="15.75" customHeight="1">
      <c r="I684" s="129"/>
      <c r="L684" s="132"/>
      <c r="M684" s="132"/>
      <c r="N684" s="132"/>
    </row>
    <row r="685" ht="15.75" customHeight="1">
      <c r="I685" s="129"/>
      <c r="L685" s="132"/>
      <c r="M685" s="132"/>
      <c r="N685" s="132"/>
    </row>
    <row r="686" ht="15.75" customHeight="1">
      <c r="I686" s="129"/>
      <c r="L686" s="132"/>
      <c r="M686" s="132"/>
      <c r="N686" s="132"/>
    </row>
    <row r="687" ht="15.75" customHeight="1">
      <c r="I687" s="129"/>
      <c r="L687" s="132"/>
      <c r="M687" s="132"/>
      <c r="N687" s="132"/>
    </row>
    <row r="688" ht="15.75" customHeight="1">
      <c r="I688" s="129"/>
      <c r="L688" s="132"/>
      <c r="M688" s="132"/>
      <c r="N688" s="132"/>
    </row>
    <row r="689" ht="15.75" customHeight="1">
      <c r="I689" s="129"/>
      <c r="L689" s="132"/>
      <c r="M689" s="132"/>
      <c r="N689" s="132"/>
    </row>
    <row r="690" ht="15.75" customHeight="1">
      <c r="I690" s="129"/>
      <c r="L690" s="132"/>
      <c r="M690" s="132"/>
      <c r="N690" s="132"/>
    </row>
    <row r="691" ht="15.75" customHeight="1">
      <c r="I691" s="129"/>
      <c r="L691" s="132"/>
      <c r="M691" s="132"/>
      <c r="N691" s="132"/>
    </row>
    <row r="692" ht="15.75" customHeight="1">
      <c r="I692" s="129"/>
      <c r="L692" s="132"/>
      <c r="M692" s="132"/>
      <c r="N692" s="132"/>
    </row>
    <row r="693" ht="15.75" customHeight="1">
      <c r="I693" s="129"/>
      <c r="L693" s="132"/>
      <c r="M693" s="132"/>
      <c r="N693" s="132"/>
    </row>
    <row r="694" ht="15.75" customHeight="1">
      <c r="I694" s="129"/>
      <c r="L694" s="132"/>
      <c r="M694" s="132"/>
      <c r="N694" s="132"/>
    </row>
    <row r="695" ht="15.75" customHeight="1">
      <c r="I695" s="129"/>
      <c r="L695" s="132"/>
      <c r="M695" s="132"/>
      <c r="N695" s="132"/>
    </row>
    <row r="696" ht="15.75" customHeight="1">
      <c r="I696" s="129"/>
      <c r="L696" s="132"/>
      <c r="M696" s="132"/>
      <c r="N696" s="132"/>
    </row>
    <row r="697" ht="15.75" customHeight="1">
      <c r="I697" s="129"/>
      <c r="L697" s="132"/>
      <c r="M697" s="132"/>
      <c r="N697" s="132"/>
    </row>
    <row r="698" ht="15.75" customHeight="1">
      <c r="I698" s="129"/>
      <c r="L698" s="132"/>
      <c r="M698" s="132"/>
      <c r="N698" s="132"/>
    </row>
    <row r="699" ht="15.75" customHeight="1">
      <c r="I699" s="129"/>
      <c r="L699" s="132"/>
      <c r="M699" s="132"/>
      <c r="N699" s="132"/>
    </row>
    <row r="700" ht="15.75" customHeight="1">
      <c r="I700" s="129"/>
      <c r="L700" s="132"/>
      <c r="M700" s="132"/>
      <c r="N700" s="132"/>
    </row>
    <row r="701" ht="15.75" customHeight="1">
      <c r="I701" s="129"/>
      <c r="L701" s="132"/>
      <c r="M701" s="132"/>
      <c r="N701" s="132"/>
    </row>
    <row r="702" ht="15.75" customHeight="1">
      <c r="I702" s="129"/>
      <c r="L702" s="132"/>
      <c r="M702" s="132"/>
      <c r="N702" s="132"/>
    </row>
    <row r="703" ht="15.75" customHeight="1">
      <c r="I703" s="129"/>
      <c r="L703" s="132"/>
      <c r="M703" s="132"/>
      <c r="N703" s="132"/>
    </row>
    <row r="704" ht="15.75" customHeight="1">
      <c r="I704" s="129"/>
      <c r="L704" s="132"/>
      <c r="M704" s="132"/>
      <c r="N704" s="132"/>
    </row>
    <row r="705" ht="15.75" customHeight="1">
      <c r="I705" s="129"/>
      <c r="L705" s="132"/>
      <c r="M705" s="132"/>
      <c r="N705" s="132"/>
    </row>
    <row r="706" ht="15.75" customHeight="1">
      <c r="I706" s="129"/>
      <c r="L706" s="132"/>
      <c r="M706" s="132"/>
      <c r="N706" s="132"/>
    </row>
    <row r="707" ht="15.75" customHeight="1">
      <c r="I707" s="129"/>
      <c r="L707" s="132"/>
      <c r="M707" s="132"/>
      <c r="N707" s="132"/>
    </row>
    <row r="708" ht="15.75" customHeight="1">
      <c r="I708" s="129"/>
      <c r="L708" s="132"/>
      <c r="M708" s="132"/>
      <c r="N708" s="132"/>
    </row>
    <row r="709" ht="15.75" customHeight="1">
      <c r="I709" s="129"/>
      <c r="L709" s="132"/>
      <c r="M709" s="132"/>
      <c r="N709" s="132"/>
    </row>
    <row r="710" ht="15.75" customHeight="1">
      <c r="I710" s="129"/>
      <c r="L710" s="132"/>
      <c r="M710" s="132"/>
      <c r="N710" s="132"/>
    </row>
    <row r="711" ht="15.75" customHeight="1">
      <c r="I711" s="129"/>
      <c r="L711" s="132"/>
      <c r="M711" s="132"/>
      <c r="N711" s="132"/>
    </row>
    <row r="712" ht="15.75" customHeight="1">
      <c r="I712" s="129"/>
      <c r="L712" s="132"/>
      <c r="M712" s="132"/>
      <c r="N712" s="132"/>
    </row>
    <row r="713" ht="15.75" customHeight="1">
      <c r="I713" s="129"/>
      <c r="L713" s="132"/>
      <c r="M713" s="132"/>
      <c r="N713" s="132"/>
    </row>
    <row r="714" ht="15.75" customHeight="1">
      <c r="I714" s="129"/>
      <c r="L714" s="132"/>
      <c r="M714" s="132"/>
      <c r="N714" s="132"/>
    </row>
    <row r="715" ht="15.75" customHeight="1">
      <c r="I715" s="129"/>
      <c r="L715" s="132"/>
      <c r="M715" s="132"/>
      <c r="N715" s="132"/>
    </row>
    <row r="716" ht="15.75" customHeight="1">
      <c r="I716" s="129"/>
      <c r="L716" s="132"/>
      <c r="M716" s="132"/>
      <c r="N716" s="132"/>
    </row>
    <row r="717" ht="15.75" customHeight="1">
      <c r="I717" s="129"/>
      <c r="L717" s="132"/>
      <c r="M717" s="132"/>
      <c r="N717" s="132"/>
    </row>
    <row r="718" ht="15.75" customHeight="1">
      <c r="I718" s="129"/>
      <c r="L718" s="132"/>
      <c r="M718" s="132"/>
      <c r="N718" s="132"/>
    </row>
    <row r="719" ht="15.75" customHeight="1">
      <c r="I719" s="129"/>
      <c r="L719" s="132"/>
      <c r="M719" s="132"/>
      <c r="N719" s="132"/>
    </row>
    <row r="720" ht="15.75" customHeight="1">
      <c r="I720" s="129"/>
      <c r="L720" s="132"/>
      <c r="M720" s="132"/>
      <c r="N720" s="132"/>
    </row>
    <row r="721" ht="15.75" customHeight="1">
      <c r="I721" s="129"/>
      <c r="L721" s="132"/>
      <c r="M721" s="132"/>
      <c r="N721" s="132"/>
    </row>
    <row r="722" ht="15.75" customHeight="1">
      <c r="I722" s="129"/>
      <c r="L722" s="132"/>
      <c r="M722" s="132"/>
      <c r="N722" s="132"/>
    </row>
    <row r="723" ht="15.75" customHeight="1">
      <c r="I723" s="129"/>
      <c r="L723" s="132"/>
      <c r="M723" s="132"/>
      <c r="N723" s="132"/>
    </row>
    <row r="724" ht="15.75" customHeight="1">
      <c r="I724" s="129"/>
      <c r="L724" s="132"/>
      <c r="M724" s="132"/>
      <c r="N724" s="132"/>
    </row>
    <row r="725" ht="15.75" customHeight="1">
      <c r="I725" s="129"/>
      <c r="L725" s="132"/>
      <c r="M725" s="132"/>
      <c r="N725" s="132"/>
    </row>
    <row r="726" ht="15.75" customHeight="1">
      <c r="I726" s="129"/>
      <c r="L726" s="132"/>
      <c r="M726" s="132"/>
      <c r="N726" s="132"/>
    </row>
    <row r="727" ht="15.75" customHeight="1">
      <c r="I727" s="129"/>
      <c r="L727" s="132"/>
      <c r="M727" s="132"/>
      <c r="N727" s="132"/>
    </row>
    <row r="728" ht="15.75" customHeight="1">
      <c r="I728" s="129"/>
      <c r="L728" s="132"/>
      <c r="M728" s="132"/>
      <c r="N728" s="132"/>
    </row>
    <row r="729" ht="15.75" customHeight="1">
      <c r="I729" s="129"/>
      <c r="L729" s="132"/>
      <c r="M729" s="132"/>
      <c r="N729" s="132"/>
    </row>
    <row r="730" ht="15.75" customHeight="1">
      <c r="I730" s="129"/>
      <c r="L730" s="132"/>
      <c r="M730" s="132"/>
      <c r="N730" s="132"/>
    </row>
    <row r="731" ht="15.75" customHeight="1">
      <c r="I731" s="129"/>
      <c r="L731" s="132"/>
      <c r="M731" s="132"/>
      <c r="N731" s="132"/>
    </row>
    <row r="732" ht="15.75" customHeight="1">
      <c r="I732" s="129"/>
      <c r="L732" s="132"/>
      <c r="M732" s="132"/>
      <c r="N732" s="132"/>
    </row>
    <row r="733" ht="15.75" customHeight="1">
      <c r="I733" s="129"/>
      <c r="L733" s="132"/>
      <c r="M733" s="132"/>
      <c r="N733" s="132"/>
    </row>
    <row r="734" ht="15.75" customHeight="1">
      <c r="I734" s="129"/>
      <c r="L734" s="132"/>
      <c r="M734" s="132"/>
      <c r="N734" s="132"/>
    </row>
    <row r="735" ht="15.75" customHeight="1">
      <c r="I735" s="129"/>
      <c r="L735" s="132"/>
      <c r="M735" s="132"/>
      <c r="N735" s="132"/>
    </row>
    <row r="736" ht="15.75" customHeight="1">
      <c r="I736" s="129"/>
      <c r="L736" s="132"/>
      <c r="M736" s="132"/>
      <c r="N736" s="132"/>
    </row>
    <row r="737" ht="15.75" customHeight="1">
      <c r="I737" s="129"/>
      <c r="L737" s="132"/>
      <c r="M737" s="132"/>
      <c r="N737" s="132"/>
    </row>
    <row r="738" ht="15.75" customHeight="1">
      <c r="I738" s="129"/>
      <c r="L738" s="132"/>
      <c r="M738" s="132"/>
      <c r="N738" s="132"/>
    </row>
    <row r="739" ht="15.75" customHeight="1">
      <c r="I739" s="129"/>
      <c r="L739" s="132"/>
      <c r="M739" s="132"/>
      <c r="N739" s="132"/>
    </row>
    <row r="740" ht="15.75" customHeight="1">
      <c r="I740" s="129"/>
      <c r="L740" s="132"/>
      <c r="M740" s="132"/>
      <c r="N740" s="132"/>
    </row>
    <row r="741" ht="15.75" customHeight="1">
      <c r="I741" s="129"/>
      <c r="L741" s="132"/>
      <c r="M741" s="132"/>
      <c r="N741" s="132"/>
    </row>
    <row r="742" ht="15.75" customHeight="1">
      <c r="I742" s="129"/>
      <c r="L742" s="132"/>
      <c r="M742" s="132"/>
      <c r="N742" s="132"/>
    </row>
    <row r="743" ht="15.75" customHeight="1">
      <c r="I743" s="129"/>
      <c r="L743" s="132"/>
      <c r="M743" s="132"/>
      <c r="N743" s="132"/>
    </row>
    <row r="744" ht="15.75" customHeight="1">
      <c r="I744" s="129"/>
      <c r="L744" s="132"/>
      <c r="M744" s="132"/>
      <c r="N744" s="132"/>
    </row>
    <row r="745" ht="15.75" customHeight="1">
      <c r="I745" s="129"/>
      <c r="L745" s="132"/>
      <c r="M745" s="132"/>
      <c r="N745" s="132"/>
    </row>
    <row r="746" ht="15.75" customHeight="1">
      <c r="I746" s="129"/>
      <c r="L746" s="132"/>
      <c r="M746" s="132"/>
      <c r="N746" s="132"/>
    </row>
    <row r="747" ht="15.75" customHeight="1">
      <c r="I747" s="129"/>
      <c r="L747" s="132"/>
      <c r="M747" s="132"/>
      <c r="N747" s="132"/>
    </row>
    <row r="748" ht="15.75" customHeight="1">
      <c r="I748" s="129"/>
      <c r="L748" s="132"/>
      <c r="M748" s="132"/>
      <c r="N748" s="132"/>
    </row>
    <row r="749" ht="15.75" customHeight="1">
      <c r="I749" s="129"/>
      <c r="L749" s="132"/>
      <c r="M749" s="132"/>
      <c r="N749" s="132"/>
    </row>
    <row r="750" ht="15.75" customHeight="1">
      <c r="I750" s="129"/>
      <c r="L750" s="132"/>
      <c r="M750" s="132"/>
      <c r="N750" s="132"/>
    </row>
    <row r="751" ht="15.75" customHeight="1">
      <c r="I751" s="129"/>
      <c r="L751" s="132"/>
      <c r="M751" s="132"/>
      <c r="N751" s="132"/>
    </row>
    <row r="752" ht="15.75" customHeight="1">
      <c r="I752" s="129"/>
      <c r="L752" s="132"/>
      <c r="M752" s="132"/>
      <c r="N752" s="132"/>
    </row>
    <row r="753" ht="15.75" customHeight="1">
      <c r="I753" s="129"/>
      <c r="L753" s="132"/>
      <c r="M753" s="132"/>
      <c r="N753" s="132"/>
    </row>
    <row r="754" ht="15.75" customHeight="1">
      <c r="I754" s="129"/>
      <c r="L754" s="132"/>
      <c r="M754" s="132"/>
      <c r="N754" s="132"/>
    </row>
    <row r="755" ht="15.75" customHeight="1">
      <c r="I755" s="129"/>
      <c r="L755" s="132"/>
      <c r="M755" s="132"/>
      <c r="N755" s="132"/>
    </row>
    <row r="756" ht="15.75" customHeight="1">
      <c r="I756" s="129"/>
      <c r="L756" s="132"/>
      <c r="M756" s="132"/>
      <c r="N756" s="132"/>
    </row>
    <row r="757" ht="15.75" customHeight="1">
      <c r="I757" s="129"/>
      <c r="L757" s="132"/>
      <c r="M757" s="132"/>
      <c r="N757" s="132"/>
    </row>
    <row r="758" ht="15.75" customHeight="1">
      <c r="I758" s="129"/>
      <c r="L758" s="132"/>
      <c r="M758" s="132"/>
      <c r="N758" s="132"/>
    </row>
    <row r="759" ht="15.75" customHeight="1">
      <c r="I759" s="129"/>
      <c r="L759" s="132"/>
      <c r="M759" s="132"/>
      <c r="N759" s="132"/>
    </row>
    <row r="760" ht="15.75" customHeight="1">
      <c r="I760" s="129"/>
      <c r="L760" s="132"/>
      <c r="M760" s="132"/>
      <c r="N760" s="132"/>
    </row>
    <row r="761" ht="15.75" customHeight="1">
      <c r="I761" s="129"/>
      <c r="L761" s="132"/>
      <c r="M761" s="132"/>
      <c r="N761" s="132"/>
    </row>
    <row r="762" ht="15.75" customHeight="1">
      <c r="I762" s="129"/>
      <c r="L762" s="132"/>
      <c r="M762" s="132"/>
      <c r="N762" s="132"/>
    </row>
    <row r="763" ht="15.75" customHeight="1">
      <c r="I763" s="129"/>
      <c r="L763" s="132"/>
      <c r="M763" s="132"/>
      <c r="N763" s="132"/>
    </row>
    <row r="764" ht="15.75" customHeight="1">
      <c r="I764" s="129"/>
      <c r="L764" s="132"/>
      <c r="M764" s="132"/>
      <c r="N764" s="132"/>
    </row>
    <row r="765" ht="15.75" customHeight="1">
      <c r="I765" s="129"/>
      <c r="L765" s="132"/>
      <c r="M765" s="132"/>
      <c r="N765" s="132"/>
    </row>
    <row r="766" ht="15.75" customHeight="1">
      <c r="I766" s="129"/>
      <c r="L766" s="132"/>
      <c r="M766" s="132"/>
      <c r="N766" s="132"/>
    </row>
    <row r="767" ht="15.75" customHeight="1">
      <c r="I767" s="129"/>
      <c r="L767" s="132"/>
      <c r="M767" s="132"/>
      <c r="N767" s="132"/>
    </row>
    <row r="768" ht="15.75" customHeight="1">
      <c r="I768" s="129"/>
      <c r="L768" s="132"/>
      <c r="M768" s="132"/>
      <c r="N768" s="132"/>
    </row>
    <row r="769" ht="15.75" customHeight="1">
      <c r="I769" s="129"/>
      <c r="L769" s="132"/>
      <c r="M769" s="132"/>
      <c r="N769" s="132"/>
    </row>
    <row r="770" ht="15.75" customHeight="1">
      <c r="I770" s="129"/>
      <c r="L770" s="132"/>
      <c r="M770" s="132"/>
      <c r="N770" s="132"/>
    </row>
    <row r="771" ht="15.75" customHeight="1">
      <c r="I771" s="129"/>
      <c r="L771" s="132"/>
      <c r="M771" s="132"/>
      <c r="N771" s="132"/>
    </row>
    <row r="772" ht="15.75" customHeight="1">
      <c r="I772" s="129"/>
      <c r="L772" s="132"/>
      <c r="M772" s="132"/>
      <c r="N772" s="132"/>
    </row>
    <row r="773" ht="15.75" customHeight="1">
      <c r="I773" s="129"/>
      <c r="L773" s="132"/>
      <c r="M773" s="132"/>
      <c r="N773" s="132"/>
    </row>
    <row r="774" ht="15.75" customHeight="1">
      <c r="I774" s="129"/>
      <c r="L774" s="132"/>
      <c r="M774" s="132"/>
      <c r="N774" s="132"/>
    </row>
    <row r="775" ht="15.75" customHeight="1">
      <c r="I775" s="129"/>
      <c r="L775" s="132"/>
      <c r="M775" s="132"/>
      <c r="N775" s="132"/>
    </row>
    <row r="776" ht="15.75" customHeight="1">
      <c r="I776" s="129"/>
      <c r="L776" s="132"/>
      <c r="M776" s="132"/>
      <c r="N776" s="132"/>
    </row>
    <row r="777" ht="15.75" customHeight="1">
      <c r="I777" s="129"/>
      <c r="L777" s="132"/>
      <c r="M777" s="132"/>
      <c r="N777" s="132"/>
    </row>
    <row r="778" ht="15.75" customHeight="1">
      <c r="I778" s="129"/>
      <c r="L778" s="132"/>
      <c r="M778" s="132"/>
      <c r="N778" s="132"/>
    </row>
    <row r="779" ht="15.75" customHeight="1">
      <c r="I779" s="129"/>
      <c r="L779" s="132"/>
      <c r="M779" s="132"/>
      <c r="N779" s="132"/>
    </row>
    <row r="780" ht="15.75" customHeight="1">
      <c r="I780" s="129"/>
      <c r="L780" s="132"/>
      <c r="M780" s="132"/>
      <c r="N780" s="132"/>
    </row>
    <row r="781" ht="15.75" customHeight="1">
      <c r="I781" s="129"/>
      <c r="L781" s="132"/>
      <c r="M781" s="132"/>
      <c r="N781" s="132"/>
    </row>
    <row r="782" ht="15.75" customHeight="1">
      <c r="I782" s="129"/>
      <c r="L782" s="132"/>
      <c r="M782" s="132"/>
      <c r="N782" s="132"/>
    </row>
    <row r="783" ht="15.75" customHeight="1">
      <c r="I783" s="129"/>
      <c r="L783" s="132"/>
      <c r="M783" s="132"/>
      <c r="N783" s="132"/>
    </row>
    <row r="784" ht="15.75" customHeight="1">
      <c r="I784" s="129"/>
      <c r="L784" s="132"/>
      <c r="M784" s="132"/>
      <c r="N784" s="132"/>
    </row>
    <row r="785" ht="15.75" customHeight="1">
      <c r="I785" s="129"/>
      <c r="L785" s="132"/>
      <c r="M785" s="132"/>
      <c r="N785" s="132"/>
    </row>
    <row r="786" ht="15.75" customHeight="1">
      <c r="I786" s="129"/>
      <c r="L786" s="132"/>
      <c r="M786" s="132"/>
      <c r="N786" s="132"/>
    </row>
    <row r="787" ht="15.75" customHeight="1">
      <c r="I787" s="129"/>
      <c r="L787" s="132"/>
      <c r="M787" s="132"/>
      <c r="N787" s="132"/>
    </row>
    <row r="788" ht="15.75" customHeight="1">
      <c r="I788" s="129"/>
      <c r="L788" s="132"/>
      <c r="M788" s="132"/>
      <c r="N788" s="132"/>
    </row>
    <row r="789" ht="15.75" customHeight="1">
      <c r="I789" s="129"/>
      <c r="L789" s="132"/>
      <c r="M789" s="132"/>
      <c r="N789" s="132"/>
    </row>
    <row r="790" ht="15.75" customHeight="1">
      <c r="I790" s="129"/>
      <c r="L790" s="132"/>
      <c r="M790" s="132"/>
      <c r="N790" s="132"/>
    </row>
    <row r="791" ht="15.75" customHeight="1">
      <c r="I791" s="129"/>
      <c r="L791" s="132"/>
      <c r="M791" s="132"/>
      <c r="N791" s="132"/>
    </row>
    <row r="792" ht="15.75" customHeight="1">
      <c r="I792" s="129"/>
      <c r="L792" s="132"/>
      <c r="M792" s="132"/>
      <c r="N792" s="132"/>
    </row>
    <row r="793" ht="15.75" customHeight="1">
      <c r="I793" s="129"/>
      <c r="L793" s="132"/>
      <c r="M793" s="132"/>
      <c r="N793" s="132"/>
    </row>
    <row r="794" ht="15.75" customHeight="1">
      <c r="I794" s="129"/>
      <c r="L794" s="132"/>
      <c r="M794" s="132"/>
      <c r="N794" s="132"/>
    </row>
    <row r="795" ht="15.75" customHeight="1">
      <c r="I795" s="129"/>
      <c r="L795" s="132"/>
      <c r="M795" s="132"/>
      <c r="N795" s="132"/>
    </row>
    <row r="796" ht="15.75" customHeight="1">
      <c r="I796" s="129"/>
      <c r="L796" s="132"/>
      <c r="M796" s="132"/>
      <c r="N796" s="132"/>
    </row>
    <row r="797" ht="15.75" customHeight="1">
      <c r="I797" s="129"/>
      <c r="L797" s="132"/>
      <c r="M797" s="132"/>
      <c r="N797" s="132"/>
    </row>
    <row r="798" ht="15.75" customHeight="1">
      <c r="I798" s="129"/>
      <c r="L798" s="132"/>
      <c r="M798" s="132"/>
      <c r="N798" s="132"/>
    </row>
    <row r="799" ht="15.75" customHeight="1">
      <c r="I799" s="129"/>
      <c r="L799" s="132"/>
      <c r="M799" s="132"/>
      <c r="N799" s="132"/>
    </row>
    <row r="800" ht="15.75" customHeight="1">
      <c r="I800" s="129"/>
      <c r="L800" s="132"/>
      <c r="M800" s="132"/>
      <c r="N800" s="132"/>
    </row>
    <row r="801" ht="15.75" customHeight="1">
      <c r="I801" s="129"/>
      <c r="L801" s="132"/>
      <c r="M801" s="132"/>
      <c r="N801" s="132"/>
    </row>
    <row r="802" ht="15.75" customHeight="1">
      <c r="I802" s="129"/>
      <c r="L802" s="132"/>
      <c r="M802" s="132"/>
      <c r="N802" s="132"/>
    </row>
    <row r="803" ht="15.75" customHeight="1">
      <c r="I803" s="129"/>
      <c r="L803" s="132"/>
      <c r="M803" s="132"/>
      <c r="N803" s="132"/>
    </row>
    <row r="804" ht="15.75" customHeight="1">
      <c r="I804" s="129"/>
      <c r="L804" s="132"/>
      <c r="M804" s="132"/>
      <c r="N804" s="132"/>
    </row>
    <row r="805" ht="15.75" customHeight="1">
      <c r="I805" s="129"/>
      <c r="L805" s="132"/>
      <c r="M805" s="132"/>
      <c r="N805" s="132"/>
    </row>
    <row r="806" ht="15.75" customHeight="1">
      <c r="I806" s="129"/>
      <c r="L806" s="132"/>
      <c r="M806" s="132"/>
      <c r="N806" s="132"/>
    </row>
    <row r="807" ht="15.75" customHeight="1">
      <c r="I807" s="129"/>
      <c r="L807" s="132"/>
      <c r="M807" s="132"/>
      <c r="N807" s="132"/>
    </row>
    <row r="808" ht="15.75" customHeight="1">
      <c r="I808" s="129"/>
      <c r="L808" s="132"/>
      <c r="M808" s="132"/>
      <c r="N808" s="132"/>
    </row>
    <row r="809" ht="15.75" customHeight="1">
      <c r="I809" s="129"/>
      <c r="L809" s="132"/>
      <c r="M809" s="132"/>
      <c r="N809" s="132"/>
    </row>
    <row r="810" ht="15.75" customHeight="1">
      <c r="I810" s="129"/>
      <c r="L810" s="132"/>
      <c r="M810" s="132"/>
      <c r="N810" s="132"/>
    </row>
    <row r="811" ht="15.75" customHeight="1">
      <c r="I811" s="129"/>
      <c r="L811" s="132"/>
      <c r="M811" s="132"/>
      <c r="N811" s="132"/>
    </row>
    <row r="812" ht="15.75" customHeight="1">
      <c r="I812" s="129"/>
      <c r="L812" s="132"/>
      <c r="M812" s="132"/>
      <c r="N812" s="132"/>
    </row>
    <row r="813" ht="15.75" customHeight="1">
      <c r="I813" s="129"/>
      <c r="L813" s="132"/>
      <c r="M813" s="132"/>
      <c r="N813" s="132"/>
    </row>
    <row r="814" ht="15.75" customHeight="1">
      <c r="I814" s="129"/>
      <c r="L814" s="132"/>
      <c r="M814" s="132"/>
      <c r="N814" s="132"/>
    </row>
    <row r="815" ht="15.75" customHeight="1">
      <c r="I815" s="129"/>
      <c r="L815" s="132"/>
      <c r="M815" s="132"/>
      <c r="N815" s="132"/>
    </row>
    <row r="816" ht="15.75" customHeight="1">
      <c r="I816" s="129"/>
      <c r="L816" s="132"/>
      <c r="M816" s="132"/>
      <c r="N816" s="132"/>
    </row>
    <row r="817" ht="15.75" customHeight="1">
      <c r="I817" s="129"/>
      <c r="L817" s="132"/>
      <c r="M817" s="132"/>
      <c r="N817" s="132"/>
    </row>
    <row r="818" ht="15.75" customHeight="1">
      <c r="I818" s="129"/>
      <c r="L818" s="132"/>
      <c r="M818" s="132"/>
      <c r="N818" s="132"/>
    </row>
    <row r="819" ht="15.75" customHeight="1">
      <c r="I819" s="129"/>
      <c r="L819" s="132"/>
      <c r="M819" s="132"/>
      <c r="N819" s="132"/>
    </row>
    <row r="820" ht="15.75" customHeight="1">
      <c r="I820" s="129"/>
      <c r="L820" s="132"/>
      <c r="M820" s="132"/>
      <c r="N820" s="132"/>
    </row>
    <row r="821" ht="15.75" customHeight="1">
      <c r="I821" s="129"/>
      <c r="L821" s="132"/>
      <c r="M821" s="132"/>
      <c r="N821" s="132"/>
    </row>
    <row r="822" ht="15.75" customHeight="1">
      <c r="I822" s="129"/>
      <c r="L822" s="132"/>
      <c r="M822" s="132"/>
      <c r="N822" s="132"/>
    </row>
    <row r="823" ht="15.75" customHeight="1">
      <c r="I823" s="129"/>
      <c r="L823" s="132"/>
      <c r="M823" s="132"/>
      <c r="N823" s="132"/>
    </row>
    <row r="824" ht="15.75" customHeight="1">
      <c r="I824" s="129"/>
      <c r="L824" s="132"/>
      <c r="M824" s="132"/>
      <c r="N824" s="132"/>
    </row>
    <row r="825" ht="15.75" customHeight="1">
      <c r="I825" s="129"/>
      <c r="L825" s="132"/>
      <c r="M825" s="132"/>
      <c r="N825" s="132"/>
    </row>
    <row r="826" ht="15.75" customHeight="1">
      <c r="I826" s="129"/>
      <c r="L826" s="132"/>
      <c r="M826" s="132"/>
      <c r="N826" s="132"/>
    </row>
    <row r="827" ht="15.75" customHeight="1">
      <c r="I827" s="129"/>
      <c r="L827" s="132"/>
      <c r="M827" s="132"/>
      <c r="N827" s="132"/>
    </row>
    <row r="828" ht="15.75" customHeight="1">
      <c r="I828" s="129"/>
      <c r="L828" s="132"/>
      <c r="M828" s="132"/>
      <c r="N828" s="132"/>
    </row>
    <row r="829" ht="15.75" customHeight="1">
      <c r="I829" s="129"/>
      <c r="L829" s="132"/>
      <c r="M829" s="132"/>
      <c r="N829" s="132"/>
    </row>
    <row r="830" ht="15.75" customHeight="1">
      <c r="I830" s="129"/>
      <c r="L830" s="132"/>
      <c r="M830" s="132"/>
      <c r="N830" s="132"/>
    </row>
    <row r="831" ht="15.75" customHeight="1">
      <c r="I831" s="129"/>
      <c r="L831" s="132"/>
      <c r="M831" s="132"/>
      <c r="N831" s="132"/>
    </row>
    <row r="832" ht="15.75" customHeight="1">
      <c r="I832" s="129"/>
      <c r="L832" s="132"/>
      <c r="M832" s="132"/>
      <c r="N832" s="132"/>
    </row>
    <row r="833" ht="15.75" customHeight="1">
      <c r="I833" s="129"/>
      <c r="L833" s="132"/>
      <c r="M833" s="132"/>
      <c r="N833" s="132"/>
    </row>
    <row r="834" ht="15.75" customHeight="1">
      <c r="I834" s="129"/>
      <c r="L834" s="132"/>
      <c r="M834" s="132"/>
      <c r="N834" s="132"/>
    </row>
    <row r="835" ht="15.75" customHeight="1">
      <c r="I835" s="129"/>
      <c r="L835" s="132"/>
      <c r="M835" s="132"/>
      <c r="N835" s="132"/>
    </row>
    <row r="836" ht="15.75" customHeight="1">
      <c r="I836" s="129"/>
      <c r="L836" s="132"/>
      <c r="M836" s="132"/>
      <c r="N836" s="132"/>
    </row>
    <row r="837" ht="15.75" customHeight="1">
      <c r="I837" s="129"/>
      <c r="L837" s="132"/>
      <c r="M837" s="132"/>
      <c r="N837" s="132"/>
    </row>
    <row r="838" ht="15.75" customHeight="1">
      <c r="I838" s="129"/>
      <c r="L838" s="132"/>
      <c r="M838" s="132"/>
      <c r="N838" s="132"/>
    </row>
    <row r="839" ht="15.75" customHeight="1">
      <c r="I839" s="129"/>
      <c r="L839" s="132"/>
      <c r="M839" s="132"/>
      <c r="N839" s="132"/>
    </row>
    <row r="840" ht="15.75" customHeight="1">
      <c r="I840" s="129"/>
      <c r="L840" s="132"/>
      <c r="M840" s="132"/>
      <c r="N840" s="132"/>
    </row>
    <row r="841" ht="15.75" customHeight="1">
      <c r="I841" s="129"/>
      <c r="L841" s="132"/>
      <c r="M841" s="132"/>
      <c r="N841" s="132"/>
    </row>
    <row r="842" ht="15.75" customHeight="1">
      <c r="I842" s="129"/>
      <c r="L842" s="132"/>
      <c r="M842" s="132"/>
      <c r="N842" s="132"/>
    </row>
    <row r="843" ht="15.75" customHeight="1">
      <c r="I843" s="129"/>
      <c r="L843" s="132"/>
      <c r="M843" s="132"/>
      <c r="N843" s="132"/>
    </row>
    <row r="844" ht="15.75" customHeight="1">
      <c r="I844" s="129"/>
      <c r="L844" s="132"/>
      <c r="M844" s="132"/>
      <c r="N844" s="132"/>
    </row>
    <row r="845" ht="15.75" customHeight="1">
      <c r="I845" s="129"/>
      <c r="L845" s="132"/>
      <c r="M845" s="132"/>
      <c r="N845" s="132"/>
    </row>
    <row r="846" ht="15.75" customHeight="1">
      <c r="I846" s="129"/>
      <c r="L846" s="132"/>
      <c r="M846" s="132"/>
      <c r="N846" s="132"/>
    </row>
    <row r="847" ht="15.75" customHeight="1">
      <c r="I847" s="129"/>
      <c r="L847" s="132"/>
      <c r="M847" s="132"/>
      <c r="N847" s="132"/>
    </row>
    <row r="848" ht="15.75" customHeight="1">
      <c r="I848" s="129"/>
      <c r="L848" s="132"/>
      <c r="M848" s="132"/>
      <c r="N848" s="132"/>
    </row>
    <row r="849" ht="15.75" customHeight="1">
      <c r="I849" s="129"/>
      <c r="L849" s="132"/>
      <c r="M849" s="132"/>
      <c r="N849" s="132"/>
    </row>
    <row r="850" ht="15.75" customHeight="1">
      <c r="I850" s="129"/>
      <c r="L850" s="132"/>
      <c r="M850" s="132"/>
      <c r="N850" s="132"/>
    </row>
    <row r="851" ht="15.75" customHeight="1">
      <c r="I851" s="129"/>
      <c r="L851" s="132"/>
      <c r="M851" s="132"/>
      <c r="N851" s="132"/>
    </row>
    <row r="852" ht="15.75" customHeight="1">
      <c r="I852" s="129"/>
      <c r="L852" s="132"/>
      <c r="M852" s="132"/>
      <c r="N852" s="132"/>
    </row>
    <row r="853" ht="15.75" customHeight="1">
      <c r="I853" s="129"/>
      <c r="L853" s="132"/>
      <c r="M853" s="132"/>
      <c r="N853" s="132"/>
    </row>
    <row r="854" ht="15.75" customHeight="1">
      <c r="I854" s="129"/>
      <c r="L854" s="132"/>
      <c r="M854" s="132"/>
      <c r="N854" s="132"/>
    </row>
    <row r="855" ht="15.75" customHeight="1">
      <c r="I855" s="129"/>
      <c r="L855" s="132"/>
      <c r="M855" s="132"/>
      <c r="N855" s="132"/>
    </row>
    <row r="856" ht="15.75" customHeight="1">
      <c r="I856" s="129"/>
      <c r="L856" s="132"/>
      <c r="M856" s="132"/>
      <c r="N856" s="132"/>
    </row>
    <row r="857" ht="15.75" customHeight="1">
      <c r="I857" s="129"/>
      <c r="L857" s="132"/>
      <c r="M857" s="132"/>
      <c r="N857" s="132"/>
    </row>
    <row r="858" ht="15.75" customHeight="1">
      <c r="I858" s="129"/>
      <c r="L858" s="132"/>
      <c r="M858" s="132"/>
      <c r="N858" s="132"/>
    </row>
    <row r="859" ht="15.75" customHeight="1">
      <c r="I859" s="129"/>
      <c r="L859" s="132"/>
      <c r="M859" s="132"/>
      <c r="N859" s="132"/>
    </row>
    <row r="860" ht="15.75" customHeight="1">
      <c r="I860" s="129"/>
      <c r="L860" s="132"/>
      <c r="M860" s="132"/>
      <c r="N860" s="132"/>
    </row>
    <row r="861" ht="15.75" customHeight="1">
      <c r="I861" s="129"/>
      <c r="L861" s="132"/>
      <c r="M861" s="132"/>
      <c r="N861" s="132"/>
    </row>
    <row r="862" ht="15.75" customHeight="1">
      <c r="I862" s="129"/>
      <c r="L862" s="132"/>
      <c r="M862" s="132"/>
      <c r="N862" s="132"/>
    </row>
    <row r="863" ht="15.75" customHeight="1">
      <c r="I863" s="129"/>
      <c r="L863" s="132"/>
      <c r="M863" s="132"/>
      <c r="N863" s="132"/>
    </row>
    <row r="864" ht="15.75" customHeight="1">
      <c r="I864" s="129"/>
      <c r="L864" s="132"/>
      <c r="M864" s="132"/>
      <c r="N864" s="132"/>
    </row>
    <row r="865" ht="15.75" customHeight="1">
      <c r="I865" s="129"/>
      <c r="L865" s="132"/>
      <c r="M865" s="132"/>
      <c r="N865" s="132"/>
    </row>
    <row r="866" ht="15.75" customHeight="1">
      <c r="I866" s="129"/>
      <c r="L866" s="132"/>
      <c r="M866" s="132"/>
      <c r="N866" s="132"/>
    </row>
    <row r="867" ht="15.75" customHeight="1">
      <c r="I867" s="129"/>
      <c r="L867" s="132"/>
      <c r="M867" s="132"/>
      <c r="N867" s="132"/>
    </row>
    <row r="868" ht="15.75" customHeight="1">
      <c r="I868" s="129"/>
      <c r="L868" s="132"/>
      <c r="M868" s="132"/>
      <c r="N868" s="132"/>
    </row>
    <row r="869" ht="15.75" customHeight="1">
      <c r="I869" s="129"/>
      <c r="L869" s="132"/>
      <c r="M869" s="132"/>
      <c r="N869" s="132"/>
    </row>
    <row r="870" ht="15.75" customHeight="1">
      <c r="I870" s="129"/>
      <c r="L870" s="132"/>
      <c r="M870" s="132"/>
      <c r="N870" s="132"/>
    </row>
    <row r="871" ht="15.75" customHeight="1">
      <c r="I871" s="129"/>
      <c r="L871" s="132"/>
      <c r="M871" s="132"/>
      <c r="N871" s="132"/>
    </row>
    <row r="872" ht="15.75" customHeight="1">
      <c r="I872" s="129"/>
      <c r="L872" s="132"/>
      <c r="M872" s="132"/>
      <c r="N872" s="132"/>
    </row>
    <row r="873" ht="15.75" customHeight="1">
      <c r="I873" s="129"/>
      <c r="L873" s="132"/>
      <c r="M873" s="132"/>
      <c r="N873" s="132"/>
    </row>
    <row r="874" ht="15.75" customHeight="1">
      <c r="I874" s="129"/>
      <c r="L874" s="132"/>
      <c r="M874" s="132"/>
      <c r="N874" s="132"/>
    </row>
    <row r="875" ht="15.75" customHeight="1">
      <c r="I875" s="129"/>
      <c r="L875" s="132"/>
      <c r="M875" s="132"/>
      <c r="N875" s="132"/>
    </row>
    <row r="876" ht="15.75" customHeight="1">
      <c r="I876" s="129"/>
      <c r="L876" s="132"/>
      <c r="M876" s="132"/>
      <c r="N876" s="132"/>
    </row>
    <row r="877" ht="15.75" customHeight="1">
      <c r="I877" s="129"/>
      <c r="L877" s="132"/>
      <c r="M877" s="132"/>
      <c r="N877" s="132"/>
    </row>
    <row r="878" ht="15.75" customHeight="1">
      <c r="I878" s="129"/>
      <c r="L878" s="132"/>
      <c r="M878" s="132"/>
      <c r="N878" s="132"/>
    </row>
    <row r="879" ht="15.75" customHeight="1">
      <c r="I879" s="129"/>
      <c r="L879" s="132"/>
      <c r="M879" s="132"/>
      <c r="N879" s="132"/>
    </row>
    <row r="880" ht="15.75" customHeight="1">
      <c r="I880" s="129"/>
      <c r="L880" s="132"/>
      <c r="M880" s="132"/>
      <c r="N880" s="132"/>
    </row>
    <row r="881" ht="15.75" customHeight="1">
      <c r="I881" s="129"/>
      <c r="L881" s="132"/>
      <c r="M881" s="132"/>
      <c r="N881" s="132"/>
    </row>
    <row r="882" ht="15.75" customHeight="1">
      <c r="I882" s="129"/>
      <c r="L882" s="132"/>
      <c r="M882" s="132"/>
      <c r="N882" s="132"/>
    </row>
    <row r="883" ht="15.75" customHeight="1">
      <c r="I883" s="129"/>
      <c r="L883" s="132"/>
      <c r="M883" s="132"/>
      <c r="N883" s="132"/>
    </row>
    <row r="884" ht="15.75" customHeight="1">
      <c r="I884" s="129"/>
      <c r="L884" s="132"/>
      <c r="M884" s="132"/>
      <c r="N884" s="132"/>
    </row>
    <row r="885" ht="15.75" customHeight="1">
      <c r="I885" s="129"/>
      <c r="L885" s="132"/>
      <c r="M885" s="132"/>
      <c r="N885" s="132"/>
    </row>
    <row r="886" ht="15.75" customHeight="1">
      <c r="I886" s="129"/>
      <c r="L886" s="132"/>
      <c r="M886" s="132"/>
      <c r="N886" s="132"/>
    </row>
    <row r="887" ht="15.75" customHeight="1">
      <c r="I887" s="129"/>
      <c r="L887" s="132"/>
      <c r="M887" s="132"/>
      <c r="N887" s="132"/>
    </row>
    <row r="888" ht="15.75" customHeight="1">
      <c r="I888" s="129"/>
      <c r="L888" s="132"/>
      <c r="M888" s="132"/>
      <c r="N888" s="132"/>
    </row>
    <row r="889" ht="15.75" customHeight="1">
      <c r="I889" s="129"/>
      <c r="L889" s="132"/>
      <c r="M889" s="132"/>
      <c r="N889" s="132"/>
    </row>
    <row r="890" ht="15.75" customHeight="1">
      <c r="I890" s="129"/>
      <c r="L890" s="132"/>
      <c r="M890" s="132"/>
      <c r="N890" s="132"/>
    </row>
    <row r="891" ht="15.75" customHeight="1">
      <c r="I891" s="129"/>
      <c r="L891" s="132"/>
      <c r="M891" s="132"/>
      <c r="N891" s="132"/>
    </row>
    <row r="892" ht="15.75" customHeight="1">
      <c r="I892" s="129"/>
      <c r="L892" s="132"/>
      <c r="M892" s="132"/>
      <c r="N892" s="132"/>
    </row>
    <row r="893" ht="15.75" customHeight="1">
      <c r="I893" s="129"/>
      <c r="L893" s="132"/>
      <c r="M893" s="132"/>
      <c r="N893" s="132"/>
    </row>
    <row r="894" ht="15.75" customHeight="1">
      <c r="I894" s="129"/>
      <c r="L894" s="132"/>
      <c r="M894" s="132"/>
      <c r="N894" s="132"/>
    </row>
    <row r="895" ht="15.75" customHeight="1">
      <c r="I895" s="129"/>
      <c r="L895" s="132"/>
      <c r="M895" s="132"/>
      <c r="N895" s="132"/>
    </row>
    <row r="896" ht="15.75" customHeight="1">
      <c r="I896" s="129"/>
      <c r="L896" s="132"/>
      <c r="M896" s="132"/>
      <c r="N896" s="132"/>
    </row>
    <row r="897" ht="15.75" customHeight="1">
      <c r="I897" s="129"/>
      <c r="L897" s="132"/>
      <c r="M897" s="132"/>
      <c r="N897" s="132"/>
    </row>
    <row r="898" ht="15.75" customHeight="1">
      <c r="I898" s="129"/>
      <c r="L898" s="132"/>
      <c r="M898" s="132"/>
      <c r="N898" s="132"/>
    </row>
    <row r="899" ht="15.75" customHeight="1">
      <c r="I899" s="129"/>
      <c r="L899" s="132"/>
      <c r="M899" s="132"/>
      <c r="N899" s="132"/>
    </row>
    <row r="900" ht="15.75" customHeight="1">
      <c r="I900" s="129"/>
      <c r="L900" s="132"/>
      <c r="M900" s="132"/>
      <c r="N900" s="132"/>
    </row>
    <row r="901" ht="15.75" customHeight="1">
      <c r="I901" s="129"/>
      <c r="L901" s="132"/>
      <c r="M901" s="132"/>
      <c r="N901" s="132"/>
    </row>
    <row r="902" ht="15.75" customHeight="1">
      <c r="I902" s="129"/>
      <c r="L902" s="132"/>
      <c r="M902" s="132"/>
      <c r="N902" s="132"/>
    </row>
    <row r="903" ht="15.75" customHeight="1">
      <c r="I903" s="129"/>
      <c r="L903" s="132"/>
      <c r="M903" s="132"/>
      <c r="N903" s="132"/>
    </row>
    <row r="904" ht="15.75" customHeight="1">
      <c r="I904" s="129"/>
      <c r="L904" s="132"/>
      <c r="M904" s="132"/>
      <c r="N904" s="132"/>
    </row>
    <row r="905" ht="15.75" customHeight="1">
      <c r="I905" s="129"/>
      <c r="L905" s="132"/>
      <c r="M905" s="132"/>
      <c r="N905" s="132"/>
    </row>
    <row r="906" ht="15.75" customHeight="1">
      <c r="I906" s="129"/>
      <c r="L906" s="132"/>
      <c r="M906" s="132"/>
      <c r="N906" s="132"/>
    </row>
    <row r="907" ht="15.75" customHeight="1">
      <c r="I907" s="129"/>
      <c r="L907" s="132"/>
      <c r="M907" s="132"/>
      <c r="N907" s="132"/>
    </row>
    <row r="908" ht="15.75" customHeight="1">
      <c r="I908" s="129"/>
      <c r="L908" s="132"/>
      <c r="M908" s="132"/>
      <c r="N908" s="132"/>
    </row>
    <row r="909" ht="15.75" customHeight="1">
      <c r="I909" s="129"/>
      <c r="L909" s="132"/>
      <c r="M909" s="132"/>
      <c r="N909" s="132"/>
    </row>
    <row r="910" ht="15.75" customHeight="1">
      <c r="I910" s="129"/>
      <c r="L910" s="132"/>
      <c r="M910" s="132"/>
      <c r="N910" s="132"/>
    </row>
    <row r="911" ht="15.75" customHeight="1">
      <c r="I911" s="129"/>
      <c r="L911" s="132"/>
      <c r="M911" s="132"/>
      <c r="N911" s="132"/>
    </row>
    <row r="912" ht="15.75" customHeight="1">
      <c r="I912" s="129"/>
      <c r="L912" s="132"/>
      <c r="M912" s="132"/>
      <c r="N912" s="132"/>
    </row>
    <row r="913" ht="15.75" customHeight="1">
      <c r="I913" s="129"/>
      <c r="L913" s="132"/>
      <c r="M913" s="132"/>
      <c r="N913" s="132"/>
    </row>
    <row r="914" ht="15.75" customHeight="1">
      <c r="I914" s="129"/>
      <c r="L914" s="132"/>
      <c r="M914" s="132"/>
      <c r="N914" s="132"/>
    </row>
    <row r="915" ht="15.75" customHeight="1">
      <c r="I915" s="129"/>
      <c r="L915" s="132"/>
      <c r="M915" s="132"/>
      <c r="N915" s="132"/>
    </row>
    <row r="916" ht="15.75" customHeight="1">
      <c r="I916" s="129"/>
      <c r="L916" s="132"/>
      <c r="M916" s="132"/>
      <c r="N916" s="132"/>
    </row>
    <row r="917" ht="15.75" customHeight="1">
      <c r="I917" s="129"/>
      <c r="L917" s="132"/>
      <c r="M917" s="132"/>
      <c r="N917" s="132"/>
    </row>
    <row r="918" ht="15.75" customHeight="1">
      <c r="I918" s="129"/>
      <c r="L918" s="132"/>
      <c r="M918" s="132"/>
      <c r="N918" s="132"/>
    </row>
    <row r="919" ht="15.75" customHeight="1">
      <c r="I919" s="129"/>
      <c r="L919" s="132"/>
      <c r="M919" s="132"/>
      <c r="N919" s="132"/>
    </row>
    <row r="920" ht="15.75" customHeight="1">
      <c r="I920" s="129"/>
      <c r="L920" s="132"/>
      <c r="M920" s="132"/>
      <c r="N920" s="132"/>
    </row>
    <row r="921" ht="15.75" customHeight="1">
      <c r="I921" s="129"/>
      <c r="L921" s="132"/>
      <c r="M921" s="132"/>
      <c r="N921" s="132"/>
    </row>
    <row r="922" ht="15.75" customHeight="1">
      <c r="I922" s="129"/>
      <c r="L922" s="132"/>
      <c r="M922" s="132"/>
      <c r="N922" s="132"/>
    </row>
    <row r="923" ht="15.75" customHeight="1">
      <c r="I923" s="129"/>
      <c r="L923" s="132"/>
      <c r="M923" s="132"/>
      <c r="N923" s="132"/>
    </row>
    <row r="924" ht="15.75" customHeight="1">
      <c r="I924" s="129"/>
      <c r="L924" s="132"/>
      <c r="M924" s="132"/>
      <c r="N924" s="132"/>
    </row>
    <row r="925" ht="15.75" customHeight="1">
      <c r="I925" s="129"/>
      <c r="L925" s="132"/>
      <c r="M925" s="132"/>
      <c r="N925" s="132"/>
    </row>
    <row r="926" ht="15.75" customHeight="1">
      <c r="I926" s="129"/>
      <c r="L926" s="132"/>
      <c r="M926" s="132"/>
      <c r="N926" s="132"/>
    </row>
    <row r="927" ht="15.75" customHeight="1">
      <c r="I927" s="129"/>
      <c r="L927" s="132"/>
      <c r="M927" s="132"/>
      <c r="N927" s="132"/>
    </row>
    <row r="928" ht="15.75" customHeight="1">
      <c r="I928" s="129"/>
      <c r="L928" s="132"/>
      <c r="M928" s="132"/>
      <c r="N928" s="132"/>
    </row>
    <row r="929" ht="15.75" customHeight="1">
      <c r="I929" s="129"/>
      <c r="L929" s="132"/>
      <c r="M929" s="132"/>
      <c r="N929" s="132"/>
    </row>
    <row r="930" ht="15.75" customHeight="1">
      <c r="I930" s="129"/>
      <c r="L930" s="132"/>
      <c r="M930" s="132"/>
      <c r="N930" s="132"/>
    </row>
    <row r="931" ht="15.75" customHeight="1">
      <c r="I931" s="129"/>
      <c r="L931" s="132"/>
      <c r="M931" s="132"/>
      <c r="N931" s="132"/>
    </row>
    <row r="932" ht="15.75" customHeight="1">
      <c r="I932" s="129"/>
      <c r="L932" s="132"/>
      <c r="M932" s="132"/>
      <c r="N932" s="132"/>
    </row>
    <row r="933" ht="15.75" customHeight="1">
      <c r="I933" s="129"/>
      <c r="L933" s="132"/>
      <c r="M933" s="132"/>
      <c r="N933" s="132"/>
    </row>
    <row r="934" ht="15.75" customHeight="1">
      <c r="I934" s="129"/>
      <c r="L934" s="132"/>
      <c r="M934" s="132"/>
      <c r="N934" s="132"/>
    </row>
    <row r="935" ht="15.75" customHeight="1">
      <c r="I935" s="129"/>
      <c r="L935" s="132"/>
      <c r="M935" s="132"/>
      <c r="N935" s="132"/>
    </row>
    <row r="936" ht="15.75" customHeight="1">
      <c r="I936" s="129"/>
      <c r="L936" s="132"/>
      <c r="M936" s="132"/>
      <c r="N936" s="132"/>
    </row>
    <row r="937" ht="15.75" customHeight="1">
      <c r="I937" s="129"/>
      <c r="L937" s="132"/>
      <c r="M937" s="132"/>
      <c r="N937" s="132"/>
    </row>
    <row r="938" ht="15.75" customHeight="1">
      <c r="I938" s="129"/>
      <c r="L938" s="132"/>
      <c r="M938" s="132"/>
      <c r="N938" s="132"/>
    </row>
    <row r="939" ht="15.75" customHeight="1">
      <c r="I939" s="129"/>
      <c r="L939" s="132"/>
      <c r="M939" s="132"/>
      <c r="N939" s="132"/>
    </row>
    <row r="940" ht="15.75" customHeight="1">
      <c r="I940" s="129"/>
      <c r="L940" s="132"/>
      <c r="M940" s="132"/>
      <c r="N940" s="132"/>
    </row>
    <row r="941" ht="15.75" customHeight="1">
      <c r="I941" s="129"/>
      <c r="L941" s="132"/>
      <c r="M941" s="132"/>
      <c r="N941" s="132"/>
    </row>
    <row r="942" ht="15.75" customHeight="1">
      <c r="I942" s="129"/>
      <c r="L942" s="132"/>
      <c r="M942" s="132"/>
      <c r="N942" s="132"/>
    </row>
    <row r="943" ht="15.75" customHeight="1">
      <c r="I943" s="129"/>
      <c r="L943" s="132"/>
      <c r="M943" s="132"/>
      <c r="N943" s="132"/>
    </row>
    <row r="944" ht="15.75" customHeight="1">
      <c r="I944" s="129"/>
      <c r="L944" s="132"/>
      <c r="M944" s="132"/>
      <c r="N944" s="132"/>
    </row>
    <row r="945" ht="15.75" customHeight="1">
      <c r="I945" s="129"/>
      <c r="L945" s="132"/>
      <c r="M945" s="132"/>
      <c r="N945" s="132"/>
    </row>
    <row r="946" ht="15.75" customHeight="1">
      <c r="I946" s="129"/>
      <c r="L946" s="132"/>
      <c r="M946" s="132"/>
      <c r="N946" s="132"/>
    </row>
    <row r="947" ht="15.75" customHeight="1">
      <c r="I947" s="129"/>
      <c r="L947" s="132"/>
      <c r="M947" s="132"/>
      <c r="N947" s="132"/>
    </row>
    <row r="948" ht="15.75" customHeight="1">
      <c r="I948" s="129"/>
      <c r="L948" s="132"/>
      <c r="M948" s="132"/>
      <c r="N948" s="132"/>
    </row>
    <row r="949" ht="15.75" customHeight="1">
      <c r="I949" s="129"/>
      <c r="L949" s="132"/>
      <c r="M949" s="132"/>
      <c r="N949" s="132"/>
    </row>
    <row r="950" ht="15.75" customHeight="1">
      <c r="I950" s="129"/>
      <c r="L950" s="132"/>
      <c r="M950" s="132"/>
      <c r="N950" s="132"/>
    </row>
    <row r="951" ht="15.75" customHeight="1">
      <c r="I951" s="129"/>
      <c r="L951" s="132"/>
      <c r="M951" s="132"/>
      <c r="N951" s="132"/>
    </row>
    <row r="952" ht="15.75" customHeight="1">
      <c r="I952" s="129"/>
      <c r="L952" s="132"/>
      <c r="M952" s="132"/>
      <c r="N952" s="132"/>
    </row>
    <row r="953" ht="15.75" customHeight="1">
      <c r="I953" s="129"/>
      <c r="L953" s="132"/>
      <c r="M953" s="132"/>
      <c r="N953" s="132"/>
    </row>
    <row r="954" ht="15.75" customHeight="1">
      <c r="I954" s="129"/>
      <c r="L954" s="132"/>
      <c r="M954" s="132"/>
      <c r="N954" s="132"/>
    </row>
    <row r="955" ht="15.75" customHeight="1">
      <c r="I955" s="129"/>
      <c r="L955" s="132"/>
      <c r="M955" s="132"/>
      <c r="N955" s="132"/>
    </row>
    <row r="956" ht="15.75" customHeight="1">
      <c r="I956" s="129"/>
      <c r="L956" s="132"/>
      <c r="M956" s="132"/>
      <c r="N956" s="132"/>
    </row>
    <row r="957" ht="15.75" customHeight="1">
      <c r="I957" s="129"/>
      <c r="L957" s="132"/>
      <c r="M957" s="132"/>
      <c r="N957" s="132"/>
    </row>
    <row r="958" ht="15.75" customHeight="1">
      <c r="I958" s="129"/>
      <c r="L958" s="132"/>
      <c r="M958" s="132"/>
      <c r="N958" s="132"/>
    </row>
    <row r="959" ht="15.75" customHeight="1">
      <c r="I959" s="129"/>
      <c r="L959" s="132"/>
      <c r="M959" s="132"/>
      <c r="N959" s="132"/>
    </row>
    <row r="960" ht="15.75" customHeight="1">
      <c r="I960" s="129"/>
      <c r="L960" s="132"/>
      <c r="M960" s="132"/>
      <c r="N960" s="132"/>
    </row>
    <row r="961" ht="15.75" customHeight="1">
      <c r="I961" s="129"/>
      <c r="L961" s="132"/>
      <c r="M961" s="132"/>
      <c r="N961" s="132"/>
    </row>
    <row r="962" ht="15.75" customHeight="1">
      <c r="I962" s="129"/>
      <c r="L962" s="132"/>
      <c r="M962" s="132"/>
      <c r="N962" s="132"/>
    </row>
  </sheetData>
  <mergeCells count="9">
    <mergeCell ref="A40:J40"/>
    <mergeCell ref="A46:J46"/>
    <mergeCell ref="L1:N1"/>
    <mergeCell ref="P1:R1"/>
    <mergeCell ref="A2:J2"/>
    <mergeCell ref="A5:J5"/>
    <mergeCell ref="A12:J12"/>
    <mergeCell ref="A20:J20"/>
    <mergeCell ref="A30:J3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57"/>
    <col customWidth="1" min="2" max="2" width="12.14"/>
    <col customWidth="1" min="3" max="3" width="18.14"/>
    <col customWidth="1" min="4" max="4" width="12.86"/>
  </cols>
  <sheetData>
    <row r="1">
      <c r="A1" s="133" t="s">
        <v>340</v>
      </c>
      <c r="B1" s="133" t="s">
        <v>344</v>
      </c>
      <c r="C1" s="133" t="s">
        <v>516</v>
      </c>
      <c r="D1" s="134" t="s">
        <v>517</v>
      </c>
      <c r="E1" s="133" t="s">
        <v>518</v>
      </c>
      <c r="F1" s="133" t="s">
        <v>519</v>
      </c>
      <c r="G1" s="133" t="s">
        <v>520</v>
      </c>
      <c r="H1" s="133" t="s">
        <v>521</v>
      </c>
      <c r="I1" s="133" t="s">
        <v>522</v>
      </c>
      <c r="J1" s="133" t="s">
        <v>523</v>
      </c>
      <c r="K1" s="133" t="s">
        <v>524</v>
      </c>
      <c r="L1" s="133" t="s">
        <v>525</v>
      </c>
      <c r="M1" s="133" t="s">
        <v>526</v>
      </c>
      <c r="N1" s="133" t="s">
        <v>527</v>
      </c>
      <c r="O1" s="133" t="s">
        <v>528</v>
      </c>
      <c r="P1" s="133" t="s">
        <v>529</v>
      </c>
      <c r="Q1" s="133" t="s">
        <v>530</v>
      </c>
    </row>
    <row r="2">
      <c r="A2" s="135" t="s">
        <v>354</v>
      </c>
      <c r="B2" s="136" t="s">
        <v>355</v>
      </c>
      <c r="C2" s="137">
        <v>3.0</v>
      </c>
      <c r="D2" s="138">
        <v>3.0</v>
      </c>
      <c r="E2" s="138">
        <v>0.0</v>
      </c>
      <c r="F2" s="139">
        <v>0.0</v>
      </c>
      <c r="G2" s="139">
        <v>0.0</v>
      </c>
      <c r="H2" s="138">
        <v>0.0</v>
      </c>
      <c r="I2" s="140">
        <v>0.0</v>
      </c>
      <c r="J2" s="140">
        <v>0.0</v>
      </c>
      <c r="K2" s="140">
        <v>0.0</v>
      </c>
      <c r="L2" s="140">
        <v>0.0</v>
      </c>
      <c r="M2" s="140">
        <v>0.0</v>
      </c>
      <c r="N2" s="140">
        <v>0.0</v>
      </c>
      <c r="O2" s="140">
        <v>0.0</v>
      </c>
      <c r="P2" s="140">
        <v>0.0</v>
      </c>
      <c r="Q2" s="140">
        <v>0.0</v>
      </c>
      <c r="R2" s="141"/>
      <c r="S2" s="141"/>
      <c r="T2" s="141"/>
      <c r="U2" s="141"/>
      <c r="V2" s="141"/>
      <c r="W2" s="141"/>
      <c r="X2" s="141"/>
      <c r="Y2" s="141"/>
    </row>
    <row r="3">
      <c r="A3" s="142" t="s">
        <v>376</v>
      </c>
      <c r="B3" s="143" t="s">
        <v>355</v>
      </c>
      <c r="C3" s="144">
        <v>8.0</v>
      </c>
      <c r="D3" s="145">
        <v>4.0</v>
      </c>
      <c r="E3" s="145">
        <v>0.0</v>
      </c>
      <c r="F3" s="145">
        <v>0.0</v>
      </c>
      <c r="G3" s="146">
        <v>0.0</v>
      </c>
      <c r="H3" s="146">
        <v>0.0</v>
      </c>
      <c r="I3" s="145">
        <v>0.0</v>
      </c>
      <c r="J3" s="146">
        <v>0.0</v>
      </c>
      <c r="K3" s="146">
        <v>0.0</v>
      </c>
      <c r="L3" s="146">
        <v>0.0</v>
      </c>
      <c r="M3" s="146">
        <v>0.0</v>
      </c>
      <c r="N3" s="145">
        <v>0.0</v>
      </c>
      <c r="O3" s="145">
        <v>0.0</v>
      </c>
      <c r="P3" s="145">
        <v>0.0</v>
      </c>
      <c r="Q3" s="145">
        <v>0.0</v>
      </c>
      <c r="R3" s="141"/>
    </row>
    <row r="4">
      <c r="A4" s="142" t="s">
        <v>531</v>
      </c>
      <c r="B4" s="143" t="s">
        <v>355</v>
      </c>
      <c r="C4" s="144">
        <v>8.0</v>
      </c>
      <c r="D4" s="145">
        <v>4.0</v>
      </c>
      <c r="E4" s="145">
        <v>0.0</v>
      </c>
      <c r="F4" s="145">
        <v>0.0</v>
      </c>
      <c r="G4" s="145">
        <v>0.0</v>
      </c>
      <c r="H4" s="145">
        <v>0.0</v>
      </c>
      <c r="I4" s="145">
        <v>0.0</v>
      </c>
      <c r="J4" s="145">
        <v>0.0</v>
      </c>
      <c r="K4" s="145">
        <v>0.0</v>
      </c>
      <c r="L4" s="145">
        <v>0.0</v>
      </c>
      <c r="M4" s="145">
        <v>0.0</v>
      </c>
      <c r="N4" s="145">
        <v>0.0</v>
      </c>
      <c r="O4" s="145">
        <v>0.0</v>
      </c>
      <c r="P4" s="145">
        <v>0.0</v>
      </c>
      <c r="Q4" s="145">
        <v>0.0</v>
      </c>
      <c r="R4" s="141"/>
    </row>
    <row r="5">
      <c r="A5" s="147" t="s">
        <v>398</v>
      </c>
      <c r="B5" s="148" t="s">
        <v>355</v>
      </c>
      <c r="C5" s="137">
        <v>8.0</v>
      </c>
      <c r="D5" s="140">
        <v>8.0</v>
      </c>
      <c r="E5" s="140">
        <v>8.0</v>
      </c>
      <c r="F5" s="140">
        <v>8.0</v>
      </c>
      <c r="G5" s="140">
        <v>8.0</v>
      </c>
      <c r="H5" s="140">
        <v>8.0</v>
      </c>
      <c r="I5" s="140">
        <v>8.0</v>
      </c>
      <c r="J5" s="140">
        <v>8.0</v>
      </c>
      <c r="K5" s="140">
        <v>8.0</v>
      </c>
      <c r="L5" s="140">
        <v>8.0</v>
      </c>
      <c r="M5" s="140">
        <v>8.0</v>
      </c>
      <c r="N5" s="140">
        <v>8.0</v>
      </c>
      <c r="O5" s="140">
        <v>8.0</v>
      </c>
      <c r="P5" s="140">
        <v>8.0</v>
      </c>
      <c r="Q5" s="140">
        <v>8.0</v>
      </c>
      <c r="R5" s="141"/>
    </row>
    <row r="6">
      <c r="A6" s="142" t="s">
        <v>429</v>
      </c>
      <c r="B6" s="149" t="s">
        <v>355</v>
      </c>
      <c r="C6" s="137">
        <v>8.0</v>
      </c>
      <c r="D6" s="140">
        <v>8.0</v>
      </c>
      <c r="E6" s="140">
        <v>8.0</v>
      </c>
      <c r="F6" s="140">
        <v>6.0</v>
      </c>
      <c r="G6" s="140">
        <v>4.0</v>
      </c>
      <c r="H6" s="140">
        <v>2.0</v>
      </c>
      <c r="I6" s="140">
        <v>0.0</v>
      </c>
      <c r="J6" s="140">
        <v>0.0</v>
      </c>
      <c r="K6" s="140">
        <v>0.0</v>
      </c>
      <c r="L6" s="140">
        <v>0.0</v>
      </c>
      <c r="M6" s="140">
        <v>0.0</v>
      </c>
      <c r="N6" s="140">
        <v>0.0</v>
      </c>
      <c r="O6" s="140">
        <v>0.0</v>
      </c>
      <c r="P6" s="140">
        <v>0.0</v>
      </c>
      <c r="Q6" s="140">
        <v>0.0</v>
      </c>
      <c r="R6" s="141"/>
    </row>
    <row r="7">
      <c r="A7" s="150" t="s">
        <v>455</v>
      </c>
      <c r="B7" s="151" t="s">
        <v>355</v>
      </c>
      <c r="C7" s="137">
        <v>8.0</v>
      </c>
      <c r="D7" s="152">
        <v>8.0</v>
      </c>
      <c r="E7" s="152">
        <v>8.0</v>
      </c>
      <c r="F7" s="152">
        <v>6.0</v>
      </c>
      <c r="G7" s="152">
        <v>4.0</v>
      </c>
      <c r="H7" s="152">
        <v>2.0</v>
      </c>
      <c r="I7" s="152">
        <v>0.0</v>
      </c>
      <c r="J7" s="152">
        <v>0.0</v>
      </c>
      <c r="K7" s="152">
        <v>0.0</v>
      </c>
      <c r="L7" s="152">
        <v>0.0</v>
      </c>
      <c r="M7" s="152">
        <v>0.0</v>
      </c>
      <c r="N7" s="152">
        <v>0.0</v>
      </c>
      <c r="O7" s="152">
        <v>0.0</v>
      </c>
      <c r="P7" s="152">
        <v>0.0</v>
      </c>
      <c r="Q7" s="152">
        <v>0.0</v>
      </c>
      <c r="R7" s="141"/>
    </row>
    <row r="8">
      <c r="A8" s="153" t="s">
        <v>532</v>
      </c>
      <c r="B8" s="154" t="s">
        <v>355</v>
      </c>
      <c r="C8" s="137">
        <v>8.0</v>
      </c>
      <c r="D8" s="155">
        <v>8.0</v>
      </c>
      <c r="E8" s="155">
        <v>8.0</v>
      </c>
      <c r="F8" s="155">
        <v>8.0</v>
      </c>
      <c r="G8" s="155">
        <v>8.0</v>
      </c>
      <c r="H8" s="155">
        <v>8.0</v>
      </c>
      <c r="I8" s="155">
        <v>8.0</v>
      </c>
      <c r="J8" s="155">
        <v>6.0</v>
      </c>
      <c r="K8" s="155">
        <v>4.0</v>
      </c>
      <c r="L8" s="155">
        <v>2.0</v>
      </c>
      <c r="M8" s="155">
        <v>0.0</v>
      </c>
      <c r="N8" s="155">
        <v>0.0</v>
      </c>
      <c r="O8" s="155">
        <v>0.0</v>
      </c>
      <c r="P8" s="155">
        <v>0.0</v>
      </c>
      <c r="Q8" s="155">
        <v>0.0</v>
      </c>
      <c r="R8" s="141"/>
    </row>
    <row r="9">
      <c r="A9" s="150" t="s">
        <v>496</v>
      </c>
      <c r="B9" s="151" t="s">
        <v>355</v>
      </c>
      <c r="C9" s="137">
        <v>8.0</v>
      </c>
      <c r="D9" s="152">
        <v>8.0</v>
      </c>
      <c r="E9" s="152">
        <v>8.0</v>
      </c>
      <c r="F9" s="152">
        <v>8.0</v>
      </c>
      <c r="G9" s="152">
        <v>8.0</v>
      </c>
      <c r="H9" s="152">
        <v>8.0</v>
      </c>
      <c r="I9" s="152">
        <v>8.0</v>
      </c>
      <c r="J9" s="152">
        <v>6.0</v>
      </c>
      <c r="K9" s="152">
        <v>4.0</v>
      </c>
      <c r="L9" s="152">
        <v>2.0</v>
      </c>
      <c r="M9" s="152">
        <v>0.0</v>
      </c>
      <c r="N9" s="152">
        <v>0.0</v>
      </c>
      <c r="O9" s="152">
        <v>0.0</v>
      </c>
      <c r="P9" s="152">
        <v>0.0</v>
      </c>
      <c r="Q9" s="152">
        <v>0.0</v>
      </c>
      <c r="R9" s="141"/>
    </row>
    <row r="10">
      <c r="A10" s="153" t="s">
        <v>499</v>
      </c>
      <c r="B10" s="154" t="s">
        <v>355</v>
      </c>
      <c r="C10" s="137">
        <v>8.0</v>
      </c>
      <c r="D10" s="155">
        <v>8.0</v>
      </c>
      <c r="E10" s="155">
        <v>8.0</v>
      </c>
      <c r="F10" s="155">
        <v>8.0</v>
      </c>
      <c r="G10" s="155">
        <v>8.0</v>
      </c>
      <c r="H10" s="155">
        <v>8.0</v>
      </c>
      <c r="I10" s="155">
        <v>8.0</v>
      </c>
      <c r="J10" s="155">
        <v>8.0</v>
      </c>
      <c r="K10" s="155">
        <v>8.0</v>
      </c>
      <c r="L10" s="155">
        <v>8.0</v>
      </c>
      <c r="M10" s="155">
        <v>8.0</v>
      </c>
      <c r="N10" s="155">
        <v>6.0</v>
      </c>
      <c r="O10" s="155">
        <v>4.0</v>
      </c>
      <c r="P10" s="155">
        <v>2.0</v>
      </c>
      <c r="Q10" s="155">
        <v>0.0</v>
      </c>
      <c r="R10" s="141"/>
    </row>
    <row r="11">
      <c r="A11" s="150" t="s">
        <v>502</v>
      </c>
      <c r="B11" s="151" t="s">
        <v>355</v>
      </c>
      <c r="C11" s="137">
        <v>8.0</v>
      </c>
      <c r="D11" s="152">
        <v>8.0</v>
      </c>
      <c r="E11" s="152">
        <v>8.0</v>
      </c>
      <c r="F11" s="152">
        <v>8.0</v>
      </c>
      <c r="G11" s="152">
        <v>8.0</v>
      </c>
      <c r="H11" s="152">
        <v>8.0</v>
      </c>
      <c r="I11" s="152">
        <v>8.0</v>
      </c>
      <c r="J11" s="152">
        <v>8.0</v>
      </c>
      <c r="K11" s="152">
        <v>8.0</v>
      </c>
      <c r="L11" s="152">
        <v>8.0</v>
      </c>
      <c r="M11" s="152">
        <v>8.0</v>
      </c>
      <c r="N11" s="152">
        <v>6.0</v>
      </c>
      <c r="O11" s="152">
        <v>4.0</v>
      </c>
      <c r="P11" s="152">
        <v>2.0</v>
      </c>
      <c r="Q11" s="152">
        <v>0.0</v>
      </c>
      <c r="R11" s="141"/>
    </row>
    <row r="12">
      <c r="A12" s="156" t="s">
        <v>365</v>
      </c>
      <c r="B12" s="157" t="s">
        <v>357</v>
      </c>
      <c r="C12" s="137">
        <v>3.0</v>
      </c>
      <c r="D12" s="158">
        <v>3.0</v>
      </c>
      <c r="E12" s="158">
        <v>0.0</v>
      </c>
      <c r="F12" s="158">
        <v>0.0</v>
      </c>
      <c r="G12" s="158">
        <v>0.0</v>
      </c>
      <c r="H12" s="155">
        <v>0.0</v>
      </c>
      <c r="I12" s="155">
        <v>0.0</v>
      </c>
      <c r="J12" s="155">
        <v>0.0</v>
      </c>
      <c r="K12" s="155">
        <v>0.0</v>
      </c>
      <c r="L12" s="155">
        <v>0.0</v>
      </c>
      <c r="M12" s="155">
        <v>0.0</v>
      </c>
      <c r="N12" s="155">
        <v>0.0</v>
      </c>
      <c r="O12" s="155">
        <v>0.0</v>
      </c>
      <c r="P12" s="155">
        <v>0.0</v>
      </c>
      <c r="Q12" s="155">
        <v>0.0</v>
      </c>
      <c r="R12" s="141"/>
    </row>
    <row r="13">
      <c r="A13" s="114" t="s">
        <v>369</v>
      </c>
      <c r="B13" s="159" t="s">
        <v>357</v>
      </c>
      <c r="C13" s="137">
        <v>3.0</v>
      </c>
      <c r="D13" s="160">
        <v>3.0</v>
      </c>
      <c r="E13" s="160">
        <v>0.0</v>
      </c>
      <c r="F13" s="160">
        <v>0.0</v>
      </c>
      <c r="G13" s="160">
        <v>0.0</v>
      </c>
      <c r="H13" s="152">
        <v>0.0</v>
      </c>
      <c r="I13" s="152">
        <v>0.0</v>
      </c>
      <c r="J13" s="152">
        <v>0.0</v>
      </c>
      <c r="K13" s="152">
        <v>0.0</v>
      </c>
      <c r="L13" s="152">
        <v>0.0</v>
      </c>
      <c r="M13" s="152">
        <v>0.0</v>
      </c>
      <c r="N13" s="152">
        <v>0.0</v>
      </c>
      <c r="O13" s="152">
        <v>0.0</v>
      </c>
      <c r="P13" s="152">
        <v>0.0</v>
      </c>
      <c r="Q13" s="152">
        <v>0.0</v>
      </c>
      <c r="R13" s="141"/>
    </row>
    <row r="14">
      <c r="A14" s="156" t="s">
        <v>373</v>
      </c>
      <c r="B14" s="157" t="s">
        <v>357</v>
      </c>
      <c r="C14" s="137">
        <v>3.0</v>
      </c>
      <c r="D14" s="158">
        <v>3.0</v>
      </c>
      <c r="E14" s="158">
        <v>0.0</v>
      </c>
      <c r="F14" s="161">
        <v>0.0</v>
      </c>
      <c r="G14" s="158">
        <v>0.0</v>
      </c>
      <c r="H14" s="155">
        <v>0.0</v>
      </c>
      <c r="I14" s="155">
        <v>0.0</v>
      </c>
      <c r="J14" s="155">
        <v>0.0</v>
      </c>
      <c r="K14" s="155">
        <v>0.0</v>
      </c>
      <c r="L14" s="155">
        <v>0.0</v>
      </c>
      <c r="M14" s="155">
        <v>0.0</v>
      </c>
      <c r="N14" s="155">
        <v>0.0</v>
      </c>
      <c r="O14" s="155">
        <v>0.0</v>
      </c>
      <c r="P14" s="155">
        <v>0.0</v>
      </c>
      <c r="Q14" s="155">
        <v>0.0</v>
      </c>
      <c r="R14" s="141"/>
    </row>
    <row r="15">
      <c r="A15" s="162" t="s">
        <v>390</v>
      </c>
      <c r="B15" s="159" t="s">
        <v>357</v>
      </c>
      <c r="C15" s="137">
        <v>3.0</v>
      </c>
      <c r="D15" s="152">
        <v>3.0</v>
      </c>
      <c r="E15" s="152">
        <v>3.0</v>
      </c>
      <c r="F15" s="152">
        <v>0.0</v>
      </c>
      <c r="G15" s="152">
        <v>0.0</v>
      </c>
      <c r="H15" s="152">
        <v>0.0</v>
      </c>
      <c r="I15" s="152">
        <v>0.0</v>
      </c>
      <c r="J15" s="152">
        <v>0.0</v>
      </c>
      <c r="K15" s="152">
        <v>0.0</v>
      </c>
      <c r="L15" s="152">
        <v>0.0</v>
      </c>
      <c r="M15" s="152">
        <v>0.0</v>
      </c>
      <c r="N15" s="152">
        <v>0.0</v>
      </c>
      <c r="O15" s="152">
        <v>0.0</v>
      </c>
      <c r="P15" s="152">
        <v>0.0</v>
      </c>
      <c r="Q15" s="152">
        <v>0.0</v>
      </c>
      <c r="R15" s="141"/>
    </row>
    <row r="16">
      <c r="A16" s="156" t="s">
        <v>533</v>
      </c>
      <c r="B16" s="163" t="s">
        <v>357</v>
      </c>
      <c r="C16" s="137">
        <v>3.0</v>
      </c>
      <c r="D16" s="155">
        <v>3.0</v>
      </c>
      <c r="E16" s="155">
        <v>3.0</v>
      </c>
      <c r="F16" s="155">
        <v>0.0</v>
      </c>
      <c r="G16" s="155">
        <v>0.0</v>
      </c>
      <c r="H16" s="155">
        <v>0.0</v>
      </c>
      <c r="I16" s="155">
        <v>0.0</v>
      </c>
      <c r="J16" s="155">
        <v>0.0</v>
      </c>
      <c r="K16" s="155">
        <v>0.0</v>
      </c>
      <c r="L16" s="155">
        <v>0.0</v>
      </c>
      <c r="M16" s="155">
        <v>0.0</v>
      </c>
      <c r="N16" s="155">
        <v>0.0</v>
      </c>
      <c r="O16" s="155">
        <v>0.0</v>
      </c>
      <c r="P16" s="155">
        <v>0.0</v>
      </c>
      <c r="Q16" s="155">
        <v>0.0</v>
      </c>
      <c r="R16" s="141"/>
    </row>
    <row r="17">
      <c r="A17" s="114" t="s">
        <v>416</v>
      </c>
      <c r="B17" s="164" t="s">
        <v>357</v>
      </c>
      <c r="C17" s="137">
        <v>3.0</v>
      </c>
      <c r="D17" s="152">
        <v>3.0</v>
      </c>
      <c r="E17" s="152">
        <v>3.0</v>
      </c>
      <c r="F17" s="152">
        <v>0.0</v>
      </c>
      <c r="G17" s="152">
        <v>0.0</v>
      </c>
      <c r="H17" s="152">
        <v>0.0</v>
      </c>
      <c r="I17" s="152">
        <v>0.0</v>
      </c>
      <c r="J17" s="152">
        <v>0.0</v>
      </c>
      <c r="K17" s="152">
        <v>0.0</v>
      </c>
      <c r="L17" s="152">
        <v>0.0</v>
      </c>
      <c r="M17" s="152">
        <v>0.0</v>
      </c>
      <c r="N17" s="152">
        <v>0.0</v>
      </c>
      <c r="O17" s="152">
        <v>0.0</v>
      </c>
      <c r="P17" s="152">
        <v>0.0</v>
      </c>
      <c r="Q17" s="152">
        <v>0.0</v>
      </c>
      <c r="R17" s="141"/>
    </row>
    <row r="18">
      <c r="A18" s="156" t="s">
        <v>419</v>
      </c>
      <c r="B18" s="165" t="s">
        <v>357</v>
      </c>
      <c r="C18" s="137">
        <v>8.0</v>
      </c>
      <c r="D18" s="155">
        <v>3.0</v>
      </c>
      <c r="E18" s="155">
        <v>3.0</v>
      </c>
      <c r="F18" s="155">
        <v>3.0</v>
      </c>
      <c r="G18" s="155">
        <v>0.0</v>
      </c>
      <c r="H18" s="155">
        <v>0.0</v>
      </c>
      <c r="I18" s="155">
        <v>0.0</v>
      </c>
      <c r="J18" s="155">
        <v>0.0</v>
      </c>
      <c r="K18" s="155">
        <v>0.0</v>
      </c>
      <c r="L18" s="155">
        <v>0.0</v>
      </c>
      <c r="M18" s="155">
        <v>0.0</v>
      </c>
      <c r="N18" s="155">
        <v>0.0</v>
      </c>
      <c r="O18" s="155">
        <v>0.0</v>
      </c>
      <c r="P18" s="155">
        <v>0.0</v>
      </c>
      <c r="Q18" s="155">
        <v>0.0</v>
      </c>
      <c r="R18" s="141"/>
    </row>
    <row r="19">
      <c r="A19" s="114" t="s">
        <v>423</v>
      </c>
      <c r="B19" s="164" t="s">
        <v>357</v>
      </c>
      <c r="C19" s="137">
        <v>3.0</v>
      </c>
      <c r="D19" s="152">
        <v>3.0</v>
      </c>
      <c r="E19" s="152">
        <v>3.0</v>
      </c>
      <c r="F19" s="152">
        <v>3.0</v>
      </c>
      <c r="G19" s="152">
        <v>0.0</v>
      </c>
      <c r="H19" s="152">
        <v>0.0</v>
      </c>
      <c r="I19" s="152">
        <v>0.0</v>
      </c>
      <c r="J19" s="152">
        <v>0.0</v>
      </c>
      <c r="K19" s="152">
        <v>0.0</v>
      </c>
      <c r="L19" s="152">
        <v>0.0</v>
      </c>
      <c r="M19" s="152">
        <v>0.0</v>
      </c>
      <c r="N19" s="152">
        <v>0.0</v>
      </c>
      <c r="O19" s="152">
        <v>0.0</v>
      </c>
      <c r="P19" s="152">
        <v>0.0</v>
      </c>
      <c r="Q19" s="152">
        <v>0.0</v>
      </c>
      <c r="R19" s="141"/>
    </row>
    <row r="20">
      <c r="A20" s="156" t="s">
        <v>426</v>
      </c>
      <c r="B20" s="163" t="s">
        <v>357</v>
      </c>
      <c r="C20" s="137">
        <v>3.0</v>
      </c>
      <c r="D20" s="155">
        <v>3.0</v>
      </c>
      <c r="E20" s="155">
        <v>3.0</v>
      </c>
      <c r="F20" s="155">
        <v>3.0</v>
      </c>
      <c r="G20" s="155">
        <v>0.0</v>
      </c>
      <c r="H20" s="155">
        <v>0.0</v>
      </c>
      <c r="I20" s="155">
        <v>0.0</v>
      </c>
      <c r="J20" s="155">
        <v>0.0</v>
      </c>
      <c r="K20" s="155">
        <v>0.0</v>
      </c>
      <c r="L20" s="155">
        <v>0.0</v>
      </c>
      <c r="M20" s="155">
        <v>0.0</v>
      </c>
      <c r="N20" s="155">
        <v>0.0</v>
      </c>
      <c r="O20" s="155">
        <v>0.0</v>
      </c>
      <c r="P20" s="155">
        <v>0.0</v>
      </c>
      <c r="Q20" s="155">
        <v>0.0</v>
      </c>
      <c r="R20" s="141"/>
    </row>
    <row r="21">
      <c r="A21" s="150" t="s">
        <v>442</v>
      </c>
      <c r="B21" s="166" t="s">
        <v>357</v>
      </c>
      <c r="C21" s="137">
        <v>2.0</v>
      </c>
      <c r="D21" s="152">
        <v>2.0</v>
      </c>
      <c r="E21" s="152">
        <v>2.0</v>
      </c>
      <c r="F21" s="152">
        <v>2.0</v>
      </c>
      <c r="G21" s="152">
        <v>2.0</v>
      </c>
      <c r="H21" s="152">
        <v>0.0</v>
      </c>
      <c r="I21" s="152">
        <v>0.0</v>
      </c>
      <c r="J21" s="152">
        <v>0.0</v>
      </c>
      <c r="K21" s="152">
        <v>0.0</v>
      </c>
      <c r="L21" s="152">
        <v>0.0</v>
      </c>
      <c r="M21" s="152">
        <v>0.0</v>
      </c>
      <c r="N21" s="152">
        <v>0.0</v>
      </c>
      <c r="O21" s="152">
        <v>0.0</v>
      </c>
      <c r="P21" s="152">
        <v>0.0</v>
      </c>
      <c r="Q21" s="152">
        <v>0.0</v>
      </c>
      <c r="R21" s="141"/>
    </row>
    <row r="22">
      <c r="A22" s="167" t="s">
        <v>446</v>
      </c>
      <c r="B22" s="168" t="s">
        <v>357</v>
      </c>
      <c r="C22" s="137">
        <v>2.0</v>
      </c>
      <c r="D22" s="155">
        <v>2.0</v>
      </c>
      <c r="E22" s="155">
        <v>2.0</v>
      </c>
      <c r="F22" s="155">
        <v>2.0</v>
      </c>
      <c r="G22" s="155">
        <v>2.0</v>
      </c>
      <c r="H22" s="155">
        <v>0.0</v>
      </c>
      <c r="I22" s="155">
        <v>0.0</v>
      </c>
      <c r="J22" s="155">
        <v>0.0</v>
      </c>
      <c r="K22" s="155">
        <v>0.0</v>
      </c>
      <c r="L22" s="155">
        <v>0.0</v>
      </c>
      <c r="M22" s="155">
        <v>0.0</v>
      </c>
      <c r="N22" s="155">
        <v>0.0</v>
      </c>
      <c r="O22" s="155">
        <v>0.0</v>
      </c>
      <c r="P22" s="155">
        <v>0.0</v>
      </c>
      <c r="Q22" s="155">
        <v>0.0</v>
      </c>
      <c r="R22" s="141"/>
    </row>
    <row r="23">
      <c r="A23" s="169" t="s">
        <v>448</v>
      </c>
      <c r="B23" s="166" t="s">
        <v>357</v>
      </c>
      <c r="C23" s="137">
        <v>2.0</v>
      </c>
      <c r="D23" s="152">
        <v>2.0</v>
      </c>
      <c r="E23" s="152">
        <v>2.0</v>
      </c>
      <c r="F23" s="152">
        <v>2.0</v>
      </c>
      <c r="G23" s="152">
        <v>2.0</v>
      </c>
      <c r="H23" s="152">
        <v>0.0</v>
      </c>
      <c r="I23" s="152">
        <v>0.0</v>
      </c>
      <c r="J23" s="152">
        <v>0.0</v>
      </c>
      <c r="K23" s="152">
        <v>0.0</v>
      </c>
      <c r="L23" s="152">
        <v>0.0</v>
      </c>
      <c r="M23" s="152">
        <v>0.0</v>
      </c>
      <c r="N23" s="152">
        <v>0.0</v>
      </c>
      <c r="O23" s="152">
        <v>0.0</v>
      </c>
      <c r="P23" s="152">
        <v>0.0</v>
      </c>
      <c r="Q23" s="152">
        <v>0.0</v>
      </c>
      <c r="R23" s="141"/>
    </row>
    <row r="24">
      <c r="A24" s="167" t="s">
        <v>451</v>
      </c>
      <c r="B24" s="168" t="s">
        <v>357</v>
      </c>
      <c r="C24" s="137">
        <v>2.0</v>
      </c>
      <c r="D24" s="155">
        <v>2.0</v>
      </c>
      <c r="E24" s="155">
        <v>2.0</v>
      </c>
      <c r="F24" s="155">
        <v>2.0</v>
      </c>
      <c r="G24" s="155">
        <v>2.0</v>
      </c>
      <c r="H24" s="155">
        <v>0.0</v>
      </c>
      <c r="I24" s="155">
        <v>0.0</v>
      </c>
      <c r="J24" s="155">
        <v>0.0</v>
      </c>
      <c r="K24" s="155">
        <v>0.0</v>
      </c>
      <c r="L24" s="155">
        <v>0.0</v>
      </c>
      <c r="M24" s="155">
        <v>0.0</v>
      </c>
      <c r="N24" s="155">
        <v>0.0</v>
      </c>
      <c r="O24" s="155">
        <v>0.0</v>
      </c>
      <c r="P24" s="155">
        <v>0.0</v>
      </c>
      <c r="Q24" s="155">
        <v>0.0</v>
      </c>
      <c r="R24" s="141"/>
    </row>
    <row r="25">
      <c r="A25" s="150" t="s">
        <v>453</v>
      </c>
      <c r="B25" s="170" t="s">
        <v>357</v>
      </c>
      <c r="C25" s="137">
        <v>2.0</v>
      </c>
      <c r="D25" s="152">
        <v>2.0</v>
      </c>
      <c r="E25" s="152">
        <v>2.0</v>
      </c>
      <c r="F25" s="152">
        <v>2.0</v>
      </c>
      <c r="G25" s="152">
        <v>2.0</v>
      </c>
      <c r="H25" s="152">
        <v>0.0</v>
      </c>
      <c r="I25" s="152">
        <v>0.0</v>
      </c>
      <c r="J25" s="152">
        <v>0.0</v>
      </c>
      <c r="K25" s="152">
        <v>0.0</v>
      </c>
      <c r="L25" s="152">
        <v>0.0</v>
      </c>
      <c r="M25" s="152">
        <v>0.0</v>
      </c>
      <c r="N25" s="152">
        <v>0.0</v>
      </c>
      <c r="O25" s="152">
        <v>0.0</v>
      </c>
      <c r="P25" s="152">
        <v>0.0</v>
      </c>
      <c r="Q25" s="152">
        <v>0.0</v>
      </c>
      <c r="R25" s="141"/>
    </row>
    <row r="26">
      <c r="A26" s="153" t="s">
        <v>468</v>
      </c>
      <c r="B26" s="168" t="s">
        <v>357</v>
      </c>
      <c r="C26" s="137">
        <v>8.0</v>
      </c>
      <c r="D26" s="155">
        <v>8.0</v>
      </c>
      <c r="E26" s="155">
        <v>8.0</v>
      </c>
      <c r="F26" s="155">
        <v>8.0</v>
      </c>
      <c r="G26" s="155">
        <v>8.0</v>
      </c>
      <c r="H26" s="155">
        <v>8.0</v>
      </c>
      <c r="I26" s="155">
        <v>0.0</v>
      </c>
      <c r="J26" s="155">
        <v>0.0</v>
      </c>
      <c r="K26" s="155">
        <v>0.0</v>
      </c>
      <c r="L26" s="155">
        <v>0.0</v>
      </c>
      <c r="M26" s="155">
        <v>0.0</v>
      </c>
      <c r="N26" s="155">
        <v>0.0</v>
      </c>
      <c r="O26" s="155">
        <v>0.0</v>
      </c>
      <c r="P26" s="155">
        <v>0.0</v>
      </c>
      <c r="Q26" s="155">
        <v>0.0</v>
      </c>
      <c r="R26" s="141"/>
    </row>
    <row r="27">
      <c r="A27" s="150" t="s">
        <v>534</v>
      </c>
      <c r="B27" s="166" t="s">
        <v>357</v>
      </c>
      <c r="C27" s="137">
        <v>6.0</v>
      </c>
      <c r="D27" s="152">
        <v>6.0</v>
      </c>
      <c r="E27" s="152">
        <v>6.0</v>
      </c>
      <c r="F27" s="152">
        <v>6.0</v>
      </c>
      <c r="G27" s="152">
        <v>6.0</v>
      </c>
      <c r="H27" s="152">
        <v>6.0</v>
      </c>
      <c r="I27" s="152">
        <v>6.0</v>
      </c>
      <c r="J27" s="152">
        <v>0.0</v>
      </c>
      <c r="K27" s="152">
        <v>0.0</v>
      </c>
      <c r="L27" s="152">
        <v>0.0</v>
      </c>
      <c r="M27" s="152">
        <v>0.0</v>
      </c>
      <c r="N27" s="152">
        <v>0.0</v>
      </c>
      <c r="O27" s="152">
        <v>0.0</v>
      </c>
      <c r="P27" s="152">
        <v>0.0</v>
      </c>
      <c r="Q27" s="152">
        <v>0.0</v>
      </c>
      <c r="R27" s="141"/>
    </row>
    <row r="28">
      <c r="A28" s="153" t="s">
        <v>488</v>
      </c>
      <c r="B28" s="168" t="s">
        <v>357</v>
      </c>
      <c r="C28" s="137">
        <v>8.0</v>
      </c>
      <c r="D28" s="155">
        <v>8.0</v>
      </c>
      <c r="E28" s="155">
        <v>8.0</v>
      </c>
      <c r="F28" s="155">
        <v>8.0</v>
      </c>
      <c r="G28" s="155">
        <v>8.0</v>
      </c>
      <c r="H28" s="155">
        <v>8.0</v>
      </c>
      <c r="I28" s="155">
        <v>8.0</v>
      </c>
      <c r="J28" s="155">
        <v>8.0</v>
      </c>
      <c r="K28" s="155">
        <v>0.0</v>
      </c>
      <c r="L28" s="155">
        <v>-6.0</v>
      </c>
      <c r="M28" s="155">
        <v>-6.0</v>
      </c>
      <c r="N28" s="155">
        <v>-6.0</v>
      </c>
      <c r="O28" s="155">
        <v>-6.0</v>
      </c>
      <c r="P28" s="155">
        <v>-6.0</v>
      </c>
      <c r="Q28" s="155">
        <v>-6.0</v>
      </c>
      <c r="R28" s="141"/>
    </row>
    <row r="29">
      <c r="A29" s="150" t="s">
        <v>492</v>
      </c>
      <c r="B29" s="164" t="s">
        <v>357</v>
      </c>
      <c r="C29" s="137">
        <v>8.0</v>
      </c>
      <c r="D29" s="152">
        <v>8.0</v>
      </c>
      <c r="E29" s="152">
        <v>8.0</v>
      </c>
      <c r="F29" s="152">
        <v>8.0</v>
      </c>
      <c r="G29" s="152">
        <v>8.0</v>
      </c>
      <c r="H29" s="152">
        <v>8.0</v>
      </c>
      <c r="I29" s="152">
        <v>8.0</v>
      </c>
      <c r="J29" s="152">
        <v>8.0</v>
      </c>
      <c r="K29" s="152">
        <v>8.0</v>
      </c>
      <c r="L29" s="152">
        <v>2.0</v>
      </c>
      <c r="M29" s="152">
        <v>-4.0</v>
      </c>
      <c r="N29" s="152">
        <v>-4.0</v>
      </c>
      <c r="O29" s="152">
        <v>-4.0</v>
      </c>
      <c r="P29" s="152">
        <v>-4.0</v>
      </c>
      <c r="Q29" s="152">
        <v>-4.0</v>
      </c>
      <c r="R29" s="141"/>
    </row>
    <row r="30">
      <c r="A30" s="153" t="s">
        <v>505</v>
      </c>
      <c r="B30" s="168" t="s">
        <v>357</v>
      </c>
      <c r="C30" s="137">
        <v>8.0</v>
      </c>
      <c r="D30" s="155">
        <v>8.0</v>
      </c>
      <c r="E30" s="155">
        <v>8.0</v>
      </c>
      <c r="F30" s="155">
        <v>8.0</v>
      </c>
      <c r="G30" s="155">
        <v>8.0</v>
      </c>
      <c r="H30" s="155">
        <v>8.0</v>
      </c>
      <c r="I30" s="155">
        <v>8.0</v>
      </c>
      <c r="J30" s="155">
        <v>8.0</v>
      </c>
      <c r="K30" s="155">
        <v>8.0</v>
      </c>
      <c r="L30" s="155">
        <v>8.0</v>
      </c>
      <c r="M30" s="155">
        <v>2.0</v>
      </c>
      <c r="N30" s="155">
        <v>-5.0</v>
      </c>
      <c r="O30" s="155">
        <v>-5.0</v>
      </c>
      <c r="P30" s="155">
        <v>-5.0</v>
      </c>
      <c r="Q30" s="155">
        <v>-5.0</v>
      </c>
      <c r="R30" s="141"/>
    </row>
    <row r="31">
      <c r="A31" s="150" t="s">
        <v>508</v>
      </c>
      <c r="B31" s="166" t="s">
        <v>357</v>
      </c>
      <c r="C31" s="137">
        <v>8.0</v>
      </c>
      <c r="D31" s="152">
        <v>8.0</v>
      </c>
      <c r="E31" s="152">
        <v>8.0</v>
      </c>
      <c r="F31" s="152">
        <v>8.0</v>
      </c>
      <c r="G31" s="152">
        <v>8.0</v>
      </c>
      <c r="H31" s="152">
        <v>8.0</v>
      </c>
      <c r="I31" s="152">
        <v>8.0</v>
      </c>
      <c r="J31" s="152">
        <v>8.0</v>
      </c>
      <c r="K31" s="152">
        <v>8.0</v>
      </c>
      <c r="L31" s="152">
        <v>8.0</v>
      </c>
      <c r="M31" s="152">
        <v>8.0</v>
      </c>
      <c r="N31" s="152">
        <v>3.0</v>
      </c>
      <c r="O31" s="152">
        <v>-3.0</v>
      </c>
      <c r="P31" s="152">
        <v>-3.0</v>
      </c>
      <c r="Q31" s="152">
        <v>-3.0</v>
      </c>
      <c r="R31" s="141"/>
    </row>
    <row r="32">
      <c r="A32" s="153" t="s">
        <v>511</v>
      </c>
      <c r="B32" s="168" t="s">
        <v>357</v>
      </c>
      <c r="C32" s="137">
        <v>8.0</v>
      </c>
      <c r="D32" s="155">
        <v>8.0</v>
      </c>
      <c r="E32" s="155">
        <v>8.0</v>
      </c>
      <c r="F32" s="155">
        <v>8.0</v>
      </c>
      <c r="G32" s="155">
        <v>8.0</v>
      </c>
      <c r="H32" s="155">
        <v>8.0</v>
      </c>
      <c r="I32" s="155">
        <v>8.0</v>
      </c>
      <c r="J32" s="155">
        <v>8.0</v>
      </c>
      <c r="K32" s="155">
        <v>8.0</v>
      </c>
      <c r="L32" s="155">
        <v>8.0</v>
      </c>
      <c r="M32" s="155">
        <v>8.0</v>
      </c>
      <c r="N32" s="155">
        <v>8.0</v>
      </c>
      <c r="O32" s="155">
        <v>0.0</v>
      </c>
      <c r="P32" s="155">
        <v>-8.0</v>
      </c>
      <c r="Q32" s="155">
        <v>-8.0</v>
      </c>
      <c r="R32" s="141"/>
    </row>
    <row r="33">
      <c r="A33" s="114" t="s">
        <v>369</v>
      </c>
      <c r="B33" s="171" t="s">
        <v>358</v>
      </c>
      <c r="C33" s="137">
        <v>8.0</v>
      </c>
      <c r="D33" s="152">
        <v>6.0</v>
      </c>
      <c r="E33" s="152">
        <v>5.0</v>
      </c>
      <c r="F33" s="152">
        <v>4.0</v>
      </c>
      <c r="G33" s="152">
        <v>3.0</v>
      </c>
      <c r="H33" s="152">
        <v>0.0</v>
      </c>
      <c r="I33" s="152">
        <v>0.0</v>
      </c>
      <c r="J33" s="152">
        <v>0.0</v>
      </c>
      <c r="K33" s="152">
        <v>-3.0</v>
      </c>
      <c r="L33" s="152">
        <v>-2.0</v>
      </c>
      <c r="M33" s="152">
        <v>-2.0</v>
      </c>
      <c r="N33" s="152">
        <v>-2.0</v>
      </c>
      <c r="O33" s="152">
        <v>0.0</v>
      </c>
      <c r="P33" s="152">
        <v>0.0</v>
      </c>
      <c r="Q33" s="152">
        <v>0.0</v>
      </c>
      <c r="R33" s="141"/>
    </row>
    <row r="34">
      <c r="A34" s="156" t="s">
        <v>373</v>
      </c>
      <c r="B34" s="172" t="s">
        <v>358</v>
      </c>
      <c r="C34" s="137">
        <v>8.0</v>
      </c>
      <c r="D34" s="155">
        <v>6.0</v>
      </c>
      <c r="E34" s="155">
        <v>5.0</v>
      </c>
      <c r="F34" s="155">
        <v>4.0</v>
      </c>
      <c r="G34" s="155">
        <v>3.0</v>
      </c>
      <c r="H34" s="155">
        <v>0.0</v>
      </c>
      <c r="I34" s="155">
        <v>0.0</v>
      </c>
      <c r="J34" s="155">
        <v>0.0</v>
      </c>
      <c r="K34" s="155">
        <v>-2.0</v>
      </c>
      <c r="L34" s="155">
        <v>-3.0</v>
      </c>
      <c r="M34" s="155">
        <v>-3.0</v>
      </c>
      <c r="N34" s="155">
        <v>-3.0</v>
      </c>
      <c r="O34" s="155">
        <v>-3.0</v>
      </c>
      <c r="P34" s="155">
        <v>0.0</v>
      </c>
      <c r="Q34" s="155">
        <v>0.0</v>
      </c>
      <c r="R34" s="141"/>
    </row>
    <row r="35">
      <c r="A35" s="162" t="s">
        <v>409</v>
      </c>
      <c r="B35" s="173" t="s">
        <v>358</v>
      </c>
      <c r="C35" s="137">
        <v>3.0</v>
      </c>
      <c r="D35" s="152">
        <v>3.0</v>
      </c>
      <c r="E35" s="152">
        <v>2.0</v>
      </c>
      <c r="F35" s="152">
        <v>1.0</v>
      </c>
      <c r="G35" s="152">
        <v>0.0</v>
      </c>
      <c r="H35" s="152">
        <v>0.0</v>
      </c>
      <c r="I35" s="152">
        <v>0.0</v>
      </c>
      <c r="J35" s="152">
        <v>0.0</v>
      </c>
      <c r="K35" s="152">
        <v>0.0</v>
      </c>
      <c r="L35" s="152">
        <v>0.0</v>
      </c>
      <c r="M35" s="152">
        <v>0.0</v>
      </c>
      <c r="N35" s="152">
        <v>0.0</v>
      </c>
      <c r="O35" s="152">
        <v>0.0</v>
      </c>
      <c r="P35" s="152">
        <v>0.0</v>
      </c>
      <c r="Q35" s="152">
        <v>0.0</v>
      </c>
      <c r="R35" s="141"/>
    </row>
    <row r="36">
      <c r="A36" s="174" t="s">
        <v>439</v>
      </c>
      <c r="B36" s="175" t="s">
        <v>358</v>
      </c>
      <c r="C36" s="137">
        <v>3.0</v>
      </c>
      <c r="D36" s="155">
        <v>3.0</v>
      </c>
      <c r="E36" s="155">
        <v>3.0</v>
      </c>
      <c r="F36" s="155">
        <v>0.0</v>
      </c>
      <c r="G36" s="155">
        <v>0.0</v>
      </c>
      <c r="H36" s="155">
        <v>0.0</v>
      </c>
      <c r="I36" s="155">
        <v>0.0</v>
      </c>
      <c r="J36" s="155">
        <v>0.0</v>
      </c>
      <c r="K36" s="155">
        <v>0.0</v>
      </c>
      <c r="L36" s="155">
        <v>0.0</v>
      </c>
      <c r="M36" s="155">
        <v>0.0</v>
      </c>
      <c r="N36" s="155">
        <v>0.0</v>
      </c>
      <c r="O36" s="155">
        <v>0.0</v>
      </c>
      <c r="P36" s="155">
        <v>0.0</v>
      </c>
      <c r="Q36" s="155">
        <v>0.0</v>
      </c>
      <c r="R36" s="141"/>
    </row>
    <row r="37">
      <c r="A37" s="114" t="s">
        <v>465</v>
      </c>
      <c r="B37" s="173" t="s">
        <v>358</v>
      </c>
      <c r="C37" s="137">
        <v>3.0</v>
      </c>
      <c r="D37" s="152">
        <v>2.0</v>
      </c>
      <c r="E37" s="152">
        <v>2.0</v>
      </c>
      <c r="F37" s="152">
        <v>0.0</v>
      </c>
      <c r="G37" s="152">
        <v>0.0</v>
      </c>
      <c r="H37" s="152">
        <v>0.0</v>
      </c>
      <c r="I37" s="152">
        <v>0.0</v>
      </c>
      <c r="J37" s="152">
        <v>0.0</v>
      </c>
      <c r="K37" s="152">
        <v>0.0</v>
      </c>
      <c r="L37" s="152">
        <v>0.0</v>
      </c>
      <c r="M37" s="152">
        <v>0.0</v>
      </c>
      <c r="N37" s="152">
        <v>0.0</v>
      </c>
      <c r="O37" s="152">
        <v>0.0</v>
      </c>
      <c r="P37" s="152">
        <v>0.0</v>
      </c>
      <c r="Q37" s="152">
        <v>0.0</v>
      </c>
      <c r="R37" s="141"/>
    </row>
    <row r="38">
      <c r="A38" s="174" t="s">
        <v>480</v>
      </c>
      <c r="B38" s="154" t="s">
        <v>358</v>
      </c>
      <c r="C38" s="137">
        <v>8.0</v>
      </c>
      <c r="D38" s="155">
        <v>8.0</v>
      </c>
      <c r="E38" s="155">
        <v>8.0</v>
      </c>
      <c r="F38" s="155">
        <v>8.0</v>
      </c>
      <c r="G38" s="155">
        <v>8.0</v>
      </c>
      <c r="H38" s="155">
        <v>8.0</v>
      </c>
      <c r="I38" s="155">
        <v>8.0</v>
      </c>
      <c r="J38" s="155">
        <v>8.0</v>
      </c>
      <c r="K38" s="155">
        <v>5.0</v>
      </c>
      <c r="L38" s="155">
        <v>5.0</v>
      </c>
      <c r="M38" s="155">
        <v>4.0</v>
      </c>
      <c r="N38" s="155">
        <v>4.0</v>
      </c>
      <c r="O38" s="155">
        <v>4.0</v>
      </c>
      <c r="P38" s="155">
        <v>4.0</v>
      </c>
      <c r="Q38" s="155">
        <v>3.0</v>
      </c>
      <c r="R38" s="141"/>
    </row>
    <row r="39">
      <c r="A39" s="134" t="s">
        <v>535</v>
      </c>
      <c r="B39" s="176" t="s">
        <v>536</v>
      </c>
      <c r="C39" s="177"/>
      <c r="D39" s="177"/>
      <c r="E39" s="177"/>
      <c r="F39" s="177"/>
      <c r="G39" s="177"/>
      <c r="H39" s="177"/>
      <c r="I39" s="177"/>
      <c r="J39" s="177"/>
      <c r="K39" s="177"/>
      <c r="L39" s="177"/>
      <c r="M39" s="177"/>
      <c r="N39" s="177"/>
      <c r="O39" s="177"/>
      <c r="P39" s="177"/>
      <c r="Q39" s="178"/>
    </row>
    <row r="40">
      <c r="A40" s="134" t="s">
        <v>537</v>
      </c>
      <c r="B40" s="179" t="s">
        <v>536</v>
      </c>
      <c r="C40" s="180"/>
      <c r="D40" s="180"/>
      <c r="E40" s="180"/>
      <c r="F40" s="180"/>
      <c r="G40" s="180"/>
      <c r="H40" s="180"/>
      <c r="I40" s="180"/>
      <c r="J40" s="180"/>
      <c r="K40" s="180"/>
      <c r="L40" s="180"/>
      <c r="M40" s="180"/>
      <c r="N40" s="180"/>
      <c r="O40" s="180"/>
      <c r="P40" s="180"/>
      <c r="Q40" s="181"/>
    </row>
    <row r="41">
      <c r="A41" s="162" t="s">
        <v>382</v>
      </c>
      <c r="B41" s="171" t="s">
        <v>384</v>
      </c>
      <c r="C41" s="137">
        <v>3.0</v>
      </c>
      <c r="D41" s="160">
        <v>3.0</v>
      </c>
      <c r="E41" s="160">
        <v>3.0</v>
      </c>
      <c r="F41" s="160">
        <v>3.0</v>
      </c>
      <c r="G41" s="160">
        <v>3.0</v>
      </c>
      <c r="H41" s="182">
        <v>0.0</v>
      </c>
      <c r="I41" s="182">
        <v>0.0</v>
      </c>
      <c r="J41" s="182">
        <v>0.0</v>
      </c>
      <c r="K41" s="182">
        <v>0.0</v>
      </c>
      <c r="L41" s="182">
        <v>0.0</v>
      </c>
      <c r="M41" s="182">
        <v>0.0</v>
      </c>
      <c r="N41" s="182">
        <v>0.0</v>
      </c>
      <c r="O41" s="182">
        <v>0.0</v>
      </c>
      <c r="P41" s="182">
        <v>0.0</v>
      </c>
      <c r="Q41" s="182">
        <v>0.0</v>
      </c>
    </row>
    <row r="42">
      <c r="A42" s="174" t="s">
        <v>402</v>
      </c>
      <c r="B42" s="172" t="s">
        <v>384</v>
      </c>
      <c r="C42" s="137">
        <v>3.0</v>
      </c>
      <c r="D42" s="155">
        <v>3.0</v>
      </c>
      <c r="E42" s="155">
        <v>3.0</v>
      </c>
      <c r="F42" s="155">
        <v>3.0</v>
      </c>
      <c r="G42" s="155">
        <v>3.0</v>
      </c>
      <c r="H42" s="183">
        <v>0.0</v>
      </c>
      <c r="I42" s="184">
        <v>0.0</v>
      </c>
      <c r="J42" s="184">
        <v>0.0</v>
      </c>
      <c r="K42" s="184">
        <v>0.0</v>
      </c>
      <c r="L42" s="184">
        <v>0.0</v>
      </c>
      <c r="M42" s="184">
        <v>0.0</v>
      </c>
      <c r="N42" s="184">
        <v>0.0</v>
      </c>
      <c r="O42" s="184">
        <v>0.0</v>
      </c>
      <c r="P42" s="184">
        <v>0.0</v>
      </c>
      <c r="Q42" s="184">
        <v>0.0</v>
      </c>
    </row>
    <row r="43">
      <c r="A43" s="162" t="s">
        <v>432</v>
      </c>
      <c r="B43" s="185" t="s">
        <v>384</v>
      </c>
      <c r="C43" s="137">
        <v>3.0</v>
      </c>
      <c r="D43" s="152">
        <v>3.0</v>
      </c>
      <c r="E43" s="152">
        <v>3.0</v>
      </c>
      <c r="F43" s="152">
        <v>3.0</v>
      </c>
      <c r="G43" s="152">
        <v>3.0</v>
      </c>
      <c r="H43" s="186">
        <v>0.0</v>
      </c>
      <c r="I43" s="182">
        <v>0.0</v>
      </c>
      <c r="J43" s="182">
        <v>0.0</v>
      </c>
      <c r="K43" s="182">
        <v>0.0</v>
      </c>
      <c r="L43" s="182">
        <v>0.0</v>
      </c>
      <c r="M43" s="182">
        <v>0.0</v>
      </c>
      <c r="N43" s="182">
        <v>0.0</v>
      </c>
      <c r="O43" s="182">
        <v>0.0</v>
      </c>
      <c r="P43" s="182">
        <v>0.0</v>
      </c>
      <c r="Q43" s="182">
        <v>0.0</v>
      </c>
    </row>
    <row r="44">
      <c r="A44" s="174" t="s">
        <v>458</v>
      </c>
      <c r="B44" s="187" t="s">
        <v>384</v>
      </c>
      <c r="C44" s="137">
        <v>3.0</v>
      </c>
      <c r="D44" s="157">
        <v>3.0</v>
      </c>
      <c r="E44" s="157">
        <v>3.0</v>
      </c>
      <c r="F44" s="155">
        <v>3.0</v>
      </c>
      <c r="G44" s="155">
        <v>3.0</v>
      </c>
      <c r="H44" s="183">
        <v>3.0</v>
      </c>
      <c r="I44" s="184">
        <v>0.0</v>
      </c>
      <c r="J44" s="184">
        <v>0.0</v>
      </c>
      <c r="K44" s="184">
        <v>0.0</v>
      </c>
      <c r="L44" s="184">
        <v>0.0</v>
      </c>
      <c r="M44" s="184">
        <v>0.0</v>
      </c>
      <c r="N44" s="184">
        <v>0.0</v>
      </c>
      <c r="O44" s="184">
        <v>0.0</v>
      </c>
      <c r="P44" s="184">
        <v>0.0</v>
      </c>
      <c r="Q44" s="184">
        <v>0.0</v>
      </c>
    </row>
    <row r="45">
      <c r="A45" s="114" t="s">
        <v>474</v>
      </c>
      <c r="B45" s="188" t="s">
        <v>384</v>
      </c>
      <c r="C45" s="137">
        <v>3.0</v>
      </c>
      <c r="D45" s="152">
        <v>3.0</v>
      </c>
      <c r="E45" s="152">
        <v>3.0</v>
      </c>
      <c r="F45" s="152">
        <v>3.0</v>
      </c>
      <c r="G45" s="152">
        <v>3.0</v>
      </c>
      <c r="H45" s="186">
        <v>3.0</v>
      </c>
      <c r="I45" s="182">
        <v>0.0</v>
      </c>
      <c r="J45" s="182">
        <v>0.0</v>
      </c>
      <c r="K45" s="182">
        <v>0.0</v>
      </c>
      <c r="L45" s="182">
        <v>0.0</v>
      </c>
      <c r="M45" s="182">
        <v>0.0</v>
      </c>
      <c r="N45" s="182">
        <v>0.0</v>
      </c>
      <c r="O45" s="182">
        <v>0.0</v>
      </c>
      <c r="P45" s="182">
        <v>0.0</v>
      </c>
      <c r="Q45" s="182">
        <v>0.0</v>
      </c>
    </row>
    <row r="46">
      <c r="A46" s="174" t="s">
        <v>514</v>
      </c>
      <c r="B46" s="175" t="s">
        <v>384</v>
      </c>
      <c r="C46" s="137">
        <v>3.0</v>
      </c>
      <c r="D46" s="155">
        <v>3.0</v>
      </c>
      <c r="E46" s="155">
        <v>3.0</v>
      </c>
      <c r="F46" s="155">
        <v>3.0</v>
      </c>
      <c r="G46" s="155">
        <v>3.0</v>
      </c>
      <c r="H46" s="183">
        <v>3.0</v>
      </c>
      <c r="I46" s="184">
        <v>0.0</v>
      </c>
      <c r="J46" s="184">
        <v>0.0</v>
      </c>
      <c r="K46" s="184">
        <v>0.0</v>
      </c>
      <c r="L46" s="184">
        <v>0.0</v>
      </c>
      <c r="M46" s="184">
        <v>0.0</v>
      </c>
      <c r="N46" s="184">
        <v>0.0</v>
      </c>
      <c r="O46" s="184">
        <v>0.0</v>
      </c>
      <c r="P46" s="184">
        <v>0.0</v>
      </c>
      <c r="Q46" s="184">
        <v>0.0</v>
      </c>
    </row>
    <row r="47">
      <c r="A47" s="114" t="s">
        <v>350</v>
      </c>
      <c r="B47" s="171" t="s">
        <v>352</v>
      </c>
      <c r="C47" s="137">
        <v>12.0</v>
      </c>
      <c r="D47" s="160">
        <v>0.0</v>
      </c>
      <c r="E47" s="160">
        <v>0.0</v>
      </c>
      <c r="F47" s="152">
        <v>0.0</v>
      </c>
      <c r="G47" s="152">
        <v>0.0</v>
      </c>
      <c r="H47" s="152">
        <v>0.0</v>
      </c>
      <c r="I47" s="152">
        <v>0.0</v>
      </c>
      <c r="J47" s="152">
        <v>0.0</v>
      </c>
      <c r="K47" s="152">
        <v>0.0</v>
      </c>
      <c r="L47" s="152">
        <v>0.0</v>
      </c>
      <c r="M47" s="152">
        <v>0.0</v>
      </c>
      <c r="N47" s="152">
        <v>0.0</v>
      </c>
      <c r="O47" s="152">
        <v>0.0</v>
      </c>
      <c r="P47" s="152">
        <v>0.0</v>
      </c>
      <c r="Q47" s="152">
        <v>0.0</v>
      </c>
    </row>
    <row r="48">
      <c r="A48" s="156" t="s">
        <v>361</v>
      </c>
      <c r="B48" s="172" t="s">
        <v>352</v>
      </c>
      <c r="C48" s="137">
        <v>1.0</v>
      </c>
      <c r="D48" s="158">
        <v>1.0</v>
      </c>
      <c r="E48" s="158">
        <v>0.0</v>
      </c>
      <c r="F48" s="155">
        <v>0.0</v>
      </c>
      <c r="G48" s="155">
        <v>0.0</v>
      </c>
      <c r="H48" s="155">
        <v>0.0</v>
      </c>
      <c r="I48" s="155">
        <v>0.0</v>
      </c>
      <c r="J48" s="155">
        <v>0.0</v>
      </c>
      <c r="K48" s="155">
        <v>0.0</v>
      </c>
      <c r="L48" s="155">
        <v>0.0</v>
      </c>
      <c r="M48" s="155">
        <v>0.0</v>
      </c>
      <c r="N48" s="155">
        <v>0.0</v>
      </c>
      <c r="O48" s="155">
        <v>0.0</v>
      </c>
      <c r="P48" s="155">
        <v>0.0</v>
      </c>
      <c r="Q48" s="155">
        <v>0.0</v>
      </c>
    </row>
    <row r="49">
      <c r="A49" s="114" t="s">
        <v>387</v>
      </c>
      <c r="B49" s="171" t="s">
        <v>352</v>
      </c>
      <c r="C49" s="137">
        <v>1.0</v>
      </c>
      <c r="D49" s="160">
        <v>1.0</v>
      </c>
      <c r="E49" s="160">
        <v>0.0</v>
      </c>
      <c r="F49" s="152">
        <v>0.0</v>
      </c>
      <c r="G49" s="160">
        <v>0.0</v>
      </c>
      <c r="H49" s="152">
        <v>0.0</v>
      </c>
      <c r="I49" s="152">
        <v>0.0</v>
      </c>
      <c r="J49" s="152">
        <v>0.0</v>
      </c>
      <c r="K49" s="152">
        <v>0.0</v>
      </c>
      <c r="L49" s="152">
        <v>0.0</v>
      </c>
      <c r="M49" s="152">
        <v>0.0</v>
      </c>
      <c r="N49" s="152">
        <v>0.0</v>
      </c>
      <c r="O49" s="152">
        <v>0.0</v>
      </c>
      <c r="P49" s="152">
        <v>0.0</v>
      </c>
      <c r="Q49" s="152">
        <v>0.0</v>
      </c>
    </row>
    <row r="50">
      <c r="A50" s="156" t="s">
        <v>406</v>
      </c>
      <c r="B50" s="172" t="s">
        <v>352</v>
      </c>
      <c r="C50" s="137">
        <v>1.0</v>
      </c>
      <c r="D50" s="158">
        <v>1.0</v>
      </c>
      <c r="E50" s="158">
        <v>0.0</v>
      </c>
      <c r="F50" s="155">
        <v>0.0</v>
      </c>
      <c r="G50" s="155">
        <v>0.0</v>
      </c>
      <c r="H50" s="155">
        <v>0.0</v>
      </c>
      <c r="I50" s="155">
        <v>0.0</v>
      </c>
      <c r="J50" s="155">
        <v>0.0</v>
      </c>
      <c r="K50" s="155">
        <v>0.0</v>
      </c>
      <c r="L50" s="155">
        <v>0.0</v>
      </c>
      <c r="M50" s="155">
        <v>0.0</v>
      </c>
      <c r="N50" s="155">
        <v>0.0</v>
      </c>
      <c r="O50" s="155">
        <v>0.0</v>
      </c>
      <c r="P50" s="155">
        <v>0.0</v>
      </c>
      <c r="Q50" s="155">
        <v>0.0</v>
      </c>
    </row>
    <row r="51">
      <c r="A51" s="114" t="s">
        <v>436</v>
      </c>
      <c r="B51" s="171" t="s">
        <v>352</v>
      </c>
      <c r="C51" s="137">
        <v>1.0</v>
      </c>
      <c r="D51" s="160">
        <v>1.0</v>
      </c>
      <c r="E51" s="160">
        <v>0.0</v>
      </c>
      <c r="F51" s="152">
        <v>0.0</v>
      </c>
      <c r="G51" s="152">
        <v>0.0</v>
      </c>
      <c r="H51" s="152">
        <v>0.0</v>
      </c>
      <c r="I51" s="152">
        <v>0.0</v>
      </c>
      <c r="J51" s="152">
        <v>0.0</v>
      </c>
      <c r="K51" s="152">
        <v>0.0</v>
      </c>
      <c r="L51" s="152">
        <v>0.0</v>
      </c>
      <c r="M51" s="152">
        <v>0.0</v>
      </c>
      <c r="N51" s="152">
        <v>0.0</v>
      </c>
      <c r="O51" s="152">
        <v>0.0</v>
      </c>
      <c r="P51" s="152">
        <v>0.0</v>
      </c>
      <c r="Q51" s="152">
        <v>0.0</v>
      </c>
    </row>
    <row r="52">
      <c r="A52" s="156" t="s">
        <v>462</v>
      </c>
      <c r="B52" s="172" t="s">
        <v>352</v>
      </c>
      <c r="C52" s="137">
        <v>1.0</v>
      </c>
      <c r="D52" s="158">
        <v>1.0</v>
      </c>
      <c r="E52" s="158">
        <v>0.0</v>
      </c>
      <c r="F52" s="155">
        <v>0.0</v>
      </c>
      <c r="G52" s="155">
        <v>0.0</v>
      </c>
      <c r="H52" s="155">
        <v>0.0</v>
      </c>
      <c r="I52" s="155">
        <v>0.0</v>
      </c>
      <c r="J52" s="155">
        <v>0.0</v>
      </c>
      <c r="K52" s="155">
        <v>0.0</v>
      </c>
      <c r="L52" s="155">
        <v>0.0</v>
      </c>
      <c r="M52" s="155">
        <v>0.0</v>
      </c>
      <c r="N52" s="155">
        <v>0.0</v>
      </c>
      <c r="O52" s="155">
        <v>0.0</v>
      </c>
      <c r="P52" s="155">
        <v>0.0</v>
      </c>
      <c r="Q52" s="155">
        <v>0.0</v>
      </c>
    </row>
    <row r="53">
      <c r="A53" s="114" t="s">
        <v>477</v>
      </c>
      <c r="B53" s="171" t="s">
        <v>352</v>
      </c>
      <c r="C53" s="137">
        <v>1.0</v>
      </c>
      <c r="D53" s="160">
        <v>1.0</v>
      </c>
      <c r="E53" s="160">
        <v>0.0</v>
      </c>
      <c r="F53" s="152">
        <v>0.0</v>
      </c>
      <c r="G53" s="152">
        <v>0.0</v>
      </c>
      <c r="H53" s="152">
        <v>0.0</v>
      </c>
      <c r="I53" s="152">
        <v>0.0</v>
      </c>
      <c r="J53" s="152">
        <v>0.0</v>
      </c>
      <c r="K53" s="152">
        <v>0.0</v>
      </c>
      <c r="L53" s="152">
        <v>0.0</v>
      </c>
      <c r="M53" s="152">
        <v>0.0</v>
      </c>
      <c r="N53" s="152">
        <v>0.0</v>
      </c>
      <c r="O53" s="152">
        <v>0.0</v>
      </c>
      <c r="P53" s="152">
        <v>0.0</v>
      </c>
      <c r="Q53" s="152">
        <v>0.0</v>
      </c>
    </row>
    <row r="54">
      <c r="A54" s="189"/>
      <c r="B54" s="190"/>
      <c r="C54" s="189"/>
      <c r="D54" s="191" t="s">
        <v>538</v>
      </c>
      <c r="E54" s="192"/>
      <c r="F54" s="192"/>
      <c r="G54" s="192"/>
      <c r="H54" s="192"/>
      <c r="I54" s="192"/>
      <c r="J54" s="192"/>
      <c r="K54" s="192"/>
      <c r="L54" s="192"/>
      <c r="M54" s="192"/>
      <c r="N54" s="192"/>
      <c r="O54" s="192"/>
      <c r="P54" s="192"/>
      <c r="Q54" s="193"/>
    </row>
    <row r="55">
      <c r="A55" s="194" t="s">
        <v>295</v>
      </c>
      <c r="B55" s="195"/>
      <c r="C55" s="195"/>
      <c r="D55" s="195"/>
      <c r="E55" s="195"/>
      <c r="F55" s="195"/>
      <c r="G55" s="195"/>
      <c r="H55" s="195"/>
      <c r="I55" s="195"/>
      <c r="J55" s="195"/>
      <c r="K55" s="195"/>
      <c r="L55" s="195"/>
      <c r="M55" s="195"/>
      <c r="N55" s="195"/>
      <c r="O55" s="195"/>
      <c r="P55" s="195"/>
      <c r="Q55" s="195"/>
    </row>
  </sheetData>
  <customSheetViews>
    <customSheetView guid="{7294D515-8722-44B8-AA5C-C737E1FB3D30}" filter="1" showAutoFilter="1">
      <autoFilter ref="$A$1:$Q$55">
        <filterColumn colId="1">
          <filters>
            <filter val="Duy"/>
          </filters>
        </filterColumn>
      </autoFilter>
      <extLst>
        <ext uri="GoogleSheetsCustomDataVersion1">
          <go:sheetsCustomData xmlns:go="http://customooxmlschemas.google.com/" filterViewId="1454174911"/>
        </ext>
      </extLst>
    </customSheetView>
    <customSheetView guid="{51B50E2E-B43E-49A6-8E76-BC6259CE8645}" filter="1" showAutoFilter="1">
      <autoFilter ref="$A$1:$Q$55">
        <filterColumn colId="1">
          <filters>
            <filter val="Tuấn"/>
          </filters>
        </filterColumn>
      </autoFilter>
      <extLst>
        <ext uri="GoogleSheetsCustomDataVersion1">
          <go:sheetsCustomData xmlns:go="http://customooxmlschemas.google.com/" filterViewId="1712452076"/>
        </ext>
      </extLst>
    </customSheetView>
    <customSheetView guid="{5B86E1DC-6449-48F3-94AB-78F187A28ACA}" filter="1" showAutoFilter="1">
      <autoFilter ref="$A$1:$Q$55">
        <filterColumn colId="1">
          <filters>
            <filter val="Tuấn"/>
            <filter val="Đức"/>
          </filters>
        </filterColumn>
      </autoFilter>
      <extLst>
        <ext uri="GoogleSheetsCustomDataVersion1">
          <go:sheetsCustomData xmlns:go="http://customooxmlschemas.google.com/" filterViewId="1938670389"/>
        </ext>
      </extLst>
    </customSheetView>
    <customSheetView guid="{62FFEE47-BC73-462B-B416-F1ABA801C3B1}" filter="1" showAutoFilter="1">
      <autoFilter ref="$A$1:$Q$55">
        <filterColumn colId="1">
          <filters>
            <filter val="Mục tiêu:"/>
            <filter val="Khánh"/>
          </filters>
        </filterColumn>
      </autoFilter>
      <extLst>
        <ext uri="GoogleSheetsCustomDataVersion1">
          <go:sheetsCustomData xmlns:go="http://customooxmlschemas.google.com/" filterViewId="367612825"/>
        </ext>
      </extLst>
    </customSheetView>
    <customSheetView guid="{F9397CB9-6867-4D5C-B25E-4B6765D09C8B}" filter="1" showAutoFilter="1">
      <autoFilter ref="$A$1:$Q$55">
        <filterColumn colId="1">
          <filters>
            <filter val="Khánh"/>
          </filters>
        </filterColumn>
      </autoFilter>
      <extLst>
        <ext uri="GoogleSheetsCustomDataVersion1">
          <go:sheetsCustomData xmlns:go="http://customooxmlschemas.google.com/" filterViewId="731614556"/>
        </ext>
      </extLst>
    </customSheetView>
    <customSheetView guid="{6C8A39B8-7B37-4F63-B687-EE266AEA450D}" filter="1" showAutoFilter="1">
      <autoFilter ref="$A$1:$Q$55"/>
      <extLst>
        <ext uri="GoogleSheetsCustomDataVersion1">
          <go:sheetsCustomData xmlns:go="http://customooxmlschemas.google.com/" filterViewId="901337336"/>
        </ext>
      </extLst>
    </customSheetView>
  </customSheetViews>
  <mergeCells count="3">
    <mergeCell ref="B39:Q39"/>
    <mergeCell ref="B40:Q40"/>
    <mergeCell ref="D54:Q5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J1" s="196"/>
      <c r="K1" s="134" t="s">
        <v>517</v>
      </c>
      <c r="L1" s="134" t="s">
        <v>518</v>
      </c>
      <c r="M1" s="134" t="s">
        <v>519</v>
      </c>
      <c r="N1" s="134" t="s">
        <v>520</v>
      </c>
      <c r="O1" s="134" t="s">
        <v>521</v>
      </c>
      <c r="P1" s="134" t="s">
        <v>522</v>
      </c>
      <c r="Q1" s="134" t="s">
        <v>523</v>
      </c>
      <c r="R1" s="134" t="s">
        <v>524</v>
      </c>
      <c r="S1" s="134" t="s">
        <v>525</v>
      </c>
      <c r="T1" s="134" t="s">
        <v>526</v>
      </c>
      <c r="U1" s="134" t="s">
        <v>527</v>
      </c>
      <c r="V1" s="134" t="s">
        <v>528</v>
      </c>
      <c r="W1" s="134" t="s">
        <v>529</v>
      </c>
      <c r="X1" s="134" t="s">
        <v>530</v>
      </c>
    </row>
    <row r="2">
      <c r="J2" s="197" t="s">
        <v>352</v>
      </c>
      <c r="K2" s="198">
        <v>12.0</v>
      </c>
      <c r="L2" s="198">
        <v>6.0</v>
      </c>
      <c r="M2" s="198">
        <v>0.0</v>
      </c>
      <c r="N2" s="198">
        <v>0.0</v>
      </c>
      <c r="O2" s="140">
        <v>0.0</v>
      </c>
      <c r="P2" s="140">
        <v>0.0</v>
      </c>
      <c r="Q2" s="198">
        <v>0.0</v>
      </c>
      <c r="R2" s="198">
        <v>0.0</v>
      </c>
      <c r="S2" s="198">
        <v>0.0</v>
      </c>
      <c r="T2" s="198">
        <v>0.0</v>
      </c>
      <c r="U2" s="198">
        <v>0.0</v>
      </c>
      <c r="V2" s="198">
        <v>0.0</v>
      </c>
      <c r="W2" s="198">
        <v>0.0</v>
      </c>
      <c r="X2" s="198">
        <v>0.0</v>
      </c>
    </row>
    <row r="3">
      <c r="J3" s="197" t="s">
        <v>384</v>
      </c>
      <c r="K3" s="198">
        <v>0.0</v>
      </c>
      <c r="L3" s="198">
        <v>0.0</v>
      </c>
      <c r="M3" s="198">
        <v>0.0</v>
      </c>
      <c r="N3" s="198">
        <v>0.0</v>
      </c>
      <c r="O3" s="199"/>
      <c r="P3" s="199"/>
      <c r="Q3" s="199"/>
      <c r="R3" s="199"/>
      <c r="S3" s="199"/>
      <c r="T3" s="199"/>
      <c r="U3" s="199"/>
      <c r="V3" s="199"/>
      <c r="W3" s="199"/>
      <c r="X3" s="199"/>
    </row>
    <row r="4">
      <c r="J4" s="197" t="s">
        <v>355</v>
      </c>
      <c r="K4" s="198">
        <v>8.0</v>
      </c>
      <c r="L4" s="198">
        <v>11.0</v>
      </c>
      <c r="M4" s="198">
        <v>4.0</v>
      </c>
      <c r="N4" s="198">
        <v>4.0</v>
      </c>
      <c r="O4" s="199"/>
      <c r="P4" s="199"/>
      <c r="Q4" s="199"/>
      <c r="R4" s="199"/>
      <c r="S4" s="199"/>
      <c r="T4" s="199"/>
      <c r="U4" s="199"/>
      <c r="V4" s="199"/>
      <c r="W4" s="199"/>
      <c r="X4" s="199"/>
    </row>
    <row r="5">
      <c r="J5" s="197" t="s">
        <v>357</v>
      </c>
      <c r="K5" s="198">
        <v>5.0</v>
      </c>
      <c r="L5" s="198">
        <v>9.0</v>
      </c>
      <c r="M5" s="198">
        <v>9.0</v>
      </c>
      <c r="N5" s="198">
        <v>9.0</v>
      </c>
      <c r="O5" s="199"/>
      <c r="P5" s="199"/>
      <c r="Q5" s="199"/>
      <c r="R5" s="199"/>
      <c r="S5" s="199"/>
      <c r="T5" s="199"/>
      <c r="U5" s="199"/>
      <c r="V5" s="199"/>
      <c r="W5" s="199"/>
      <c r="X5" s="199"/>
    </row>
    <row r="6">
      <c r="J6" s="197" t="s">
        <v>358</v>
      </c>
      <c r="K6" s="198">
        <v>5.0</v>
      </c>
      <c r="L6" s="198">
        <v>3.0</v>
      </c>
      <c r="M6" s="199"/>
      <c r="N6" s="199"/>
      <c r="O6" s="199"/>
      <c r="P6" s="199"/>
      <c r="Q6" s="199"/>
      <c r="R6" s="199"/>
      <c r="S6" s="199"/>
      <c r="T6" s="199"/>
      <c r="U6" s="199"/>
      <c r="V6" s="199"/>
      <c r="W6" s="199"/>
      <c r="X6" s="19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2023-09-13T11:58:26Z</dcterms:created>
</cp:coreProperties>
</file>