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velopment\OCPPM\visualizations\plots\exp3_baseline\"/>
    </mc:Choice>
  </mc:AlternateContent>
  <xr:revisionPtr revIDLastSave="0" documentId="13_ncr:1_{5A9890AD-4FDB-4392-B1D3-C871D9E0044A}" xr6:coauthVersionLast="47" xr6:coauthVersionMax="47" xr10:uidLastSave="{00000000-0000-0000-0000-000000000000}"/>
  <bookViews>
    <workbookView xWindow="-108" yWindow="-108" windowWidth="23256" windowHeight="12576" tabRatio="500" firstSheet="2" activeTab="2" xr2:uid="{00000000-000D-0000-FFFF-FFFF00000000}"/>
  </bookViews>
  <sheets>
    <sheet name="Baseline Experiment Table" sheetId="1" r:id="rId1"/>
    <sheet name="Scores of HOEG Information Leak" sheetId="2" r:id="rId2"/>
    <sheet name="Parameter Count vs Hidden Di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2" i="3" l="1"/>
  <c r="H5" i="3"/>
  <c r="H6" i="3"/>
  <c r="H7" i="3"/>
  <c r="H8" i="3"/>
  <c r="H9" i="3"/>
  <c r="H10" i="3"/>
  <c r="H11" i="3"/>
  <c r="I6" i="3"/>
  <c r="I5" i="3"/>
  <c r="I4" i="3"/>
  <c r="G12" i="3"/>
  <c r="E12" i="3"/>
  <c r="C12" i="3"/>
  <c r="I11" i="3"/>
  <c r="I10" i="3"/>
  <c r="I9" i="3"/>
  <c r="I8" i="3"/>
  <c r="I7" i="3"/>
  <c r="H4" i="3"/>
  <c r="G51" i="2"/>
  <c r="F51" i="2"/>
  <c r="G48" i="2"/>
  <c r="F48" i="2"/>
  <c r="G45" i="2"/>
  <c r="F45" i="2"/>
  <c r="G42" i="2"/>
  <c r="G39" i="2"/>
  <c r="G33" i="2"/>
  <c r="F33" i="2"/>
  <c r="G30" i="2"/>
  <c r="F30" i="2"/>
  <c r="G27" i="2"/>
  <c r="F27" i="2"/>
  <c r="G24" i="2"/>
  <c r="G21" i="2"/>
  <c r="G15" i="2"/>
  <c r="F15" i="2"/>
  <c r="G12" i="2"/>
  <c r="F12" i="2"/>
  <c r="G9" i="2"/>
  <c r="F9" i="2"/>
  <c r="G6" i="2"/>
  <c r="G3" i="2"/>
  <c r="G61" i="1"/>
  <c r="F61" i="1"/>
  <c r="G58" i="1"/>
  <c r="F58" i="1"/>
  <c r="G55" i="1"/>
  <c r="F55" i="1"/>
  <c r="G52" i="1"/>
  <c r="G49" i="1"/>
  <c r="G38" i="1"/>
  <c r="F38" i="1"/>
  <c r="G35" i="1"/>
  <c r="F35" i="1"/>
  <c r="G32" i="1"/>
  <c r="F32" i="1"/>
  <c r="G29" i="1"/>
  <c r="G26" i="1"/>
  <c r="G15" i="1"/>
  <c r="F15" i="1"/>
  <c r="G12" i="1"/>
  <c r="F12" i="1"/>
  <c r="G9" i="1"/>
  <c r="F9" i="1"/>
  <c r="G6" i="1"/>
  <c r="G3" i="1"/>
</calcChain>
</file>

<file path=xl/sharedStrings.xml><?xml version="1.0" encoding="utf-8"?>
<sst xmlns="http://schemas.openxmlformats.org/spreadsheetml/2006/main" count="229" uniqueCount="37">
  <si>
    <t>BPI17</t>
  </si>
  <si>
    <t>Model</t>
  </si>
  <si>
    <t>Metric</t>
  </si>
  <si>
    <t>Train Score</t>
  </si>
  <si>
    <t>Validation Score</t>
  </si>
  <si>
    <t>Test Score</t>
  </si>
  <si>
    <t>Fitting Time (s)</t>
  </si>
  <si>
    <t>Prediction Time (s)</t>
  </si>
  <si>
    <t>Train Prediction Time (s)</t>
  </si>
  <si>
    <t>Validation Prediction Time (s)</t>
  </si>
  <si>
    <t>Test Prediction Time (s)</t>
  </si>
  <si>
    <t>Median</t>
  </si>
  <si>
    <t>MAE</t>
  </si>
  <si>
    <t>MSE</t>
  </si>
  <si>
    <t>MAPE</t>
  </si>
  <si>
    <t>LightGBM</t>
  </si>
  <si>
    <t>Adams</t>
  </si>
  <si>
    <t>EFG</t>
  </si>
  <si>
    <t>learning rate =0.001</t>
  </si>
  <si>
    <t>hidden dimensions = 256</t>
  </si>
  <si>
    <t>HOEG</t>
  </si>
  <si>
    <t>hidden dimensions = 128</t>
  </si>
  <si>
    <t>Leaky HOEG</t>
  </si>
  <si>
    <t>OTC</t>
  </si>
  <si>
    <t>Train Time (s)</t>
  </si>
  <si>
    <t>Validation Time (s)</t>
  </si>
  <si>
    <t>Test Time (s)</t>
  </si>
  <si>
    <t>CS</t>
  </si>
  <si>
    <t>hidden dimensions = 64</t>
  </si>
  <si>
    <t>*run on CPU</t>
  </si>
  <si>
    <t>Loan Application</t>
  </si>
  <si>
    <t>Order Management</t>
  </si>
  <si>
    <t>Financial Institution</t>
  </si>
  <si>
    <t>Overall</t>
  </si>
  <si>
    <t>Hidden Dimensions</t>
  </si>
  <si>
    <t>Model Parameters</t>
  </si>
  <si>
    <t>Average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</si>
</sst>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[hh]:mm:ss.00"/>
    <numFmt numFmtId="166" formatCode="#,##0.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4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3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opLeftCell="A35" zoomScale="130" zoomScaleNormal="130" workbookViewId="0">
      <selection activeCell="C29" sqref="C29"/>
    </sheetView>
  </sheetViews>
  <sheetFormatPr defaultColWidth="11.5546875" defaultRowHeight="13.2" x14ac:dyDescent="0.25"/>
  <cols>
    <col min="1" max="1" width="20.88671875" style="2" customWidth="1"/>
    <col min="2" max="2" width="6.88671875" customWidth="1"/>
    <col min="3" max="3" width="10.77734375" customWidth="1"/>
    <col min="4" max="4" width="14.6640625" customWidth="1"/>
    <col min="5" max="5" width="10.33203125" customWidth="1"/>
    <col min="6" max="6" width="13.88671875" customWidth="1"/>
    <col min="7" max="7" width="18.33203125" customWidth="1"/>
    <col min="8" max="9" width="12.44140625" customWidth="1"/>
    <col min="10" max="10" width="16.33203125" customWidth="1"/>
    <col min="11" max="11" width="12" customWidth="1"/>
  </cols>
  <sheetData>
    <row r="1" spans="1:15" x14ac:dyDescent="0.25">
      <c r="A1" s="2" t="s">
        <v>0</v>
      </c>
    </row>
    <row r="2" spans="1:15" s="2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2" t="s">
        <v>8</v>
      </c>
      <c r="J2" s="2" t="s">
        <v>9</v>
      </c>
      <c r="K2" s="2" t="s">
        <v>10</v>
      </c>
    </row>
    <row r="3" spans="1:15" x14ac:dyDescent="0.25">
      <c r="A3" s="2" t="s">
        <v>11</v>
      </c>
      <c r="B3" t="s">
        <v>12</v>
      </c>
      <c r="C3" s="3">
        <v>0.78542862880890196</v>
      </c>
      <c r="D3" s="3"/>
      <c r="E3" s="3">
        <v>0.77462462644872598</v>
      </c>
      <c r="F3" s="4">
        <v>4.1928291320800799E-3</v>
      </c>
      <c r="G3" s="4">
        <f>SUM(I3:K3)</f>
        <v>4.55379486083984E-4</v>
      </c>
      <c r="H3" s="4"/>
      <c r="I3" s="4">
        <v>2.9540061950683599E-4</v>
      </c>
      <c r="J3" s="3"/>
      <c r="K3" s="4">
        <v>1.59978866577148E-4</v>
      </c>
      <c r="L3" s="5"/>
    </row>
    <row r="4" spans="1:15" x14ac:dyDescent="0.25">
      <c r="B4" t="s">
        <v>13</v>
      </c>
      <c r="C4" s="3">
        <v>1.0802058186052801</v>
      </c>
      <c r="D4" s="3"/>
      <c r="E4" s="3">
        <v>1.0471814327353799</v>
      </c>
      <c r="F4" s="3"/>
      <c r="G4" s="3"/>
      <c r="H4" s="3"/>
      <c r="I4" s="3"/>
      <c r="J4" s="3"/>
      <c r="K4" s="3"/>
    </row>
    <row r="5" spans="1:15" x14ac:dyDescent="0.25">
      <c r="B5" t="s">
        <v>14</v>
      </c>
      <c r="C5" s="3">
        <v>4.9763967201173296</v>
      </c>
      <c r="D5" s="3"/>
      <c r="E5" s="3">
        <v>4.7171136629454899</v>
      </c>
      <c r="F5" s="3"/>
      <c r="G5" s="3"/>
      <c r="H5" s="3"/>
      <c r="I5" s="3"/>
      <c r="J5" s="3"/>
    </row>
    <row r="6" spans="1:15" x14ac:dyDescent="0.25">
      <c r="A6" s="2" t="s">
        <v>15</v>
      </c>
      <c r="B6" t="s">
        <v>12</v>
      </c>
      <c r="C6" s="3">
        <v>0.52820960041082199</v>
      </c>
      <c r="E6" s="3">
        <v>0.528216573078087</v>
      </c>
      <c r="F6" s="3">
        <v>15.922951459884599</v>
      </c>
      <c r="G6" s="3">
        <f>SUM(I6:K6)</f>
        <v>0.83512735366821289</v>
      </c>
      <c r="H6" s="3"/>
      <c r="I6" s="3">
        <v>0.57281613349914595</v>
      </c>
      <c r="J6" s="3"/>
      <c r="K6" s="3">
        <v>0.26231122016906699</v>
      </c>
    </row>
    <row r="7" spans="1:15" x14ac:dyDescent="0.25">
      <c r="B7" t="s">
        <v>13</v>
      </c>
      <c r="C7" s="3">
        <v>0.57302029520197295</v>
      </c>
      <c r="E7" s="3">
        <v>0.56642823323319402</v>
      </c>
      <c r="F7" s="3"/>
      <c r="G7" s="3"/>
      <c r="H7" s="3"/>
      <c r="I7" s="3"/>
      <c r="J7" s="3"/>
      <c r="K7" s="3"/>
    </row>
    <row r="8" spans="1:15" x14ac:dyDescent="0.25">
      <c r="B8" t="s">
        <v>14</v>
      </c>
      <c r="C8" s="3">
        <v>8.3854241549472608</v>
      </c>
      <c r="E8" s="3">
        <v>8.2184393247846401</v>
      </c>
      <c r="F8" s="3"/>
      <c r="G8" s="3"/>
      <c r="H8" s="3"/>
      <c r="I8" s="3"/>
      <c r="J8" s="3"/>
      <c r="K8" s="3"/>
    </row>
    <row r="9" spans="1:15" x14ac:dyDescent="0.25">
      <c r="A9" s="2" t="s">
        <v>16</v>
      </c>
      <c r="B9" t="s">
        <v>12</v>
      </c>
      <c r="C9" s="4">
        <v>0.44136655330657998</v>
      </c>
      <c r="D9" s="4">
        <v>0.45187917351722701</v>
      </c>
      <c r="E9" s="4">
        <v>0.437659412622452</v>
      </c>
      <c r="F9" s="3">
        <f>M9*60+N9+O9/1000000</f>
        <v>547.17850199999998</v>
      </c>
      <c r="G9" s="3">
        <f>SUM(I9:K9)</f>
        <v>86.156411647796602</v>
      </c>
      <c r="H9" s="3"/>
      <c r="I9" s="3">
        <v>50.292210102081299</v>
      </c>
      <c r="J9" s="3">
        <v>12.5269565582275</v>
      </c>
      <c r="K9" s="3">
        <v>23.3372449874878</v>
      </c>
      <c r="M9">
        <v>9</v>
      </c>
      <c r="N9">
        <v>7</v>
      </c>
      <c r="O9">
        <v>178502</v>
      </c>
    </row>
    <row r="10" spans="1:15" x14ac:dyDescent="0.25">
      <c r="B10" t="s">
        <v>13</v>
      </c>
      <c r="C10" s="4">
        <v>0.54808378219604503</v>
      </c>
      <c r="D10" s="4">
        <v>0.56271183490753196</v>
      </c>
      <c r="E10" s="4">
        <v>0.53216212987899802</v>
      </c>
      <c r="F10" s="3"/>
      <c r="G10" s="3"/>
      <c r="H10" s="3"/>
      <c r="I10" s="3"/>
      <c r="J10" s="3"/>
      <c r="K10" s="3"/>
    </row>
    <row r="11" spans="1:15" x14ac:dyDescent="0.25">
      <c r="B11" t="s">
        <v>14</v>
      </c>
      <c r="C11" s="3">
        <v>16.9989414215088</v>
      </c>
      <c r="D11" s="3">
        <v>15.619091033935501</v>
      </c>
      <c r="E11" s="3">
        <v>14.162181854248001</v>
      </c>
      <c r="F11" s="3"/>
      <c r="G11" s="3"/>
      <c r="H11" s="3"/>
      <c r="I11" s="3"/>
      <c r="J11" s="3"/>
      <c r="K11" s="3"/>
    </row>
    <row r="12" spans="1:15" x14ac:dyDescent="0.25">
      <c r="A12" s="2" t="s">
        <v>17</v>
      </c>
      <c r="B12" t="s">
        <v>12</v>
      </c>
      <c r="C12" s="3">
        <v>0.50835132598876998</v>
      </c>
      <c r="D12" s="3">
        <v>0.52090799808502197</v>
      </c>
      <c r="E12" s="3">
        <v>0.50519657135009799</v>
      </c>
      <c r="F12" s="3">
        <f>M12*60+N12+O12/1000000</f>
        <v>122.083586</v>
      </c>
      <c r="G12" s="3">
        <f>SUM(I12:K12)</f>
        <v>20.522508859634442</v>
      </c>
      <c r="H12" s="3"/>
      <c r="I12" s="3">
        <v>6.19879221916199</v>
      </c>
      <c r="J12" s="4">
        <v>3.0342555046081499</v>
      </c>
      <c r="K12" s="3">
        <v>11.2894611358643</v>
      </c>
      <c r="M12">
        <v>2</v>
      </c>
      <c r="N12">
        <v>2</v>
      </c>
      <c r="O12">
        <v>83586</v>
      </c>
    </row>
    <row r="13" spans="1:15" x14ac:dyDescent="0.25">
      <c r="A13" s="6" t="s">
        <v>18</v>
      </c>
      <c r="B13" t="s">
        <v>13</v>
      </c>
      <c r="C13" s="3">
        <v>0.60103332996368397</v>
      </c>
      <c r="D13" s="3">
        <v>0.62109601497650102</v>
      </c>
      <c r="E13" s="3">
        <v>0.58549004793167103</v>
      </c>
      <c r="F13" s="3"/>
      <c r="G13" s="3"/>
      <c r="H13" s="3"/>
      <c r="I13" s="3"/>
      <c r="J13" s="3"/>
      <c r="K13" s="3"/>
    </row>
    <row r="14" spans="1:15" ht="26.4" x14ac:dyDescent="0.25">
      <c r="A14" s="6" t="s">
        <v>19</v>
      </c>
      <c r="B14" t="s">
        <v>14</v>
      </c>
      <c r="C14" s="4">
        <v>2.9345176219940199</v>
      </c>
      <c r="D14" s="4">
        <v>3.75598049163818</v>
      </c>
      <c r="E14" s="4">
        <v>2.7618038654327401</v>
      </c>
      <c r="F14" s="3"/>
      <c r="G14" s="3"/>
      <c r="H14" s="3"/>
      <c r="I14" s="3"/>
      <c r="J14" s="3"/>
      <c r="K14" s="3"/>
    </row>
    <row r="15" spans="1:15" x14ac:dyDescent="0.25">
      <c r="A15" s="2" t="s">
        <v>20</v>
      </c>
      <c r="B15" t="s">
        <v>12</v>
      </c>
      <c r="C15" s="3">
        <v>0.47389692068099998</v>
      </c>
      <c r="D15" s="3">
        <v>0.483595490455627</v>
      </c>
      <c r="E15" s="3">
        <v>0.46997955441474898</v>
      </c>
      <c r="F15" s="3">
        <f>M15*60+N15+O15/1000000</f>
        <v>536.07552899999996</v>
      </c>
      <c r="G15" s="3">
        <f>SUM(I15:K15)</f>
        <v>68.502968788147015</v>
      </c>
      <c r="H15" s="3"/>
      <c r="I15" s="3">
        <v>38.6851487159729</v>
      </c>
      <c r="J15" s="3">
        <v>9.2582447528839094</v>
      </c>
      <c r="K15" s="3">
        <v>20.5595753192902</v>
      </c>
      <c r="M15">
        <v>8</v>
      </c>
      <c r="N15">
        <v>56</v>
      </c>
      <c r="O15">
        <v>75529</v>
      </c>
    </row>
    <row r="16" spans="1:15" x14ac:dyDescent="0.25">
      <c r="A16" s="6" t="s">
        <v>18</v>
      </c>
      <c r="B16" t="s">
        <v>13</v>
      </c>
      <c r="C16" s="3">
        <v>0.57448059320449796</v>
      </c>
      <c r="D16" s="3">
        <v>0.58780431747436501</v>
      </c>
      <c r="E16" s="3">
        <v>0.56100934743881203</v>
      </c>
      <c r="F16" s="3"/>
      <c r="G16" s="3"/>
      <c r="H16" s="3"/>
      <c r="I16" s="3"/>
      <c r="J16" s="3"/>
      <c r="K16" s="3"/>
    </row>
    <row r="17" spans="1:15" ht="26.4" x14ac:dyDescent="0.25">
      <c r="A17" s="6" t="s">
        <v>21</v>
      </c>
      <c r="B17" t="s">
        <v>14</v>
      </c>
      <c r="C17" s="3">
        <v>5.3590321540832502</v>
      </c>
      <c r="D17" s="3">
        <v>5.4609394073486301</v>
      </c>
      <c r="E17" s="3">
        <v>5.1711235046386701</v>
      </c>
      <c r="F17" s="3"/>
      <c r="G17" s="3"/>
      <c r="H17" s="3"/>
      <c r="I17" s="3"/>
      <c r="J17" s="3"/>
      <c r="K17" s="3"/>
    </row>
    <row r="18" spans="1:15" x14ac:dyDescent="0.25">
      <c r="A18" s="6"/>
      <c r="C18" s="3"/>
      <c r="D18" s="3"/>
      <c r="E18" s="3"/>
      <c r="F18" s="3"/>
      <c r="G18" s="3"/>
      <c r="H18" s="3"/>
      <c r="I18" s="3"/>
      <c r="J18" s="3"/>
      <c r="K18" s="3"/>
    </row>
    <row r="19" spans="1:15" x14ac:dyDescent="0.25">
      <c r="A19" s="7" t="s">
        <v>22</v>
      </c>
      <c r="B19" s="8" t="s">
        <v>12</v>
      </c>
      <c r="C19" s="9">
        <v>9.2672713100910201E-2</v>
      </c>
      <c r="D19" s="9">
        <v>9.3413911759853405E-2</v>
      </c>
      <c r="E19" s="9">
        <v>9.3390665948391002E-2</v>
      </c>
      <c r="F19" s="3"/>
      <c r="G19" s="3"/>
      <c r="H19" s="3"/>
      <c r="I19" s="3"/>
      <c r="J19" s="3"/>
      <c r="K19" s="3"/>
    </row>
    <row r="20" spans="1:15" x14ac:dyDescent="0.25">
      <c r="A20" s="7"/>
      <c r="B20" s="8" t="s">
        <v>13</v>
      </c>
      <c r="C20" s="9">
        <v>3.3091165125369998E-2</v>
      </c>
      <c r="D20" s="9">
        <v>3.1734745949506801E-2</v>
      </c>
      <c r="E20" s="9">
        <v>4.3669465929269798E-2</v>
      </c>
      <c r="F20" s="3"/>
      <c r="G20" s="3"/>
      <c r="H20" s="3"/>
      <c r="I20" s="3"/>
      <c r="J20" s="3"/>
      <c r="K20" s="3"/>
    </row>
    <row r="21" spans="1:15" x14ac:dyDescent="0.25">
      <c r="A21" s="7"/>
      <c r="B21" s="8" t="s">
        <v>14</v>
      </c>
      <c r="C21" s="9">
        <v>0.98442971706390403</v>
      </c>
      <c r="D21" s="9">
        <v>0.78986352682113703</v>
      </c>
      <c r="E21" s="9">
        <v>1.0939843654632599</v>
      </c>
      <c r="F21" s="3"/>
      <c r="G21" s="3"/>
      <c r="H21" s="3"/>
      <c r="I21" s="3"/>
      <c r="J21" s="3"/>
      <c r="K21" s="3"/>
    </row>
    <row r="22" spans="1:15" x14ac:dyDescent="0.25">
      <c r="A22" s="6"/>
      <c r="C22" s="3"/>
      <c r="D22" s="3"/>
      <c r="E22" s="3"/>
      <c r="F22" s="3"/>
      <c r="G22" s="3"/>
      <c r="H22" s="3"/>
      <c r="I22" s="3"/>
      <c r="J22" s="3"/>
      <c r="K22" s="3"/>
    </row>
    <row r="23" spans="1:15" x14ac:dyDescent="0.25">
      <c r="F23" s="3"/>
      <c r="G23" s="3"/>
      <c r="H23" s="3"/>
    </row>
    <row r="24" spans="1:15" x14ac:dyDescent="0.25">
      <c r="A24" s="2" t="s">
        <v>23</v>
      </c>
    </row>
    <row r="25" spans="1:15" s="2" customFormat="1" x14ac:dyDescent="0.25">
      <c r="A25" s="2" t="s">
        <v>1</v>
      </c>
      <c r="B25" s="2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I25" s="2" t="s">
        <v>24</v>
      </c>
      <c r="J25" s="2" t="s">
        <v>25</v>
      </c>
      <c r="K25" s="2" t="s">
        <v>26</v>
      </c>
    </row>
    <row r="26" spans="1:15" x14ac:dyDescent="0.25">
      <c r="A26" s="2" t="s">
        <v>11</v>
      </c>
      <c r="B26" t="s">
        <v>12</v>
      </c>
      <c r="C26" s="3">
        <v>0.73792051283335203</v>
      </c>
      <c r="D26" s="3"/>
      <c r="E26" s="3">
        <v>0.71752280569007898</v>
      </c>
      <c r="F26" s="4">
        <v>6.3698291778564496E-3</v>
      </c>
      <c r="G26" s="4">
        <f>SUM(I26:K26)</f>
        <v>2.1181106567382847E-3</v>
      </c>
      <c r="H26" s="4"/>
      <c r="I26" s="4">
        <v>9.80377197265625E-4</v>
      </c>
      <c r="J26" s="3"/>
      <c r="K26" s="4">
        <v>1.1377334594726599E-3</v>
      </c>
    </row>
    <row r="27" spans="1:15" x14ac:dyDescent="0.25">
      <c r="B27" t="s">
        <v>13</v>
      </c>
      <c r="C27" s="3">
        <v>0.98883237492583098</v>
      </c>
      <c r="D27" s="3"/>
      <c r="E27" s="3">
        <v>0.87617258299781597</v>
      </c>
      <c r="F27" s="3"/>
      <c r="G27" s="3"/>
      <c r="H27" s="3"/>
      <c r="I27" s="3"/>
      <c r="J27" s="3"/>
      <c r="K27" s="3"/>
    </row>
    <row r="28" spans="1:15" x14ac:dyDescent="0.25">
      <c r="B28" t="s">
        <v>14</v>
      </c>
      <c r="C28" s="3">
        <v>4.4809850369807904</v>
      </c>
      <c r="D28" s="3"/>
      <c r="E28" s="4">
        <v>3.3844834988527399</v>
      </c>
      <c r="F28" s="3"/>
      <c r="G28" s="3"/>
      <c r="H28" s="3"/>
      <c r="I28" s="3"/>
      <c r="J28" s="3"/>
      <c r="K28" s="3"/>
    </row>
    <row r="29" spans="1:15" x14ac:dyDescent="0.25">
      <c r="A29" s="2" t="s">
        <v>15</v>
      </c>
      <c r="B29" t="s">
        <v>12</v>
      </c>
      <c r="C29" s="3">
        <v>0.54221006560668095</v>
      </c>
      <c r="D29" s="3"/>
      <c r="E29" s="3">
        <v>0.60595828685875097</v>
      </c>
      <c r="F29" s="3">
        <v>1.9556193351745601</v>
      </c>
      <c r="G29" s="3">
        <f>SUM(I29:K29)</f>
        <v>0.721086025238037</v>
      </c>
      <c r="H29" s="3"/>
      <c r="I29" s="3">
        <v>0.59927630424499501</v>
      </c>
      <c r="J29" s="3"/>
      <c r="K29" s="3">
        <v>0.12180972099304201</v>
      </c>
      <c r="M29">
        <v>0</v>
      </c>
      <c r="N29">
        <v>32</v>
      </c>
      <c r="O29">
        <v>16</v>
      </c>
    </row>
    <row r="30" spans="1:15" x14ac:dyDescent="0.25">
      <c r="B30" t="s">
        <v>13</v>
      </c>
      <c r="C30" s="3">
        <v>0.50212917974756299</v>
      </c>
      <c r="D30" s="3"/>
      <c r="E30" s="3">
        <v>0.598033401744413</v>
      </c>
      <c r="F30" s="3"/>
      <c r="G30" s="3"/>
      <c r="H30" s="3"/>
      <c r="I30" s="3"/>
      <c r="J30" s="3"/>
      <c r="K30" s="3"/>
    </row>
    <row r="31" spans="1:15" x14ac:dyDescent="0.25">
      <c r="B31" t="s">
        <v>14</v>
      </c>
      <c r="C31" s="3">
        <v>5.6673193887229196</v>
      </c>
      <c r="D31" s="3"/>
      <c r="E31" s="3">
        <v>5.2201055927979896</v>
      </c>
      <c r="F31" s="3"/>
      <c r="G31" s="3"/>
      <c r="H31" s="3"/>
      <c r="I31" s="3"/>
      <c r="J31" s="3"/>
      <c r="K31" s="3"/>
    </row>
    <row r="32" spans="1:15" x14ac:dyDescent="0.25">
      <c r="A32" s="2" t="s">
        <v>16</v>
      </c>
      <c r="B32" t="s">
        <v>12</v>
      </c>
      <c r="C32" s="3">
        <v>0.63587456941604603</v>
      </c>
      <c r="D32" s="3">
        <v>0.73377257585525502</v>
      </c>
      <c r="E32" s="3">
        <v>0.65852445363998402</v>
      </c>
      <c r="F32" s="3">
        <f>M32*60+N32+O32/1000000</f>
        <v>750.048585</v>
      </c>
      <c r="G32" s="3">
        <f>SUM(I32:K32)</f>
        <v>150.59958291053812</v>
      </c>
      <c r="H32" s="3"/>
      <c r="I32" s="3">
        <v>109.107964754105</v>
      </c>
      <c r="J32" s="3">
        <v>22.7353949546814</v>
      </c>
      <c r="K32" s="3">
        <v>18.756223201751698</v>
      </c>
      <c r="M32">
        <v>12</v>
      </c>
      <c r="N32">
        <v>30</v>
      </c>
      <c r="O32">
        <v>48585</v>
      </c>
    </row>
    <row r="33" spans="1:15" x14ac:dyDescent="0.25">
      <c r="B33" t="s">
        <v>13</v>
      </c>
      <c r="C33" s="3">
        <v>0.776919186115265</v>
      </c>
      <c r="D33" s="3">
        <v>1.0439977645873999</v>
      </c>
      <c r="E33" s="3">
        <v>0.75596541166305498</v>
      </c>
      <c r="F33" s="3"/>
      <c r="G33" s="3"/>
      <c r="H33" s="3"/>
      <c r="I33" s="3"/>
      <c r="J33" s="3"/>
      <c r="K33" s="3"/>
    </row>
    <row r="34" spans="1:15" x14ac:dyDescent="0.25">
      <c r="B34" t="s">
        <v>14</v>
      </c>
      <c r="C34" s="3">
        <v>11.221643447876</v>
      </c>
      <c r="D34" s="3">
        <v>13.3282527923584</v>
      </c>
      <c r="E34" s="3">
        <v>11.438783645629901</v>
      </c>
      <c r="F34" s="3"/>
      <c r="G34" s="3"/>
      <c r="H34" s="3"/>
      <c r="I34" s="3"/>
      <c r="J34" s="3"/>
      <c r="K34" s="3"/>
    </row>
    <row r="35" spans="1:15" x14ac:dyDescent="0.25">
      <c r="A35" s="2" t="s">
        <v>17</v>
      </c>
      <c r="B35" t="s">
        <v>12</v>
      </c>
      <c r="C35" s="4">
        <v>0.183458611369133</v>
      </c>
      <c r="D35" s="4">
        <v>0.59846061468124401</v>
      </c>
      <c r="E35" s="4">
        <v>0.53516775369644198</v>
      </c>
      <c r="F35" s="3">
        <f>M35*60+N35+O35/1000000</f>
        <v>83.877915000000002</v>
      </c>
      <c r="G35" s="3">
        <f>SUM(I35:K35)</f>
        <v>6.6364018917083696</v>
      </c>
      <c r="H35" s="3"/>
      <c r="I35" s="3">
        <v>4.4302606582641602</v>
      </c>
      <c r="J35" s="3">
        <v>1.11099624633789</v>
      </c>
      <c r="K35" s="3">
        <v>1.0951449871063199</v>
      </c>
      <c r="M35">
        <v>1</v>
      </c>
      <c r="N35">
        <v>23</v>
      </c>
      <c r="O35">
        <v>877915</v>
      </c>
    </row>
    <row r="36" spans="1:15" x14ac:dyDescent="0.25">
      <c r="A36" s="6" t="s">
        <v>18</v>
      </c>
      <c r="B36" t="s">
        <v>13</v>
      </c>
      <c r="C36" s="4">
        <v>0.16013945639133501</v>
      </c>
      <c r="D36" s="3">
        <v>0.87789994478225697</v>
      </c>
      <c r="E36" s="12">
        <v>0.69514077901840199</v>
      </c>
      <c r="G36" s="3"/>
      <c r="H36" s="3"/>
      <c r="I36" s="3"/>
      <c r="J36" s="3"/>
      <c r="K36" s="3"/>
    </row>
    <row r="37" spans="1:15" ht="26.4" x14ac:dyDescent="0.25">
      <c r="A37" s="6" t="s">
        <v>19</v>
      </c>
      <c r="B37" t="s">
        <v>14</v>
      </c>
      <c r="C37" s="3">
        <v>11.0881147384644</v>
      </c>
      <c r="D37" s="3">
        <v>13.6788177490234</v>
      </c>
      <c r="E37" s="3">
        <v>38.751609802246101</v>
      </c>
      <c r="F37" s="3"/>
      <c r="G37" s="3"/>
      <c r="H37" s="3"/>
      <c r="I37" s="3"/>
      <c r="J37" s="3"/>
      <c r="K37" s="3"/>
    </row>
    <row r="38" spans="1:15" x14ac:dyDescent="0.25">
      <c r="A38" s="2" t="s">
        <v>20</v>
      </c>
      <c r="B38" t="s">
        <v>12</v>
      </c>
      <c r="C38" s="3">
        <v>0.216294646263123</v>
      </c>
      <c r="D38" s="3">
        <v>0.60690957307815596</v>
      </c>
      <c r="E38" s="11">
        <v>0.55052018165588401</v>
      </c>
      <c r="F38" s="3">
        <f>M38*60+N38+O38/1000000</f>
        <v>305.01136300000002</v>
      </c>
      <c r="G38" s="3">
        <f>SUM(I38:K38)</f>
        <v>25.13986539840694</v>
      </c>
      <c r="H38" s="3"/>
      <c r="I38" s="3">
        <v>17.32248878479</v>
      </c>
      <c r="J38" s="4">
        <v>3.9411582946777299</v>
      </c>
      <c r="K38" s="3">
        <v>3.8762183189392099</v>
      </c>
      <c r="M38">
        <v>5</v>
      </c>
      <c r="N38">
        <v>5</v>
      </c>
      <c r="O38">
        <v>11363</v>
      </c>
    </row>
    <row r="39" spans="1:15" x14ac:dyDescent="0.25">
      <c r="A39" s="6" t="s">
        <v>18</v>
      </c>
      <c r="B39" t="s">
        <v>13</v>
      </c>
      <c r="C39" s="3">
        <v>0.18036270141601601</v>
      </c>
      <c r="D39" s="4">
        <v>0.87228846549987804</v>
      </c>
      <c r="E39" s="3">
        <v>0.695157110691071</v>
      </c>
      <c r="F39" s="3"/>
      <c r="G39" s="3"/>
      <c r="H39" s="3"/>
      <c r="I39" s="3"/>
      <c r="J39" s="3"/>
      <c r="K39" s="3"/>
    </row>
    <row r="40" spans="1:15" ht="26.4" x14ac:dyDescent="0.25">
      <c r="A40" s="6" t="s">
        <v>19</v>
      </c>
      <c r="B40" t="s">
        <v>14</v>
      </c>
      <c r="C40" s="4">
        <v>2.2093646526336701</v>
      </c>
      <c r="D40" s="4">
        <v>5.8325490951538104</v>
      </c>
      <c r="E40" s="3">
        <v>5.5825524330139196</v>
      </c>
      <c r="F40" s="3"/>
      <c r="G40" s="3"/>
      <c r="H40" s="3"/>
      <c r="I40" s="3"/>
      <c r="J40" s="3"/>
      <c r="K40" s="3"/>
    </row>
    <row r="41" spans="1:15" x14ac:dyDescent="0.25">
      <c r="A41" s="6"/>
      <c r="C41" s="4"/>
      <c r="D41" s="4"/>
      <c r="E41" s="3"/>
      <c r="F41" s="3"/>
      <c r="G41" s="3"/>
      <c r="H41" s="3"/>
      <c r="I41" s="3"/>
      <c r="J41" s="3"/>
      <c r="K41" s="3"/>
    </row>
    <row r="42" spans="1:15" x14ac:dyDescent="0.25">
      <c r="A42" s="7" t="s">
        <v>22</v>
      </c>
      <c r="B42" s="8" t="s">
        <v>12</v>
      </c>
      <c r="C42" s="9">
        <v>9.3840517103672E-2</v>
      </c>
      <c r="D42" s="9">
        <v>0.54652673006057695</v>
      </c>
      <c r="E42" s="9">
        <v>0.49297657608985901</v>
      </c>
    </row>
    <row r="43" spans="1:15" x14ac:dyDescent="0.25">
      <c r="A43" s="7"/>
      <c r="B43" s="8" t="s">
        <v>13</v>
      </c>
      <c r="C43" s="9">
        <v>2.60269083082676E-2</v>
      </c>
      <c r="D43" s="9">
        <v>0.79764324426651001</v>
      </c>
      <c r="E43" s="9">
        <v>0.64989012479782104</v>
      </c>
    </row>
    <row r="44" spans="1:15" x14ac:dyDescent="0.25">
      <c r="A44" s="7"/>
      <c r="B44" s="8" t="s">
        <v>14</v>
      </c>
      <c r="C44" s="8">
        <v>0.739596307277679</v>
      </c>
      <c r="D44" s="9">
        <v>4.73897409439087</v>
      </c>
      <c r="E44" s="9">
        <v>4.4885149002075204</v>
      </c>
    </row>
    <row r="47" spans="1:15" x14ac:dyDescent="0.25">
      <c r="A47" s="2" t="s">
        <v>27</v>
      </c>
    </row>
    <row r="48" spans="1:15" s="2" customFormat="1" x14ac:dyDescent="0.25">
      <c r="A48" s="2" t="s">
        <v>1</v>
      </c>
      <c r="B48" s="2" t="s">
        <v>2</v>
      </c>
      <c r="C48" s="2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I48" s="2" t="s">
        <v>24</v>
      </c>
      <c r="J48" s="2" t="s">
        <v>25</v>
      </c>
      <c r="K48" s="2" t="s">
        <v>26</v>
      </c>
    </row>
    <row r="49" spans="1:15" x14ac:dyDescent="0.25">
      <c r="A49" s="2" t="s">
        <v>11</v>
      </c>
      <c r="B49" t="s">
        <v>12</v>
      </c>
      <c r="C49" s="3">
        <v>0.76732125284013497</v>
      </c>
      <c r="D49" s="3"/>
      <c r="E49" s="3">
        <v>0.77016690271987298</v>
      </c>
      <c r="F49" s="4">
        <v>7.1077346801757804E-3</v>
      </c>
      <c r="G49" s="4">
        <f>SUM(I49:K49)</f>
        <v>4.6968460083007813E-4</v>
      </c>
      <c r="H49" s="4"/>
      <c r="I49" s="3">
        <v>3.8743019104003901E-4</v>
      </c>
      <c r="J49" s="3"/>
      <c r="K49" s="3">
        <v>8.2254409790039103E-5</v>
      </c>
    </row>
    <row r="50" spans="1:15" x14ac:dyDescent="0.25">
      <c r="B50" t="s">
        <v>13</v>
      </c>
      <c r="C50" s="3">
        <v>1.2763180446532401</v>
      </c>
      <c r="D50" s="3"/>
      <c r="E50" s="3">
        <v>1.2880973350709</v>
      </c>
      <c r="F50" s="3"/>
      <c r="G50" s="3"/>
      <c r="H50" s="3"/>
      <c r="I50" s="3"/>
      <c r="J50" s="3"/>
      <c r="K50" s="3"/>
    </row>
    <row r="51" spans="1:15" x14ac:dyDescent="0.25">
      <c r="B51" t="s">
        <v>14</v>
      </c>
      <c r="C51" s="3">
        <v>4.9429155758070698</v>
      </c>
      <c r="D51" s="3"/>
      <c r="E51" s="3">
        <v>2.5283890251510899</v>
      </c>
      <c r="F51" s="3"/>
      <c r="G51" s="3"/>
      <c r="H51" s="3"/>
      <c r="I51" s="3"/>
      <c r="J51" s="3"/>
      <c r="K51" s="3"/>
    </row>
    <row r="52" spans="1:15" x14ac:dyDescent="0.25">
      <c r="A52" s="2" t="s">
        <v>15</v>
      </c>
      <c r="B52" t="s">
        <v>12</v>
      </c>
      <c r="C52" s="3">
        <v>0.71667472347639505</v>
      </c>
      <c r="D52" s="3"/>
      <c r="E52" s="3">
        <v>0.72856524866689898</v>
      </c>
      <c r="F52" s="3">
        <v>15.8958594799042</v>
      </c>
      <c r="G52" s="3">
        <f>SUM(I52:K52)</f>
        <v>1.163145065307617</v>
      </c>
      <c r="H52" s="3"/>
      <c r="I52" s="3">
        <v>0.99340057373046897</v>
      </c>
      <c r="J52" s="3"/>
      <c r="K52" s="3">
        <v>0.16974449157714799</v>
      </c>
      <c r="M52">
        <v>0</v>
      </c>
      <c r="O52">
        <v>0</v>
      </c>
    </row>
    <row r="53" spans="1:15" x14ac:dyDescent="0.25">
      <c r="B53" t="s">
        <v>13</v>
      </c>
      <c r="C53" s="4">
        <v>0.80346223887033597</v>
      </c>
      <c r="D53" s="3"/>
      <c r="E53" s="4">
        <v>0.83342481791358403</v>
      </c>
      <c r="F53" s="3"/>
      <c r="G53" s="3"/>
      <c r="H53" s="3"/>
      <c r="I53" s="3"/>
      <c r="J53" s="3"/>
      <c r="K53" s="3"/>
    </row>
    <row r="54" spans="1:15" x14ac:dyDescent="0.25">
      <c r="B54" t="s">
        <v>14</v>
      </c>
      <c r="C54" s="4">
        <v>4.6390907657120097</v>
      </c>
      <c r="D54" s="3"/>
      <c r="E54" s="4">
        <v>1.8009737370902501</v>
      </c>
      <c r="F54" s="3"/>
      <c r="G54" s="3"/>
      <c r="H54" s="3"/>
      <c r="I54" s="3"/>
      <c r="J54" s="3"/>
      <c r="K54" s="3"/>
    </row>
    <row r="55" spans="1:15" x14ac:dyDescent="0.25">
      <c r="A55" s="2" t="s">
        <v>16</v>
      </c>
      <c r="B55" t="s">
        <v>12</v>
      </c>
      <c r="C55" s="3">
        <v>0.724970161914825</v>
      </c>
      <c r="D55" s="3">
        <v>0.72219419479370095</v>
      </c>
      <c r="E55" s="3">
        <v>0.73099398612976096</v>
      </c>
      <c r="F55" s="3">
        <f>M55*60+N55+O55/1000000</f>
        <v>645.95685600000002</v>
      </c>
      <c r="G55" s="3">
        <f>SUM(I55:K55)</f>
        <v>749.53155422210693</v>
      </c>
      <c r="H55" s="3"/>
      <c r="I55" s="3">
        <v>548.42661237716698</v>
      </c>
      <c r="J55" s="3">
        <v>100.291938304901</v>
      </c>
      <c r="K55" s="3">
        <v>100.81300354003901</v>
      </c>
      <c r="M55">
        <v>10</v>
      </c>
      <c r="N55">
        <v>45</v>
      </c>
      <c r="O55">
        <v>956856</v>
      </c>
    </row>
    <row r="56" spans="1:15" x14ac:dyDescent="0.25">
      <c r="B56" t="s">
        <v>13</v>
      </c>
      <c r="C56" s="3">
        <v>1.05371081829071</v>
      </c>
      <c r="D56" s="3">
        <v>1.0338237285614</v>
      </c>
      <c r="E56" s="3">
        <v>1.05792212486267</v>
      </c>
      <c r="F56" s="3"/>
      <c r="G56" s="3"/>
      <c r="H56" s="3"/>
      <c r="I56" s="3"/>
      <c r="J56" s="3"/>
      <c r="K56" s="3"/>
    </row>
    <row r="57" spans="1:15" x14ac:dyDescent="0.25">
      <c r="B57" t="s">
        <v>14</v>
      </c>
      <c r="C57" s="3">
        <v>11.4523782730103</v>
      </c>
      <c r="D57" s="4">
        <v>9.0334892272949201</v>
      </c>
      <c r="E57" s="3">
        <v>8.3716249465942401</v>
      </c>
      <c r="F57" s="3"/>
      <c r="G57" s="3"/>
      <c r="H57" s="3"/>
      <c r="I57" s="3"/>
      <c r="J57" s="3"/>
      <c r="K57" s="3"/>
    </row>
    <row r="58" spans="1:15" x14ac:dyDescent="0.25">
      <c r="A58" s="2" t="s">
        <v>17</v>
      </c>
      <c r="B58" t="s">
        <v>12</v>
      </c>
      <c r="C58" s="3">
        <v>0.69284075498580899</v>
      </c>
      <c r="D58" s="4">
        <v>0.69060766696929898</v>
      </c>
      <c r="E58" s="4">
        <v>0.69549155235290505</v>
      </c>
      <c r="F58" s="3">
        <f>M58*60+N58+O58/1000000</f>
        <v>211.547741</v>
      </c>
      <c r="G58" s="3">
        <f>SUM(I58:K58)</f>
        <v>21.384251356124878</v>
      </c>
      <c r="H58" s="3"/>
      <c r="I58" s="3">
        <v>14.5929639339447</v>
      </c>
      <c r="J58" s="3">
        <v>3.3539066314697301</v>
      </c>
      <c r="K58" s="3">
        <v>3.4373807907104501</v>
      </c>
      <c r="M58">
        <v>3</v>
      </c>
      <c r="N58">
        <v>31</v>
      </c>
      <c r="O58">
        <v>547741</v>
      </c>
    </row>
    <row r="59" spans="1:15" x14ac:dyDescent="0.25">
      <c r="A59" s="6" t="s">
        <v>18</v>
      </c>
      <c r="B59" t="s">
        <v>13</v>
      </c>
      <c r="C59" s="3">
        <v>0.94873982667922996</v>
      </c>
      <c r="D59" s="4">
        <v>0.93281948566436801</v>
      </c>
      <c r="E59" s="3">
        <v>0.95179170370101895</v>
      </c>
      <c r="F59" s="3"/>
      <c r="G59" s="3"/>
      <c r="H59" s="3"/>
      <c r="I59" s="3"/>
      <c r="J59" s="3"/>
      <c r="K59" s="3"/>
    </row>
    <row r="60" spans="1:15" x14ac:dyDescent="0.25">
      <c r="A60" s="6" t="s">
        <v>28</v>
      </c>
      <c r="B60" t="s">
        <v>14</v>
      </c>
      <c r="C60" s="3">
        <v>20.189287185668899</v>
      </c>
      <c r="D60" s="3">
        <v>13.9495649337769</v>
      </c>
      <c r="E60" s="3">
        <v>7.8566350936889702</v>
      </c>
      <c r="F60" s="3"/>
      <c r="G60" s="3"/>
      <c r="H60" s="3"/>
      <c r="I60" s="3"/>
      <c r="J60" s="3"/>
      <c r="K60" s="3"/>
    </row>
    <row r="61" spans="1:15" x14ac:dyDescent="0.25">
      <c r="A61" s="2" t="s">
        <v>20</v>
      </c>
      <c r="B61" t="s">
        <v>12</v>
      </c>
      <c r="C61" s="4">
        <v>0.68786090612411499</v>
      </c>
      <c r="D61" s="3">
        <v>0.69188725948333696</v>
      </c>
      <c r="E61" s="3">
        <v>0.69605439901351895</v>
      </c>
      <c r="F61" s="3">
        <f>M61*60+N61+O61/1000000</f>
        <v>884.28436199999999</v>
      </c>
      <c r="G61" s="3">
        <f>SUM(I61:K61)</f>
        <v>82.153072834014893</v>
      </c>
      <c r="H61" s="3"/>
      <c r="I61" s="3">
        <v>58.131759881973302</v>
      </c>
      <c r="J61" s="3">
        <v>12.0744771957397</v>
      </c>
      <c r="K61" s="3">
        <v>11.946835756301899</v>
      </c>
      <c r="M61">
        <v>14</v>
      </c>
      <c r="N61">
        <v>44</v>
      </c>
      <c r="O61">
        <v>284362</v>
      </c>
    </row>
    <row r="62" spans="1:15" x14ac:dyDescent="0.25">
      <c r="A62" s="6" t="s">
        <v>18</v>
      </c>
      <c r="B62" t="s">
        <v>13</v>
      </c>
      <c r="C62" s="3">
        <v>0.99108588695526101</v>
      </c>
      <c r="D62" s="3">
        <v>0.98977613449096702</v>
      </c>
      <c r="E62" s="3">
        <v>1.0036885738372801</v>
      </c>
      <c r="F62" s="3"/>
      <c r="G62" s="3"/>
      <c r="H62" s="3"/>
      <c r="I62" s="3"/>
      <c r="J62" s="3"/>
      <c r="K62" s="3"/>
    </row>
    <row r="63" spans="1:15" x14ac:dyDescent="0.25">
      <c r="A63" s="6" t="s">
        <v>28</v>
      </c>
      <c r="B63" t="s">
        <v>14</v>
      </c>
      <c r="C63" s="3">
        <v>22.4544372558594</v>
      </c>
      <c r="D63" s="3">
        <v>14.6175394058228</v>
      </c>
      <c r="E63" s="3">
        <v>15.197732925415</v>
      </c>
      <c r="F63" s="3"/>
      <c r="G63" s="3"/>
      <c r="H63" s="3"/>
      <c r="I63" s="3"/>
      <c r="J63" s="3"/>
      <c r="K63" s="3"/>
    </row>
    <row r="65" spans="1:5" x14ac:dyDescent="0.25">
      <c r="A65" s="7" t="s">
        <v>22</v>
      </c>
      <c r="B65" s="8" t="s">
        <v>12</v>
      </c>
      <c r="C65" s="9">
        <v>0.68541622161865201</v>
      </c>
      <c r="D65" s="9">
        <v>0.68807929754257202</v>
      </c>
      <c r="E65" s="9">
        <v>0.695134818553925</v>
      </c>
    </row>
    <row r="66" spans="1:5" x14ac:dyDescent="0.25">
      <c r="A66" s="7"/>
      <c r="B66" s="8" t="s">
        <v>13</v>
      </c>
      <c r="C66" s="9">
        <v>0.90201216936111495</v>
      </c>
      <c r="D66" s="9">
        <v>0.90590435266494795</v>
      </c>
      <c r="E66" s="9">
        <v>0.91656434535980202</v>
      </c>
    </row>
    <row r="67" spans="1:5" x14ac:dyDescent="0.25">
      <c r="A67" s="7"/>
      <c r="B67" s="8" t="s">
        <v>14</v>
      </c>
      <c r="C67" s="8">
        <v>13.8421220779419</v>
      </c>
      <c r="D67" s="9">
        <v>10.0931444168091</v>
      </c>
      <c r="E67" s="9">
        <v>11.612753868103001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zoomScale="130" zoomScaleNormal="130" workbookViewId="0">
      <selection activeCell="C15" sqref="C15"/>
    </sheetView>
  </sheetViews>
  <sheetFormatPr defaultColWidth="11.5546875" defaultRowHeight="13.2" x14ac:dyDescent="0.25"/>
  <cols>
    <col min="1" max="1" width="9.6640625" style="2" customWidth="1"/>
    <col min="2" max="2" width="6.88671875" customWidth="1"/>
    <col min="3" max="3" width="10.77734375" customWidth="1"/>
    <col min="4" max="4" width="14.6640625" customWidth="1"/>
    <col min="5" max="5" width="10.33203125" customWidth="1"/>
    <col min="6" max="6" width="13.88671875" customWidth="1"/>
    <col min="7" max="7" width="18.33203125" customWidth="1"/>
    <col min="8" max="9" width="12.44140625" customWidth="1"/>
    <col min="10" max="10" width="16.33203125" customWidth="1"/>
    <col min="11" max="11" width="12" customWidth="1"/>
  </cols>
  <sheetData>
    <row r="1" spans="1:15" x14ac:dyDescent="0.25">
      <c r="A1" s="2" t="s">
        <v>0</v>
      </c>
    </row>
    <row r="2" spans="1:15" s="2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I2" s="2" t="s">
        <v>8</v>
      </c>
      <c r="J2" s="2" t="s">
        <v>9</v>
      </c>
      <c r="K2" s="2" t="s">
        <v>10</v>
      </c>
    </row>
    <row r="3" spans="1:15" x14ac:dyDescent="0.25">
      <c r="A3" s="2" t="s">
        <v>11</v>
      </c>
      <c r="B3" t="s">
        <v>12</v>
      </c>
      <c r="C3" s="3">
        <v>0.78542862880890196</v>
      </c>
      <c r="D3" s="3"/>
      <c r="E3" s="3">
        <v>0.77462462644872598</v>
      </c>
      <c r="F3" s="4">
        <v>3.4916400909423802E-3</v>
      </c>
      <c r="G3" s="4">
        <f>SUM(I3:K3)</f>
        <v>1.15203857421875E-3</v>
      </c>
      <c r="H3" s="4"/>
      <c r="I3" s="4">
        <v>7.97033309936523E-4</v>
      </c>
      <c r="J3" s="3"/>
      <c r="K3" s="4">
        <v>3.55005264282227E-4</v>
      </c>
      <c r="L3" s="5"/>
    </row>
    <row r="4" spans="1:15" x14ac:dyDescent="0.25">
      <c r="B4" t="s">
        <v>13</v>
      </c>
      <c r="C4" s="3">
        <v>1.0802058186052801</v>
      </c>
      <c r="D4" s="3"/>
      <c r="E4" s="3">
        <v>1.0471814327353799</v>
      </c>
      <c r="F4" s="3"/>
      <c r="G4" s="3"/>
      <c r="H4" s="3"/>
      <c r="I4" s="3"/>
      <c r="J4" s="3"/>
      <c r="K4" s="3"/>
    </row>
    <row r="5" spans="1:15" x14ac:dyDescent="0.25">
      <c r="B5" t="s">
        <v>14</v>
      </c>
      <c r="C5" s="3">
        <v>4.9763967201173296</v>
      </c>
      <c r="D5" s="3"/>
      <c r="E5" s="3">
        <v>4.7171136629454899</v>
      </c>
      <c r="F5" s="3"/>
      <c r="G5" s="3"/>
      <c r="H5" s="3"/>
      <c r="I5" s="3"/>
      <c r="J5" s="3"/>
      <c r="K5" s="3"/>
    </row>
    <row r="6" spans="1:15" x14ac:dyDescent="0.25">
      <c r="A6" s="2" t="s">
        <v>15</v>
      </c>
      <c r="B6" t="s">
        <v>12</v>
      </c>
      <c r="C6" s="3">
        <v>0.52820960041082199</v>
      </c>
      <c r="D6" s="3"/>
      <c r="E6" s="3">
        <v>0.528216573078087</v>
      </c>
      <c r="F6" s="3">
        <v>52.377430915832498</v>
      </c>
      <c r="G6" s="3">
        <f>SUM(I6:K6)</f>
        <v>0.91160106658935602</v>
      </c>
      <c r="H6" s="3"/>
      <c r="I6" s="3">
        <v>0.58994889259338401</v>
      </c>
      <c r="J6" s="3"/>
      <c r="K6" s="3">
        <v>0.32165217399597201</v>
      </c>
    </row>
    <row r="7" spans="1:15" x14ac:dyDescent="0.25">
      <c r="B7" t="s">
        <v>13</v>
      </c>
      <c r="C7" s="3">
        <v>0.57302029520197295</v>
      </c>
      <c r="D7" s="3"/>
      <c r="E7" s="3">
        <v>0.56642823323319402</v>
      </c>
      <c r="F7" s="3"/>
      <c r="G7" s="3"/>
      <c r="H7" s="3"/>
      <c r="I7" s="3"/>
      <c r="J7" s="3"/>
      <c r="K7" s="3"/>
    </row>
    <row r="8" spans="1:15" x14ac:dyDescent="0.25">
      <c r="B8" t="s">
        <v>14</v>
      </c>
      <c r="C8" s="3">
        <v>8.3854241549472608</v>
      </c>
      <c r="D8" s="3"/>
      <c r="E8" s="3">
        <v>8.2184393247846401</v>
      </c>
      <c r="F8" s="3"/>
      <c r="G8" s="3"/>
      <c r="H8" s="3"/>
      <c r="I8" s="3"/>
      <c r="J8" s="3"/>
      <c r="K8" s="3"/>
    </row>
    <row r="9" spans="1:15" x14ac:dyDescent="0.25">
      <c r="A9" s="2" t="s">
        <v>16</v>
      </c>
      <c r="B9" t="s">
        <v>12</v>
      </c>
      <c r="C9" s="3">
        <v>0.44136655330657998</v>
      </c>
      <c r="D9" s="3">
        <v>0.45187917351722701</v>
      </c>
      <c r="E9" s="3">
        <v>0.437659412622452</v>
      </c>
      <c r="F9" s="3">
        <f>M9*60+N9+O9/100</f>
        <v>547.17999999999995</v>
      </c>
      <c r="G9" s="3">
        <f>SUM(I9:K9)</f>
        <v>86.156411647796602</v>
      </c>
      <c r="H9" s="3"/>
      <c r="I9" s="3">
        <v>50.292210102081299</v>
      </c>
      <c r="J9" s="3">
        <v>12.5269565582275</v>
      </c>
      <c r="K9" s="3">
        <v>23.3372449874878</v>
      </c>
      <c r="M9">
        <v>9</v>
      </c>
      <c r="N9">
        <v>7</v>
      </c>
      <c r="O9">
        <v>18</v>
      </c>
    </row>
    <row r="10" spans="1:15" x14ac:dyDescent="0.25">
      <c r="B10" t="s">
        <v>13</v>
      </c>
      <c r="C10" s="3">
        <v>0.54808378219604503</v>
      </c>
      <c r="D10" s="3">
        <v>0.56271183490753196</v>
      </c>
      <c r="E10" s="3">
        <v>0.53216212987899802</v>
      </c>
      <c r="F10" s="3"/>
      <c r="G10" s="3"/>
      <c r="H10" s="3"/>
      <c r="I10" s="3"/>
      <c r="J10" s="3"/>
      <c r="K10" s="3"/>
    </row>
    <row r="11" spans="1:15" x14ac:dyDescent="0.25">
      <c r="B11" t="s">
        <v>14</v>
      </c>
      <c r="C11" s="3">
        <v>16.9989414215088</v>
      </c>
      <c r="D11" s="3">
        <v>15.619091033935501</v>
      </c>
      <c r="E11" s="3">
        <v>14.162181854248001</v>
      </c>
      <c r="F11" s="3"/>
      <c r="G11" s="3"/>
      <c r="H11" s="3"/>
      <c r="I11" s="3"/>
      <c r="J11" s="3"/>
      <c r="K11" s="3"/>
    </row>
    <row r="12" spans="1:15" x14ac:dyDescent="0.25">
      <c r="A12" s="2" t="s">
        <v>17</v>
      </c>
      <c r="B12" t="s">
        <v>12</v>
      </c>
      <c r="C12" s="3">
        <v>0.40826320648193398</v>
      </c>
      <c r="D12" s="3">
        <v>0.421704471111298</v>
      </c>
      <c r="E12" s="3">
        <v>0.40643340349197399</v>
      </c>
      <c r="F12" s="3">
        <f>M12*60+N12+O12/100</f>
        <v>1211.0899999999999</v>
      </c>
      <c r="G12" s="3">
        <f>SUM(I12:K12)</f>
        <v>343.66838812828081</v>
      </c>
      <c r="H12" s="3"/>
      <c r="I12" s="3">
        <v>199.49781584739699</v>
      </c>
      <c r="J12" s="3">
        <v>45.968636751174898</v>
      </c>
      <c r="K12" s="3">
        <v>98.201935529708905</v>
      </c>
      <c r="M12" s="10">
        <v>20</v>
      </c>
      <c r="N12">
        <v>11</v>
      </c>
      <c r="O12">
        <v>9</v>
      </c>
    </row>
    <row r="13" spans="1:15" x14ac:dyDescent="0.25">
      <c r="B13" t="s">
        <v>13</v>
      </c>
      <c r="C13" s="3">
        <v>0.47872897982597401</v>
      </c>
      <c r="D13" s="3">
        <v>0.49644529819488498</v>
      </c>
      <c r="E13" s="3">
        <v>0.46733397245407099</v>
      </c>
      <c r="F13" s="3"/>
      <c r="G13" s="3"/>
      <c r="H13" s="3"/>
      <c r="I13" s="3"/>
      <c r="J13" s="3"/>
      <c r="K13" s="3"/>
    </row>
    <row r="14" spans="1:15" x14ac:dyDescent="0.25">
      <c r="B14" t="s">
        <v>14</v>
      </c>
      <c r="C14" s="3">
        <v>9.1232357025146502</v>
      </c>
      <c r="D14" s="3">
        <v>4.8398270606994602</v>
      </c>
      <c r="E14" s="3">
        <v>3.7124314308166499</v>
      </c>
      <c r="F14" s="3"/>
      <c r="G14" s="3"/>
      <c r="H14" s="3"/>
      <c r="I14" s="3"/>
      <c r="J14" s="3"/>
      <c r="K14" s="3"/>
    </row>
    <row r="15" spans="1:15" x14ac:dyDescent="0.25">
      <c r="A15" s="2" t="s">
        <v>20</v>
      </c>
      <c r="B15" t="s">
        <v>12</v>
      </c>
      <c r="C15" s="4">
        <v>9.2672713100910201E-2</v>
      </c>
      <c r="D15" s="4">
        <v>9.3413911759853405E-2</v>
      </c>
      <c r="E15" s="4">
        <v>9.3390665948391002E-2</v>
      </c>
      <c r="F15" s="3">
        <f>M15*60+N15+O15/100</f>
        <v>845.71</v>
      </c>
      <c r="G15" s="3">
        <f>SUM(I15:K15)</f>
        <v>68.970585584640602</v>
      </c>
      <c r="H15" s="3"/>
      <c r="I15" s="3">
        <v>35.431375265121503</v>
      </c>
      <c r="J15" s="4">
        <v>10.9679310321808</v>
      </c>
      <c r="K15" s="3">
        <v>22.571279287338299</v>
      </c>
      <c r="M15">
        <v>14</v>
      </c>
      <c r="N15">
        <v>5</v>
      </c>
      <c r="O15">
        <v>71</v>
      </c>
    </row>
    <row r="16" spans="1:15" x14ac:dyDescent="0.25">
      <c r="B16" t="s">
        <v>13</v>
      </c>
      <c r="C16" s="4">
        <v>3.3091165125369998E-2</v>
      </c>
      <c r="D16" s="4">
        <v>3.1734745949506801E-2</v>
      </c>
      <c r="E16" s="4">
        <v>4.3669465929269798E-2</v>
      </c>
      <c r="F16" s="3"/>
      <c r="G16" s="3"/>
      <c r="H16" s="3"/>
      <c r="I16" s="3"/>
      <c r="J16" s="3"/>
      <c r="K16" s="3"/>
    </row>
    <row r="17" spans="1:15" x14ac:dyDescent="0.25">
      <c r="B17" t="s">
        <v>14</v>
      </c>
      <c r="C17" s="4">
        <v>0.98442971706390403</v>
      </c>
      <c r="D17" s="4">
        <v>0.78986352682113703</v>
      </c>
      <c r="E17" s="4">
        <v>1.0939843654632599</v>
      </c>
      <c r="F17" s="3"/>
      <c r="G17" s="3"/>
      <c r="H17" s="3"/>
      <c r="I17" s="3"/>
      <c r="J17" s="3"/>
      <c r="K17" s="3"/>
    </row>
    <row r="18" spans="1:15" x14ac:dyDescent="0.25">
      <c r="F18" s="3"/>
      <c r="G18" s="3"/>
      <c r="H18" s="3"/>
    </row>
    <row r="19" spans="1:15" x14ac:dyDescent="0.25">
      <c r="A19" s="2" t="s">
        <v>23</v>
      </c>
    </row>
    <row r="20" spans="1:15" s="2" customFormat="1" x14ac:dyDescent="0.25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I20" s="2" t="s">
        <v>24</v>
      </c>
      <c r="J20" s="2" t="s">
        <v>25</v>
      </c>
      <c r="K20" s="2" t="s">
        <v>26</v>
      </c>
    </row>
    <row r="21" spans="1:15" x14ac:dyDescent="0.25">
      <c r="A21" s="2" t="s">
        <v>11</v>
      </c>
      <c r="B21" t="s">
        <v>12</v>
      </c>
      <c r="C21" s="3">
        <v>0.73792051283335203</v>
      </c>
      <c r="D21" s="3"/>
      <c r="E21" s="3">
        <v>0.71752280569007898</v>
      </c>
      <c r="F21" s="4">
        <v>7.6886574074074101E-6</v>
      </c>
      <c r="G21" s="4">
        <f>SUM(I21:K21)</f>
        <v>5.5623054504394499E-4</v>
      </c>
      <c r="H21" s="4"/>
      <c r="I21" s="4">
        <v>4.3749809265136702E-4</v>
      </c>
      <c r="J21" s="3"/>
      <c r="K21" s="4">
        <v>1.18732452392578E-4</v>
      </c>
    </row>
    <row r="22" spans="1:15" x14ac:dyDescent="0.25">
      <c r="B22" t="s">
        <v>13</v>
      </c>
      <c r="C22" s="3">
        <v>0.98883237492583098</v>
      </c>
      <c r="D22" s="3"/>
      <c r="E22" s="3">
        <v>0.87617258299781597</v>
      </c>
      <c r="F22" s="3"/>
      <c r="G22" s="3"/>
      <c r="H22" s="3"/>
      <c r="I22" s="3"/>
      <c r="J22" s="3"/>
      <c r="K22" s="3"/>
    </row>
    <row r="23" spans="1:15" x14ac:dyDescent="0.25">
      <c r="B23" t="s">
        <v>14</v>
      </c>
      <c r="C23" s="4">
        <v>4.4809850369807904</v>
      </c>
      <c r="D23" s="3"/>
      <c r="E23" s="4">
        <v>3.3844834988527399</v>
      </c>
      <c r="F23" s="3"/>
      <c r="G23" s="3"/>
      <c r="H23" s="3"/>
      <c r="I23" s="3"/>
      <c r="J23" s="3"/>
      <c r="K23" s="3"/>
    </row>
    <row r="24" spans="1:15" x14ac:dyDescent="0.25">
      <c r="A24" s="2" t="s">
        <v>15</v>
      </c>
      <c r="B24" t="s">
        <v>12</v>
      </c>
      <c r="C24" s="3">
        <v>0.54221006560668095</v>
      </c>
      <c r="D24" s="3"/>
      <c r="E24" s="3">
        <v>0.60595828685875097</v>
      </c>
      <c r="F24" s="3">
        <v>22.0949063301086</v>
      </c>
      <c r="G24" s="3">
        <f>SUM(I24:K24)</f>
        <v>0.8485774993896491</v>
      </c>
      <c r="H24" s="3"/>
      <c r="I24" s="6">
        <v>0.68513798713684104</v>
      </c>
      <c r="J24" s="3"/>
      <c r="K24" s="6">
        <v>0.16343951225280801</v>
      </c>
      <c r="M24">
        <v>0</v>
      </c>
      <c r="N24">
        <v>32</v>
      </c>
      <c r="O24">
        <v>16</v>
      </c>
    </row>
    <row r="25" spans="1:15" x14ac:dyDescent="0.25">
      <c r="B25" t="s">
        <v>13</v>
      </c>
      <c r="C25" s="3">
        <v>0.50212917974756299</v>
      </c>
      <c r="D25" s="3"/>
      <c r="E25" s="4">
        <v>0.598033401744413</v>
      </c>
      <c r="F25" s="3"/>
      <c r="G25" s="3"/>
      <c r="H25" s="3"/>
      <c r="I25" s="3"/>
      <c r="J25" s="3"/>
      <c r="K25" s="3"/>
    </row>
    <row r="26" spans="1:15" x14ac:dyDescent="0.25">
      <c r="B26" t="s">
        <v>14</v>
      </c>
      <c r="C26" s="3">
        <v>5.6673193887229196</v>
      </c>
      <c r="D26" s="3"/>
      <c r="E26" s="3">
        <v>5.2201055927979896</v>
      </c>
      <c r="F26" s="3"/>
      <c r="G26" s="3"/>
      <c r="H26" s="3"/>
      <c r="I26" s="3"/>
      <c r="J26" s="3"/>
      <c r="K26" s="3"/>
    </row>
    <row r="27" spans="1:15" x14ac:dyDescent="0.25">
      <c r="A27" s="2" t="s">
        <v>16</v>
      </c>
      <c r="B27" t="s">
        <v>12</v>
      </c>
      <c r="C27" s="3">
        <v>0.63587456941604603</v>
      </c>
      <c r="D27" s="3">
        <v>0.73377257585525502</v>
      </c>
      <c r="E27" s="3">
        <v>0.65852445363998402</v>
      </c>
      <c r="F27" s="3">
        <f>M27*60+N27+O27/100</f>
        <v>750.05</v>
      </c>
      <c r="G27" s="3">
        <f>SUM(I27:K27)</f>
        <v>150.59958291053812</v>
      </c>
      <c r="H27" s="3"/>
      <c r="I27" s="3">
        <v>109.107964754105</v>
      </c>
      <c r="J27" s="3">
        <v>22.7353949546814</v>
      </c>
      <c r="K27" s="3">
        <v>18.756223201751698</v>
      </c>
      <c r="M27">
        <v>12</v>
      </c>
      <c r="N27">
        <v>30</v>
      </c>
      <c r="O27">
        <v>5</v>
      </c>
    </row>
    <row r="28" spans="1:15" x14ac:dyDescent="0.25">
      <c r="B28" t="s">
        <v>13</v>
      </c>
      <c r="C28" s="3">
        <v>0.776919186115265</v>
      </c>
      <c r="D28" s="3">
        <v>1.0439977645873999</v>
      </c>
      <c r="E28" s="3">
        <v>0.75596541166305498</v>
      </c>
      <c r="F28" s="3"/>
      <c r="G28" s="3"/>
      <c r="H28" s="3"/>
      <c r="I28" s="3"/>
      <c r="J28" s="3"/>
      <c r="K28" s="3"/>
    </row>
    <row r="29" spans="1:15" x14ac:dyDescent="0.25">
      <c r="B29" t="s">
        <v>14</v>
      </c>
      <c r="C29" s="3">
        <v>11.221643447876</v>
      </c>
      <c r="D29" s="3">
        <v>13.3282527923584</v>
      </c>
      <c r="E29" s="3">
        <v>11.438783645629901</v>
      </c>
      <c r="F29" s="3"/>
      <c r="G29" s="3"/>
      <c r="H29" s="3"/>
      <c r="I29" s="3"/>
      <c r="J29" s="3"/>
      <c r="K29" s="3"/>
    </row>
    <row r="30" spans="1:15" x14ac:dyDescent="0.25">
      <c r="A30" s="2" t="s">
        <v>17</v>
      </c>
      <c r="B30" t="s">
        <v>12</v>
      </c>
      <c r="C30" s="3">
        <v>0.41123726963996898</v>
      </c>
      <c r="D30" s="3">
        <v>0.64658874273300204</v>
      </c>
      <c r="E30" s="3">
        <v>0.61356842517852805</v>
      </c>
      <c r="F30" s="3">
        <f>M30*60+N30+O30/100</f>
        <v>2671.62</v>
      </c>
      <c r="G30" s="3">
        <f>SUM(I30:K30)</f>
        <v>160.30905580520599</v>
      </c>
      <c r="H30" s="3"/>
      <c r="I30" s="3">
        <v>112.53253340721101</v>
      </c>
      <c r="J30" s="3">
        <v>24.0083878040314</v>
      </c>
      <c r="K30" s="3">
        <v>23.768134593963602</v>
      </c>
      <c r="M30">
        <v>44</v>
      </c>
      <c r="N30">
        <v>31</v>
      </c>
      <c r="O30">
        <v>62</v>
      </c>
    </row>
    <row r="31" spans="1:15" x14ac:dyDescent="0.25">
      <c r="B31" t="s">
        <v>13</v>
      </c>
      <c r="C31" s="3">
        <v>0.40029177069664001</v>
      </c>
      <c r="D31" s="3">
        <v>0.87978881597518899</v>
      </c>
      <c r="E31" s="3">
        <v>0.74863910675048795</v>
      </c>
      <c r="F31" s="3"/>
      <c r="G31" s="3"/>
      <c r="H31" s="3"/>
      <c r="I31" s="3"/>
      <c r="J31" s="3"/>
      <c r="K31" s="3"/>
    </row>
    <row r="32" spans="1:15" x14ac:dyDescent="0.25">
      <c r="B32" t="s">
        <v>14</v>
      </c>
      <c r="C32" s="3">
        <v>5.7269916534423801</v>
      </c>
      <c r="D32" s="3">
        <v>6.4943251609802202</v>
      </c>
      <c r="E32" s="3">
        <v>10.6929264068604</v>
      </c>
      <c r="F32" s="3"/>
      <c r="G32" s="3"/>
      <c r="H32" s="3"/>
      <c r="I32" s="3"/>
      <c r="J32" s="3"/>
      <c r="K32" s="3"/>
    </row>
    <row r="33" spans="1:15" x14ac:dyDescent="0.25">
      <c r="A33" s="2" t="s">
        <v>20</v>
      </c>
      <c r="B33" t="s">
        <v>12</v>
      </c>
      <c r="C33" s="4">
        <v>0.30701816082000699</v>
      </c>
      <c r="D33" s="4">
        <v>0.62227457761764504</v>
      </c>
      <c r="E33" s="4">
        <v>0.55240112543106101</v>
      </c>
      <c r="F33" s="3">
        <f>M33*60+N33+O33/100</f>
        <v>326.55</v>
      </c>
      <c r="G33" s="3">
        <f>SUM(I33:K33)</f>
        <v>26.331005334854158</v>
      </c>
      <c r="H33" s="3"/>
      <c r="I33" s="3">
        <v>17.989017486572301</v>
      </c>
      <c r="J33" s="4">
        <v>3.9764780998229998</v>
      </c>
      <c r="K33" s="3">
        <v>4.3655097484588596</v>
      </c>
      <c r="M33">
        <v>5</v>
      </c>
      <c r="N33">
        <v>26</v>
      </c>
      <c r="O33">
        <v>55</v>
      </c>
    </row>
    <row r="34" spans="1:15" x14ac:dyDescent="0.25">
      <c r="B34" t="s">
        <v>13</v>
      </c>
      <c r="C34" s="4">
        <v>0.28204655647277799</v>
      </c>
      <c r="D34" s="4">
        <v>0.87225246429443404</v>
      </c>
      <c r="E34" s="3">
        <v>0.64908045530319203</v>
      </c>
      <c r="F34" s="3"/>
      <c r="G34" s="3"/>
      <c r="H34" s="3"/>
      <c r="I34" s="3"/>
      <c r="J34" s="3"/>
      <c r="K34" s="3"/>
    </row>
    <row r="35" spans="1:15" x14ac:dyDescent="0.25">
      <c r="B35" t="s">
        <v>14</v>
      </c>
      <c r="C35" s="3">
        <v>4.7773013114929199</v>
      </c>
      <c r="D35" s="4">
        <v>6.1185574531555202</v>
      </c>
      <c r="E35" s="3">
        <v>6.1804723739623997</v>
      </c>
      <c r="F35" s="3"/>
      <c r="G35" s="3"/>
      <c r="H35" s="3"/>
      <c r="I35" s="3"/>
      <c r="J35" s="3"/>
      <c r="K35" s="3"/>
    </row>
    <row r="37" spans="1:15" x14ac:dyDescent="0.25">
      <c r="A37" s="2" t="s">
        <v>27</v>
      </c>
      <c r="B37" t="s">
        <v>29</v>
      </c>
    </row>
    <row r="38" spans="1:15" s="2" customFormat="1" x14ac:dyDescent="0.25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I38" s="2" t="s">
        <v>24</v>
      </c>
      <c r="J38" s="2" t="s">
        <v>25</v>
      </c>
      <c r="K38" s="2" t="s">
        <v>26</v>
      </c>
    </row>
    <row r="39" spans="1:15" x14ac:dyDescent="0.25">
      <c r="A39" s="2" t="s">
        <v>11</v>
      </c>
      <c r="B39" t="s">
        <v>12</v>
      </c>
      <c r="C39" s="3">
        <v>0.556551835039095</v>
      </c>
      <c r="D39" s="3"/>
      <c r="E39" s="3">
        <v>0.55121740527047502</v>
      </c>
      <c r="F39" s="4">
        <v>2.7322530746459999E-2</v>
      </c>
      <c r="G39" s="4">
        <f>SUM(I39:K39)</f>
        <v>1.149177551269531E-3</v>
      </c>
      <c r="H39" s="4"/>
      <c r="I39" s="4">
        <v>8.1300735473632802E-4</v>
      </c>
      <c r="J39" s="3"/>
      <c r="K39" s="4">
        <v>3.3617019653320302E-4</v>
      </c>
    </row>
    <row r="40" spans="1:15" x14ac:dyDescent="0.25">
      <c r="B40" t="s">
        <v>13</v>
      </c>
      <c r="C40" s="3">
        <v>1.2288832702700201</v>
      </c>
      <c r="D40" s="3"/>
      <c r="E40" s="3">
        <v>1.2018552985388</v>
      </c>
      <c r="F40" s="3"/>
      <c r="G40" s="3"/>
      <c r="H40" s="3"/>
      <c r="I40" s="3"/>
      <c r="J40" s="3"/>
      <c r="K40" s="3"/>
    </row>
    <row r="41" spans="1:15" x14ac:dyDescent="0.25">
      <c r="B41" t="s">
        <v>14</v>
      </c>
      <c r="C41" s="3">
        <v>7.2937225791179996</v>
      </c>
      <c r="D41" s="3"/>
      <c r="E41" s="3">
        <v>3.6363255492718798</v>
      </c>
      <c r="F41" s="3"/>
      <c r="G41" s="3"/>
      <c r="H41" s="3"/>
      <c r="I41" s="3"/>
      <c r="J41" s="3"/>
      <c r="K41" s="3"/>
    </row>
    <row r="42" spans="1:15" x14ac:dyDescent="0.25">
      <c r="A42" s="2" t="s">
        <v>15</v>
      </c>
      <c r="B42" t="s">
        <v>12</v>
      </c>
      <c r="C42" s="3">
        <v>0.58087899832598699</v>
      </c>
      <c r="D42" s="3"/>
      <c r="E42" s="3">
        <v>0.58370360770528795</v>
      </c>
      <c r="F42" s="3">
        <v>5.4514572620391801</v>
      </c>
      <c r="G42" s="3">
        <f>SUM(I42:K42)</f>
        <v>2.7682256698608358</v>
      </c>
      <c r="H42" s="3"/>
      <c r="I42" s="3">
        <v>2.0865309238433798</v>
      </c>
      <c r="J42" s="3"/>
      <c r="K42" s="3">
        <v>0.68169474601745605</v>
      </c>
      <c r="M42">
        <v>0</v>
      </c>
      <c r="O42">
        <v>0</v>
      </c>
    </row>
    <row r="43" spans="1:15" x14ac:dyDescent="0.25">
      <c r="B43" t="s">
        <v>13</v>
      </c>
      <c r="C43" s="3">
        <v>0.79778815851340801</v>
      </c>
      <c r="D43" s="3"/>
      <c r="E43" s="3">
        <v>0.79721034756197895</v>
      </c>
      <c r="F43" s="3"/>
      <c r="G43" s="3"/>
      <c r="H43" s="3"/>
      <c r="I43" s="3"/>
      <c r="J43" s="3"/>
      <c r="K43" s="3"/>
    </row>
    <row r="44" spans="1:15" x14ac:dyDescent="0.25">
      <c r="B44" t="s">
        <v>14</v>
      </c>
      <c r="C44" s="3">
        <v>3.0060982285532099</v>
      </c>
      <c r="D44" s="3"/>
      <c r="E44" s="3">
        <v>2.8744725723134699</v>
      </c>
      <c r="F44" s="3"/>
      <c r="G44" s="3"/>
      <c r="H44" s="3"/>
      <c r="I44" s="3"/>
      <c r="J44" s="3"/>
      <c r="K44" s="3"/>
    </row>
    <row r="45" spans="1:15" x14ac:dyDescent="0.25">
      <c r="A45" s="2" t="s">
        <v>16</v>
      </c>
      <c r="B45" t="s">
        <v>12</v>
      </c>
      <c r="C45" s="3">
        <v>0.55329966545105003</v>
      </c>
      <c r="D45" s="3">
        <v>0.55502241849899303</v>
      </c>
      <c r="E45" s="3">
        <v>0.54825562238693204</v>
      </c>
      <c r="F45" s="3">
        <f>M45*60+N45+O45/100</f>
        <v>1073.6600000000001</v>
      </c>
      <c r="G45" s="3">
        <f>SUM(I45:K45)</f>
        <v>521.08979630470276</v>
      </c>
      <c r="H45" s="3"/>
      <c r="I45" s="3">
        <v>339.93282675743097</v>
      </c>
      <c r="J45" s="3">
        <v>82.037013769149794</v>
      </c>
      <c r="K45" s="3">
        <v>99.119955778122005</v>
      </c>
      <c r="M45">
        <v>17</v>
      </c>
      <c r="N45">
        <v>53</v>
      </c>
      <c r="O45">
        <v>66</v>
      </c>
    </row>
    <row r="46" spans="1:15" x14ac:dyDescent="0.25">
      <c r="B46" t="s">
        <v>13</v>
      </c>
      <c r="C46" s="3">
        <v>1.10034668445587</v>
      </c>
      <c r="D46" s="3">
        <v>1.11148262023926</v>
      </c>
      <c r="E46" s="3">
        <v>1.0695486068725599</v>
      </c>
      <c r="F46" s="3"/>
      <c r="G46" s="3"/>
      <c r="H46" s="3"/>
      <c r="I46" s="3"/>
      <c r="J46" s="3"/>
      <c r="K46" s="3"/>
    </row>
    <row r="47" spans="1:15" x14ac:dyDescent="0.25">
      <c r="B47" t="s">
        <v>14</v>
      </c>
      <c r="C47" s="3">
        <v>7.0866069793701199</v>
      </c>
      <c r="D47" s="3">
        <v>6.4575252532959002</v>
      </c>
      <c r="E47" s="3">
        <v>15.497501373291</v>
      </c>
      <c r="F47" s="3"/>
      <c r="G47" s="3"/>
      <c r="H47" s="3"/>
      <c r="I47" s="3"/>
      <c r="J47" s="3"/>
      <c r="K47" s="3"/>
    </row>
    <row r="48" spans="1:15" x14ac:dyDescent="0.25">
      <c r="A48" s="2" t="s">
        <v>17</v>
      </c>
      <c r="B48" t="s">
        <v>12</v>
      </c>
      <c r="C48" s="3">
        <v>0.52551919221878096</v>
      </c>
      <c r="D48" s="3">
        <v>0.538787841796875</v>
      </c>
      <c r="E48" s="3">
        <v>0.53250086307525601</v>
      </c>
      <c r="F48" s="3">
        <f>L48*60*60+M48*60+N48+O48/100</f>
        <v>7390.78</v>
      </c>
      <c r="G48" s="3">
        <f>SUM(I48:K48)</f>
        <v>426.92582368850708</v>
      </c>
      <c r="H48" s="3"/>
      <c r="I48" s="3">
        <v>212.860439300537</v>
      </c>
      <c r="J48" s="3">
        <v>84.550180196762099</v>
      </c>
      <c r="K48" s="3">
        <v>129.515204191208</v>
      </c>
      <c r="L48">
        <v>2</v>
      </c>
      <c r="M48">
        <v>3</v>
      </c>
      <c r="N48">
        <v>10</v>
      </c>
      <c r="O48">
        <v>78</v>
      </c>
    </row>
    <row r="49" spans="1:15" x14ac:dyDescent="0.25">
      <c r="B49" t="s">
        <v>13</v>
      </c>
      <c r="C49" s="3">
        <v>0.98795557022094704</v>
      </c>
      <c r="D49" s="3">
        <v>1.02014684677124</v>
      </c>
      <c r="E49" s="3">
        <v>0.986222803592682</v>
      </c>
      <c r="F49" s="3"/>
      <c r="G49" s="3"/>
      <c r="H49" s="3"/>
      <c r="I49" s="3"/>
      <c r="J49" s="3"/>
      <c r="K49" s="3"/>
    </row>
    <row r="50" spans="1:15" x14ac:dyDescent="0.25">
      <c r="B50" t="s">
        <v>14</v>
      </c>
      <c r="C50" s="3">
        <v>10.812090873718301</v>
      </c>
      <c r="D50" s="3">
        <v>6.7680072784423801</v>
      </c>
      <c r="E50" s="3">
        <v>8.4933795928955096</v>
      </c>
      <c r="F50" s="3"/>
      <c r="G50" s="3"/>
      <c r="H50" s="3"/>
      <c r="I50" s="3"/>
      <c r="J50" s="3"/>
      <c r="K50" s="3"/>
    </row>
    <row r="51" spans="1:15" x14ac:dyDescent="0.25">
      <c r="A51" s="2" t="s">
        <v>20</v>
      </c>
      <c r="B51" t="s">
        <v>12</v>
      </c>
      <c r="C51" s="4"/>
      <c r="E51" s="4"/>
      <c r="F51" s="3">
        <f>M51*60+N51+O51/100</f>
        <v>0</v>
      </c>
      <c r="G51" s="3">
        <f>SUM(I51:K51)</f>
        <v>8.3419878482818604</v>
      </c>
      <c r="H51" s="3"/>
      <c r="I51" s="3">
        <v>0</v>
      </c>
      <c r="J51" s="4">
        <v>3.9764780998229998</v>
      </c>
      <c r="K51" s="3">
        <v>4.3655097484588596</v>
      </c>
      <c r="M51">
        <v>0</v>
      </c>
      <c r="O51">
        <v>0</v>
      </c>
    </row>
    <row r="52" spans="1:15" x14ac:dyDescent="0.25">
      <c r="B52" t="s">
        <v>13</v>
      </c>
      <c r="C52" s="4"/>
      <c r="E52" s="3"/>
      <c r="F52" s="3"/>
      <c r="G52" s="3"/>
      <c r="H52" s="3"/>
      <c r="I52" s="3"/>
      <c r="J52" s="3"/>
      <c r="K52" s="3"/>
    </row>
    <row r="53" spans="1:15" x14ac:dyDescent="0.25">
      <c r="B53" t="s">
        <v>14</v>
      </c>
      <c r="C53" s="3"/>
      <c r="E53" s="3"/>
      <c r="F53" s="3"/>
      <c r="G53" s="3"/>
      <c r="H53" s="3"/>
      <c r="I53" s="3"/>
      <c r="J53" s="3"/>
      <c r="K53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tabSelected="1" zoomScale="130" zoomScaleNormal="130" workbookViewId="0">
      <selection activeCell="I12" sqref="I12"/>
    </sheetView>
  </sheetViews>
  <sheetFormatPr defaultColWidth="11.5546875" defaultRowHeight="13.2" x14ac:dyDescent="0.25"/>
  <cols>
    <col min="1" max="1" width="18.77734375" style="14" customWidth="1"/>
    <col min="2" max="3" width="11.6640625" style="1" customWidth="1"/>
    <col min="4" max="9" width="11.5546875" style="1"/>
  </cols>
  <sheetData>
    <row r="1" spans="1:9" x14ac:dyDescent="0.25">
      <c r="B1" s="22" t="s">
        <v>30</v>
      </c>
      <c r="C1" s="22"/>
      <c r="D1" s="22" t="s">
        <v>31</v>
      </c>
      <c r="E1" s="22"/>
      <c r="F1" s="22" t="s">
        <v>32</v>
      </c>
      <c r="G1" s="22"/>
      <c r="H1" s="22" t="s">
        <v>33</v>
      </c>
      <c r="I1" s="22"/>
    </row>
    <row r="2" spans="1:9" x14ac:dyDescent="0.25">
      <c r="A2" s="15" t="s">
        <v>34</v>
      </c>
      <c r="B2" s="23" t="s">
        <v>35</v>
      </c>
      <c r="C2" s="23"/>
      <c r="D2" s="23" t="s">
        <v>35</v>
      </c>
      <c r="E2" s="23"/>
      <c r="F2" s="23" t="s">
        <v>35</v>
      </c>
      <c r="G2" s="23"/>
      <c r="H2" s="23" t="s">
        <v>35</v>
      </c>
      <c r="I2" s="23"/>
    </row>
    <row r="3" spans="1:9" x14ac:dyDescent="0.25">
      <c r="B3" s="13" t="s">
        <v>17</v>
      </c>
      <c r="C3" s="13" t="s">
        <v>20</v>
      </c>
      <c r="D3" s="13" t="s">
        <v>17</v>
      </c>
      <c r="E3" s="13" t="s">
        <v>20</v>
      </c>
      <c r="F3" s="13" t="s">
        <v>17</v>
      </c>
      <c r="G3" s="13" t="s">
        <v>20</v>
      </c>
      <c r="H3" s="13" t="s">
        <v>17</v>
      </c>
      <c r="I3" s="13" t="s">
        <v>20</v>
      </c>
    </row>
    <row r="4" spans="1:9" x14ac:dyDescent="0.25">
      <c r="A4" s="16">
        <v>8</v>
      </c>
      <c r="B4" s="17">
        <v>587</v>
      </c>
      <c r="C4" s="17">
        <v>1857</v>
      </c>
      <c r="D4" s="17">
        <v>475</v>
      </c>
      <c r="E4" s="17">
        <v>1924</v>
      </c>
      <c r="F4" s="17">
        <v>395</v>
      </c>
      <c r="G4" s="17">
        <v>3092</v>
      </c>
      <c r="H4" s="19">
        <f t="shared" ref="H4:I11" si="0">AVERAGE(B4,D4,F4)</f>
        <v>485.66666666666669</v>
      </c>
      <c r="I4" s="19">
        <f>AVERAGE(C4,E4,G4)</f>
        <v>2291</v>
      </c>
    </row>
    <row r="5" spans="1:9" x14ac:dyDescent="0.25">
      <c r="A5" s="16">
        <v>16</v>
      </c>
      <c r="B5" s="17">
        <v>1427</v>
      </c>
      <c r="C5" s="17">
        <v>4985</v>
      </c>
      <c r="D5" s="17">
        <v>1203</v>
      </c>
      <c r="E5" s="17">
        <v>5628</v>
      </c>
      <c r="F5" s="17">
        <v>1043</v>
      </c>
      <c r="G5" s="17">
        <v>7964</v>
      </c>
      <c r="H5" s="19">
        <f t="shared" si="0"/>
        <v>1224.3333333333333</v>
      </c>
      <c r="I5" s="19">
        <f>AVERAGE(C5,E5,G5)</f>
        <v>6192.333333333333</v>
      </c>
    </row>
    <row r="6" spans="1:9" x14ac:dyDescent="0.25">
      <c r="A6" s="16">
        <v>24</v>
      </c>
      <c r="B6" s="17">
        <v>2523</v>
      </c>
      <c r="C6" s="17">
        <v>9393</v>
      </c>
      <c r="D6" s="17">
        <v>2187</v>
      </c>
      <c r="E6" s="17">
        <v>11124</v>
      </c>
      <c r="F6" s="17">
        <v>1947</v>
      </c>
      <c r="G6" s="17">
        <v>14628</v>
      </c>
      <c r="H6" s="19">
        <f t="shared" si="0"/>
        <v>2219</v>
      </c>
      <c r="I6" s="19">
        <f>AVERAGE(C6,E6,G6)</f>
        <v>11715</v>
      </c>
    </row>
    <row r="7" spans="1:9" x14ac:dyDescent="0.25">
      <c r="A7" s="16">
        <v>32</v>
      </c>
      <c r="B7" s="17">
        <v>3875</v>
      </c>
      <c r="C7" s="17">
        <v>15081</v>
      </c>
      <c r="D7" s="17">
        <v>3427</v>
      </c>
      <c r="E7" s="17">
        <v>18412</v>
      </c>
      <c r="F7" s="17">
        <v>3107</v>
      </c>
      <c r="G7" s="17">
        <v>23084</v>
      </c>
      <c r="H7" s="19">
        <f t="shared" si="0"/>
        <v>3469.6666666666665</v>
      </c>
      <c r="I7" s="19">
        <f t="shared" si="0"/>
        <v>18859</v>
      </c>
    </row>
    <row r="8" spans="1:9" x14ac:dyDescent="0.25">
      <c r="A8" s="16">
        <v>48</v>
      </c>
      <c r="B8" s="17">
        <v>7347</v>
      </c>
      <c r="C8" s="17">
        <v>30297</v>
      </c>
      <c r="D8" s="17">
        <v>6675</v>
      </c>
      <c r="E8" s="17">
        <v>38364</v>
      </c>
      <c r="F8" s="17">
        <v>6195</v>
      </c>
      <c r="G8" s="17">
        <v>45372</v>
      </c>
      <c r="H8" s="19">
        <f t="shared" si="0"/>
        <v>6739</v>
      </c>
      <c r="I8" s="19">
        <f t="shared" si="0"/>
        <v>38011</v>
      </c>
    </row>
    <row r="9" spans="1:9" x14ac:dyDescent="0.25">
      <c r="A9" s="16">
        <v>64</v>
      </c>
      <c r="B9" s="17">
        <v>11843</v>
      </c>
      <c r="C9" s="17">
        <v>50633</v>
      </c>
      <c r="D9" s="17">
        <v>10947</v>
      </c>
      <c r="E9" s="17">
        <v>65484</v>
      </c>
      <c r="F9" s="17">
        <v>10307</v>
      </c>
      <c r="G9" s="17">
        <v>74828</v>
      </c>
      <c r="H9" s="19">
        <f t="shared" si="0"/>
        <v>11032.333333333334</v>
      </c>
      <c r="I9" s="19">
        <f t="shared" si="0"/>
        <v>63648.333333333336</v>
      </c>
    </row>
    <row r="10" spans="1:9" x14ac:dyDescent="0.25">
      <c r="A10" s="16">
        <v>128</v>
      </c>
      <c r="B10" s="17">
        <v>40067</v>
      </c>
      <c r="C10" s="17">
        <v>183177</v>
      </c>
      <c r="D10" s="17">
        <v>38275</v>
      </c>
      <c r="E10" s="17">
        <v>245644</v>
      </c>
      <c r="F10" s="17">
        <v>36995</v>
      </c>
      <c r="G10" s="17">
        <v>264332</v>
      </c>
      <c r="H10" s="19">
        <f t="shared" si="0"/>
        <v>38445.666666666664</v>
      </c>
      <c r="I10" s="19">
        <f t="shared" si="0"/>
        <v>231051</v>
      </c>
    </row>
    <row r="11" spans="1:9" x14ac:dyDescent="0.25">
      <c r="A11" s="16">
        <v>256</v>
      </c>
      <c r="B11" s="17">
        <v>145667</v>
      </c>
      <c r="C11" s="17">
        <v>694025</v>
      </c>
      <c r="D11" s="17">
        <v>142083</v>
      </c>
      <c r="E11" s="17">
        <v>950028</v>
      </c>
      <c r="F11" s="17">
        <v>139523</v>
      </c>
      <c r="G11" s="17">
        <v>987404</v>
      </c>
      <c r="H11" s="19">
        <f>AVERAGE(B11,D11,F11)</f>
        <v>142424.33333333334</v>
      </c>
      <c r="I11" s="19">
        <f t="shared" si="0"/>
        <v>877152.33333333337</v>
      </c>
    </row>
    <row r="12" spans="1:9" x14ac:dyDescent="0.25">
      <c r="A12" s="15" t="s">
        <v>36</v>
      </c>
      <c r="B12" s="17">
        <v>1</v>
      </c>
      <c r="C12" s="20">
        <f>AVERAGE(C4/B4,C5/B5,C6/B6,C7/B7,C8/B8,C9/B9,C10/B10,C11/B11)</f>
        <v>4.0008765656914758</v>
      </c>
      <c r="D12" s="17">
        <v>1</v>
      </c>
      <c r="E12" s="20">
        <f>AVERAGE(E4/D4,E5/D5,E6/D6,E7/D7,E8/D8,E9/D9,E10/D10,E11/D11)</f>
        <v>5.5026885560974517</v>
      </c>
      <c r="F12" s="17">
        <v>1</v>
      </c>
      <c r="G12" s="20">
        <f>AVERAGE(G4/F4,G5/F5,G6/F6,G7/F7,G8/F8,G9/F9,G10/F10,G11/F11)</f>
        <v>7.4015311939177089</v>
      </c>
      <c r="H12" s="19">
        <v>1</v>
      </c>
      <c r="I12" s="21">
        <f>AVERAGE(C12,E12,G12)</f>
        <v>5.6350321052355454</v>
      </c>
    </row>
    <row r="13" spans="1:9" x14ac:dyDescent="0.25">
      <c r="A13" s="15"/>
      <c r="I13" s="20"/>
    </row>
    <row r="16" spans="1:9" x14ac:dyDescent="0.25">
      <c r="B16" s="18"/>
    </row>
    <row r="25" spans="1:1" x14ac:dyDescent="0.25">
      <c r="A25" s="15"/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 Experiment Table</vt:lpstr>
      <vt:lpstr>Scores of HOEG Information Leak</vt:lpstr>
      <vt:lpstr>Parameter Count vs Hidden Dimen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</cp:lastModifiedBy>
  <cp:revision>12</cp:revision>
  <dcterms:created xsi:type="dcterms:W3CDTF">2023-08-22T20:13:56Z</dcterms:created>
  <dcterms:modified xsi:type="dcterms:W3CDTF">2023-09-02T09:24:50Z</dcterms:modified>
  <dc:language>en-US</dc:language>
</cp:coreProperties>
</file>