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D41DE1DA-AF7F-4D9B-89B4-0011CDEA894A}" xr6:coauthVersionLast="47" xr6:coauthVersionMax="47" xr10:uidLastSave="{00000000-0000-0000-0000-000000000000}"/>
  <bookViews>
    <workbookView xWindow="25800" yWindow="600" windowWidth="25800" windowHeight="21000" xr2:uid="{00000000-000D-0000-FFFF-FFFF00000000}"/>
  </bookViews>
  <sheets>
    <sheet name="プロジェクトのスケジュール" sheetId="11" r:id="rId1"/>
    <sheet name="詳細情報" sheetId="12" r:id="rId2"/>
  </sheets>
  <definedNames>
    <definedName name="_xlnm._FilterDatabase" localSheetId="0" hidden="1">プロジェクトのスケジュール!$A$6:$DB$84</definedName>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1" l="1"/>
  <c r="E52" i="11"/>
  <c r="F47" i="11"/>
  <c r="D69" i="11"/>
  <c r="D81" i="11"/>
  <c r="D40" i="11"/>
  <c r="D16" i="11"/>
  <c r="D63" i="11"/>
  <c r="D57" i="11"/>
  <c r="D25" i="11"/>
  <c r="F57" i="11"/>
  <c r="F63" i="11"/>
  <c r="F28" i="11"/>
  <c r="E80" i="11"/>
  <c r="E79" i="11"/>
  <c r="E78" i="11"/>
  <c r="D13" i="11" l="1"/>
  <c r="D8" i="11"/>
  <c r="E83" i="11"/>
  <c r="H92" i="11"/>
  <c r="H91" i="11"/>
  <c r="H89" i="11"/>
  <c r="H88" i="11"/>
  <c r="H87" i="11"/>
  <c r="H52" i="11"/>
  <c r="E50" i="11"/>
  <c r="E47" i="11" s="1"/>
  <c r="D32" i="11"/>
  <c r="E24" i="11"/>
  <c r="F13" i="11"/>
  <c r="D75" i="11"/>
  <c r="D43" i="11"/>
  <c r="D52" i="11"/>
  <c r="D47" i="11"/>
  <c r="F8" i="11"/>
  <c r="H86" i="11"/>
  <c r="H85" i="11"/>
  <c r="H82" i="11"/>
  <c r="H81" i="11"/>
  <c r="H75" i="11"/>
  <c r="H70" i="11"/>
  <c r="H69" i="11"/>
  <c r="H63" i="11"/>
  <c r="H62" i="11"/>
  <c r="H61" i="11"/>
  <c r="H60" i="11"/>
  <c r="H59" i="11"/>
  <c r="H58" i="11"/>
  <c r="H57" i="11"/>
  <c r="H47" i="11"/>
  <c r="H43" i="11"/>
  <c r="E21" i="11"/>
  <c r="E15" i="11"/>
  <c r="E13" i="11" s="1"/>
  <c r="H40" i="11"/>
  <c r="H32" i="11"/>
  <c r="H25" i="11"/>
  <c r="H7" i="11"/>
  <c r="F83" i="11" l="1"/>
  <c r="H71" i="11"/>
  <c r="H48" i="11"/>
  <c r="H33" i="11"/>
  <c r="H83" i="11" l="1"/>
  <c r="E84" i="11"/>
  <c r="H84" i="11" s="1"/>
  <c r="H72" i="11"/>
  <c r="H49" i="11"/>
  <c r="H50" i="11"/>
  <c r="H34" i="11"/>
  <c r="H35" i="11"/>
  <c r="I5" i="11"/>
  <c r="I6" i="11" s="1"/>
  <c r="H94" i="11"/>
  <c r="H93" i="11"/>
  <c r="H24" i="11"/>
  <c r="H23" i="11"/>
  <c r="H22" i="11"/>
  <c r="H21" i="11"/>
  <c r="H19" i="11"/>
  <c r="H16" i="11"/>
  <c r="H13" i="11"/>
  <c r="H73" i="11" l="1"/>
  <c r="H64" i="11"/>
  <c r="H51" i="11"/>
  <c r="H44" i="11"/>
  <c r="H36" i="11"/>
  <c r="E10" i="11"/>
  <c r="H9" i="11"/>
  <c r="H74" i="11" l="1"/>
  <c r="H54" i="11"/>
  <c r="H53" i="11"/>
  <c r="E11" i="11"/>
  <c r="H39" i="11"/>
  <c r="H26" i="11"/>
  <c r="H20" i="11"/>
  <c r="H10" i="11"/>
  <c r="H17" i="11"/>
  <c r="E12" i="11"/>
  <c r="J5" i="11"/>
  <c r="E8" i="11" l="1"/>
  <c r="H8" i="11" s="1"/>
  <c r="H65" i="11"/>
  <c r="H77" i="11"/>
  <c r="H76" i="11"/>
  <c r="H46" i="11"/>
  <c r="H45" i="11"/>
  <c r="H27" i="11"/>
  <c r="H14" i="11"/>
  <c r="K5" i="11"/>
  <c r="H68" i="11" l="1"/>
  <c r="H67" i="11"/>
  <c r="H78" i="11"/>
  <c r="H55" i="11"/>
  <c r="H56" i="11"/>
  <c r="H28" i="11"/>
  <c r="H30" i="11"/>
  <c r="L5" i="11"/>
  <c r="H79" i="11" l="1"/>
  <c r="H80" i="11"/>
  <c r="H41" i="11"/>
  <c r="H42" i="11"/>
  <c r="M5" i="11"/>
  <c r="N5" i="11" l="1"/>
  <c r="O5" i="11" l="1"/>
  <c r="P5" i="11" l="1"/>
  <c r="P6" i="11" s="1"/>
  <c r="O6" i="11"/>
  <c r="N6" i="11"/>
  <c r="M6" i="11"/>
  <c r="L6" i="11"/>
  <c r="K6" i="11"/>
  <c r="J6" i="11"/>
  <c r="I4" i="11"/>
  <c r="H18" i="11" l="1"/>
  <c r="H15" i="11"/>
  <c r="H11" i="11"/>
  <c r="H12" i="1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M5" i="11" s="1"/>
  <c r="BM4" i="11" l="1"/>
  <c r="BM6" i="11"/>
  <c r="BN5" i="11"/>
  <c r="BL6" i="11"/>
  <c r="BO5" i="11" l="1"/>
  <c r="BN6" i="11"/>
  <c r="BO6" i="11" l="1"/>
  <c r="BP5" i="11"/>
  <c r="BQ5" i="11" l="1"/>
  <c r="BP6" i="11"/>
  <c r="BR5" i="11" l="1"/>
  <c r="BQ6" i="11"/>
  <c r="BR6" i="11" l="1"/>
  <c r="BS5" i="11"/>
  <c r="BS6" i="11" l="1"/>
  <c r="BT5" i="11"/>
  <c r="BT6" i="11" l="1"/>
  <c r="BT4" i="11"/>
  <c r="BU5" i="11"/>
  <c r="BU6" i="11" l="1"/>
  <c r="BV5" i="11"/>
  <c r="BV6" i="11" l="1"/>
  <c r="BW5" i="11"/>
  <c r="BX5" i="11" l="1"/>
  <c r="BW6" i="11"/>
  <c r="BY5" i="11" l="1"/>
  <c r="BX6" i="11"/>
  <c r="BY6" i="11" l="1"/>
  <c r="BZ5" i="11"/>
  <c r="BZ6" i="11" l="1"/>
  <c r="CA5" i="11"/>
  <c r="CA6" i="11" l="1"/>
  <c r="CA4" i="11"/>
  <c r="CB5" i="11"/>
  <c r="CB6" i="11" l="1"/>
  <c r="CC5" i="11"/>
  <c r="CC6" i="11" l="1"/>
  <c r="CD5" i="11"/>
  <c r="CD6" i="11" l="1"/>
  <c r="CE5" i="11"/>
  <c r="CF5" i="11" l="1"/>
  <c r="CE6" i="11"/>
  <c r="CG5" i="11" l="1"/>
  <c r="CF6" i="11"/>
  <c r="CG6" i="11" l="1"/>
  <c r="CH5" i="11"/>
  <c r="CH4" i="11" l="1"/>
  <c r="CH6" i="11"/>
  <c r="CI5" i="11"/>
  <c r="CJ5" i="11" l="1"/>
  <c r="CI6" i="11"/>
  <c r="CJ6" i="11" l="1"/>
  <c r="CK5" i="11"/>
  <c r="CK6" i="11" l="1"/>
  <c r="CL5" i="11"/>
  <c r="CL6" i="11" l="1"/>
  <c r="CM5" i="11"/>
  <c r="CN5" i="11" l="1"/>
  <c r="CM6" i="11"/>
  <c r="CO5" i="11" l="1"/>
  <c r="CN6" i="11"/>
  <c r="CO6" i="11" l="1"/>
  <c r="CP5" i="11"/>
  <c r="CO4" i="11"/>
  <c r="CQ5" i="11" l="1"/>
  <c r="CP6" i="11"/>
  <c r="CQ6" i="11" l="1"/>
  <c r="CR5" i="11"/>
  <c r="CR6" i="11" l="1"/>
  <c r="CS5" i="11"/>
  <c r="CT5" i="11" l="1"/>
  <c r="CS6" i="11"/>
  <c r="CT6" i="11" l="1"/>
  <c r="CU5" i="11"/>
  <c r="CV5" i="11" l="1"/>
  <c r="CU6" i="11"/>
  <c r="CW5" i="11" l="1"/>
  <c r="CV6" i="11"/>
  <c r="CV4" i="11"/>
  <c r="CW6" i="11" l="1"/>
  <c r="CX5" i="11"/>
  <c r="CY5" i="11" l="1"/>
  <c r="CX6" i="11"/>
  <c r="CY6" i="11" l="1"/>
  <c r="CZ5" i="11"/>
  <c r="CZ6" i="11" l="1"/>
  <c r="DA5" i="11"/>
  <c r="DA6" i="11" l="1"/>
  <c r="DB5" i="11"/>
  <c r="DB6" i="11" s="1"/>
</calcChain>
</file>

<file path=xl/sharedStrings.xml><?xml version="1.0" encoding="utf-8"?>
<sst xmlns="http://schemas.openxmlformats.org/spreadsheetml/2006/main" count="180" uniqueCount="95">
  <si>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</si>
  <si>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</si>
  <si>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</si>
  <si>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</si>
  <si>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</si>
  <si>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</si>
  <si>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</si>
  <si>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</si>
  <si>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</si>
  <si>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</si>
  <si>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</si>
  <si>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</si>
  <si>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</si>
  <si>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</si>
  <si>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</si>
  <si>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</si>
  <si>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</si>
  <si>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</si>
  <si>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</si>
  <si>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</si>
  <si>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</si>
  <si>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</si>
  <si>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</si>
  <si>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</si>
  <si>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</si>
  <si>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</si>
  <si>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</si>
  <si>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</si>
  <si>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</si>
  <si>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</si>
  <si>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</si>
  <si>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</si>
  <si>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</si>
  <si>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</si>
  <si>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8"/>
  </si>
  <si>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</si>
  <si>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CoRE2024</t>
    <phoneticPr fontId="28"/>
  </si>
  <si>
    <t>TKG</t>
    <phoneticPr fontId="28"/>
  </si>
  <si>
    <t>セル B3 に、プロジェクト主任の名前を入力します。セル E3 には、プロジェクトの開始日を入力します。プロジェクトの開始: ラベルはセル C3 にあります。</t>
    <phoneticPr fontId="28"/>
  </si>
  <si>
    <t>リーダー：伊藤 万春,PM：佐藤 郁弥</t>
    <rPh sb="5" eb="7">
      <t>イトウ</t>
    </rPh>
    <rPh sb="8" eb="9">
      <t>マン</t>
    </rPh>
    <rPh sb="9" eb="10">
      <t>ハル</t>
    </rPh>
    <rPh sb="14" eb="16">
      <t>サトウ</t>
    </rPh>
    <rPh sb="17" eb="18">
      <t>カオル</t>
    </rPh>
    <rPh sb="18" eb="19">
      <t>ヤ</t>
    </rPh>
    <phoneticPr fontId="28"/>
  </si>
  <si>
    <t>伊藤</t>
    <rPh sb="0" eb="2">
      <t>イトウ</t>
    </rPh>
    <phoneticPr fontId="28"/>
  </si>
  <si>
    <t>佐藤</t>
    <rPh sb="0" eb="2">
      <t>サトウ</t>
    </rPh>
    <phoneticPr fontId="28"/>
  </si>
  <si>
    <t>DR1(構想)</t>
    <rPh sb="4" eb="6">
      <t>コウソウ</t>
    </rPh>
    <phoneticPr fontId="28"/>
  </si>
  <si>
    <t>DR2(外部設計)</t>
    <rPh sb="4" eb="6">
      <t>ガイブ</t>
    </rPh>
    <rPh sb="6" eb="8">
      <t>セッケイ</t>
    </rPh>
    <phoneticPr fontId="28"/>
  </si>
  <si>
    <t>DR3(内部設計)</t>
    <rPh sb="4" eb="6">
      <t>ナイブ</t>
    </rPh>
    <rPh sb="6" eb="8">
      <t>セッケイ</t>
    </rPh>
    <phoneticPr fontId="28"/>
  </si>
  <si>
    <t>DR4(評価結果審査)</t>
    <rPh sb="4" eb="6">
      <t>ヒョウカ</t>
    </rPh>
    <rPh sb="6" eb="8">
      <t>ケッカ</t>
    </rPh>
    <rPh sb="8" eb="10">
      <t>シンサ</t>
    </rPh>
    <phoneticPr fontId="28"/>
  </si>
  <si>
    <t>全体とりまとめ</t>
    <rPh sb="0" eb="2">
      <t>ゼンタイ</t>
    </rPh>
    <phoneticPr fontId="28"/>
  </si>
  <si>
    <t>広報</t>
    <rPh sb="0" eb="2">
      <t>コウホウ</t>
    </rPh>
    <phoneticPr fontId="28"/>
  </si>
  <si>
    <t>チームTシャツ/パーカ</t>
    <phoneticPr fontId="28"/>
  </si>
  <si>
    <t>チームロゴ</t>
    <phoneticPr fontId="28"/>
  </si>
  <si>
    <t>全体構成</t>
    <rPh sb="0" eb="2">
      <t>ゼンタイ</t>
    </rPh>
    <rPh sb="2" eb="4">
      <t>コウセイ</t>
    </rPh>
    <phoneticPr fontId="28"/>
  </si>
  <si>
    <t>重量配分検討</t>
    <rPh sb="0" eb="2">
      <t>ジュウリョウ</t>
    </rPh>
    <rPh sb="2" eb="4">
      <t>ハイブン</t>
    </rPh>
    <rPh sb="4" eb="6">
      <t>ケントウ</t>
    </rPh>
    <phoneticPr fontId="28"/>
  </si>
  <si>
    <t>全体ASSY</t>
    <rPh sb="0" eb="2">
      <t>ゼンタイ</t>
    </rPh>
    <phoneticPr fontId="28"/>
  </si>
  <si>
    <t>足回り</t>
    <rPh sb="0" eb="2">
      <t>アシマワ</t>
    </rPh>
    <phoneticPr fontId="28"/>
  </si>
  <si>
    <t>田上</t>
    <rPh sb="0" eb="2">
      <t>タガミ</t>
    </rPh>
    <phoneticPr fontId="28"/>
  </si>
  <si>
    <t>構想(外部)設計</t>
    <rPh sb="0" eb="2">
      <t>コウソウ</t>
    </rPh>
    <rPh sb="3" eb="5">
      <t>ガイブ</t>
    </rPh>
    <rPh sb="6" eb="8">
      <t>セッケイ</t>
    </rPh>
    <phoneticPr fontId="28"/>
  </si>
  <si>
    <t>詳細設計(3DCAD)</t>
    <rPh sb="0" eb="2">
      <t>ショウサイ</t>
    </rPh>
    <rPh sb="2" eb="4">
      <t>セッケイ</t>
    </rPh>
    <phoneticPr fontId="28"/>
  </si>
  <si>
    <t>購入部品取り揃え</t>
    <rPh sb="0" eb="2">
      <t>コウニュウ</t>
    </rPh>
    <rPh sb="2" eb="4">
      <t>ブヒン</t>
    </rPh>
    <rPh sb="4" eb="5">
      <t>ト</t>
    </rPh>
    <rPh sb="6" eb="7">
      <t>ソロ</t>
    </rPh>
    <phoneticPr fontId="28"/>
  </si>
  <si>
    <t>加工部品取り揃え</t>
    <rPh sb="0" eb="2">
      <t>カコウ</t>
    </rPh>
    <rPh sb="2" eb="4">
      <t>ブヒン</t>
    </rPh>
    <rPh sb="4" eb="5">
      <t>ト</t>
    </rPh>
    <rPh sb="6" eb="7">
      <t>ソロ</t>
    </rPh>
    <phoneticPr fontId="28"/>
  </si>
  <si>
    <t>組立</t>
    <rPh sb="0" eb="2">
      <t>クミタテ</t>
    </rPh>
    <phoneticPr fontId="28"/>
  </si>
  <si>
    <t>投射機構</t>
    <rPh sb="0" eb="2">
      <t>トウシャ</t>
    </rPh>
    <rPh sb="2" eb="4">
      <t>キコウ</t>
    </rPh>
    <phoneticPr fontId="28"/>
  </si>
  <si>
    <t>阿部</t>
    <rPh sb="0" eb="2">
      <t>アベ</t>
    </rPh>
    <phoneticPr fontId="28"/>
  </si>
  <si>
    <t>UIソフト</t>
    <phoneticPr fontId="28"/>
  </si>
  <si>
    <t>外部仕様書</t>
    <rPh sb="0" eb="2">
      <t>ガイブ</t>
    </rPh>
    <rPh sb="2" eb="4">
      <t>シヨウ</t>
    </rPh>
    <rPh sb="4" eb="5">
      <t>ショ</t>
    </rPh>
    <phoneticPr fontId="28"/>
  </si>
  <si>
    <t>コーディング</t>
  </si>
  <si>
    <t>コーディング</t>
    <phoneticPr fontId="28"/>
  </si>
  <si>
    <t>テスト</t>
  </si>
  <si>
    <t>テスト</t>
    <phoneticPr fontId="28"/>
  </si>
  <si>
    <t>制御ソフト(下位レイヤー)</t>
    <rPh sb="0" eb="2">
      <t>セイギョ</t>
    </rPh>
    <rPh sb="6" eb="8">
      <t>カイ</t>
    </rPh>
    <phoneticPr fontId="28"/>
  </si>
  <si>
    <t>制御基板</t>
    <rPh sb="0" eb="2">
      <t>セイギョ</t>
    </rPh>
    <rPh sb="2" eb="4">
      <t>キバン</t>
    </rPh>
    <phoneticPr fontId="28"/>
  </si>
  <si>
    <t>外部仕様書</t>
    <rPh sb="0" eb="2">
      <t>ガイブ</t>
    </rPh>
    <rPh sb="2" eb="5">
      <t>シヨウショ</t>
    </rPh>
    <phoneticPr fontId="28"/>
  </si>
  <si>
    <t>基板設計</t>
    <rPh sb="0" eb="2">
      <t>キバン</t>
    </rPh>
    <rPh sb="2" eb="4">
      <t>セッケイ</t>
    </rPh>
    <phoneticPr fontId="28"/>
  </si>
  <si>
    <t>製造</t>
    <rPh sb="0" eb="2">
      <t>セイゾウ</t>
    </rPh>
    <phoneticPr fontId="28"/>
  </si>
  <si>
    <t>評価</t>
    <rPh sb="0" eb="2">
      <t>ヒョウカ</t>
    </rPh>
    <phoneticPr fontId="28"/>
  </si>
  <si>
    <t>電源基板</t>
    <rPh sb="0" eb="2">
      <t>デンゲン</t>
    </rPh>
    <rPh sb="2" eb="4">
      <t>キバン</t>
    </rPh>
    <phoneticPr fontId="28"/>
  </si>
  <si>
    <t>鎧</t>
    <rPh sb="0" eb="1">
      <t>ヨロイ</t>
    </rPh>
    <phoneticPr fontId="28"/>
  </si>
  <si>
    <t>カメラマウント</t>
    <phoneticPr fontId="28"/>
  </si>
  <si>
    <t>開始日:</t>
    <rPh sb="2" eb="3">
      <t>ヒ</t>
    </rPh>
    <phoneticPr fontId="28"/>
  </si>
  <si>
    <t>▲一次報告</t>
    <rPh sb="1" eb="3">
      <t>イチジ</t>
    </rPh>
    <rPh sb="3" eb="5">
      <t>ホウコク</t>
    </rPh>
    <phoneticPr fontId="28"/>
  </si>
  <si>
    <t>自動装填・MG機構</t>
    <rPh sb="0" eb="2">
      <t>ジドウ</t>
    </rPh>
    <rPh sb="2" eb="4">
      <t>ソウテン</t>
    </rPh>
    <rPh sb="7" eb="9">
      <t>キコウ</t>
    </rPh>
    <phoneticPr fontId="28"/>
  </si>
  <si>
    <t>たいまつ(アーム)</t>
    <phoneticPr fontId="28"/>
  </si>
  <si>
    <t>たいまつ(ハンド)</t>
    <phoneticPr fontId="28"/>
  </si>
  <si>
    <t>制御箱</t>
    <rPh sb="0" eb="2">
      <t>セイギョ</t>
    </rPh>
    <rPh sb="2" eb="3">
      <t>バコ</t>
    </rPh>
    <phoneticPr fontId="28"/>
  </si>
  <si>
    <t>構想設計</t>
    <rPh sb="0" eb="2">
      <t>コウソウ</t>
    </rPh>
    <rPh sb="2" eb="4">
      <t>セッケイ</t>
    </rPh>
    <phoneticPr fontId="28"/>
  </si>
  <si>
    <t>3DCAD</t>
    <phoneticPr fontId="28"/>
  </si>
  <si>
    <t>修正</t>
    <rPh sb="0" eb="2">
      <t>シュウセイ</t>
    </rPh>
    <phoneticPr fontId="28"/>
  </si>
  <si>
    <t>土方</t>
    <rPh sb="0" eb="2">
      <t>ヒジカタ</t>
    </rPh>
    <phoneticPr fontId="28"/>
  </si>
  <si>
    <t>修正組立</t>
    <rPh sb="0" eb="2">
      <t>シュウセイ</t>
    </rPh>
    <rPh sb="2" eb="4">
      <t>クミタテ</t>
    </rPh>
    <phoneticPr fontId="28"/>
  </si>
  <si>
    <t>修正設計</t>
    <rPh sb="0" eb="2">
      <t>シュウセイ</t>
    </rPh>
    <rPh sb="2" eb="4">
      <t>セッケイ</t>
    </rPh>
    <phoneticPr fontId="28"/>
  </si>
  <si>
    <t>内原,田上</t>
    <rPh sb="0" eb="1">
      <t>ウチ</t>
    </rPh>
    <rPh sb="3" eb="4">
      <t>タ</t>
    </rPh>
    <rPh sb="4" eb="5">
      <t>ウエ</t>
    </rPh>
    <phoneticPr fontId="28"/>
  </si>
  <si>
    <t>佐藤</t>
    <rPh sb="0" eb="2">
      <t>サトウ</t>
    </rPh>
    <phoneticPr fontId="28"/>
  </si>
  <si>
    <t>伊藤</t>
    <rPh sb="0" eb="2">
      <t>イトウ</t>
    </rPh>
    <phoneticPr fontId="28"/>
  </si>
  <si>
    <t>内原,田上</t>
    <phoneticPr fontId="28"/>
  </si>
  <si>
    <t>土方,佐藤</t>
    <rPh sb="0" eb="2">
      <t>ヒジカタ</t>
    </rPh>
    <rPh sb="3" eb="5">
      <t>サトウ</t>
    </rPh>
    <phoneticPr fontId="28"/>
  </si>
  <si>
    <t>伊藤</t>
    <rPh sb="0" eb="2">
      <t>イトウ</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</si>
</sst>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d;@"/>
  </numFmts>
  <fonts count="48"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0" tint="-4.9989318521683403E-2"/>
      <name val="Meiryo UI"/>
      <family val="2"/>
    </font>
    <font>
      <sz val="11"/>
      <color theme="0" tint="-4.9989318521683403E-2"/>
      <name val="Meiryo UI"/>
      <family val="3"/>
      <charset val="128"/>
    </font>
    <font>
      <sz val="10"/>
      <color theme="0" tint="-4.9989318521683403E-2"/>
      <name val="Meiryo UI"/>
      <family val="3"/>
      <charset val="128"/>
    </font>
    <font>
      <b/>
      <strike/>
      <sz val="11"/>
      <color theme="1"/>
      <name val="Meiryo UI"/>
      <family val="2"/>
    </font>
    <font>
      <strike/>
      <sz val="11"/>
      <color theme="1"/>
      <name val="Meiryo UI"/>
      <family val="3"/>
      <charset val="128"/>
    </font>
    <font>
      <strike/>
      <sz val="11"/>
      <name val="Meiryo UI"/>
      <family val="3"/>
      <charset val="128"/>
    </font>
    <font>
      <b/>
      <sz val="11"/>
      <name val="Meiryo UI"/>
      <family val="2"/>
    </font>
    <font>
      <b/>
      <strike/>
      <sz val="11"/>
      <color rgb="FFFF0000"/>
      <name val="Meiryo UI"/>
      <family val="3"/>
      <charset val="128"/>
    </font>
    <font>
      <strike/>
      <sz val="11"/>
      <color rgb="FFFF0000"/>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2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16" fillId="0" borderId="0" xfId="5" applyAlignment="1">
      <alignment horizontal="left"/>
    </xf>
    <xf numFmtId="0" fontId="9" fillId="0" borderId="0" xfId="6"/>
    <xf numFmtId="0" fontId="9" fillId="0" borderId="0" xfId="7">
      <alignment vertical="top"/>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2" fillId="13" borderId="1" xfId="0" applyFont="1" applyFill="1" applyBorder="1" applyAlignment="1">
      <alignment horizontal="left" vertical="center" indent="1"/>
    </xf>
    <xf numFmtId="0" fontId="22" fillId="13" borderId="1" xfId="0" applyFont="1" applyFill="1" applyBorder="1" applyAlignment="1">
      <alignment horizontal="center" vertical="center" wrapText="1"/>
    </xf>
    <xf numFmtId="0" fontId="23"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4" fillId="8" borderId="2" xfId="2" applyFont="1" applyFill="1" applyBorder="1" applyAlignment="1">
      <alignment horizontal="center" vertical="center"/>
    </xf>
    <xf numFmtId="0" fontId="24" fillId="0" borderId="2" xfId="0" applyFont="1" applyBorder="1" applyAlignment="1">
      <alignment horizontal="center" vertical="center"/>
    </xf>
    <xf numFmtId="9" fontId="24"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4" fillId="9" borderId="2" xfId="2" applyFont="1" applyFill="1" applyBorder="1" applyAlignment="1">
      <alignment horizontal="center" vertical="center"/>
    </xf>
    <xf numFmtId="9" fontId="24"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4" fillId="6" borderId="2" xfId="2" applyFont="1" applyFill="1" applyBorder="1" applyAlignment="1">
      <alignment horizontal="center" vertical="center"/>
    </xf>
    <xf numFmtId="9" fontId="24"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4" fillId="5" borderId="2" xfId="2" applyFont="1" applyFill="1" applyBorder="1" applyAlignment="1">
      <alignment horizontal="center" vertical="center"/>
    </xf>
    <xf numFmtId="9" fontId="24" fillId="10" borderId="2" xfId="2" applyFont="1" applyFill="1" applyBorder="1" applyAlignment="1">
      <alignment horizontal="center" vertical="center"/>
    </xf>
    <xf numFmtId="9" fontId="24" fillId="0" borderId="2" xfId="2" applyFont="1" applyBorder="1" applyAlignment="1">
      <alignment horizontal="center" vertical="center"/>
    </xf>
    <xf numFmtId="0" fontId="25" fillId="2" borderId="2" xfId="0" applyFont="1" applyFill="1" applyBorder="1" applyAlignment="1">
      <alignment horizontal="left" vertical="center" indent="1"/>
    </xf>
    <xf numFmtId="9" fontId="24" fillId="2" borderId="2" xfId="2" applyFont="1" applyFill="1" applyBorder="1" applyAlignment="1">
      <alignment horizontal="center" vertical="center"/>
    </xf>
    <xf numFmtId="0" fontId="24" fillId="2" borderId="2" xfId="0" applyFont="1" applyFill="1" applyBorder="1" applyAlignment="1">
      <alignment horizontal="center" vertical="center"/>
    </xf>
    <xf numFmtId="0" fontId="2" fillId="0" borderId="0" xfId="0" applyFont="1" applyAlignment="1">
      <alignment horizontal="center"/>
    </xf>
    <xf numFmtId="0" fontId="29" fillId="0" borderId="0" xfId="0" applyFont="1" applyAlignment="1">
      <alignment vertical="top"/>
    </xf>
    <xf numFmtId="0" fontId="29"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32" fillId="0" borderId="0" xfId="0" applyFont="1" applyAlignment="1">
      <alignment vertical="top"/>
    </xf>
    <xf numFmtId="0" fontId="33" fillId="0" borderId="0" xfId="0" applyFont="1" applyAlignment="1">
      <alignment vertical="top"/>
    </xf>
    <xf numFmtId="0" fontId="29" fillId="0" borderId="0" xfId="0" applyFont="1" applyAlignment="1">
      <alignment horizontal="lef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0" fontId="37" fillId="0" borderId="0" xfId="0" applyFont="1" applyAlignment="1">
      <alignment vertical="top" wrapText="1"/>
    </xf>
    <xf numFmtId="0" fontId="38" fillId="0" borderId="0" xfId="1" applyFont="1" applyAlignment="1" applyProtection="1">
      <alignment horizontal="left" vertical="top"/>
    </xf>
    <xf numFmtId="178" fontId="1" fillId="0" borderId="2" xfId="10">
      <alignment horizontal="center" vertical="center"/>
    </xf>
    <xf numFmtId="178" fontId="26" fillId="2" borderId="2" xfId="0" applyNumberFormat="1" applyFont="1" applyFill="1" applyBorder="1" applyAlignment="1">
      <alignment horizontal="left" vertical="center"/>
    </xf>
    <xf numFmtId="178" fontId="24" fillId="2" borderId="2" xfId="0" applyNumberFormat="1" applyFont="1" applyFill="1" applyBorder="1" applyAlignment="1">
      <alignment horizontal="center" vertical="center"/>
    </xf>
    <xf numFmtId="180" fontId="21" fillId="7" borderId="6" xfId="0" applyNumberFormat="1" applyFont="1" applyFill="1" applyBorder="1" applyAlignment="1">
      <alignment horizontal="center" vertical="center"/>
    </xf>
    <xf numFmtId="180" fontId="21" fillId="7" borderId="0" xfId="0" applyNumberFormat="1" applyFont="1" applyFill="1" applyAlignment="1">
      <alignment horizontal="center" vertical="center"/>
    </xf>
    <xf numFmtId="180" fontId="21" fillId="7" borderId="7" xfId="0" applyNumberFormat="1" applyFont="1" applyFill="1" applyBorder="1" applyAlignment="1">
      <alignment horizontal="center" vertical="center"/>
    </xf>
    <xf numFmtId="181" fontId="0" fillId="8" borderId="2" xfId="0" applyNumberFormat="1" applyFill="1" applyBorder="1" applyAlignment="1">
      <alignment horizontal="center" vertical="center"/>
    </xf>
    <xf numFmtId="181" fontId="24"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9" borderId="2" xfId="0" applyNumberFormat="1" applyFill="1" applyBorder="1" applyAlignment="1">
      <alignment horizontal="center" vertical="center"/>
    </xf>
    <xf numFmtId="181" fontId="24" fillId="9" borderId="2" xfId="0" applyNumberFormat="1" applyFont="1" applyFill="1" applyBorder="1" applyAlignment="1">
      <alignment horizontal="center" vertical="center"/>
    </xf>
    <xf numFmtId="181" fontId="1" fillId="4" borderId="2" xfId="10" applyNumberFormat="1" applyFill="1">
      <alignment horizontal="center" vertical="center"/>
    </xf>
    <xf numFmtId="181" fontId="0" fillId="6" borderId="2" xfId="0" applyNumberFormat="1" applyFill="1" applyBorder="1" applyAlignment="1">
      <alignment horizontal="center" vertical="center"/>
    </xf>
    <xf numFmtId="181" fontId="24" fillId="6" borderId="2" xfId="0" applyNumberFormat="1" applyFont="1" applyFill="1" applyBorder="1" applyAlignment="1">
      <alignment horizontal="center" vertical="center"/>
    </xf>
    <xf numFmtId="181" fontId="1" fillId="11" borderId="2" xfId="10" applyNumberFormat="1" applyFill="1">
      <alignment horizontal="center" vertical="center"/>
    </xf>
    <xf numFmtId="181" fontId="0" fillId="5" borderId="2" xfId="0" applyNumberFormat="1" applyFill="1" applyBorder="1" applyAlignment="1">
      <alignment horizontal="center" vertical="center"/>
    </xf>
    <xf numFmtId="181" fontId="24" fillId="5" borderId="2" xfId="0" applyNumberFormat="1" applyFont="1" applyFill="1" applyBorder="1" applyAlignment="1">
      <alignment horizontal="center" vertical="center"/>
    </xf>
    <xf numFmtId="181" fontId="1" fillId="10" borderId="2" xfId="10" applyNumberFormat="1" applyFill="1">
      <alignment horizontal="center" vertical="center"/>
    </xf>
    <xf numFmtId="0" fontId="0" fillId="0" borderId="0" xfId="0" applyAlignment="1">
      <alignment horizontal="left"/>
    </xf>
    <xf numFmtId="0" fontId="0" fillId="0" borderId="10" xfId="0" applyBorder="1" applyAlignment="1">
      <alignment horizontal="left"/>
    </xf>
    <xf numFmtId="0" fontId="22" fillId="13" borderId="1" xfId="0" applyFont="1" applyFill="1" applyBorder="1" applyAlignment="1">
      <alignment horizontal="left" vertical="center" wrapText="1"/>
    </xf>
    <xf numFmtId="0" fontId="0" fillId="0" borderId="0" xfId="0" applyAlignment="1">
      <alignment horizontal="left" wrapText="1"/>
    </xf>
    <xf numFmtId="0" fontId="1" fillId="8" borderId="2" xfId="11" applyFill="1" applyAlignment="1">
      <alignment horizontal="left" vertical="center"/>
    </xf>
    <xf numFmtId="0" fontId="1" fillId="3" borderId="2" xfId="11" applyFill="1" applyAlignment="1">
      <alignment horizontal="left" vertical="center"/>
    </xf>
    <xf numFmtId="0" fontId="1" fillId="9" borderId="2" xfId="11" applyFill="1" applyAlignment="1">
      <alignment horizontal="left" vertical="center"/>
    </xf>
    <xf numFmtId="0" fontId="1" fillId="4" borderId="2" xfId="11" applyFill="1" applyAlignment="1">
      <alignment horizontal="left" vertical="center"/>
    </xf>
    <xf numFmtId="0" fontId="1" fillId="6" borderId="2" xfId="11" applyFill="1" applyAlignment="1">
      <alignment horizontal="left" vertical="center"/>
    </xf>
    <xf numFmtId="0" fontId="1" fillId="11" borderId="2" xfId="11" applyFill="1" applyAlignment="1">
      <alignment horizontal="left" vertical="center"/>
    </xf>
    <xf numFmtId="0" fontId="1" fillId="5" borderId="2" xfId="11" applyFill="1" applyAlignment="1">
      <alignment horizontal="left" vertical="center"/>
    </xf>
    <xf numFmtId="0" fontId="1" fillId="10" borderId="2" xfId="11" applyFill="1" applyAlignment="1">
      <alignment horizontal="left" vertical="center"/>
    </xf>
    <xf numFmtId="0" fontId="1" fillId="0" borderId="2" xfId="11" applyAlignment="1">
      <alignment horizontal="left" vertical="center"/>
    </xf>
    <xf numFmtId="0" fontId="25" fillId="2" borderId="2" xfId="0" applyFont="1" applyFill="1" applyBorder="1" applyAlignment="1">
      <alignment horizontal="left" vertical="center"/>
    </xf>
    <xf numFmtId="0" fontId="27" fillId="0" borderId="0" xfId="0" applyFont="1" applyAlignment="1">
      <alignment horizontal="left"/>
    </xf>
    <xf numFmtId="0" fontId="26" fillId="0" borderId="0" xfId="1" applyFont="1" applyAlignment="1" applyProtection="1">
      <alignment horizontal="left"/>
    </xf>
    <xf numFmtId="0" fontId="39" fillId="0" borderId="0" xfId="0" applyFont="1"/>
    <xf numFmtId="0" fontId="40" fillId="0" borderId="0" xfId="0" applyFont="1"/>
    <xf numFmtId="0" fontId="41" fillId="0" borderId="0" xfId="1" applyFont="1" applyProtection="1">
      <alignment vertical="top"/>
    </xf>
    <xf numFmtId="0" fontId="5" fillId="19" borderId="14" xfId="25" applyAlignment="1">
      <alignment wrapText="1"/>
    </xf>
    <xf numFmtId="0" fontId="42" fillId="5" borderId="2" xfId="0" applyFont="1" applyFill="1" applyBorder="1" applyAlignment="1">
      <alignment horizontal="left" vertical="center" indent="1"/>
    </xf>
    <xf numFmtId="0" fontId="43" fillId="5" borderId="2" xfId="11" applyFont="1" applyFill="1" applyAlignment="1">
      <alignment horizontal="left" vertical="center"/>
    </xf>
    <xf numFmtId="9" fontId="44" fillId="5" borderId="2" xfId="2" applyFont="1" applyFill="1" applyBorder="1" applyAlignment="1">
      <alignment horizontal="center" vertical="center"/>
    </xf>
    <xf numFmtId="181" fontId="43" fillId="5" borderId="2" xfId="0" applyNumberFormat="1" applyFont="1" applyFill="1" applyBorder="1" applyAlignment="1">
      <alignment horizontal="center" vertical="center"/>
    </xf>
    <xf numFmtId="181" fontId="44" fillId="5" borderId="2" xfId="0" applyNumberFormat="1" applyFont="1" applyFill="1" applyBorder="1" applyAlignment="1">
      <alignment horizontal="center" vertical="center"/>
    </xf>
    <xf numFmtId="0" fontId="43" fillId="10" borderId="2" xfId="12" applyFont="1" applyFill="1">
      <alignment horizontal="left" vertical="center" indent="2"/>
    </xf>
    <xf numFmtId="0" fontId="43" fillId="10" borderId="2" xfId="11" applyFont="1" applyFill="1" applyAlignment="1">
      <alignment horizontal="left" vertical="center"/>
    </xf>
    <xf numFmtId="9" fontId="44" fillId="10" borderId="2" xfId="2" applyFont="1" applyFill="1" applyBorder="1" applyAlignment="1">
      <alignment horizontal="center" vertical="center"/>
    </xf>
    <xf numFmtId="181" fontId="43" fillId="10" borderId="2" xfId="10" applyNumberFormat="1" applyFont="1" applyFill="1">
      <alignment horizontal="center" vertical="center"/>
    </xf>
    <xf numFmtId="0" fontId="45" fillId="9" borderId="2" xfId="0" applyFont="1" applyFill="1" applyBorder="1" applyAlignment="1">
      <alignment horizontal="left" vertical="center" indent="1"/>
    </xf>
    <xf numFmtId="0" fontId="46" fillId="9" borderId="2" xfId="0" applyFont="1" applyFill="1" applyBorder="1" applyAlignment="1">
      <alignment horizontal="left" vertical="center" indent="1"/>
    </xf>
    <xf numFmtId="0" fontId="47" fillId="9" borderId="2" xfId="11" applyFont="1" applyFill="1" applyAlignment="1">
      <alignment horizontal="left" vertical="center"/>
    </xf>
    <xf numFmtId="9" fontId="47" fillId="9" borderId="2" xfId="2" applyFont="1" applyFill="1" applyBorder="1" applyAlignment="1">
      <alignment horizontal="center" vertical="center"/>
    </xf>
    <xf numFmtId="181" fontId="47" fillId="9" borderId="2" xfId="0" applyNumberFormat="1" applyFont="1" applyFill="1" applyBorder="1" applyAlignment="1">
      <alignment horizontal="center" vertical="center"/>
    </xf>
    <xf numFmtId="0" fontId="47" fillId="4" borderId="2" xfId="12" applyFont="1" applyFill="1">
      <alignment horizontal="left" vertical="center" indent="2"/>
    </xf>
    <xf numFmtId="0" fontId="47" fillId="4" borderId="2" xfId="11" applyFont="1" applyFill="1" applyAlignment="1">
      <alignment horizontal="left" vertical="center"/>
    </xf>
    <xf numFmtId="9" fontId="47" fillId="4" borderId="2" xfId="2" applyFont="1" applyFill="1" applyBorder="1" applyAlignment="1">
      <alignment horizontal="center" vertical="center"/>
    </xf>
    <xf numFmtId="181" fontId="47" fillId="4" borderId="2" xfId="10" applyNumberFormat="1" applyFont="1" applyFill="1">
      <alignment horizontal="center" vertical="center"/>
    </xf>
    <xf numFmtId="0" fontId="46" fillId="6" borderId="2" xfId="0" applyFont="1" applyFill="1" applyBorder="1" applyAlignment="1">
      <alignment horizontal="left" vertical="center" indent="1"/>
    </xf>
    <xf numFmtId="0" fontId="47" fillId="6" borderId="2" xfId="11" applyFont="1" applyFill="1" applyAlignment="1">
      <alignment horizontal="left" vertical="center"/>
    </xf>
    <xf numFmtId="9" fontId="47" fillId="6" borderId="2" xfId="2" applyFont="1" applyFill="1" applyBorder="1" applyAlignment="1">
      <alignment horizontal="center" vertical="center"/>
    </xf>
    <xf numFmtId="181" fontId="47" fillId="6" borderId="2" xfId="0" applyNumberFormat="1" applyFont="1" applyFill="1" applyBorder="1" applyAlignment="1">
      <alignment horizontal="center" vertical="center"/>
    </xf>
    <xf numFmtId="0" fontId="47" fillId="11" borderId="2" xfId="12" applyFont="1" applyFill="1">
      <alignment horizontal="left" vertical="center" indent="2"/>
    </xf>
    <xf numFmtId="0" fontId="47" fillId="11" borderId="2" xfId="11" applyFont="1" applyFill="1" applyAlignment="1">
      <alignment horizontal="left" vertical="center"/>
    </xf>
    <xf numFmtId="9" fontId="47" fillId="11" borderId="2" xfId="2" applyFont="1" applyFill="1" applyBorder="1" applyAlignment="1">
      <alignment horizontal="center" vertical="center"/>
    </xf>
    <xf numFmtId="181" fontId="47" fillId="11" borderId="2" xfId="10" applyNumberFormat="1" applyFont="1" applyFill="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97"/>
  <sheetViews>
    <sheetView showGridLines="0" tabSelected="1" showRuler="0" zoomScalePageLayoutView="70" workbookViewId="0">
      <pane ySplit="6" topLeftCell="A7" activePane="bottomLeft" state="frozen"/>
      <selection pane="bottomLeft" activeCell="B11" sqref="B11"/>
    </sheetView>
  </sheetViews>
  <sheetFormatPr defaultRowHeight="30" customHeight="1" x14ac:dyDescent="0.25"/>
  <cols>
    <col min="1" max="1" width="2.5546875" style="8" customWidth="1"/>
    <col min="2" max="2" width="37.109375" customWidth="1"/>
    <col min="3" max="3" width="5.33203125" style="74" bestFit="1" customWidth="1"/>
    <col min="4" max="4" width="8.33203125" bestFit="1" customWidth="1"/>
    <col min="5" max="5" width="6.33203125" style="2" bestFit="1" customWidth="1"/>
    <col min="6" max="6" width="6.33203125" bestFit="1" customWidth="1"/>
    <col min="7" max="7" width="2.5546875" customWidth="1"/>
    <col min="8" max="8" width="6" hidden="1" customWidth="1"/>
    <col min="9" max="106" width="2.44140625" customWidth="1"/>
    <col min="108" max="110" width="7.21875"/>
    <col min="111" max="112" width="8.44140625"/>
  </cols>
  <sheetData>
    <row r="1" spans="1:106" ht="24.75" customHeight="1" x14ac:dyDescent="0.45">
      <c r="A1" s="9" t="s">
        <v>0</v>
      </c>
      <c r="B1" s="10" t="s">
        <v>36</v>
      </c>
      <c r="C1" s="19"/>
      <c r="D1" s="20"/>
      <c r="E1" s="21"/>
      <c r="F1" s="22"/>
      <c r="H1" s="20"/>
      <c r="I1" s="90" t="s">
        <v>20</v>
      </c>
      <c r="J1" s="91"/>
    </row>
    <row r="2" spans="1:106" ht="17.25" customHeight="1" x14ac:dyDescent="0.3">
      <c r="A2" s="8" t="s">
        <v>1</v>
      </c>
      <c r="B2" s="11" t="s">
        <v>37</v>
      </c>
      <c r="I2" s="92" t="s">
        <v>21</v>
      </c>
      <c r="J2" s="91"/>
    </row>
    <row r="3" spans="1:106" ht="30" customHeight="1" x14ac:dyDescent="0.25">
      <c r="A3" s="8" t="s">
        <v>38</v>
      </c>
      <c r="B3" s="12" t="s">
        <v>39</v>
      </c>
      <c r="C3" s="124" t="s">
        <v>77</v>
      </c>
      <c r="D3" s="125"/>
      <c r="E3" s="123">
        <v>45139</v>
      </c>
      <c r="F3" s="123"/>
    </row>
    <row r="4" spans="1:106" ht="30" customHeight="1" x14ac:dyDescent="0.25">
      <c r="A4" s="9" t="s">
        <v>2</v>
      </c>
      <c r="C4" s="124" t="s">
        <v>15</v>
      </c>
      <c r="D4" s="125"/>
      <c r="E4" s="4">
        <v>33</v>
      </c>
      <c r="I4" s="120">
        <f>I5</f>
        <v>45362</v>
      </c>
      <c r="J4" s="121"/>
      <c r="K4" s="121"/>
      <c r="L4" s="121"/>
      <c r="M4" s="121"/>
      <c r="N4" s="121"/>
      <c r="O4" s="122"/>
      <c r="P4" s="120">
        <f>P5</f>
        <v>45369</v>
      </c>
      <c r="Q4" s="121"/>
      <c r="R4" s="121"/>
      <c r="S4" s="121"/>
      <c r="T4" s="121"/>
      <c r="U4" s="121"/>
      <c r="V4" s="122"/>
      <c r="W4" s="120">
        <f>W5</f>
        <v>45376</v>
      </c>
      <c r="X4" s="121"/>
      <c r="Y4" s="121"/>
      <c r="Z4" s="121"/>
      <c r="AA4" s="121"/>
      <c r="AB4" s="121"/>
      <c r="AC4" s="122"/>
      <c r="AD4" s="120">
        <f>AD5</f>
        <v>45383</v>
      </c>
      <c r="AE4" s="121"/>
      <c r="AF4" s="121"/>
      <c r="AG4" s="121"/>
      <c r="AH4" s="121"/>
      <c r="AI4" s="121"/>
      <c r="AJ4" s="122"/>
      <c r="AK4" s="120">
        <f>AK5</f>
        <v>45390</v>
      </c>
      <c r="AL4" s="121"/>
      <c r="AM4" s="121"/>
      <c r="AN4" s="121"/>
      <c r="AO4" s="121"/>
      <c r="AP4" s="121"/>
      <c r="AQ4" s="122"/>
      <c r="AR4" s="120">
        <f>AR5</f>
        <v>45397</v>
      </c>
      <c r="AS4" s="121"/>
      <c r="AT4" s="121"/>
      <c r="AU4" s="121"/>
      <c r="AV4" s="121"/>
      <c r="AW4" s="121"/>
      <c r="AX4" s="122"/>
      <c r="AY4" s="120">
        <f>AY5</f>
        <v>45404</v>
      </c>
      <c r="AZ4" s="121"/>
      <c r="BA4" s="121"/>
      <c r="BB4" s="121"/>
      <c r="BC4" s="121"/>
      <c r="BD4" s="121"/>
      <c r="BE4" s="122"/>
      <c r="BF4" s="120">
        <f>BF5</f>
        <v>45411</v>
      </c>
      <c r="BG4" s="121"/>
      <c r="BH4" s="121"/>
      <c r="BI4" s="121"/>
      <c r="BJ4" s="121"/>
      <c r="BK4" s="121"/>
      <c r="BL4" s="122"/>
      <c r="BM4" s="120">
        <f>BM5</f>
        <v>45418</v>
      </c>
      <c r="BN4" s="121"/>
      <c r="BO4" s="121"/>
      <c r="BP4" s="121"/>
      <c r="BQ4" s="121"/>
      <c r="BR4" s="121"/>
      <c r="BS4" s="122"/>
      <c r="BT4" s="120">
        <f>BT5</f>
        <v>45425</v>
      </c>
      <c r="BU4" s="121"/>
      <c r="BV4" s="121"/>
      <c r="BW4" s="121"/>
      <c r="BX4" s="121"/>
      <c r="BY4" s="121"/>
      <c r="BZ4" s="122"/>
      <c r="CA4" s="120">
        <f>CA5</f>
        <v>45432</v>
      </c>
      <c r="CB4" s="121"/>
      <c r="CC4" s="121"/>
      <c r="CD4" s="121"/>
      <c r="CE4" s="121"/>
      <c r="CF4" s="121"/>
      <c r="CG4" s="122"/>
      <c r="CH4" s="120">
        <f>CH5</f>
        <v>45439</v>
      </c>
      <c r="CI4" s="121"/>
      <c r="CJ4" s="121"/>
      <c r="CK4" s="121"/>
      <c r="CL4" s="121"/>
      <c r="CM4" s="121"/>
      <c r="CN4" s="122"/>
      <c r="CO4" s="120">
        <f>CO5</f>
        <v>45446</v>
      </c>
      <c r="CP4" s="121"/>
      <c r="CQ4" s="121"/>
      <c r="CR4" s="121"/>
      <c r="CS4" s="121"/>
      <c r="CT4" s="121"/>
      <c r="CU4" s="122"/>
      <c r="CV4" s="120">
        <f>CV5</f>
        <v>45453</v>
      </c>
      <c r="CW4" s="121"/>
      <c r="CX4" s="121"/>
      <c r="CY4" s="121"/>
      <c r="CZ4" s="121"/>
      <c r="DA4" s="121"/>
      <c r="DB4" s="122"/>
    </row>
    <row r="5" spans="1:106" ht="15" customHeight="1" x14ac:dyDescent="0.25">
      <c r="A5" s="9" t="s">
        <v>3</v>
      </c>
      <c r="B5" s="18"/>
      <c r="C5" s="75"/>
      <c r="D5" s="18"/>
      <c r="E5" s="18"/>
      <c r="F5" s="18"/>
      <c r="G5" s="18"/>
      <c r="I5" s="59">
        <f>プロジェクトの開始-WEEKDAY(プロジェクトの開始,1)+2+7*(週表示-1)</f>
        <v>45362</v>
      </c>
      <c r="J5" s="60">
        <f>I5+1</f>
        <v>45363</v>
      </c>
      <c r="K5" s="60">
        <f t="shared" ref="K5:AX5" si="0">J5+1</f>
        <v>45364</v>
      </c>
      <c r="L5" s="60">
        <f t="shared" si="0"/>
        <v>45365</v>
      </c>
      <c r="M5" s="60">
        <f t="shared" si="0"/>
        <v>45366</v>
      </c>
      <c r="N5" s="60">
        <f t="shared" si="0"/>
        <v>45367</v>
      </c>
      <c r="O5" s="61">
        <f t="shared" si="0"/>
        <v>45368</v>
      </c>
      <c r="P5" s="59">
        <f>O5+1</f>
        <v>45369</v>
      </c>
      <c r="Q5" s="60">
        <f>P5+1</f>
        <v>45370</v>
      </c>
      <c r="R5" s="60">
        <f t="shared" si="0"/>
        <v>45371</v>
      </c>
      <c r="S5" s="60">
        <f t="shared" si="0"/>
        <v>45372</v>
      </c>
      <c r="T5" s="60">
        <f t="shared" si="0"/>
        <v>45373</v>
      </c>
      <c r="U5" s="60">
        <f t="shared" si="0"/>
        <v>45374</v>
      </c>
      <c r="V5" s="61">
        <f t="shared" si="0"/>
        <v>45375</v>
      </c>
      <c r="W5" s="59">
        <f>V5+1</f>
        <v>45376</v>
      </c>
      <c r="X5" s="60">
        <f>W5+1</f>
        <v>45377</v>
      </c>
      <c r="Y5" s="60">
        <f t="shared" si="0"/>
        <v>45378</v>
      </c>
      <c r="Z5" s="60">
        <f t="shared" si="0"/>
        <v>45379</v>
      </c>
      <c r="AA5" s="60">
        <f t="shared" si="0"/>
        <v>45380</v>
      </c>
      <c r="AB5" s="60">
        <f t="shared" si="0"/>
        <v>45381</v>
      </c>
      <c r="AC5" s="61">
        <f t="shared" si="0"/>
        <v>45382</v>
      </c>
      <c r="AD5" s="59">
        <f>AC5+1</f>
        <v>45383</v>
      </c>
      <c r="AE5" s="60">
        <f>AD5+1</f>
        <v>45384</v>
      </c>
      <c r="AF5" s="60">
        <f t="shared" si="0"/>
        <v>45385</v>
      </c>
      <c r="AG5" s="60">
        <f t="shared" si="0"/>
        <v>45386</v>
      </c>
      <c r="AH5" s="60">
        <f t="shared" si="0"/>
        <v>45387</v>
      </c>
      <c r="AI5" s="60">
        <f t="shared" si="0"/>
        <v>45388</v>
      </c>
      <c r="AJ5" s="61">
        <f t="shared" si="0"/>
        <v>45389</v>
      </c>
      <c r="AK5" s="59">
        <f>AJ5+1</f>
        <v>45390</v>
      </c>
      <c r="AL5" s="60">
        <f>AK5+1</f>
        <v>45391</v>
      </c>
      <c r="AM5" s="60">
        <f t="shared" si="0"/>
        <v>45392</v>
      </c>
      <c r="AN5" s="60">
        <f t="shared" si="0"/>
        <v>45393</v>
      </c>
      <c r="AO5" s="60">
        <f t="shared" si="0"/>
        <v>45394</v>
      </c>
      <c r="AP5" s="60">
        <f t="shared" si="0"/>
        <v>45395</v>
      </c>
      <c r="AQ5" s="61">
        <f t="shared" si="0"/>
        <v>45396</v>
      </c>
      <c r="AR5" s="59">
        <f>AQ5+1</f>
        <v>45397</v>
      </c>
      <c r="AS5" s="60">
        <f>AR5+1</f>
        <v>45398</v>
      </c>
      <c r="AT5" s="60">
        <f t="shared" si="0"/>
        <v>45399</v>
      </c>
      <c r="AU5" s="60">
        <f t="shared" si="0"/>
        <v>45400</v>
      </c>
      <c r="AV5" s="60">
        <f t="shared" si="0"/>
        <v>45401</v>
      </c>
      <c r="AW5" s="60">
        <f t="shared" si="0"/>
        <v>45402</v>
      </c>
      <c r="AX5" s="61">
        <f t="shared" si="0"/>
        <v>45403</v>
      </c>
      <c r="AY5" s="59">
        <f>AX5+1</f>
        <v>45404</v>
      </c>
      <c r="AZ5" s="60">
        <f>AY5+1</f>
        <v>45405</v>
      </c>
      <c r="BA5" s="60">
        <f t="shared" ref="BA5:BE5" si="1">AZ5+1</f>
        <v>45406</v>
      </c>
      <c r="BB5" s="60">
        <f t="shared" si="1"/>
        <v>45407</v>
      </c>
      <c r="BC5" s="60">
        <f t="shared" si="1"/>
        <v>45408</v>
      </c>
      <c r="BD5" s="60">
        <f t="shared" si="1"/>
        <v>45409</v>
      </c>
      <c r="BE5" s="61">
        <f t="shared" si="1"/>
        <v>45410</v>
      </c>
      <c r="BF5" s="59">
        <f>BE5+1</f>
        <v>45411</v>
      </c>
      <c r="BG5" s="60">
        <f>BF5+1</f>
        <v>45412</v>
      </c>
      <c r="BH5" s="60">
        <f t="shared" ref="BH5:BL5" si="2">BG5+1</f>
        <v>45413</v>
      </c>
      <c r="BI5" s="60">
        <f t="shared" si="2"/>
        <v>45414</v>
      </c>
      <c r="BJ5" s="60">
        <f t="shared" si="2"/>
        <v>45415</v>
      </c>
      <c r="BK5" s="60">
        <f t="shared" si="2"/>
        <v>45416</v>
      </c>
      <c r="BL5" s="61">
        <f t="shared" si="2"/>
        <v>45417</v>
      </c>
      <c r="BM5" s="59">
        <f>BL5+1</f>
        <v>45418</v>
      </c>
      <c r="BN5" s="60">
        <f>BM5+1</f>
        <v>45419</v>
      </c>
      <c r="BO5" s="60">
        <f t="shared" ref="BO5" si="3">BN5+1</f>
        <v>45420</v>
      </c>
      <c r="BP5" s="60">
        <f t="shared" ref="BP5" si="4">BO5+1</f>
        <v>45421</v>
      </c>
      <c r="BQ5" s="60">
        <f t="shared" ref="BQ5" si="5">BP5+1</f>
        <v>45422</v>
      </c>
      <c r="BR5" s="60">
        <f t="shared" ref="BR5" si="6">BQ5+1</f>
        <v>45423</v>
      </c>
      <c r="BS5" s="61">
        <f t="shared" ref="BS5" si="7">BR5+1</f>
        <v>45424</v>
      </c>
      <c r="BT5" s="59">
        <f>BS5+1</f>
        <v>45425</v>
      </c>
      <c r="BU5" s="60">
        <f>BT5+1</f>
        <v>45426</v>
      </c>
      <c r="BV5" s="60">
        <f t="shared" ref="BV5" si="8">BU5+1</f>
        <v>45427</v>
      </c>
      <c r="BW5" s="60">
        <f t="shared" ref="BW5" si="9">BV5+1</f>
        <v>45428</v>
      </c>
      <c r="BX5" s="60">
        <f t="shared" ref="BX5" si="10">BW5+1</f>
        <v>45429</v>
      </c>
      <c r="BY5" s="60">
        <f t="shared" ref="BY5" si="11">BX5+1</f>
        <v>45430</v>
      </c>
      <c r="BZ5" s="61">
        <f t="shared" ref="BZ5" si="12">BY5+1</f>
        <v>45431</v>
      </c>
      <c r="CA5" s="59">
        <f>BZ5+1</f>
        <v>45432</v>
      </c>
      <c r="CB5" s="60">
        <f>CA5+1</f>
        <v>45433</v>
      </c>
      <c r="CC5" s="60">
        <f t="shared" ref="CC5" si="13">CB5+1</f>
        <v>45434</v>
      </c>
      <c r="CD5" s="60">
        <f t="shared" ref="CD5" si="14">CC5+1</f>
        <v>45435</v>
      </c>
      <c r="CE5" s="60">
        <f t="shared" ref="CE5" si="15">CD5+1</f>
        <v>45436</v>
      </c>
      <c r="CF5" s="60">
        <f t="shared" ref="CF5" si="16">CE5+1</f>
        <v>45437</v>
      </c>
      <c r="CG5" s="61">
        <f t="shared" ref="CG5" si="17">CF5+1</f>
        <v>45438</v>
      </c>
      <c r="CH5" s="59">
        <f>CG5+1</f>
        <v>45439</v>
      </c>
      <c r="CI5" s="60">
        <f>CH5+1</f>
        <v>45440</v>
      </c>
      <c r="CJ5" s="60">
        <f t="shared" ref="CJ5" si="18">CI5+1</f>
        <v>45441</v>
      </c>
      <c r="CK5" s="60">
        <f t="shared" ref="CK5" si="19">CJ5+1</f>
        <v>45442</v>
      </c>
      <c r="CL5" s="60">
        <f t="shared" ref="CL5" si="20">CK5+1</f>
        <v>45443</v>
      </c>
      <c r="CM5" s="60">
        <f t="shared" ref="CM5" si="21">CL5+1</f>
        <v>45444</v>
      </c>
      <c r="CN5" s="61">
        <f t="shared" ref="CN5" si="22">CM5+1</f>
        <v>45445</v>
      </c>
      <c r="CO5" s="59">
        <f>CN5+1</f>
        <v>45446</v>
      </c>
      <c r="CP5" s="60">
        <f>CO5+1</f>
        <v>45447</v>
      </c>
      <c r="CQ5" s="60">
        <f t="shared" ref="CQ5" si="23">CP5+1</f>
        <v>45448</v>
      </c>
      <c r="CR5" s="60">
        <f t="shared" ref="CR5" si="24">CQ5+1</f>
        <v>45449</v>
      </c>
      <c r="CS5" s="60">
        <f t="shared" ref="CS5" si="25">CR5+1</f>
        <v>45450</v>
      </c>
      <c r="CT5" s="60">
        <f t="shared" ref="CT5" si="26">CS5+1</f>
        <v>45451</v>
      </c>
      <c r="CU5" s="61">
        <f t="shared" ref="CU5" si="27">CT5+1</f>
        <v>45452</v>
      </c>
      <c r="CV5" s="59">
        <f>CU5+1</f>
        <v>45453</v>
      </c>
      <c r="CW5" s="60">
        <f>CV5+1</f>
        <v>45454</v>
      </c>
      <c r="CX5" s="60">
        <f t="shared" ref="CX5" si="28">CW5+1</f>
        <v>45455</v>
      </c>
      <c r="CY5" s="60">
        <f t="shared" ref="CY5" si="29">CX5+1</f>
        <v>45456</v>
      </c>
      <c r="CZ5" s="60">
        <f t="shared" ref="CZ5" si="30">CY5+1</f>
        <v>45457</v>
      </c>
      <c r="DA5" s="60">
        <f t="shared" ref="DA5" si="31">CZ5+1</f>
        <v>45458</v>
      </c>
      <c r="DB5" s="61">
        <f t="shared" ref="DB5" si="32">DA5+1</f>
        <v>45459</v>
      </c>
    </row>
    <row r="6" spans="1:106" ht="30" customHeight="1" thickBot="1" x14ac:dyDescent="0.3">
      <c r="A6" s="9" t="s">
        <v>4</v>
      </c>
      <c r="B6" s="23" t="s">
        <v>13</v>
      </c>
      <c r="C6" s="76" t="s">
        <v>34</v>
      </c>
      <c r="D6" s="24" t="s">
        <v>16</v>
      </c>
      <c r="E6" s="24" t="s">
        <v>17</v>
      </c>
      <c r="F6" s="24" t="s">
        <v>18</v>
      </c>
      <c r="G6" s="24"/>
      <c r="H6" s="24" t="s">
        <v>19</v>
      </c>
      <c r="I6" s="25" t="str">
        <f t="shared" ref="I6:AN6" si="33">LEFT(TEXT(I5,"aaa"),1)</f>
        <v>月</v>
      </c>
      <c r="J6" s="25" t="str">
        <f t="shared" si="33"/>
        <v>火</v>
      </c>
      <c r="K6" s="25" t="str">
        <f t="shared" si="33"/>
        <v>水</v>
      </c>
      <c r="L6" s="25" t="str">
        <f t="shared" si="33"/>
        <v>木</v>
      </c>
      <c r="M6" s="25" t="str">
        <f t="shared" si="33"/>
        <v>金</v>
      </c>
      <c r="N6" s="25" t="str">
        <f t="shared" si="33"/>
        <v>土</v>
      </c>
      <c r="O6" s="25" t="str">
        <f t="shared" si="33"/>
        <v>日</v>
      </c>
      <c r="P6" s="25" t="str">
        <f t="shared" si="33"/>
        <v>月</v>
      </c>
      <c r="Q6" s="25" t="str">
        <f t="shared" si="33"/>
        <v>火</v>
      </c>
      <c r="R6" s="25" t="str">
        <f t="shared" si="33"/>
        <v>水</v>
      </c>
      <c r="S6" s="25" t="str">
        <f t="shared" si="33"/>
        <v>木</v>
      </c>
      <c r="T6" s="25" t="str">
        <f t="shared" si="33"/>
        <v>金</v>
      </c>
      <c r="U6" s="25" t="str">
        <f t="shared" si="33"/>
        <v>土</v>
      </c>
      <c r="V6" s="25" t="str">
        <f t="shared" si="33"/>
        <v>日</v>
      </c>
      <c r="W6" s="25" t="str">
        <f t="shared" si="33"/>
        <v>月</v>
      </c>
      <c r="X6" s="25" t="str">
        <f t="shared" si="33"/>
        <v>火</v>
      </c>
      <c r="Y6" s="25" t="str">
        <f t="shared" si="33"/>
        <v>水</v>
      </c>
      <c r="Z6" s="25" t="str">
        <f t="shared" si="33"/>
        <v>木</v>
      </c>
      <c r="AA6" s="25" t="str">
        <f t="shared" si="33"/>
        <v>金</v>
      </c>
      <c r="AB6" s="25" t="str">
        <f t="shared" si="33"/>
        <v>土</v>
      </c>
      <c r="AC6" s="25" t="str">
        <f t="shared" si="33"/>
        <v>日</v>
      </c>
      <c r="AD6" s="25" t="str">
        <f t="shared" si="33"/>
        <v>月</v>
      </c>
      <c r="AE6" s="25" t="str">
        <f t="shared" si="33"/>
        <v>火</v>
      </c>
      <c r="AF6" s="25" t="str">
        <f t="shared" si="33"/>
        <v>水</v>
      </c>
      <c r="AG6" s="25" t="str">
        <f t="shared" si="33"/>
        <v>木</v>
      </c>
      <c r="AH6" s="25" t="str">
        <f t="shared" si="33"/>
        <v>金</v>
      </c>
      <c r="AI6" s="25" t="str">
        <f t="shared" si="33"/>
        <v>土</v>
      </c>
      <c r="AJ6" s="25" t="str">
        <f t="shared" si="33"/>
        <v>日</v>
      </c>
      <c r="AK6" s="25" t="str">
        <f t="shared" si="33"/>
        <v>月</v>
      </c>
      <c r="AL6" s="25" t="str">
        <f t="shared" si="33"/>
        <v>火</v>
      </c>
      <c r="AM6" s="25" t="str">
        <f t="shared" si="33"/>
        <v>水</v>
      </c>
      <c r="AN6" s="25" t="str">
        <f t="shared" si="33"/>
        <v>木</v>
      </c>
      <c r="AO6" s="25" t="str">
        <f t="shared" ref="AO6:BL6" si="34">LEFT(TEXT(AO5,"aaa"),1)</f>
        <v>金</v>
      </c>
      <c r="AP6" s="25" t="str">
        <f t="shared" si="34"/>
        <v>土</v>
      </c>
      <c r="AQ6" s="25" t="str">
        <f t="shared" si="34"/>
        <v>日</v>
      </c>
      <c r="AR6" s="25" t="str">
        <f t="shared" si="34"/>
        <v>月</v>
      </c>
      <c r="AS6" s="25" t="str">
        <f t="shared" si="34"/>
        <v>火</v>
      </c>
      <c r="AT6" s="25" t="str">
        <f t="shared" si="34"/>
        <v>水</v>
      </c>
      <c r="AU6" s="25" t="str">
        <f t="shared" si="34"/>
        <v>木</v>
      </c>
      <c r="AV6" s="25" t="str">
        <f t="shared" si="34"/>
        <v>金</v>
      </c>
      <c r="AW6" s="25" t="str">
        <f t="shared" si="34"/>
        <v>土</v>
      </c>
      <c r="AX6" s="25" t="str">
        <f t="shared" si="34"/>
        <v>日</v>
      </c>
      <c r="AY6" s="25" t="str">
        <f t="shared" si="34"/>
        <v>月</v>
      </c>
      <c r="AZ6" s="25" t="str">
        <f t="shared" si="34"/>
        <v>火</v>
      </c>
      <c r="BA6" s="25" t="str">
        <f t="shared" si="34"/>
        <v>水</v>
      </c>
      <c r="BB6" s="25" t="str">
        <f t="shared" si="34"/>
        <v>木</v>
      </c>
      <c r="BC6" s="25" t="str">
        <f t="shared" si="34"/>
        <v>金</v>
      </c>
      <c r="BD6" s="25" t="str">
        <f t="shared" si="34"/>
        <v>土</v>
      </c>
      <c r="BE6" s="25" t="str">
        <f t="shared" si="34"/>
        <v>日</v>
      </c>
      <c r="BF6" s="25" t="str">
        <f t="shared" si="34"/>
        <v>月</v>
      </c>
      <c r="BG6" s="25" t="str">
        <f t="shared" si="34"/>
        <v>火</v>
      </c>
      <c r="BH6" s="25" t="str">
        <f t="shared" si="34"/>
        <v>水</v>
      </c>
      <c r="BI6" s="25" t="str">
        <f t="shared" si="34"/>
        <v>木</v>
      </c>
      <c r="BJ6" s="25" t="str">
        <f t="shared" si="34"/>
        <v>金</v>
      </c>
      <c r="BK6" s="25" t="str">
        <f t="shared" si="34"/>
        <v>土</v>
      </c>
      <c r="BL6" s="25" t="str">
        <f t="shared" si="34"/>
        <v>日</v>
      </c>
      <c r="BM6" s="25" t="str">
        <f t="shared" ref="BM6:CU6" si="35">LEFT(TEXT(BM5,"aaa"),1)</f>
        <v>月</v>
      </c>
      <c r="BN6" s="25" t="str">
        <f t="shared" si="35"/>
        <v>火</v>
      </c>
      <c r="BO6" s="25" t="str">
        <f t="shared" si="35"/>
        <v>水</v>
      </c>
      <c r="BP6" s="25" t="str">
        <f t="shared" si="35"/>
        <v>木</v>
      </c>
      <c r="BQ6" s="25" t="str">
        <f t="shared" si="35"/>
        <v>金</v>
      </c>
      <c r="BR6" s="25" t="str">
        <f t="shared" si="35"/>
        <v>土</v>
      </c>
      <c r="BS6" s="25" t="str">
        <f t="shared" si="35"/>
        <v>日</v>
      </c>
      <c r="BT6" s="25" t="str">
        <f t="shared" si="35"/>
        <v>月</v>
      </c>
      <c r="BU6" s="25" t="str">
        <f t="shared" si="35"/>
        <v>火</v>
      </c>
      <c r="BV6" s="25" t="str">
        <f t="shared" si="35"/>
        <v>水</v>
      </c>
      <c r="BW6" s="25" t="str">
        <f t="shared" si="35"/>
        <v>木</v>
      </c>
      <c r="BX6" s="25" t="str">
        <f t="shared" si="35"/>
        <v>金</v>
      </c>
      <c r="BY6" s="25" t="str">
        <f t="shared" si="35"/>
        <v>土</v>
      </c>
      <c r="BZ6" s="25" t="str">
        <f t="shared" si="35"/>
        <v>日</v>
      </c>
      <c r="CA6" s="25" t="str">
        <f t="shared" si="35"/>
        <v>月</v>
      </c>
      <c r="CB6" s="25" t="str">
        <f t="shared" si="35"/>
        <v>火</v>
      </c>
      <c r="CC6" s="25" t="str">
        <f t="shared" si="35"/>
        <v>水</v>
      </c>
      <c r="CD6" s="25" t="str">
        <f t="shared" si="35"/>
        <v>木</v>
      </c>
      <c r="CE6" s="25" t="str">
        <f t="shared" si="35"/>
        <v>金</v>
      </c>
      <c r="CF6" s="25" t="str">
        <f t="shared" si="35"/>
        <v>土</v>
      </c>
      <c r="CG6" s="25" t="str">
        <f t="shared" si="35"/>
        <v>日</v>
      </c>
      <c r="CH6" s="25" t="str">
        <f t="shared" si="35"/>
        <v>月</v>
      </c>
      <c r="CI6" s="25" t="str">
        <f t="shared" si="35"/>
        <v>火</v>
      </c>
      <c r="CJ6" s="25" t="str">
        <f t="shared" si="35"/>
        <v>水</v>
      </c>
      <c r="CK6" s="25" t="str">
        <f t="shared" si="35"/>
        <v>木</v>
      </c>
      <c r="CL6" s="25" t="str">
        <f t="shared" si="35"/>
        <v>金</v>
      </c>
      <c r="CM6" s="25" t="str">
        <f t="shared" si="35"/>
        <v>土</v>
      </c>
      <c r="CN6" s="25" t="str">
        <f t="shared" si="35"/>
        <v>日</v>
      </c>
      <c r="CO6" s="25" t="str">
        <f t="shared" si="35"/>
        <v>月</v>
      </c>
      <c r="CP6" s="25" t="str">
        <f t="shared" si="35"/>
        <v>火</v>
      </c>
      <c r="CQ6" s="25" t="str">
        <f t="shared" si="35"/>
        <v>水</v>
      </c>
      <c r="CR6" s="25" t="str">
        <f t="shared" si="35"/>
        <v>木</v>
      </c>
      <c r="CS6" s="25" t="str">
        <f t="shared" si="35"/>
        <v>金</v>
      </c>
      <c r="CT6" s="25" t="str">
        <f t="shared" si="35"/>
        <v>土</v>
      </c>
      <c r="CU6" s="25" t="str">
        <f t="shared" si="35"/>
        <v>日</v>
      </c>
      <c r="CV6" s="25" t="str">
        <f t="shared" ref="CV6:DB6" si="36">LEFT(TEXT(CV5,"aaa"),1)</f>
        <v>月</v>
      </c>
      <c r="CW6" s="25" t="str">
        <f t="shared" si="36"/>
        <v>火</v>
      </c>
      <c r="CX6" s="25" t="str">
        <f t="shared" si="36"/>
        <v>水</v>
      </c>
      <c r="CY6" s="25" t="str">
        <f t="shared" si="36"/>
        <v>木</v>
      </c>
      <c r="CZ6" s="25" t="str">
        <f t="shared" si="36"/>
        <v>金</v>
      </c>
      <c r="DA6" s="25" t="str">
        <f t="shared" si="36"/>
        <v>土</v>
      </c>
      <c r="DB6" s="25" t="str">
        <f t="shared" si="36"/>
        <v>日</v>
      </c>
    </row>
    <row r="7" spans="1:106" ht="30" customHeight="1" thickBot="1" x14ac:dyDescent="0.3">
      <c r="A7" s="8" t="s">
        <v>5</v>
      </c>
      <c r="C7" s="77"/>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row>
    <row r="8" spans="1:106" s="1" customFormat="1" ht="24.75" customHeight="1" thickTop="1" thickBot="1" x14ac:dyDescent="0.3">
      <c r="A8" s="93" t="s">
        <v>6</v>
      </c>
      <c r="B8" s="26" t="s">
        <v>46</v>
      </c>
      <c r="C8" s="78" t="s">
        <v>41</v>
      </c>
      <c r="D8" s="27">
        <f>AVERAGE(D9:D12)</f>
        <v>1</v>
      </c>
      <c r="E8" s="62">
        <f>MIN(E9:E12)</f>
        <v>45139</v>
      </c>
      <c r="F8" s="63">
        <f>MAX(F9:F12)</f>
        <v>45370</v>
      </c>
      <c r="G8" s="28"/>
      <c r="H8" s="28">
        <f t="shared" ref="H8:H94" si="37">IF(OR(ISBLANK(タスク_開始),ISBLANK(タスク_終了)),"",タスク_終了-タスク_開始+1)</f>
        <v>232</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row>
    <row r="9" spans="1:106" s="1" customFormat="1" ht="24.75" customHeight="1" thickTop="1" thickBot="1" x14ac:dyDescent="0.3">
      <c r="A9" s="9" t="s">
        <v>7</v>
      </c>
      <c r="B9" s="13" t="s">
        <v>42</v>
      </c>
      <c r="C9" s="79"/>
      <c r="D9" s="29">
        <v>1</v>
      </c>
      <c r="E9" s="64">
        <v>45139</v>
      </c>
      <c r="F9" s="64">
        <v>45168</v>
      </c>
      <c r="G9" s="28"/>
      <c r="H9" s="28">
        <f t="shared" si="37"/>
        <v>30</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row>
    <row r="10" spans="1:106" s="1" customFormat="1" ht="24.75" customHeight="1" thickBot="1" x14ac:dyDescent="0.3">
      <c r="A10" s="9" t="s">
        <v>8</v>
      </c>
      <c r="B10" s="13" t="s">
        <v>43</v>
      </c>
      <c r="C10" s="79"/>
      <c r="D10" s="29">
        <v>1</v>
      </c>
      <c r="E10" s="64">
        <f>F9</f>
        <v>45168</v>
      </c>
      <c r="F10" s="64">
        <v>45228</v>
      </c>
      <c r="G10" s="28"/>
      <c r="H10" s="28">
        <f t="shared" si="37"/>
        <v>61</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row>
    <row r="11" spans="1:106" s="1" customFormat="1" ht="24.75" customHeight="1" thickBot="1" x14ac:dyDescent="0.3">
      <c r="A11" s="8"/>
      <c r="B11" s="13" t="s">
        <v>44</v>
      </c>
      <c r="C11" s="79"/>
      <c r="D11" s="29">
        <v>1</v>
      </c>
      <c r="E11" s="64">
        <f>F10</f>
        <v>45228</v>
      </c>
      <c r="F11" s="64">
        <v>45249</v>
      </c>
      <c r="G11" s="28"/>
      <c r="H11" s="28">
        <f t="shared" si="37"/>
        <v>22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row>
    <row r="12" spans="1:106" s="1" customFormat="1" ht="24.75" customHeight="1" thickBot="1" x14ac:dyDescent="0.3">
      <c r="A12" s="8"/>
      <c r="B12" s="13" t="s">
        <v>45</v>
      </c>
      <c r="C12" s="79" t="s">
        <v>94</v>
      </c>
      <c r="D12" s="29">
        <v>1</v>
      </c>
      <c r="E12" s="64">
        <f>F11</f>
        <v>45249</v>
      </c>
      <c r="F12" s="64">
        <v>45370</v>
      </c>
      <c r="G12" s="28"/>
      <c r="H12" s="28">
        <f t="shared" si="37"/>
        <v>122</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row>
    <row r="13" spans="1:106" s="1" customFormat="1" ht="24.75" customHeight="1" thickBot="1" x14ac:dyDescent="0.3">
      <c r="A13" s="9" t="s">
        <v>9</v>
      </c>
      <c r="B13" s="30" t="s">
        <v>47</v>
      </c>
      <c r="C13" s="80"/>
      <c r="D13" s="31">
        <f>AVERAGE(D14:D15)</f>
        <v>1</v>
      </c>
      <c r="E13" s="65">
        <f>MIN(E14:E15)</f>
        <v>45180</v>
      </c>
      <c r="F13" s="66">
        <f>MAX(F14:F15)</f>
        <v>45653</v>
      </c>
      <c r="G13" s="28"/>
      <c r="H13" s="28">
        <f t="shared" si="37"/>
        <v>474</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row>
    <row r="14" spans="1:106" s="1" customFormat="1" ht="24.75" customHeight="1" thickBot="1" x14ac:dyDescent="0.3">
      <c r="A14" s="9"/>
      <c r="B14" s="14" t="s">
        <v>49</v>
      </c>
      <c r="C14" s="81" t="s">
        <v>40</v>
      </c>
      <c r="D14" s="32">
        <v>1</v>
      </c>
      <c r="E14" s="67">
        <v>45180</v>
      </c>
      <c r="F14" s="67">
        <v>45653</v>
      </c>
      <c r="G14" s="28"/>
      <c r="H14" s="28">
        <f t="shared" si="37"/>
        <v>474</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row>
    <row r="15" spans="1:106" s="1" customFormat="1" ht="24.75" customHeight="1" thickBot="1" x14ac:dyDescent="0.3">
      <c r="A15" s="8"/>
      <c r="B15" s="14" t="s">
        <v>48</v>
      </c>
      <c r="C15" s="81" t="s">
        <v>41</v>
      </c>
      <c r="D15" s="32">
        <v>1</v>
      </c>
      <c r="E15" s="67">
        <f>F14+1</f>
        <v>45654</v>
      </c>
      <c r="F15" s="67">
        <v>45345</v>
      </c>
      <c r="G15" s="28"/>
      <c r="H15" s="28">
        <f t="shared" si="37"/>
        <v>-308</v>
      </c>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row>
    <row r="16" spans="1:106" s="1" customFormat="1" ht="24.75" customHeight="1" thickBot="1" x14ac:dyDescent="0.3">
      <c r="A16" s="8" t="s">
        <v>10</v>
      </c>
      <c r="B16" s="33" t="s">
        <v>50</v>
      </c>
      <c r="C16" s="82" t="s">
        <v>40</v>
      </c>
      <c r="D16" s="34">
        <f>AVERAGE(D17:D18)</f>
        <v>1</v>
      </c>
      <c r="E16" s="68"/>
      <c r="F16" s="69">
        <v>45370</v>
      </c>
      <c r="G16" s="28"/>
      <c r="H16" s="28" t="str">
        <f t="shared" si="37"/>
        <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row>
    <row r="17" spans="1:106" s="1" customFormat="1" ht="24.75" customHeight="1" thickBot="1" x14ac:dyDescent="0.3">
      <c r="A17" s="8"/>
      <c r="B17" s="15" t="s">
        <v>51</v>
      </c>
      <c r="C17" s="83"/>
      <c r="D17" s="35">
        <v>1</v>
      </c>
      <c r="E17" s="70">
        <v>45191</v>
      </c>
      <c r="F17" s="70">
        <v>45249</v>
      </c>
      <c r="G17" s="28"/>
      <c r="H17" s="28">
        <f t="shared" si="37"/>
        <v>59</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row>
    <row r="18" spans="1:106" s="1" customFormat="1" ht="24.75" customHeight="1" thickBot="1" x14ac:dyDescent="0.3">
      <c r="A18" s="8"/>
      <c r="B18" s="15" t="s">
        <v>52</v>
      </c>
      <c r="C18" s="83" t="s">
        <v>94</v>
      </c>
      <c r="D18" s="35">
        <v>1</v>
      </c>
      <c r="E18" s="70">
        <v>45215</v>
      </c>
      <c r="F18" s="70">
        <v>45369</v>
      </c>
      <c r="G18" s="28"/>
      <c r="H18" s="28">
        <f t="shared" si="37"/>
        <v>155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row>
    <row r="19" spans="1:106" s="1" customFormat="1" ht="24.75" customHeight="1" thickBot="1" x14ac:dyDescent="0.3">
      <c r="A19" s="8" t="s">
        <v>10</v>
      </c>
      <c r="B19" s="94" t="s">
        <v>53</v>
      </c>
      <c r="C19" s="95" t="s">
        <v>54</v>
      </c>
      <c r="D19" s="96">
        <v>1</v>
      </c>
      <c r="E19" s="97"/>
      <c r="F19" s="98"/>
      <c r="G19" s="28"/>
      <c r="H19" s="28" t="str">
        <f t="shared" si="37"/>
        <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row>
    <row r="20" spans="1:106" s="1" customFormat="1" ht="24.75" customHeight="1" thickBot="1" x14ac:dyDescent="0.3">
      <c r="A20" s="8"/>
      <c r="B20" s="16" t="s">
        <v>55</v>
      </c>
      <c r="C20" s="85"/>
      <c r="D20" s="38">
        <v>1</v>
      </c>
      <c r="E20" s="73">
        <v>45180</v>
      </c>
      <c r="F20" s="73">
        <v>45184</v>
      </c>
      <c r="G20" s="28"/>
      <c r="H20" s="28">
        <f t="shared" si="37"/>
        <v>5</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row>
    <row r="21" spans="1:106" s="1" customFormat="1" ht="24.75" customHeight="1" thickBot="1" x14ac:dyDescent="0.3">
      <c r="A21" s="8"/>
      <c r="B21" s="16" t="s">
        <v>56</v>
      </c>
      <c r="C21" s="85"/>
      <c r="D21" s="38">
        <v>1</v>
      </c>
      <c r="E21" s="73">
        <f>F20+1</f>
        <v>45185</v>
      </c>
      <c r="F21" s="73">
        <v>45228</v>
      </c>
      <c r="G21" s="28"/>
      <c r="H21" s="28">
        <f t="shared" si="37"/>
        <v>44</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row>
    <row r="22" spans="1:106" s="1" customFormat="1" ht="24.75" customHeight="1" thickBot="1" x14ac:dyDescent="0.3">
      <c r="A22" s="8"/>
      <c r="B22" s="99" t="s">
        <v>57</v>
      </c>
      <c r="C22" s="100"/>
      <c r="D22" s="101">
        <v>1</v>
      </c>
      <c r="E22" s="102"/>
      <c r="F22" s="102"/>
      <c r="G22" s="28"/>
      <c r="H22" s="28" t="str">
        <f t="shared" si="37"/>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row>
    <row r="23" spans="1:106" s="1" customFormat="1" ht="24.75" customHeight="1" thickBot="1" x14ac:dyDescent="0.3">
      <c r="A23" s="8"/>
      <c r="B23" s="99" t="s">
        <v>58</v>
      </c>
      <c r="C23" s="100"/>
      <c r="D23" s="101">
        <v>1</v>
      </c>
      <c r="E23" s="102"/>
      <c r="F23" s="102"/>
      <c r="G23" s="28"/>
      <c r="H23" s="28" t="str">
        <f t="shared" si="37"/>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row>
    <row r="24" spans="1:106" s="1" customFormat="1" ht="24.75" customHeight="1" thickBot="1" x14ac:dyDescent="0.3">
      <c r="A24" s="8"/>
      <c r="B24" s="99" t="s">
        <v>59</v>
      </c>
      <c r="C24" s="100"/>
      <c r="D24" s="101">
        <v>1</v>
      </c>
      <c r="E24" s="102">
        <f>F21+1</f>
        <v>45229</v>
      </c>
      <c r="F24" s="102">
        <v>45291</v>
      </c>
      <c r="G24" s="28"/>
      <c r="H24" s="28">
        <f t="shared" si="37"/>
        <v>63</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row>
    <row r="25" spans="1:106" s="1" customFormat="1" ht="24.75" customHeight="1" thickBot="1" x14ac:dyDescent="0.3">
      <c r="A25" s="9" t="s">
        <v>6</v>
      </c>
      <c r="B25" s="26" t="s">
        <v>60</v>
      </c>
      <c r="C25" s="78" t="s">
        <v>40</v>
      </c>
      <c r="D25" s="27">
        <f>AVERAGE(D26:D31)</f>
        <v>1</v>
      </c>
      <c r="E25" s="62"/>
      <c r="F25" s="63"/>
      <c r="G25" s="28"/>
      <c r="H25" s="28" t="str">
        <f t="shared" si="37"/>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row>
    <row r="26" spans="1:106" s="1" customFormat="1" ht="24.75" customHeight="1" thickBot="1" x14ac:dyDescent="0.3">
      <c r="A26" s="9" t="s">
        <v>7</v>
      </c>
      <c r="B26" s="13" t="s">
        <v>55</v>
      </c>
      <c r="C26" s="79"/>
      <c r="D26" s="29">
        <v>1</v>
      </c>
      <c r="E26" s="64"/>
      <c r="F26" s="64"/>
      <c r="G26" s="28"/>
      <c r="H26" s="28" t="str">
        <f t="shared" si="37"/>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row>
    <row r="27" spans="1:106" s="1" customFormat="1" ht="24.75" customHeight="1" thickBot="1" x14ac:dyDescent="0.3">
      <c r="A27" s="9" t="s">
        <v>8</v>
      </c>
      <c r="B27" s="13" t="s">
        <v>56</v>
      </c>
      <c r="C27" s="79"/>
      <c r="D27" s="29">
        <v>1</v>
      </c>
      <c r="E27" s="64"/>
      <c r="F27" s="64"/>
      <c r="G27" s="28"/>
      <c r="H27" s="28" t="str">
        <f t="shared" si="37"/>
        <v/>
      </c>
      <c r="I27" s="5"/>
      <c r="J27" s="5"/>
      <c r="K27" s="5"/>
      <c r="L27" s="5"/>
      <c r="M27" s="5"/>
      <c r="N27" s="5"/>
      <c r="O27" s="5"/>
      <c r="P27" s="5"/>
      <c r="Q27" s="5"/>
      <c r="R27" s="5"/>
      <c r="S27" s="5"/>
      <c r="T27" s="5"/>
      <c r="U27" s="6"/>
      <c r="V27" s="6"/>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row>
    <row r="28" spans="1:106" s="1" customFormat="1" ht="24.75" customHeight="1" thickBot="1" x14ac:dyDescent="0.3">
      <c r="A28" s="8"/>
      <c r="B28" s="13" t="s">
        <v>57</v>
      </c>
      <c r="C28" s="79"/>
      <c r="D28" s="29">
        <v>1</v>
      </c>
      <c r="E28" s="64">
        <v>45611</v>
      </c>
      <c r="F28" s="64">
        <f>F29-7</f>
        <v>45650</v>
      </c>
      <c r="G28" s="28"/>
      <c r="H28" s="28">
        <f t="shared" si="37"/>
        <v>40</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row>
    <row r="29" spans="1:106" s="1" customFormat="1" ht="24.75" customHeight="1" thickBot="1" x14ac:dyDescent="0.3">
      <c r="A29" s="8"/>
      <c r="B29" s="13" t="s">
        <v>58</v>
      </c>
      <c r="C29" s="79"/>
      <c r="D29" s="29">
        <v>1</v>
      </c>
      <c r="E29" s="64">
        <v>45627</v>
      </c>
      <c r="F29" s="64">
        <v>45657</v>
      </c>
      <c r="G29" s="28"/>
      <c r="H29" s="28"/>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row>
    <row r="30" spans="1:106" s="1" customFormat="1" ht="24.75" customHeight="1" thickBot="1" x14ac:dyDescent="0.3">
      <c r="A30" s="8"/>
      <c r="B30" s="13" t="s">
        <v>59</v>
      </c>
      <c r="C30" s="79"/>
      <c r="D30" s="29">
        <v>1</v>
      </c>
      <c r="E30" s="64">
        <v>45283</v>
      </c>
      <c r="F30" s="64">
        <v>45299</v>
      </c>
      <c r="G30" s="28"/>
      <c r="H30" s="28">
        <f t="shared" si="37"/>
        <v>17</v>
      </c>
      <c r="I30" s="5"/>
      <c r="J30" s="5"/>
      <c r="K30" s="5"/>
      <c r="L30" s="5"/>
      <c r="M30" s="5"/>
      <c r="N30" s="5"/>
      <c r="O30" s="5"/>
      <c r="P30" s="5"/>
      <c r="Q30" s="5"/>
      <c r="R30" s="5"/>
      <c r="S30" s="5"/>
      <c r="T30" s="5"/>
      <c r="U30" s="5"/>
      <c r="V30" s="5"/>
      <c r="W30" s="5"/>
      <c r="X30" s="5"/>
      <c r="Y30" s="6"/>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row>
    <row r="31" spans="1:106" s="1" customFormat="1" ht="24.75" customHeight="1" thickBot="1" x14ac:dyDescent="0.3">
      <c r="A31" s="8"/>
      <c r="B31" s="13" t="s">
        <v>85</v>
      </c>
      <c r="C31" s="79"/>
      <c r="D31" s="29">
        <v>1</v>
      </c>
      <c r="E31" s="64">
        <v>45320</v>
      </c>
      <c r="F31" s="64">
        <v>45340</v>
      </c>
      <c r="G31" s="28"/>
      <c r="H31" s="28"/>
      <c r="I31" s="5"/>
      <c r="J31" s="5"/>
      <c r="K31" s="5"/>
      <c r="L31" s="5"/>
      <c r="M31" s="5"/>
      <c r="N31" s="5"/>
      <c r="O31" s="5"/>
      <c r="P31" s="5"/>
      <c r="Q31" s="5"/>
      <c r="R31" s="5"/>
      <c r="S31" s="5"/>
      <c r="T31" s="5"/>
      <c r="U31" s="5"/>
      <c r="V31" s="5"/>
      <c r="W31" s="5"/>
      <c r="X31" s="5"/>
      <c r="Y31" s="6"/>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row>
    <row r="32" spans="1:106" s="1" customFormat="1" ht="24.75" customHeight="1" thickBot="1" x14ac:dyDescent="0.3">
      <c r="A32" s="9" t="s">
        <v>9</v>
      </c>
      <c r="B32" s="30" t="s">
        <v>79</v>
      </c>
      <c r="C32" s="80" t="s">
        <v>61</v>
      </c>
      <c r="D32" s="31">
        <f>AVERAGE(D34:D39)</f>
        <v>1</v>
      </c>
      <c r="E32" s="65"/>
      <c r="F32" s="66"/>
      <c r="G32" s="28"/>
      <c r="H32" s="28" t="str">
        <f t="shared" si="37"/>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row>
    <row r="33" spans="1:106" s="1" customFormat="1" ht="24.75" customHeight="1" thickBot="1" x14ac:dyDescent="0.3">
      <c r="A33" s="9"/>
      <c r="B33" s="14" t="s">
        <v>55</v>
      </c>
      <c r="C33" s="81"/>
      <c r="D33" s="32">
        <v>1</v>
      </c>
      <c r="E33" s="67"/>
      <c r="F33" s="67"/>
      <c r="G33" s="28"/>
      <c r="H33" s="28" t="str">
        <f t="shared" si="37"/>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row>
    <row r="34" spans="1:106" s="1" customFormat="1" ht="24.75" customHeight="1" thickBot="1" x14ac:dyDescent="0.3">
      <c r="A34" s="8"/>
      <c r="B34" s="14" t="s">
        <v>56</v>
      </c>
      <c r="C34" s="81"/>
      <c r="D34" s="32">
        <v>1</v>
      </c>
      <c r="E34" s="67"/>
      <c r="F34" s="67">
        <v>45272</v>
      </c>
      <c r="G34" s="28"/>
      <c r="H34" s="28" t="str">
        <f t="shared" si="37"/>
        <v/>
      </c>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row>
    <row r="35" spans="1:106" s="1" customFormat="1" ht="24.75" customHeight="1" thickBot="1" x14ac:dyDescent="0.3">
      <c r="A35" s="8"/>
      <c r="B35" s="14" t="s">
        <v>57</v>
      </c>
      <c r="C35" s="81"/>
      <c r="D35" s="32">
        <v>1</v>
      </c>
      <c r="E35" s="67"/>
      <c r="F35" s="67"/>
      <c r="G35" s="28"/>
      <c r="H35" s="28" t="str">
        <f t="shared" si="37"/>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row>
    <row r="36" spans="1:106" s="1" customFormat="1" ht="24.75" customHeight="1" thickBot="1" x14ac:dyDescent="0.3">
      <c r="A36" s="8"/>
      <c r="B36" s="14" t="s">
        <v>58</v>
      </c>
      <c r="C36" s="81"/>
      <c r="D36" s="32">
        <v>1</v>
      </c>
      <c r="E36" s="67"/>
      <c r="F36" s="67"/>
      <c r="G36" s="28"/>
      <c r="H36" s="28" t="str">
        <f t="shared" si="37"/>
        <v/>
      </c>
      <c r="I36" s="5"/>
      <c r="J36" s="5"/>
      <c r="K36" s="5"/>
      <c r="L36" s="5"/>
      <c r="M36" s="5"/>
      <c r="N36" s="5"/>
      <c r="O36" s="5"/>
      <c r="P36" s="5"/>
      <c r="Q36" s="5"/>
      <c r="R36" s="5"/>
      <c r="S36" s="5"/>
      <c r="T36" s="5"/>
      <c r="U36" s="5"/>
      <c r="V36" s="5"/>
      <c r="W36" s="5"/>
      <c r="X36" s="5"/>
      <c r="Y36" s="6"/>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row>
    <row r="37" spans="1:106" s="1" customFormat="1" ht="24.75" customHeight="1" thickBot="1" x14ac:dyDescent="0.3">
      <c r="A37" s="8"/>
      <c r="B37" s="14" t="s">
        <v>59</v>
      </c>
      <c r="C37" s="81"/>
      <c r="D37" s="32">
        <v>1</v>
      </c>
      <c r="E37" s="67">
        <v>45284</v>
      </c>
      <c r="F37" s="67">
        <v>45325</v>
      </c>
      <c r="G37" s="28"/>
      <c r="H37" s="28"/>
      <c r="I37" s="5"/>
      <c r="J37" s="5"/>
      <c r="K37" s="5"/>
      <c r="L37" s="5"/>
      <c r="M37" s="5"/>
      <c r="N37" s="5"/>
      <c r="O37" s="5"/>
      <c r="P37" s="5"/>
      <c r="Q37" s="5"/>
      <c r="R37" s="5"/>
      <c r="S37" s="5"/>
      <c r="T37" s="5"/>
      <c r="U37" s="5"/>
      <c r="V37" s="5"/>
      <c r="W37" s="5"/>
      <c r="X37" s="5"/>
      <c r="Y37" s="6"/>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row>
    <row r="38" spans="1:106" s="1" customFormat="1" ht="24.75" customHeight="1" thickBot="1" x14ac:dyDescent="0.3">
      <c r="A38" s="8"/>
      <c r="B38" s="14" t="s">
        <v>88</v>
      </c>
      <c r="C38" s="81"/>
      <c r="D38" s="32">
        <v>1</v>
      </c>
      <c r="E38" s="67">
        <v>45326</v>
      </c>
      <c r="F38" s="67">
        <v>45353</v>
      </c>
      <c r="G38" s="28"/>
      <c r="H38" s="28"/>
      <c r="I38" s="5"/>
      <c r="J38" s="5"/>
      <c r="K38" s="5"/>
      <c r="L38" s="5"/>
      <c r="M38" s="5"/>
      <c r="N38" s="5"/>
      <c r="O38" s="5"/>
      <c r="P38" s="5"/>
      <c r="Q38" s="5"/>
      <c r="R38" s="5"/>
      <c r="S38" s="5"/>
      <c r="T38" s="5"/>
      <c r="U38" s="5"/>
      <c r="V38" s="5"/>
      <c r="W38" s="5"/>
      <c r="X38" s="5"/>
      <c r="Y38" s="6"/>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row>
    <row r="39" spans="1:106" s="1" customFormat="1" ht="24.75" customHeight="1" thickBot="1" x14ac:dyDescent="0.3">
      <c r="A39" s="8"/>
      <c r="B39" s="14" t="s">
        <v>87</v>
      </c>
      <c r="C39" s="81"/>
      <c r="D39" s="32">
        <v>1</v>
      </c>
      <c r="E39" s="67">
        <v>45340</v>
      </c>
      <c r="F39" s="67">
        <v>45360</v>
      </c>
      <c r="G39" s="28"/>
      <c r="H39" s="28">
        <f t="shared" si="37"/>
        <v>21</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row>
    <row r="40" spans="1:106" s="1" customFormat="1" ht="24.75" customHeight="1" thickBot="1" x14ac:dyDescent="0.3">
      <c r="A40" s="8" t="s">
        <v>10</v>
      </c>
      <c r="B40" s="33" t="s">
        <v>62</v>
      </c>
      <c r="C40" s="82" t="s">
        <v>86</v>
      </c>
      <c r="D40" s="34">
        <f>AVERAGE(D41:D42)</f>
        <v>1</v>
      </c>
      <c r="E40" s="68"/>
      <c r="F40" s="69">
        <v>45360</v>
      </c>
      <c r="G40" s="28"/>
      <c r="H40" s="28" t="str">
        <f t="shared" si="37"/>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row>
    <row r="41" spans="1:106" s="1" customFormat="1" ht="24.75" customHeight="1" thickBot="1" x14ac:dyDescent="0.3">
      <c r="A41" s="8"/>
      <c r="B41" s="15" t="s">
        <v>65</v>
      </c>
      <c r="C41" s="83"/>
      <c r="D41" s="35">
        <v>1</v>
      </c>
      <c r="E41" s="70"/>
      <c r="F41" s="70">
        <v>45311</v>
      </c>
      <c r="G41" s="28"/>
      <c r="H41" s="28" t="str">
        <f t="shared" si="37"/>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row>
    <row r="42" spans="1:106" s="1" customFormat="1" ht="24.75" customHeight="1" thickBot="1" x14ac:dyDescent="0.3">
      <c r="A42" s="8"/>
      <c r="B42" s="15" t="s">
        <v>67</v>
      </c>
      <c r="C42" s="83" t="s">
        <v>93</v>
      </c>
      <c r="D42" s="35">
        <v>1</v>
      </c>
      <c r="E42" s="70"/>
      <c r="F42" s="70">
        <v>45368</v>
      </c>
      <c r="G42" s="28"/>
      <c r="H42" s="28" t="str">
        <f t="shared" si="37"/>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row>
    <row r="43" spans="1:106" s="1" customFormat="1" ht="24.75" customHeight="1" thickBot="1" x14ac:dyDescent="0.3">
      <c r="A43" s="9" t="s">
        <v>6</v>
      </c>
      <c r="B43" s="26" t="s">
        <v>68</v>
      </c>
      <c r="C43" s="78" t="s">
        <v>41</v>
      </c>
      <c r="D43" s="27">
        <f>AVERAGE(D44:D46)</f>
        <v>1</v>
      </c>
      <c r="E43" s="62"/>
      <c r="F43" s="63">
        <v>45360</v>
      </c>
      <c r="G43" s="28"/>
      <c r="H43" s="28" t="str">
        <f t="shared" si="37"/>
        <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row>
    <row r="44" spans="1:106" s="1" customFormat="1" ht="24.75" customHeight="1" thickBot="1" x14ac:dyDescent="0.3">
      <c r="A44" s="9" t="s">
        <v>7</v>
      </c>
      <c r="B44" s="13" t="s">
        <v>63</v>
      </c>
      <c r="C44" s="79" t="s">
        <v>41</v>
      </c>
      <c r="D44" s="29">
        <v>1</v>
      </c>
      <c r="E44" s="64"/>
      <c r="F44" s="64"/>
      <c r="G44" s="28"/>
      <c r="H44" s="28" t="str">
        <f t="shared" si="37"/>
        <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row>
    <row r="45" spans="1:106" s="1" customFormat="1" ht="24.75" customHeight="1" thickBot="1" x14ac:dyDescent="0.3">
      <c r="A45" s="8"/>
      <c r="B45" s="13" t="s">
        <v>64</v>
      </c>
      <c r="C45" s="79" t="s">
        <v>41</v>
      </c>
      <c r="D45" s="29">
        <v>1</v>
      </c>
      <c r="E45" s="64">
        <v>45261</v>
      </c>
      <c r="F45" s="64">
        <v>45368</v>
      </c>
      <c r="G45" s="28"/>
      <c r="H45" s="28">
        <f t="shared" si="37"/>
        <v>108</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row>
    <row r="46" spans="1:106" s="1" customFormat="1" ht="24.75" customHeight="1" thickBot="1" x14ac:dyDescent="0.3">
      <c r="A46" s="8"/>
      <c r="B46" s="13" t="s">
        <v>66</v>
      </c>
      <c r="C46" s="79" t="s">
        <v>41</v>
      </c>
      <c r="D46" s="29">
        <v>1</v>
      </c>
      <c r="E46" s="64">
        <v>45360</v>
      </c>
      <c r="F46" s="64">
        <v>45368</v>
      </c>
      <c r="G46" s="28"/>
      <c r="H46" s="28">
        <f t="shared" si="37"/>
        <v>9</v>
      </c>
      <c r="I46" s="5"/>
      <c r="J46" s="5"/>
      <c r="K46" s="5"/>
      <c r="L46" s="5"/>
      <c r="M46" s="5"/>
      <c r="N46" s="5"/>
      <c r="O46" s="5"/>
      <c r="P46" s="5"/>
      <c r="Q46" s="5"/>
      <c r="R46" s="5"/>
      <c r="S46" s="5"/>
      <c r="T46" s="5"/>
      <c r="U46" s="5"/>
      <c r="V46" s="5"/>
      <c r="W46" s="5"/>
      <c r="X46" s="5"/>
      <c r="Y46" s="6"/>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row>
    <row r="47" spans="1:106" s="1" customFormat="1" ht="24.75" customHeight="1" thickBot="1" x14ac:dyDescent="0.3">
      <c r="A47" s="9" t="s">
        <v>9</v>
      </c>
      <c r="B47" s="103" t="s">
        <v>69</v>
      </c>
      <c r="C47" s="80" t="s">
        <v>41</v>
      </c>
      <c r="D47" s="31">
        <f>AVERAGE(D48:D51)</f>
        <v>1</v>
      </c>
      <c r="E47" s="66">
        <f>MAX(E48:E51)</f>
        <v>45359</v>
      </c>
      <c r="F47" s="66">
        <f>MAX(F48:F51)</f>
        <v>45361</v>
      </c>
      <c r="G47" s="28"/>
      <c r="H47" s="28">
        <f t="shared" si="37"/>
        <v>3</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row>
    <row r="48" spans="1:106" s="1" customFormat="1" ht="24.75" customHeight="1" thickBot="1" x14ac:dyDescent="0.3">
      <c r="A48" s="9"/>
      <c r="B48" s="14" t="s">
        <v>70</v>
      </c>
      <c r="C48" s="81" t="s">
        <v>41</v>
      </c>
      <c r="D48" s="32">
        <v>1</v>
      </c>
      <c r="E48" s="67"/>
      <c r="F48" s="67">
        <v>44956</v>
      </c>
      <c r="G48" s="28"/>
      <c r="H48" s="28" t="str">
        <f t="shared" si="37"/>
        <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row>
    <row r="49" spans="1:106" s="1" customFormat="1" ht="24.75" customHeight="1" thickBot="1" x14ac:dyDescent="0.3">
      <c r="A49" s="8"/>
      <c r="B49" s="14" t="s">
        <v>71</v>
      </c>
      <c r="C49" s="81" t="s">
        <v>41</v>
      </c>
      <c r="D49" s="32">
        <v>1</v>
      </c>
      <c r="E49" s="67">
        <v>45275</v>
      </c>
      <c r="F49" s="67">
        <v>45291</v>
      </c>
      <c r="G49" s="28"/>
      <c r="H49" s="28">
        <f t="shared" si="37"/>
        <v>17</v>
      </c>
      <c r="I49" s="5"/>
      <c r="J49" s="5"/>
      <c r="K49" s="5"/>
      <c r="L49" s="5"/>
      <c r="M49" s="5"/>
      <c r="N49" s="5"/>
      <c r="O49" s="5"/>
      <c r="P49" s="5"/>
      <c r="Q49" s="5"/>
      <c r="R49" s="5"/>
      <c r="S49" s="5"/>
      <c r="T49" s="5"/>
      <c r="U49" s="6"/>
      <c r="V49" s="6"/>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row>
    <row r="50" spans="1:106" s="1" customFormat="1" ht="24.75" customHeight="1" thickBot="1" x14ac:dyDescent="0.3">
      <c r="A50" s="8"/>
      <c r="B50" s="14" t="s">
        <v>72</v>
      </c>
      <c r="C50" s="81" t="s">
        <v>41</v>
      </c>
      <c r="D50" s="32">
        <v>1</v>
      </c>
      <c r="E50" s="67">
        <f>F49+1</f>
        <v>45292</v>
      </c>
      <c r="F50" s="67">
        <v>45358</v>
      </c>
      <c r="G50" s="28"/>
      <c r="H50" s="28">
        <f t="shared" si="37"/>
        <v>67</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row>
    <row r="51" spans="1:106" s="1" customFormat="1" ht="24.75" customHeight="1" thickBot="1" x14ac:dyDescent="0.3">
      <c r="A51" s="8"/>
      <c r="B51" s="14" t="s">
        <v>73</v>
      </c>
      <c r="C51" s="81" t="s">
        <v>41</v>
      </c>
      <c r="D51" s="32">
        <v>1</v>
      </c>
      <c r="E51" s="67">
        <v>45359</v>
      </c>
      <c r="F51" s="67">
        <v>45361</v>
      </c>
      <c r="G51" s="28"/>
      <c r="H51" s="28">
        <f t="shared" si="37"/>
        <v>3</v>
      </c>
      <c r="I51" s="5"/>
      <c r="J51" s="5"/>
      <c r="K51" s="5"/>
      <c r="L51" s="5"/>
      <c r="M51" s="5"/>
      <c r="N51" s="5"/>
      <c r="O51" s="5"/>
      <c r="P51" s="5"/>
      <c r="Q51" s="5"/>
      <c r="R51" s="5"/>
      <c r="S51" s="5"/>
      <c r="T51" s="5"/>
      <c r="U51" s="5"/>
      <c r="V51" s="5"/>
      <c r="W51" s="5"/>
      <c r="X51" s="5"/>
      <c r="Y51" s="6"/>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row>
    <row r="52" spans="1:106" s="1" customFormat="1" ht="24.75" customHeight="1" thickBot="1" x14ac:dyDescent="0.3">
      <c r="A52" s="8" t="s">
        <v>10</v>
      </c>
      <c r="B52" s="33" t="s">
        <v>74</v>
      </c>
      <c r="C52" s="82" t="s">
        <v>41</v>
      </c>
      <c r="D52" s="34">
        <f>AVERAGE(D53:D56)</f>
        <v>1</v>
      </c>
      <c r="E52" s="68">
        <f>MAX(E53:E56)</f>
        <v>45261</v>
      </c>
      <c r="F52" s="68">
        <f>MAX(F53:F56)</f>
        <v>45361</v>
      </c>
      <c r="G52" s="28"/>
      <c r="H52" s="28">
        <f t="shared" si="37"/>
        <v>101</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row>
    <row r="53" spans="1:106" s="1" customFormat="1" ht="24.75" customHeight="1" thickBot="1" x14ac:dyDescent="0.3">
      <c r="A53" s="8"/>
      <c r="B53" s="15" t="s">
        <v>70</v>
      </c>
      <c r="C53" s="83"/>
      <c r="D53" s="35">
        <v>1</v>
      </c>
      <c r="E53" s="70"/>
      <c r="F53" s="70"/>
      <c r="G53" s="28"/>
      <c r="H53" s="28" t="str">
        <f t="shared" si="37"/>
        <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row>
    <row r="54" spans="1:106" s="1" customFormat="1" ht="24.75" customHeight="1" thickBot="1" x14ac:dyDescent="0.3">
      <c r="A54" s="8"/>
      <c r="B54" s="15" t="s">
        <v>71</v>
      </c>
      <c r="C54" s="83"/>
      <c r="D54" s="35">
        <v>1</v>
      </c>
      <c r="E54" s="70"/>
      <c r="F54" s="70"/>
      <c r="G54" s="28"/>
      <c r="H54" s="28" t="str">
        <f t="shared" si="37"/>
        <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row>
    <row r="55" spans="1:106" s="1" customFormat="1" ht="24.75" customHeight="1" thickBot="1" x14ac:dyDescent="0.3">
      <c r="A55" s="8"/>
      <c r="B55" s="15" t="s">
        <v>72</v>
      </c>
      <c r="C55" s="83"/>
      <c r="D55" s="35">
        <v>1</v>
      </c>
      <c r="E55" s="70">
        <v>45261</v>
      </c>
      <c r="F55" s="70">
        <v>45311</v>
      </c>
      <c r="G55" s="28"/>
      <c r="H55" s="28">
        <f t="shared" si="37"/>
        <v>51</v>
      </c>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row>
    <row r="56" spans="1:106" s="1" customFormat="1" ht="24.75" customHeight="1" thickBot="1" x14ac:dyDescent="0.3">
      <c r="A56" s="8"/>
      <c r="B56" s="15" t="s">
        <v>73</v>
      </c>
      <c r="C56" s="83" t="s">
        <v>90</v>
      </c>
      <c r="D56" s="35">
        <v>1</v>
      </c>
      <c r="E56" s="70">
        <v>44927</v>
      </c>
      <c r="F56" s="70">
        <v>45361</v>
      </c>
      <c r="G56" s="28"/>
      <c r="H56" s="28">
        <f t="shared" si="37"/>
        <v>435</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row>
    <row r="57" spans="1:106" s="1" customFormat="1" ht="24.75" customHeight="1" thickBot="1" x14ac:dyDescent="0.3">
      <c r="A57" s="8" t="s">
        <v>10</v>
      </c>
      <c r="B57" s="36" t="s">
        <v>75</v>
      </c>
      <c r="C57" s="84" t="s">
        <v>40</v>
      </c>
      <c r="D57" s="37">
        <f>AVERAGE((D58:D62))</f>
        <v>1</v>
      </c>
      <c r="E57" s="71"/>
      <c r="F57" s="72">
        <f>MAX(F58:F62)</f>
        <v>45353</v>
      </c>
      <c r="G57" s="28"/>
      <c r="H57" s="28" t="str">
        <f t="shared" si="37"/>
        <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row>
    <row r="58" spans="1:106" s="1" customFormat="1" ht="24.75" customHeight="1" thickBot="1" x14ac:dyDescent="0.3">
      <c r="A58" s="8"/>
      <c r="B58" s="16" t="s">
        <v>55</v>
      </c>
      <c r="C58" s="85"/>
      <c r="D58" s="38">
        <v>1</v>
      </c>
      <c r="E58" s="73"/>
      <c r="F58" s="73">
        <v>45337</v>
      </c>
      <c r="G58" s="28"/>
      <c r="H58" s="28" t="str">
        <f t="shared" si="37"/>
        <v/>
      </c>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row>
    <row r="59" spans="1:106" s="1" customFormat="1" ht="24.75" customHeight="1" thickBot="1" x14ac:dyDescent="0.3">
      <c r="A59" s="8"/>
      <c r="B59" s="16" t="s">
        <v>56</v>
      </c>
      <c r="C59" s="85"/>
      <c r="D59" s="38">
        <v>1</v>
      </c>
      <c r="E59" s="73"/>
      <c r="F59" s="73">
        <v>45337</v>
      </c>
      <c r="G59" s="28"/>
      <c r="H59" s="28" t="str">
        <f t="shared" si="37"/>
        <v/>
      </c>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row>
    <row r="60" spans="1:106" s="1" customFormat="1" ht="24.75" customHeight="1" thickBot="1" x14ac:dyDescent="0.3">
      <c r="A60" s="8"/>
      <c r="B60" s="16" t="s">
        <v>57</v>
      </c>
      <c r="C60" s="85"/>
      <c r="D60" s="38">
        <v>1</v>
      </c>
      <c r="E60" s="73"/>
      <c r="F60" s="73">
        <v>45351</v>
      </c>
      <c r="G60" s="28"/>
      <c r="H60" s="28" t="str">
        <f t="shared" si="37"/>
        <v/>
      </c>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row>
    <row r="61" spans="1:106" s="1" customFormat="1" ht="24.75" customHeight="1" thickBot="1" x14ac:dyDescent="0.3">
      <c r="A61" s="8"/>
      <c r="B61" s="16" t="s">
        <v>58</v>
      </c>
      <c r="C61" s="85"/>
      <c r="D61" s="38">
        <v>1</v>
      </c>
      <c r="E61" s="73"/>
      <c r="F61" s="73">
        <v>45351</v>
      </c>
      <c r="G61" s="28"/>
      <c r="H61" s="28" t="str">
        <f t="shared" si="37"/>
        <v/>
      </c>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row>
    <row r="62" spans="1:106" s="1" customFormat="1" ht="24.75" customHeight="1" thickBot="1" x14ac:dyDescent="0.3">
      <c r="A62" s="8"/>
      <c r="B62" s="16" t="s">
        <v>59</v>
      </c>
      <c r="C62" s="85"/>
      <c r="D62" s="38">
        <v>1</v>
      </c>
      <c r="E62" s="73"/>
      <c r="F62" s="73">
        <v>45353</v>
      </c>
      <c r="G62" s="28"/>
      <c r="H62" s="28" t="str">
        <f t="shared" si="37"/>
        <v/>
      </c>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row>
    <row r="63" spans="1:106" s="1" customFormat="1" ht="24.75" customHeight="1" thickBot="1" x14ac:dyDescent="0.3">
      <c r="A63" s="9" t="s">
        <v>6</v>
      </c>
      <c r="B63" s="26" t="s">
        <v>76</v>
      </c>
      <c r="C63" s="78" t="s">
        <v>40</v>
      </c>
      <c r="D63" s="27">
        <f>AVERAGE(D64:D68)</f>
        <v>1</v>
      </c>
      <c r="E63" s="62"/>
      <c r="F63" s="63">
        <f>MAX(F64:F68)</f>
        <v>45360</v>
      </c>
      <c r="G63" s="28"/>
      <c r="H63" s="28" t="str">
        <f t="shared" si="37"/>
        <v/>
      </c>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row>
    <row r="64" spans="1:106" s="1" customFormat="1" ht="24.75" customHeight="1" thickBot="1" x14ac:dyDescent="0.3">
      <c r="A64" s="9" t="s">
        <v>7</v>
      </c>
      <c r="B64" s="13" t="s">
        <v>55</v>
      </c>
      <c r="C64" s="79"/>
      <c r="D64" s="29">
        <v>1</v>
      </c>
      <c r="E64" s="64"/>
      <c r="F64" s="64">
        <v>45337</v>
      </c>
      <c r="G64" s="28"/>
      <c r="H64" s="28" t="str">
        <f t="shared" si="37"/>
        <v/>
      </c>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row>
    <row r="65" spans="1:106" s="1" customFormat="1" ht="24.75" customHeight="1" thickBot="1" x14ac:dyDescent="0.3">
      <c r="A65" s="9" t="s">
        <v>8</v>
      </c>
      <c r="B65" s="13" t="s">
        <v>56</v>
      </c>
      <c r="C65" s="79"/>
      <c r="D65" s="29">
        <v>1</v>
      </c>
      <c r="E65" s="64"/>
      <c r="F65" s="64">
        <v>45344</v>
      </c>
      <c r="G65" s="28"/>
      <c r="H65" s="28" t="str">
        <f t="shared" si="37"/>
        <v/>
      </c>
      <c r="I65" s="5"/>
      <c r="J65" s="5"/>
      <c r="K65" s="5"/>
      <c r="L65" s="5"/>
      <c r="M65" s="5"/>
      <c r="N65" s="5"/>
      <c r="O65" s="5"/>
      <c r="P65" s="5"/>
      <c r="Q65" s="5"/>
      <c r="R65" s="5"/>
      <c r="S65" s="5"/>
      <c r="T65" s="5"/>
      <c r="U65" s="6"/>
      <c r="V65" s="6"/>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row>
    <row r="66" spans="1:106" s="1" customFormat="1" ht="24.75" customHeight="1" thickBot="1" x14ac:dyDescent="0.3">
      <c r="A66" s="9"/>
      <c r="B66" s="13" t="s">
        <v>57</v>
      </c>
      <c r="C66" s="79"/>
      <c r="D66" s="29">
        <v>1</v>
      </c>
      <c r="E66" s="64"/>
      <c r="F66" s="64">
        <v>45351</v>
      </c>
      <c r="G66" s="28"/>
      <c r="H66" s="28"/>
      <c r="I66" s="5"/>
      <c r="J66" s="5"/>
      <c r="K66" s="5"/>
      <c r="L66" s="5"/>
      <c r="M66" s="5"/>
      <c r="N66" s="5"/>
      <c r="O66" s="5"/>
      <c r="P66" s="5"/>
      <c r="Q66" s="5"/>
      <c r="R66" s="5"/>
      <c r="S66" s="5"/>
      <c r="T66" s="5"/>
      <c r="U66" s="6"/>
      <c r="V66" s="6"/>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row>
    <row r="67" spans="1:106" s="1" customFormat="1" ht="24.75" customHeight="1" thickBot="1" x14ac:dyDescent="0.3">
      <c r="A67" s="8"/>
      <c r="B67" s="13" t="s">
        <v>58</v>
      </c>
      <c r="C67" s="79"/>
      <c r="D67" s="29">
        <v>1</v>
      </c>
      <c r="E67" s="64"/>
      <c r="F67" s="64">
        <v>45344</v>
      </c>
      <c r="G67" s="28"/>
      <c r="H67" s="28" t="str">
        <f t="shared" si="37"/>
        <v/>
      </c>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row>
    <row r="68" spans="1:106" s="1" customFormat="1" ht="24.75" customHeight="1" thickBot="1" x14ac:dyDescent="0.3">
      <c r="A68" s="8"/>
      <c r="B68" s="13" t="s">
        <v>59</v>
      </c>
      <c r="C68" s="79" t="s">
        <v>91</v>
      </c>
      <c r="D68" s="29">
        <v>1</v>
      </c>
      <c r="E68" s="64"/>
      <c r="F68" s="64">
        <v>45360</v>
      </c>
      <c r="G68" s="28"/>
      <c r="H68" s="28" t="str">
        <f t="shared" si="37"/>
        <v/>
      </c>
      <c r="I68" s="5"/>
      <c r="J68" s="5"/>
      <c r="K68" s="5"/>
      <c r="L68" s="5"/>
      <c r="M68" s="5"/>
      <c r="N68" s="5"/>
      <c r="O68" s="5"/>
      <c r="P68" s="5"/>
      <c r="Q68" s="5"/>
      <c r="R68" s="5"/>
      <c r="S68" s="5"/>
      <c r="T68" s="5"/>
      <c r="U68" s="5"/>
      <c r="V68" s="5"/>
      <c r="W68" s="5"/>
      <c r="X68" s="5"/>
      <c r="Y68" s="6"/>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row>
    <row r="69" spans="1:106" s="1" customFormat="1" ht="24.75" customHeight="1" thickBot="1" x14ac:dyDescent="0.3">
      <c r="A69" s="9" t="s">
        <v>9</v>
      </c>
      <c r="B69" s="104" t="s">
        <v>80</v>
      </c>
      <c r="C69" s="105" t="s">
        <v>40</v>
      </c>
      <c r="D69" s="106">
        <f>AVERAGE(D70:D74)</f>
        <v>1</v>
      </c>
      <c r="E69" s="107"/>
      <c r="F69" s="107"/>
      <c r="G69" s="28"/>
      <c r="H69" s="28" t="str">
        <f t="shared" si="37"/>
        <v/>
      </c>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row>
    <row r="70" spans="1:106" s="1" customFormat="1" ht="24.75" customHeight="1" thickBot="1" x14ac:dyDescent="0.3">
      <c r="A70" s="9"/>
      <c r="B70" s="14" t="s">
        <v>55</v>
      </c>
      <c r="C70" s="81" t="s">
        <v>40</v>
      </c>
      <c r="D70" s="32">
        <v>1</v>
      </c>
      <c r="E70" s="67">
        <v>45184</v>
      </c>
      <c r="F70" s="67">
        <v>45199</v>
      </c>
      <c r="G70" s="28"/>
      <c r="H70" s="28">
        <f t="shared" si="37"/>
        <v>16</v>
      </c>
      <c r="I70" s="5"/>
      <c r="J70" s="5"/>
      <c r="K70" s="5"/>
      <c r="L70" s="5"/>
      <c r="M70" s="5"/>
      <c r="N70" s="5"/>
      <c r="O70" s="5"/>
      <c r="P70" s="5"/>
      <c r="Q70" s="5"/>
      <c r="R70" s="5"/>
      <c r="S70" s="5"/>
      <c r="T70" s="5"/>
      <c r="U70" s="5"/>
      <c r="V70" s="5"/>
      <c r="W70" s="5"/>
      <c r="X70" s="5"/>
      <c r="Y70" s="5"/>
      <c r="Z70" s="5"/>
      <c r="AA70" s="5"/>
      <c r="AB70" s="5" t="s">
        <v>78</v>
      </c>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row>
    <row r="71" spans="1:106" s="1" customFormat="1" ht="24.75" customHeight="1" thickBot="1" x14ac:dyDescent="0.3">
      <c r="A71" s="8"/>
      <c r="B71" s="14" t="s">
        <v>56</v>
      </c>
      <c r="C71" s="81" t="s">
        <v>40</v>
      </c>
      <c r="D71" s="32">
        <v>1</v>
      </c>
      <c r="E71" s="67">
        <v>45200</v>
      </c>
      <c r="F71" s="67">
        <v>45213</v>
      </c>
      <c r="G71" s="28"/>
      <c r="H71" s="28">
        <f t="shared" si="37"/>
        <v>14</v>
      </c>
      <c r="I71" s="5"/>
      <c r="J71" s="5"/>
      <c r="K71" s="5"/>
      <c r="L71" s="5"/>
      <c r="M71" s="5"/>
      <c r="N71" s="5"/>
      <c r="O71" s="5"/>
      <c r="P71" s="5"/>
      <c r="Q71" s="5"/>
      <c r="R71" s="5"/>
      <c r="S71" s="5"/>
      <c r="T71" s="5"/>
      <c r="U71" s="6"/>
      <c r="V71" s="6"/>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row>
    <row r="72" spans="1:106" s="1" customFormat="1" ht="24.75" customHeight="1" thickBot="1" x14ac:dyDescent="0.3">
      <c r="A72" s="8"/>
      <c r="B72" s="14" t="s">
        <v>57</v>
      </c>
      <c r="C72" s="81" t="s">
        <v>40</v>
      </c>
      <c r="D72" s="32">
        <v>1</v>
      </c>
      <c r="E72" s="67"/>
      <c r="F72" s="67"/>
      <c r="G72" s="28"/>
      <c r="H72" s="28" t="str">
        <f t="shared" si="37"/>
        <v/>
      </c>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row>
    <row r="73" spans="1:106" s="1" customFormat="1" ht="24.75" customHeight="1" thickBot="1" x14ac:dyDescent="0.3">
      <c r="A73" s="8"/>
      <c r="B73" s="14" t="s">
        <v>58</v>
      </c>
      <c r="C73" s="81" t="s">
        <v>40</v>
      </c>
      <c r="D73" s="32">
        <v>1</v>
      </c>
      <c r="E73" s="67"/>
      <c r="F73" s="67"/>
      <c r="G73" s="28"/>
      <c r="H73" s="28" t="str">
        <f t="shared" si="37"/>
        <v/>
      </c>
      <c r="I73" s="5"/>
      <c r="J73" s="5"/>
      <c r="K73" s="5"/>
      <c r="L73" s="5"/>
      <c r="M73" s="5"/>
      <c r="N73" s="5"/>
      <c r="O73" s="5"/>
      <c r="P73" s="5"/>
      <c r="Q73" s="5"/>
      <c r="R73" s="5"/>
      <c r="S73" s="5"/>
      <c r="T73" s="5"/>
      <c r="U73" s="5"/>
      <c r="V73" s="5"/>
      <c r="W73" s="5"/>
      <c r="X73" s="5"/>
      <c r="Y73" s="6"/>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row>
    <row r="74" spans="1:106" s="1" customFormat="1" ht="24.75" customHeight="1" thickBot="1" x14ac:dyDescent="0.3">
      <c r="A74" s="8"/>
      <c r="B74" s="108" t="s">
        <v>59</v>
      </c>
      <c r="C74" s="109" t="s">
        <v>40</v>
      </c>
      <c r="D74" s="110">
        <v>1</v>
      </c>
      <c r="E74" s="111"/>
      <c r="F74" s="111">
        <v>45368</v>
      </c>
      <c r="G74" s="28"/>
      <c r="H74" s="28" t="str">
        <f t="shared" si="37"/>
        <v/>
      </c>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row>
    <row r="75" spans="1:106" s="1" customFormat="1" ht="24.75" customHeight="1" thickBot="1" x14ac:dyDescent="0.3">
      <c r="A75" s="8" t="s">
        <v>10</v>
      </c>
      <c r="B75" s="112" t="s">
        <v>81</v>
      </c>
      <c r="C75" s="113" t="s">
        <v>89</v>
      </c>
      <c r="D75" s="114">
        <f>AVERAGE(D76:D80)</f>
        <v>1</v>
      </c>
      <c r="E75" s="115"/>
      <c r="F75" s="115"/>
      <c r="G75" s="28"/>
      <c r="H75" s="28" t="str">
        <f t="shared" si="37"/>
        <v/>
      </c>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row>
    <row r="76" spans="1:106" s="1" customFormat="1" ht="24.75" customHeight="1" thickBot="1" x14ac:dyDescent="0.3">
      <c r="A76" s="8"/>
      <c r="B76" s="15" t="s">
        <v>55</v>
      </c>
      <c r="C76" s="83"/>
      <c r="D76" s="35">
        <v>1</v>
      </c>
      <c r="E76" s="70">
        <v>45184</v>
      </c>
      <c r="F76" s="70">
        <v>45199</v>
      </c>
      <c r="G76" s="28"/>
      <c r="H76" s="28">
        <f t="shared" si="37"/>
        <v>16</v>
      </c>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row>
    <row r="77" spans="1:106" s="1" customFormat="1" ht="24.75" customHeight="1" thickBot="1" x14ac:dyDescent="0.3">
      <c r="A77" s="8"/>
      <c r="B77" s="15" t="s">
        <v>56</v>
      </c>
      <c r="C77" s="83"/>
      <c r="D77" s="35">
        <v>1</v>
      </c>
      <c r="E77" s="70">
        <v>45200</v>
      </c>
      <c r="F77" s="70">
        <v>45353</v>
      </c>
      <c r="G77" s="28"/>
      <c r="H77" s="28">
        <f t="shared" si="37"/>
        <v>154</v>
      </c>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row>
    <row r="78" spans="1:106" s="1" customFormat="1" ht="24.75" customHeight="1" thickBot="1" x14ac:dyDescent="0.3">
      <c r="A78" s="8"/>
      <c r="B78" s="116" t="s">
        <v>57</v>
      </c>
      <c r="C78" s="117" t="s">
        <v>92</v>
      </c>
      <c r="D78" s="118">
        <v>1</v>
      </c>
      <c r="E78" s="119">
        <f>F77</f>
        <v>45353</v>
      </c>
      <c r="F78" s="119">
        <v>45368</v>
      </c>
      <c r="G78" s="28"/>
      <c r="H78" s="28">
        <f t="shared" si="37"/>
        <v>16</v>
      </c>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row>
    <row r="79" spans="1:106" s="1" customFormat="1" ht="24.75" customHeight="1" thickBot="1" x14ac:dyDescent="0.3">
      <c r="A79" s="8"/>
      <c r="B79" s="116" t="s">
        <v>58</v>
      </c>
      <c r="C79" s="117" t="s">
        <v>92</v>
      </c>
      <c r="D79" s="118">
        <v>1</v>
      </c>
      <c r="E79" s="119">
        <f>F77</f>
        <v>45353</v>
      </c>
      <c r="F79" s="119">
        <v>45368</v>
      </c>
      <c r="G79" s="28"/>
      <c r="H79" s="28">
        <f t="shared" si="37"/>
        <v>16</v>
      </c>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row>
    <row r="80" spans="1:106" s="1" customFormat="1" ht="24.75" customHeight="1" thickBot="1" x14ac:dyDescent="0.3">
      <c r="A80" s="8"/>
      <c r="B80" s="116" t="s">
        <v>59</v>
      </c>
      <c r="C80" s="117" t="s">
        <v>92</v>
      </c>
      <c r="D80" s="118">
        <v>1</v>
      </c>
      <c r="E80" s="119">
        <f>F77</f>
        <v>45353</v>
      </c>
      <c r="F80" s="119">
        <v>45368</v>
      </c>
      <c r="G80" s="28"/>
      <c r="H80" s="28">
        <f t="shared" si="37"/>
        <v>16</v>
      </c>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row>
    <row r="81" spans="1:106" s="1" customFormat="1" ht="24.75" customHeight="1" thickBot="1" x14ac:dyDescent="0.3">
      <c r="A81" s="8" t="s">
        <v>10</v>
      </c>
      <c r="B81" s="36" t="s">
        <v>82</v>
      </c>
      <c r="C81" s="84" t="s">
        <v>41</v>
      </c>
      <c r="D81" s="37">
        <f>AVERAGE(D82:D84)</f>
        <v>1</v>
      </c>
      <c r="E81" s="71"/>
      <c r="F81" s="72">
        <v>45360</v>
      </c>
      <c r="G81" s="28"/>
      <c r="H81" s="28" t="str">
        <f t="shared" si="37"/>
        <v/>
      </c>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row>
    <row r="82" spans="1:106" s="1" customFormat="1" ht="24.75" customHeight="1" thickBot="1" x14ac:dyDescent="0.3">
      <c r="A82" s="8"/>
      <c r="B82" s="16" t="s">
        <v>83</v>
      </c>
      <c r="C82" s="85" t="s">
        <v>41</v>
      </c>
      <c r="D82" s="38">
        <v>1</v>
      </c>
      <c r="E82" s="73">
        <v>45275</v>
      </c>
      <c r="F82" s="73">
        <v>45341</v>
      </c>
      <c r="G82" s="28"/>
      <c r="H82" s="28">
        <f t="shared" si="37"/>
        <v>67</v>
      </c>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row>
    <row r="83" spans="1:106" s="1" customFormat="1" ht="24.75" customHeight="1" thickBot="1" x14ac:dyDescent="0.3">
      <c r="A83" s="8"/>
      <c r="B83" s="16" t="s">
        <v>84</v>
      </c>
      <c r="C83" s="85" t="s">
        <v>41</v>
      </c>
      <c r="D83" s="38">
        <v>1</v>
      </c>
      <c r="E83" s="73">
        <f>F82+1</f>
        <v>45342</v>
      </c>
      <c r="F83" s="73">
        <f>E83+2</f>
        <v>45344</v>
      </c>
      <c r="G83" s="28"/>
      <c r="H83" s="28">
        <f t="shared" si="37"/>
        <v>3</v>
      </c>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row>
    <row r="84" spans="1:106" s="1" customFormat="1" ht="24.75" customHeight="1" thickBot="1" x14ac:dyDescent="0.3">
      <c r="A84" s="8"/>
      <c r="B84" s="16" t="s">
        <v>72</v>
      </c>
      <c r="C84" s="85" t="s">
        <v>41</v>
      </c>
      <c r="D84" s="38">
        <v>1</v>
      </c>
      <c r="E84" s="73">
        <f>F83+1</f>
        <v>45345</v>
      </c>
      <c r="F84" s="73">
        <v>45360</v>
      </c>
      <c r="G84" s="28"/>
      <c r="H84" s="28">
        <f t="shared" si="37"/>
        <v>16</v>
      </c>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row>
    <row r="85" spans="1:106" s="1" customFormat="1" ht="24.75" customHeight="1" thickBot="1" x14ac:dyDescent="0.3">
      <c r="A85" s="8"/>
      <c r="B85" s="16"/>
      <c r="C85" s="85"/>
      <c r="D85" s="38"/>
      <c r="E85" s="73"/>
      <c r="F85" s="73"/>
      <c r="G85" s="28"/>
      <c r="H85" s="28" t="str">
        <f t="shared" si="37"/>
        <v/>
      </c>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row>
    <row r="86" spans="1:106" s="1" customFormat="1" ht="24.75" customHeight="1" thickBot="1" x14ac:dyDescent="0.3">
      <c r="A86" s="8"/>
      <c r="B86" s="16"/>
      <c r="C86" s="85"/>
      <c r="D86" s="38"/>
      <c r="E86" s="73"/>
      <c r="F86" s="73"/>
      <c r="G86" s="28"/>
      <c r="H86" s="28" t="str">
        <f t="shared" si="37"/>
        <v/>
      </c>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row>
    <row r="87" spans="1:106" s="1" customFormat="1" ht="24.75" customHeight="1" thickBot="1" x14ac:dyDescent="0.3">
      <c r="A87" s="9" t="s">
        <v>6</v>
      </c>
      <c r="B87" s="26"/>
      <c r="C87" s="78"/>
      <c r="D87" s="27"/>
      <c r="E87" s="62"/>
      <c r="F87" s="63"/>
      <c r="G87" s="28"/>
      <c r="H87" s="28" t="str">
        <f t="shared" si="37"/>
        <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row>
    <row r="88" spans="1:106" s="1" customFormat="1" ht="24.75" customHeight="1" thickBot="1" x14ac:dyDescent="0.3">
      <c r="A88" s="9" t="s">
        <v>7</v>
      </c>
      <c r="B88" s="13"/>
      <c r="C88" s="79"/>
      <c r="D88" s="29"/>
      <c r="E88" s="64"/>
      <c r="F88" s="64"/>
      <c r="G88" s="28"/>
      <c r="H88" s="28" t="str">
        <f t="shared" si="37"/>
        <v/>
      </c>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row>
    <row r="89" spans="1:106" s="1" customFormat="1" ht="24.75" customHeight="1" thickBot="1" x14ac:dyDescent="0.3">
      <c r="A89" s="9" t="s">
        <v>8</v>
      </c>
      <c r="B89" s="13"/>
      <c r="C89" s="79"/>
      <c r="D89" s="29"/>
      <c r="E89" s="64"/>
      <c r="F89" s="64"/>
      <c r="G89" s="28"/>
      <c r="H89" s="28" t="str">
        <f t="shared" si="37"/>
        <v/>
      </c>
      <c r="I89" s="5"/>
      <c r="J89" s="5"/>
      <c r="K89" s="5"/>
      <c r="L89" s="5"/>
      <c r="M89" s="5"/>
      <c r="N89" s="5"/>
      <c r="O89" s="5"/>
      <c r="P89" s="5"/>
      <c r="Q89" s="5"/>
      <c r="R89" s="5"/>
      <c r="S89" s="5"/>
      <c r="T89" s="5"/>
      <c r="U89" s="6"/>
      <c r="V89" s="6"/>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row>
    <row r="90" spans="1:106" s="1" customFormat="1" ht="24.75" customHeight="1" thickBot="1" x14ac:dyDescent="0.3">
      <c r="A90" s="9"/>
      <c r="B90" s="13"/>
      <c r="C90" s="79"/>
      <c r="D90" s="29"/>
      <c r="E90" s="64"/>
      <c r="F90" s="64"/>
      <c r="G90" s="28"/>
      <c r="H90" s="28"/>
      <c r="I90" s="5"/>
      <c r="J90" s="5"/>
      <c r="K90" s="5"/>
      <c r="L90" s="5"/>
      <c r="M90" s="5"/>
      <c r="N90" s="5"/>
      <c r="O90" s="5"/>
      <c r="P90" s="5"/>
      <c r="Q90" s="5"/>
      <c r="R90" s="5"/>
      <c r="S90" s="5"/>
      <c r="T90" s="5"/>
      <c r="U90" s="6"/>
      <c r="V90" s="6"/>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row>
    <row r="91" spans="1:106" s="1" customFormat="1" ht="24.75" customHeight="1" thickBot="1" x14ac:dyDescent="0.3">
      <c r="A91" s="8"/>
      <c r="B91" s="13"/>
      <c r="C91" s="79"/>
      <c r="D91" s="29"/>
      <c r="E91" s="64"/>
      <c r="F91" s="64"/>
      <c r="G91" s="28"/>
      <c r="H91" s="28" t="str">
        <f t="shared" si="37"/>
        <v/>
      </c>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row>
    <row r="92" spans="1:106" s="1" customFormat="1" ht="24.75" customHeight="1" thickBot="1" x14ac:dyDescent="0.3">
      <c r="A92" s="8"/>
      <c r="B92" s="13"/>
      <c r="C92" s="79"/>
      <c r="D92" s="29"/>
      <c r="E92" s="64"/>
      <c r="F92" s="64"/>
      <c r="G92" s="28"/>
      <c r="H92" s="28" t="str">
        <f t="shared" si="37"/>
        <v/>
      </c>
      <c r="I92" s="5"/>
      <c r="J92" s="5"/>
      <c r="K92" s="5"/>
      <c r="L92" s="5"/>
      <c r="M92" s="5"/>
      <c r="N92" s="5"/>
      <c r="O92" s="5"/>
      <c r="P92" s="5"/>
      <c r="Q92" s="5"/>
      <c r="R92" s="5"/>
      <c r="S92" s="5"/>
      <c r="T92" s="5"/>
      <c r="U92" s="5"/>
      <c r="V92" s="5"/>
      <c r="W92" s="5"/>
      <c r="X92" s="5"/>
      <c r="Y92" s="6"/>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row>
    <row r="93" spans="1:106" s="1" customFormat="1" ht="30" customHeight="1" thickBot="1" x14ac:dyDescent="0.3">
      <c r="A93" s="8" t="s">
        <v>11</v>
      </c>
      <c r="B93" s="17"/>
      <c r="C93" s="86"/>
      <c r="D93" s="39"/>
      <c r="E93" s="56"/>
      <c r="F93" s="56"/>
      <c r="G93" s="28"/>
      <c r="H93" s="28" t="str">
        <f t="shared" si="37"/>
        <v/>
      </c>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row>
    <row r="94" spans="1:106" s="1" customFormat="1" ht="30" customHeight="1" thickBot="1" x14ac:dyDescent="0.3">
      <c r="A94" s="9" t="s">
        <v>12</v>
      </c>
      <c r="B94" s="40" t="s">
        <v>14</v>
      </c>
      <c r="C94" s="87"/>
      <c r="D94" s="41"/>
      <c r="E94" s="57"/>
      <c r="F94" s="58"/>
      <c r="G94" s="42"/>
      <c r="H94" s="42" t="str">
        <f t="shared" si="37"/>
        <v/>
      </c>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row>
    <row r="95" spans="1:106" ht="30" customHeight="1" x14ac:dyDescent="0.25">
      <c r="G95" s="3"/>
    </row>
    <row r="96" spans="1:106" ht="30" customHeight="1" x14ac:dyDescent="0.25">
      <c r="C96" s="88"/>
      <c r="F96" s="43"/>
    </row>
    <row r="97" spans="3:3" ht="30" customHeight="1" x14ac:dyDescent="0.25">
      <c r="C97" s="89"/>
    </row>
  </sheetData>
  <autoFilter ref="A6:DB84" xr:uid="{00000000-0001-0000-0000-000000000000}"/>
  <mergeCells count="17">
    <mergeCell ref="C3:D3"/>
    <mergeCell ref="C4:D4"/>
    <mergeCell ref="AK4:AQ4"/>
    <mergeCell ref="AR4:AX4"/>
    <mergeCell ref="AY4:BE4"/>
    <mergeCell ref="BF4:BL4"/>
    <mergeCell ref="E3:F3"/>
    <mergeCell ref="I4:O4"/>
    <mergeCell ref="P4:V4"/>
    <mergeCell ref="W4:AC4"/>
    <mergeCell ref="AD4:AJ4"/>
    <mergeCell ref="CV4:DB4"/>
    <mergeCell ref="BM4:BS4"/>
    <mergeCell ref="BT4:BZ4"/>
    <mergeCell ref="CA4:CG4"/>
    <mergeCell ref="CH4:CN4"/>
    <mergeCell ref="CO4:CU4"/>
  </mergeCells>
  <phoneticPr fontId="28"/>
  <conditionalFormatting sqref="D7:D9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94 BM5:BR94 BT5:CT94 CV5:DA94">
    <cfRule type="expression" dxfId="4" priority="42">
      <formula>AND(TODAY()&gt;=I$5,TODAY()&lt;J$5)</formula>
    </cfRule>
  </conditionalFormatting>
  <conditionalFormatting sqref="I7:BK94 BM7:BR94 BT7:CT94 CV7:DA94">
    <cfRule type="expression" dxfId="3" priority="37" stopIfTrue="1">
      <formula>AND(タスク_終了&gt;=I$5,タスク_開始&lt;J$5)</formula>
    </cfRule>
  </conditionalFormatting>
  <conditionalFormatting sqref="I7:DB94">
    <cfRule type="expression" dxfId="2" priority="36">
      <formula>AND(タスク_開始&lt;=I$5,ROUNDDOWN((タスク_終了-タスク_開始+1)*タスク_進捗状況,0)+タスク_開始-1&gt;=I$5)</formula>
    </cfRule>
  </conditionalFormatting>
  <conditionalFormatting sqref="BL5:BL94 BS5:BS94 CU5:CU94 DB5:DB94">
    <cfRule type="expression" dxfId="1" priority="44">
      <formula>AND(TODAY()&gt;=BL$5,TODAY()&lt;DC$5)</formula>
    </cfRule>
  </conditionalFormatting>
  <conditionalFormatting sqref="BL7:BL94 BS7:BS94 CU7:CU94 DB7:DB94">
    <cfRule type="expression" dxfId="0" priority="48" stopIfTrue="1">
      <formula>AND(タスク_終了&gt;=BL$5,タスク_開始&lt;DC$5)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93"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ColWidth="9" defaultRowHeight="14.25" x14ac:dyDescent="0.25"/>
  <cols>
    <col min="1" max="1" width="87" style="44" customWidth="1"/>
    <col min="2" max="16384" width="9" style="45"/>
  </cols>
  <sheetData>
    <row r="1" spans="1:2" ht="46.5" customHeight="1" x14ac:dyDescent="0.25"/>
    <row r="2" spans="1:2" s="47" customFormat="1" ht="16.5" x14ac:dyDescent="0.25">
      <c r="A2" s="46" t="s">
        <v>20</v>
      </c>
      <c r="B2" s="46"/>
    </row>
    <row r="3" spans="1:2" s="50" customFormat="1" ht="27" customHeight="1" x14ac:dyDescent="0.25">
      <c r="A3" s="48" t="s">
        <v>21</v>
      </c>
      <c r="B3" s="49"/>
    </row>
    <row r="4" spans="1:2" s="52" customFormat="1" ht="28.5" x14ac:dyDescent="0.45">
      <c r="A4" s="51" t="s">
        <v>22</v>
      </c>
    </row>
    <row r="5" spans="1:2" ht="60" customHeight="1" x14ac:dyDescent="0.25">
      <c r="A5" s="53" t="s">
        <v>23</v>
      </c>
    </row>
    <row r="6" spans="1:2" ht="26.25" customHeight="1" x14ac:dyDescent="0.25">
      <c r="A6" s="51" t="s">
        <v>24</v>
      </c>
    </row>
    <row r="7" spans="1:2" s="44" customFormat="1" ht="204.95" customHeight="1" x14ac:dyDescent="0.25">
      <c r="A7" s="54" t="s">
        <v>35</v>
      </c>
    </row>
    <row r="8" spans="1:2" s="52" customFormat="1" ht="28.5" x14ac:dyDescent="0.45">
      <c r="A8" s="51" t="s">
        <v>25</v>
      </c>
    </row>
    <row r="9" spans="1:2" ht="47.25" x14ac:dyDescent="0.25">
      <c r="A9" s="53" t="s">
        <v>26</v>
      </c>
    </row>
    <row r="10" spans="1:2" s="44" customFormat="1" ht="27.95" customHeight="1" x14ac:dyDescent="0.25">
      <c r="A10" s="55" t="s">
        <v>27</v>
      </c>
    </row>
    <row r="11" spans="1:2" s="52" customFormat="1" ht="28.5" x14ac:dyDescent="0.45">
      <c r="A11" s="51" t="s">
        <v>28</v>
      </c>
    </row>
    <row r="12" spans="1:2" ht="31.5" x14ac:dyDescent="0.25">
      <c r="A12" s="53" t="s">
        <v>29</v>
      </c>
    </row>
    <row r="13" spans="1:2" s="44" customFormat="1" ht="27.95" customHeight="1" x14ac:dyDescent="0.25">
      <c r="A13" s="55" t="s">
        <v>30</v>
      </c>
    </row>
    <row r="14" spans="1:2" s="52" customFormat="1" ht="28.5" x14ac:dyDescent="0.45">
      <c r="A14" s="51" t="s">
        <v>31</v>
      </c>
    </row>
    <row r="15" spans="1:2" ht="64.5" customHeight="1" x14ac:dyDescent="0.25">
      <c r="A15" s="53" t="s">
        <v>32</v>
      </c>
    </row>
    <row r="16" spans="1:2" ht="47.25" x14ac:dyDescent="0.25">
      <c r="A16" s="53" t="s">
        <v>33</v>
      </c>
    </row>
  </sheetData>
  <phoneticPr fontId="28"/>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2024-03-21T13:31:29Z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