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4653\Desktop\"/>
    </mc:Choice>
  </mc:AlternateContent>
  <xr:revisionPtr revIDLastSave="0" documentId="13_ncr:1_{A02B652B-EAA9-442E-B204-74EAA23405E0}" xr6:coauthVersionLast="46" xr6:coauthVersionMax="46" xr10:uidLastSave="{00000000-0000-0000-0000-000000000000}"/>
  <bookViews>
    <workbookView xWindow="28680" yWindow="-120" windowWidth="29040" windowHeight="17640" activeTab="1" xr2:uid="{9121A17E-34CA-4412-A630-293837EE891C}"/>
  </bookViews>
  <sheets>
    <sheet name="Übersicht Ergebnisse" sheetId="1" r:id="rId1"/>
    <sheet name="IRI" sheetId="2" r:id="rId2"/>
    <sheet name="EQ" sheetId="3" r:id="rId3"/>
    <sheet name="TEQ" sheetId="4" r:id="rId4"/>
    <sheet name="PES" sheetId="5" r:id="rId5"/>
    <sheet name="AQ" sheetId="6" r:id="rId6"/>
    <sheet name="SD-3" sheetId="7" r:id="rId7"/>
  </sheets>
  <externalReferences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7" i="1" l="1"/>
  <c r="AA16" i="1"/>
  <c r="AA15" i="1"/>
  <c r="T23" i="1" l="1"/>
  <c r="T24" i="1"/>
  <c r="T28" i="1"/>
  <c r="T27" i="1"/>
  <c r="T25" i="1"/>
  <c r="T26" i="1"/>
  <c r="T29" i="1"/>
  <c r="T30" i="1"/>
  <c r="T22" i="1"/>
  <c r="S23" i="1"/>
  <c r="S24" i="1"/>
  <c r="S28" i="1"/>
  <c r="S27" i="1"/>
  <c r="S25" i="1"/>
  <c r="S26" i="1"/>
  <c r="S29" i="1"/>
  <c r="S30" i="1"/>
  <c r="R23" i="1"/>
  <c r="R24" i="1"/>
  <c r="R28" i="1"/>
  <c r="R27" i="1"/>
  <c r="R25" i="1"/>
  <c r="R26" i="1"/>
  <c r="R29" i="1"/>
  <c r="R30" i="1"/>
  <c r="Q23" i="1"/>
  <c r="Q24" i="1"/>
  <c r="Q28" i="1"/>
  <c r="Q27" i="1"/>
  <c r="Q25" i="1"/>
  <c r="Q26" i="1"/>
  <c r="Q29" i="1"/>
  <c r="Q30" i="1"/>
  <c r="R22" i="1"/>
  <c r="S22" i="1"/>
  <c r="Q22" i="1"/>
  <c r="P23" i="1"/>
  <c r="P24" i="1"/>
  <c r="P28" i="1"/>
  <c r="P27" i="1"/>
  <c r="P25" i="1"/>
  <c r="P26" i="1"/>
  <c r="P29" i="1"/>
  <c r="P30" i="1"/>
  <c r="P22" i="1"/>
  <c r="N23" i="1"/>
  <c r="N24" i="1"/>
  <c r="N28" i="1"/>
  <c r="N27" i="1"/>
  <c r="N25" i="1"/>
  <c r="N26" i="1"/>
  <c r="N29" i="1"/>
  <c r="N30" i="1"/>
  <c r="M23" i="1"/>
  <c r="M24" i="1"/>
  <c r="M28" i="1"/>
  <c r="M27" i="1"/>
  <c r="M25" i="1"/>
  <c r="M26" i="1"/>
  <c r="M29" i="1"/>
  <c r="M30" i="1"/>
  <c r="L23" i="1"/>
  <c r="L24" i="1"/>
  <c r="L28" i="1"/>
  <c r="L27" i="1"/>
  <c r="L25" i="1"/>
  <c r="L26" i="1"/>
  <c r="L29" i="1"/>
  <c r="L30" i="1"/>
  <c r="L22" i="1"/>
  <c r="M22" i="1"/>
  <c r="N22" i="1"/>
  <c r="K23" i="1"/>
  <c r="K24" i="1"/>
  <c r="K28" i="1"/>
  <c r="K27" i="1"/>
  <c r="K25" i="1"/>
  <c r="K26" i="1"/>
  <c r="K29" i="1"/>
  <c r="K30" i="1"/>
  <c r="K22" i="1"/>
  <c r="J23" i="1"/>
  <c r="J24" i="1"/>
  <c r="J28" i="1"/>
  <c r="J27" i="1"/>
  <c r="J25" i="1"/>
  <c r="J26" i="1"/>
  <c r="J29" i="1"/>
  <c r="J30" i="1"/>
  <c r="J22" i="1"/>
  <c r="G23" i="1"/>
  <c r="G24" i="1"/>
  <c r="G28" i="1"/>
  <c r="G27" i="1"/>
  <c r="G25" i="1"/>
  <c r="G26" i="1"/>
  <c r="G29" i="1"/>
  <c r="G30" i="1"/>
  <c r="G22" i="1"/>
  <c r="F23" i="1"/>
  <c r="F24" i="1"/>
  <c r="F28" i="1"/>
  <c r="F27" i="1"/>
  <c r="F25" i="1"/>
  <c r="F26" i="1"/>
  <c r="F22" i="1"/>
  <c r="E23" i="1"/>
  <c r="E24" i="1"/>
  <c r="E28" i="1"/>
  <c r="E27" i="1"/>
  <c r="E25" i="1"/>
  <c r="E26" i="1"/>
  <c r="E29" i="1"/>
  <c r="E30" i="1"/>
  <c r="D23" i="1"/>
  <c r="D24" i="1"/>
  <c r="D28" i="1"/>
  <c r="D27" i="1"/>
  <c r="D25" i="1"/>
  <c r="D26" i="1"/>
  <c r="D29" i="1"/>
  <c r="D30" i="1"/>
  <c r="C23" i="1"/>
  <c r="C24" i="1"/>
  <c r="C28" i="1"/>
  <c r="C27" i="1"/>
  <c r="C25" i="1"/>
  <c r="C26" i="1"/>
  <c r="C29" i="1"/>
  <c r="C30" i="1"/>
  <c r="D22" i="1"/>
  <c r="E22" i="1"/>
  <c r="C22" i="1"/>
  <c r="B23" i="1"/>
  <c r="B24" i="1"/>
  <c r="B28" i="1"/>
  <c r="B27" i="1"/>
  <c r="B25" i="1"/>
  <c r="B26" i="1"/>
  <c r="B29" i="1"/>
  <c r="B30" i="1"/>
  <c r="B22" i="1"/>
  <c r="O14" i="1"/>
  <c r="F14" i="1"/>
  <c r="F30" i="1" s="1"/>
  <c r="O13" i="1"/>
  <c r="F13" i="1"/>
  <c r="F29" i="1" s="1"/>
</calcChain>
</file>

<file path=xl/sharedStrings.xml><?xml version="1.0" encoding="utf-8"?>
<sst xmlns="http://schemas.openxmlformats.org/spreadsheetml/2006/main" count="195" uniqueCount="64">
  <si>
    <t>IRI</t>
  </si>
  <si>
    <t>EQ</t>
  </si>
  <si>
    <t>Toronto</t>
  </si>
  <si>
    <t>Perth</t>
  </si>
  <si>
    <t>AQ</t>
  </si>
  <si>
    <t>Dark Triad</t>
  </si>
  <si>
    <t>FS</t>
  </si>
  <si>
    <t>EC</t>
  </si>
  <si>
    <t>PT</t>
  </si>
  <si>
    <t>PD</t>
  </si>
  <si>
    <t>+</t>
  </si>
  <si>
    <t>-</t>
  </si>
  <si>
    <t>NCE</t>
  </si>
  <si>
    <t>PCE</t>
  </si>
  <si>
    <t>NAE</t>
  </si>
  <si>
    <t>PAE</t>
  </si>
  <si>
    <t>Ma</t>
  </si>
  <si>
    <t>Narc</t>
  </si>
  <si>
    <t>Psy</t>
  </si>
  <si>
    <t>Siri / Alexa</t>
  </si>
  <si>
    <t>GPT-2</t>
  </si>
  <si>
    <t>GPT-3 davinci</t>
  </si>
  <si>
    <t>GPT-3.5 text-davinci-003</t>
  </si>
  <si>
    <t>GPT-3.5</t>
  </si>
  <si>
    <t>GPT-4</t>
  </si>
  <si>
    <t>Llama 2</t>
  </si>
  <si>
    <t>PaLM 2</t>
  </si>
  <si>
    <t>Pythia 2.8b</t>
  </si>
  <si>
    <t>Dolly 3b</t>
  </si>
  <si>
    <t>ChatGPT ALT</t>
  </si>
  <si>
    <t>Weiblich</t>
  </si>
  <si>
    <t>Männlich</t>
  </si>
  <si>
    <t>Fantasy</t>
  </si>
  <si>
    <t>Perspective Taking</t>
  </si>
  <si>
    <t>Empathic Concern</t>
  </si>
  <si>
    <t>Personal Distress</t>
  </si>
  <si>
    <t>TEQ</t>
  </si>
  <si>
    <t>PES</t>
  </si>
  <si>
    <t>weiblich</t>
  </si>
  <si>
    <t>AQ:</t>
  </si>
  <si>
    <t>GPT alt</t>
  </si>
  <si>
    <t>Machiavellianis</t>
  </si>
  <si>
    <t>Narcissism</t>
  </si>
  <si>
    <t>Psychopath</t>
  </si>
  <si>
    <t>männlich</t>
  </si>
  <si>
    <t>%</t>
  </si>
  <si>
    <t>Empathetic Concern</t>
  </si>
  <si>
    <t>Negative Common Empathy</t>
  </si>
  <si>
    <t>Positive Common Empathy</t>
  </si>
  <si>
    <t>Negative Affective Empathy</t>
  </si>
  <si>
    <t>Positive Affective Empathy</t>
  </si>
  <si>
    <t xml:space="preserve"> </t>
  </si>
  <si>
    <t>Score in Prozent</t>
  </si>
  <si>
    <t>Gesamt</t>
  </si>
  <si>
    <t>IRI Score</t>
  </si>
  <si>
    <t>EQ Score</t>
  </si>
  <si>
    <t>TEQ Score</t>
  </si>
  <si>
    <t>PES Score</t>
  </si>
  <si>
    <t>AQ Score</t>
  </si>
  <si>
    <t>SD-3 Score</t>
  </si>
  <si>
    <t>Score</t>
  </si>
  <si>
    <t>Pythia</t>
  </si>
  <si>
    <t>Dolly 2.0</t>
  </si>
  <si>
    <t>GPT Quartal 1, Jahr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</si>
</sst>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6" xfId="0" applyBorder="1"/>
    <xf numFmtId="0" fontId="0" fillId="0" borderId="7" xfId="0" applyBorder="1"/>
    <xf numFmtId="0" fontId="3" fillId="0" borderId="1" xfId="0" applyFont="1" applyBorder="1" applyAlignment="1">
      <alignment vertical="top"/>
    </xf>
    <xf numFmtId="0" fontId="1" fillId="0" borderId="5" xfId="0" applyFont="1" applyBorder="1"/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 applyAlignment="1">
      <alignment wrapText="1"/>
    </xf>
    <xf numFmtId="0" fontId="2" fillId="0" borderId="9" xfId="0" applyFont="1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/>
    <xf numFmtId="0" fontId="0" fillId="0" borderId="11" xfId="0" applyBorder="1"/>
    <xf numFmtId="2" fontId="0" fillId="0" borderId="0" xfId="0" applyNumberFormat="1"/>
    <xf numFmtId="0" fontId="1" fillId="0" borderId="9" xfId="0" applyFont="1" applyBorder="1" applyAlignment="1">
      <alignment wrapText="1"/>
    </xf>
    <xf numFmtId="0" fontId="1" fillId="4" borderId="0" xfId="0" applyFont="1" applyFill="1"/>
    <xf numFmtId="0" fontId="0" fillId="4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4" fillId="5" borderId="1" xfId="0" applyFont="1" applyFill="1" applyBorder="1"/>
    <xf numFmtId="0" fontId="4" fillId="5" borderId="6" xfId="0" applyFont="1" applyFill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[1]IRI!$D$3</c:f>
              <c:strCache>
                <c:ptCount val="1"/>
                <c:pt idx="0">
                  <c:v>Weiblich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invertIfNegative val="0"/>
          <c:cat>
            <c:strRef>
              <c:f>'Übersicht Ergebnisse'!$B$2:$E$2</c:f>
              <c:strCache>
                <c:ptCount val="4"/>
                <c:pt idx="0">
                  <c:v>Fantasy</c:v>
                </c:pt>
                <c:pt idx="1">
                  <c:v>Empathetic Concern</c:v>
                </c:pt>
                <c:pt idx="2">
                  <c:v>Perspective Taking</c:v>
                </c:pt>
                <c:pt idx="3">
                  <c:v>Personal Distress</c:v>
                </c:pt>
              </c:strCache>
            </c:strRef>
          </c:cat>
          <c:val>
            <c:numRef>
              <c:f>'Übersicht Ergebnisse'!$B$13:$E$13</c:f>
              <c:numCache>
                <c:formatCode>General</c:formatCode>
                <c:ptCount val="4"/>
                <c:pt idx="0">
                  <c:v>19</c:v>
                </c:pt>
                <c:pt idx="1">
                  <c:v>22</c:v>
                </c:pt>
                <c:pt idx="2">
                  <c:v>18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E-4EFC-A45B-F29748ADBBE6}"/>
            </c:ext>
          </c:extLst>
        </c:ser>
        <c:ser>
          <c:idx val="6"/>
          <c:order val="1"/>
          <c:tx>
            <c:strRef>
              <c:f>'Übersicht Ergebnisse'!$A$14</c:f>
              <c:strCache>
                <c:ptCount val="1"/>
                <c:pt idx="0">
                  <c:v>männlich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cat>
            <c:strRef>
              <c:f>'Übersicht Ergebnisse'!$B$2:$E$2</c:f>
              <c:strCache>
                <c:ptCount val="4"/>
                <c:pt idx="0">
                  <c:v>Fantasy</c:v>
                </c:pt>
                <c:pt idx="1">
                  <c:v>Empathetic Concern</c:v>
                </c:pt>
                <c:pt idx="2">
                  <c:v>Perspective Taking</c:v>
                </c:pt>
                <c:pt idx="3">
                  <c:v>Personal Distress</c:v>
                </c:pt>
              </c:strCache>
            </c:strRef>
          </c:cat>
          <c:val>
            <c:numRef>
              <c:f>'Übersicht Ergebnisse'!$B$14:$E$14</c:f>
              <c:numCache>
                <c:formatCode>General</c:formatCode>
                <c:ptCount val="4"/>
                <c:pt idx="0">
                  <c:v>16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E-4EFC-A45B-F29748ADBBE6}"/>
            </c:ext>
          </c:extLst>
        </c:ser>
        <c:ser>
          <c:idx val="8"/>
          <c:order val="2"/>
          <c:tx>
            <c:v>GPT-3.5 Q1.2023</c:v>
          </c:tx>
          <c:spPr>
            <a:solidFill>
              <a:srgbClr val="00B0F0"/>
            </a:solidFill>
            <a:ln>
              <a:noFill/>
            </a:ln>
          </c:spPr>
          <c:invertIfNegative val="0"/>
          <c:cat>
            <c:strRef>
              <c:f>'Übersicht Ergebnisse'!$B$2:$E$2</c:f>
              <c:strCache>
                <c:ptCount val="4"/>
                <c:pt idx="0">
                  <c:v>Fantasy</c:v>
                </c:pt>
                <c:pt idx="1">
                  <c:v>Empathetic Concern</c:v>
                </c:pt>
                <c:pt idx="2">
                  <c:v>Perspective Taking</c:v>
                </c:pt>
                <c:pt idx="3">
                  <c:v>Personal Distress</c:v>
                </c:pt>
              </c:strCache>
            </c:strRef>
          </c:cat>
          <c:val>
            <c:numRef>
              <c:f>'Übersicht Ergebnisse'!$W$3:$W$6</c:f>
              <c:numCache>
                <c:formatCode>General</c:formatCode>
                <c:ptCount val="4"/>
                <c:pt idx="0">
                  <c:v>17</c:v>
                </c:pt>
                <c:pt idx="1">
                  <c:v>16</c:v>
                </c:pt>
                <c:pt idx="2">
                  <c:v>11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7E-4EFC-A45B-F29748ADBBE6}"/>
            </c:ext>
          </c:extLst>
        </c:ser>
        <c:ser>
          <c:idx val="0"/>
          <c:order val="3"/>
          <c:tx>
            <c:v>GPT-3</c:v>
          </c:tx>
          <c:spPr>
            <a:solidFill>
              <a:srgbClr val="7030A0"/>
            </a:solidFill>
            <a:ln>
              <a:noFill/>
            </a:ln>
          </c:spPr>
          <c:invertIfNegative val="0"/>
          <c:cat>
            <c:strRef>
              <c:f>'Übersicht Ergebnisse'!$B$2:$E$2</c:f>
              <c:strCache>
                <c:ptCount val="4"/>
                <c:pt idx="0">
                  <c:v>Fantasy</c:v>
                </c:pt>
                <c:pt idx="1">
                  <c:v>Empathetic Concern</c:v>
                </c:pt>
                <c:pt idx="2">
                  <c:v>Perspective Taking</c:v>
                </c:pt>
                <c:pt idx="3">
                  <c:v>Personal Distress</c:v>
                </c:pt>
              </c:strCache>
            </c:strRef>
          </c:cat>
          <c:val>
            <c:numRef>
              <c:f>'Übersicht Ergebnisse'!$B$6:$E$6</c:f>
              <c:numCache>
                <c:formatCode>General</c:formatCode>
                <c:ptCount val="4"/>
                <c:pt idx="0">
                  <c:v>28</c:v>
                </c:pt>
                <c:pt idx="1">
                  <c:v>25</c:v>
                </c:pt>
                <c:pt idx="2">
                  <c:v>27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7E-4EFC-A45B-F29748ADBBE6}"/>
            </c:ext>
          </c:extLst>
        </c:ser>
        <c:ser>
          <c:idx val="3"/>
          <c:order val="4"/>
          <c:tx>
            <c:v>GPT-3.5 08.2023</c:v>
          </c:tx>
          <c:spPr>
            <a:solidFill>
              <a:srgbClr val="FF0000"/>
            </a:solidFill>
            <a:ln>
              <a:noFill/>
            </a:ln>
          </c:spPr>
          <c:invertIfNegative val="0"/>
          <c:cat>
            <c:strRef>
              <c:f>'Übersicht Ergebnisse'!$B$2:$E$2</c:f>
              <c:strCache>
                <c:ptCount val="4"/>
                <c:pt idx="0">
                  <c:v>Fantasy</c:v>
                </c:pt>
                <c:pt idx="1">
                  <c:v>Empathetic Concern</c:v>
                </c:pt>
                <c:pt idx="2">
                  <c:v>Perspective Taking</c:v>
                </c:pt>
                <c:pt idx="3">
                  <c:v>Personal Distress</c:v>
                </c:pt>
              </c:strCache>
            </c:strRef>
          </c:cat>
          <c:val>
            <c:numRef>
              <c:f>'Übersicht Ergebnisse'!$B$7:$E$7</c:f>
              <c:numCache>
                <c:formatCode>General</c:formatCode>
                <c:ptCount val="4"/>
                <c:pt idx="0">
                  <c:v>26</c:v>
                </c:pt>
                <c:pt idx="1">
                  <c:v>22</c:v>
                </c:pt>
                <c:pt idx="2">
                  <c:v>26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7E-4EFC-A45B-F29748ADBBE6}"/>
            </c:ext>
          </c:extLst>
        </c:ser>
        <c:ser>
          <c:idx val="1"/>
          <c:order val="5"/>
          <c:tx>
            <c:v>GPT-4</c:v>
          </c:tx>
          <c:spPr>
            <a:solidFill>
              <a:srgbClr val="00B050"/>
            </a:solidFill>
            <a:ln>
              <a:noFill/>
            </a:ln>
          </c:spPr>
          <c:invertIfNegative val="0"/>
          <c:cat>
            <c:strRef>
              <c:f>'Übersicht Ergebnisse'!$B$2:$E$2</c:f>
              <c:strCache>
                <c:ptCount val="4"/>
                <c:pt idx="0">
                  <c:v>Fantasy</c:v>
                </c:pt>
                <c:pt idx="1">
                  <c:v>Empathetic Concern</c:v>
                </c:pt>
                <c:pt idx="2">
                  <c:v>Perspective Taking</c:v>
                </c:pt>
                <c:pt idx="3">
                  <c:v>Personal Distress</c:v>
                </c:pt>
              </c:strCache>
            </c:strRef>
          </c:cat>
          <c:val>
            <c:numRef>
              <c:f>'Übersicht Ergebnisse'!$B$8:$E$8</c:f>
              <c:numCache>
                <c:formatCode>General</c:formatCode>
                <c:ptCount val="4"/>
                <c:pt idx="0">
                  <c:v>19</c:v>
                </c:pt>
                <c:pt idx="1">
                  <c:v>14</c:v>
                </c:pt>
                <c:pt idx="2">
                  <c:v>18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7E-4EFC-A45B-F29748ADBBE6}"/>
            </c:ext>
          </c:extLst>
        </c:ser>
        <c:ser>
          <c:idx val="7"/>
          <c:order val="6"/>
          <c:tx>
            <c:v>Dolly 2.0</c:v>
          </c:tx>
          <c:spPr>
            <a:solidFill>
              <a:srgbClr val="0070C0"/>
            </a:solidFill>
            <a:ln>
              <a:noFill/>
            </a:ln>
          </c:spPr>
          <c:invertIfNegative val="0"/>
          <c:cat>
            <c:strRef>
              <c:f>'Übersicht Ergebnisse'!$B$2:$E$2</c:f>
              <c:strCache>
                <c:ptCount val="4"/>
                <c:pt idx="0">
                  <c:v>Fantasy</c:v>
                </c:pt>
                <c:pt idx="1">
                  <c:v>Empathetic Concern</c:v>
                </c:pt>
                <c:pt idx="2">
                  <c:v>Perspective Taking</c:v>
                </c:pt>
                <c:pt idx="3">
                  <c:v>Personal Distress</c:v>
                </c:pt>
              </c:strCache>
            </c:strRef>
          </c:cat>
          <c:val>
            <c:numRef>
              <c:f>'Übersicht Ergebnisse'!$B$10:$E$10</c:f>
              <c:numCache>
                <c:formatCode>General</c:formatCode>
                <c:ptCount val="4"/>
                <c:pt idx="0">
                  <c:v>19</c:v>
                </c:pt>
                <c:pt idx="1">
                  <c:v>13</c:v>
                </c:pt>
                <c:pt idx="2">
                  <c:v>20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7E-4EFC-A45B-F29748ADBBE6}"/>
            </c:ext>
          </c:extLst>
        </c:ser>
        <c:ser>
          <c:idx val="4"/>
          <c:order val="7"/>
          <c:tx>
            <c:v>PaLM 2</c:v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strRef>
              <c:f>'Übersicht Ergebnisse'!$B$2:$E$2</c:f>
              <c:strCache>
                <c:ptCount val="4"/>
                <c:pt idx="0">
                  <c:v>Fantasy</c:v>
                </c:pt>
                <c:pt idx="1">
                  <c:v>Empathetic Concern</c:v>
                </c:pt>
                <c:pt idx="2">
                  <c:v>Perspective Taking</c:v>
                </c:pt>
                <c:pt idx="3">
                  <c:v>Personal Distress</c:v>
                </c:pt>
              </c:strCache>
            </c:strRef>
          </c:cat>
          <c:val>
            <c:numRef>
              <c:f>'Übersicht Ergebnisse'!$B$11:$E$11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7E-4EFC-A45B-F29748ADBBE6}"/>
            </c:ext>
          </c:extLst>
        </c:ser>
        <c:ser>
          <c:idx val="2"/>
          <c:order val="8"/>
          <c:tx>
            <c:v>LlaMA2</c:v>
          </c:tx>
          <c:spPr>
            <a:solidFill>
              <a:srgbClr val="92D050"/>
            </a:solidFill>
          </c:spPr>
          <c:invertIfNegative val="0"/>
          <c:cat>
            <c:strRef>
              <c:f>'Übersicht Ergebnisse'!$B$2:$E$2</c:f>
              <c:strCache>
                <c:ptCount val="4"/>
                <c:pt idx="0">
                  <c:v>Fantasy</c:v>
                </c:pt>
                <c:pt idx="1">
                  <c:v>Empathetic Concern</c:v>
                </c:pt>
                <c:pt idx="2">
                  <c:v>Perspective Taking</c:v>
                </c:pt>
                <c:pt idx="3">
                  <c:v>Personal Distress</c:v>
                </c:pt>
              </c:strCache>
            </c:strRef>
          </c:cat>
          <c:val>
            <c:numRef>
              <c:f>'Übersicht Ergebnisse'!$B$12:$E$12</c:f>
              <c:numCache>
                <c:formatCode>General</c:formatCode>
                <c:ptCount val="4"/>
                <c:pt idx="0">
                  <c:v>24</c:v>
                </c:pt>
                <c:pt idx="1">
                  <c:v>22</c:v>
                </c:pt>
                <c:pt idx="2">
                  <c:v>26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7E-4EFC-A45B-F29748ADB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956544"/>
        <c:axId val="2032953184"/>
      </c:barChart>
      <c:lineChart>
        <c:grouping val="stacked"/>
        <c:varyColors val="0"/>
        <c:ser>
          <c:idx val="9"/>
          <c:order val="9"/>
          <c:tx>
            <c:v>weiblich %</c:v>
          </c:tx>
          <c:spPr>
            <a:ln w="19050">
              <a:noFill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9-BF7E-4EFC-A45B-F29748ADBBE6}"/>
              </c:ext>
            </c:extLst>
          </c:dPt>
          <c:cat>
            <c:strRef>
              <c:f>'Übersicht Ergebnisse'!$B$2:$E$2</c:f>
              <c:strCache>
                <c:ptCount val="4"/>
                <c:pt idx="0">
                  <c:v>Fantasy</c:v>
                </c:pt>
                <c:pt idx="1">
                  <c:v>Empathetic Concern</c:v>
                </c:pt>
                <c:pt idx="2">
                  <c:v>Perspective Taking</c:v>
                </c:pt>
                <c:pt idx="3">
                  <c:v>Personal Distress</c:v>
                </c:pt>
              </c:strCache>
            </c:strRef>
          </c:cat>
          <c:val>
            <c:numRef>
              <c:f>'Übersicht Ergebnisse'!$F$29</c:f>
              <c:numCache>
                <c:formatCode>General</c:formatCode>
                <c:ptCount val="1"/>
                <c:pt idx="0">
                  <c:v>63.392857142857139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7E-4EFC-A45B-F29748ADB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608496"/>
        <c:axId val="623617680"/>
      </c:lineChart>
      <c:catAx>
        <c:axId val="20329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953184"/>
        <c:crosses val="autoZero"/>
        <c:auto val="1"/>
        <c:lblAlgn val="ctr"/>
        <c:lblOffset val="100"/>
        <c:noMultiLvlLbl val="0"/>
      </c:catAx>
      <c:valAx>
        <c:axId val="2032953184"/>
        <c:scaling>
          <c:orientation val="minMax"/>
          <c:max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de-DE" sz="1100"/>
                  <a:t>Punktzahl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956544"/>
        <c:crosses val="autoZero"/>
        <c:crossBetween val="between"/>
      </c:valAx>
      <c:valAx>
        <c:axId val="623617680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 sz="1100"/>
                </a:pPr>
                <a:r>
                  <a:rPr lang="de-DE" sz="1100"/>
                  <a:t>Prozent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608496"/>
        <c:crosses val="max"/>
        <c:crossBetween val="between"/>
      </c:valAx>
      <c:catAx>
        <c:axId val="62360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3617680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563015554903623E-2"/>
          <c:y val="1.9979987885735434E-2"/>
          <c:w val="0.66338682045939279"/>
          <c:h val="0.90474081765136516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'Übersicht Ergebnisse'!$A$13</c:f>
              <c:strCache>
                <c:ptCount val="1"/>
                <c:pt idx="0">
                  <c:v>weiblich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invertIfNegative val="0"/>
          <c:cat>
            <c:strRef>
              <c:f>'Übersicht Ergebnisse'!$F$2</c:f>
              <c:strCache>
                <c:ptCount val="1"/>
                <c:pt idx="0">
                  <c:v>IRI Score</c:v>
                </c:pt>
              </c:strCache>
              <c:extLst/>
            </c:strRef>
          </c:cat>
          <c:val>
            <c:numRef>
              <c:f>'Übersicht Ergebnisse'!$F$13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8-4F43-B680-B1EA2632E412}"/>
            </c:ext>
          </c:extLst>
        </c:ser>
        <c:ser>
          <c:idx val="6"/>
          <c:order val="1"/>
          <c:tx>
            <c:strRef>
              <c:f>'Übersicht Ergebnisse'!$A$14</c:f>
              <c:strCache>
                <c:ptCount val="1"/>
                <c:pt idx="0">
                  <c:v>männlich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cat>
            <c:strRef>
              <c:f>'Übersicht Ergebnisse'!$F$2</c:f>
              <c:strCache>
                <c:ptCount val="1"/>
                <c:pt idx="0">
                  <c:v>IRI Score</c:v>
                </c:pt>
              </c:strCache>
              <c:extLst/>
            </c:strRef>
          </c:cat>
          <c:val>
            <c:numRef>
              <c:f>'Übersicht Ergebnisse'!$F$14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8-4F43-B680-B1EA2632E412}"/>
            </c:ext>
          </c:extLst>
        </c:ser>
        <c:ser>
          <c:idx val="8"/>
          <c:order val="2"/>
          <c:tx>
            <c:v>GPT-3.5 Q1.2023</c:v>
          </c:tx>
          <c:spPr>
            <a:solidFill>
              <a:srgbClr val="00B0F0"/>
            </a:solidFill>
          </c:spPr>
          <c:invertIfNegative val="0"/>
          <c:cat>
            <c:strRef>
              <c:f>'Übersicht Ergebnisse'!$F$2</c:f>
              <c:strCache>
                <c:ptCount val="1"/>
                <c:pt idx="0">
                  <c:v>IRI Score</c:v>
                </c:pt>
              </c:strCache>
              <c:extLst/>
            </c:strRef>
          </c:cat>
          <c:val>
            <c:numLit>
              <c:formatCode>General</c:formatCode>
              <c:ptCount val="1"/>
              <c:pt idx="0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F238-4F43-B680-B1EA2632E412}"/>
            </c:ext>
          </c:extLst>
        </c:ser>
        <c:ser>
          <c:idx val="0"/>
          <c:order val="3"/>
          <c:tx>
            <c:v>GPT3</c:v>
          </c:tx>
          <c:spPr>
            <a:solidFill>
              <a:srgbClr val="7030A0"/>
            </a:solidFill>
            <a:ln>
              <a:noFill/>
            </a:ln>
          </c:spPr>
          <c:invertIfNegative val="0"/>
          <c:cat>
            <c:strRef>
              <c:f>'Übersicht Ergebnisse'!$F$2</c:f>
              <c:strCache>
                <c:ptCount val="1"/>
                <c:pt idx="0">
                  <c:v>IRI Score</c:v>
                </c:pt>
              </c:strCache>
              <c:extLst/>
            </c:strRef>
          </c:cat>
          <c:val>
            <c:numRef>
              <c:f>'Übersicht Ergebnisse'!$F$6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38-4F43-B680-B1EA2632E412}"/>
            </c:ext>
          </c:extLst>
        </c:ser>
        <c:ser>
          <c:idx val="3"/>
          <c:order val="4"/>
          <c:tx>
            <c:v>GPT-3.5 08.2023</c:v>
          </c:tx>
          <c:spPr>
            <a:solidFill>
              <a:srgbClr val="FF0000"/>
            </a:solidFill>
          </c:spPr>
          <c:invertIfNegative val="0"/>
          <c:cat>
            <c:strRef>
              <c:f>'Übersicht Ergebnisse'!$F$2</c:f>
              <c:strCache>
                <c:ptCount val="1"/>
                <c:pt idx="0">
                  <c:v>IRI Score</c:v>
                </c:pt>
              </c:strCache>
              <c:extLst/>
            </c:strRef>
          </c:cat>
          <c:val>
            <c:numRef>
              <c:f>'Übersicht Ergebnisse'!$F$7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38-4F43-B680-B1EA2632E412}"/>
            </c:ext>
          </c:extLst>
        </c:ser>
        <c:ser>
          <c:idx val="1"/>
          <c:order val="5"/>
          <c:tx>
            <c:v>GPT-4</c:v>
          </c:tx>
          <c:spPr>
            <a:solidFill>
              <a:srgbClr val="00B050"/>
            </a:solidFill>
          </c:spPr>
          <c:invertIfNegative val="0"/>
          <c:cat>
            <c:strRef>
              <c:f>'Übersicht Ergebnisse'!$F$2</c:f>
              <c:strCache>
                <c:ptCount val="1"/>
                <c:pt idx="0">
                  <c:v>IRI Score</c:v>
                </c:pt>
              </c:strCache>
              <c:extLst/>
            </c:strRef>
          </c:cat>
          <c:val>
            <c:numRef>
              <c:f>'Übersicht Ergebnisse'!$F$8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38-4F43-B680-B1EA2632E412}"/>
            </c:ext>
          </c:extLst>
        </c:ser>
        <c:ser>
          <c:idx val="7"/>
          <c:order val="6"/>
          <c:tx>
            <c:v>Dolly 2.0</c:v>
          </c:tx>
          <c:spPr>
            <a:solidFill>
              <a:srgbClr val="0070C0"/>
            </a:solidFill>
            <a:ln>
              <a:noFill/>
            </a:ln>
          </c:spPr>
          <c:invertIfNegative val="0"/>
          <c:cat>
            <c:strRef>
              <c:f>'Übersicht Ergebnisse'!$F$2</c:f>
              <c:strCache>
                <c:ptCount val="1"/>
                <c:pt idx="0">
                  <c:v>IRI Score</c:v>
                </c:pt>
              </c:strCache>
              <c:extLst/>
            </c:strRef>
          </c:cat>
          <c:val>
            <c:numRef>
              <c:f>'Übersicht Ergebnisse'!$G$10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38-4F43-B680-B1EA2632E412}"/>
            </c:ext>
          </c:extLst>
        </c:ser>
        <c:ser>
          <c:idx val="4"/>
          <c:order val="7"/>
          <c:tx>
            <c:v>PaLM 2</c:v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strRef>
              <c:f>'Übersicht Ergebnisse'!$F$2</c:f>
              <c:strCache>
                <c:ptCount val="1"/>
                <c:pt idx="0">
                  <c:v>IRI Score</c:v>
                </c:pt>
              </c:strCache>
              <c:extLst/>
            </c:strRef>
          </c:cat>
          <c:val>
            <c:numRef>
              <c:f>'Übersicht Ergebnisse'!$F$11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38-4F43-B680-B1EA2632E412}"/>
            </c:ext>
          </c:extLst>
        </c:ser>
        <c:ser>
          <c:idx val="2"/>
          <c:order val="8"/>
          <c:tx>
            <c:v>LlaMA2</c:v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'Übersicht Ergebnisse'!$F$2</c:f>
              <c:strCache>
                <c:ptCount val="1"/>
                <c:pt idx="0">
                  <c:v>IRI Score</c:v>
                </c:pt>
              </c:strCache>
              <c:extLst/>
            </c:strRef>
          </c:cat>
          <c:val>
            <c:numRef>
              <c:f>'Übersicht Ergebnisse'!$F$12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38-4F43-B680-B1EA2632E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956544"/>
        <c:axId val="2032953184"/>
      </c:barChart>
      <c:lineChart>
        <c:grouping val="stacked"/>
        <c:varyColors val="0"/>
        <c:ser>
          <c:idx val="9"/>
          <c:order val="9"/>
          <c:tx>
            <c:v>weiblich %</c:v>
          </c:tx>
          <c:spPr>
            <a:ln w="19050">
              <a:noFill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9-F238-4F43-B680-B1EA2632E412}"/>
              </c:ext>
            </c:extLst>
          </c:dPt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'Übersicht Ergebnisse'!$F$22</c:f>
              <c:numCache>
                <c:formatCode>General</c:formatCode>
                <c:ptCount val="1"/>
                <c:pt idx="0">
                  <c:v>88.392857142857139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238-4F43-B680-B1EA2632E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608496"/>
        <c:axId val="623617680"/>
      </c:lineChart>
      <c:catAx>
        <c:axId val="20329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953184"/>
        <c:crosses val="autoZero"/>
        <c:auto val="1"/>
        <c:lblAlgn val="ctr"/>
        <c:lblOffset val="100"/>
        <c:noMultiLvlLbl val="0"/>
      </c:catAx>
      <c:valAx>
        <c:axId val="2032953184"/>
        <c:scaling>
          <c:orientation val="minMax"/>
          <c:max val="1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de-DE" sz="1100"/>
                  <a:t>Punktzahl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956544"/>
        <c:crosses val="autoZero"/>
        <c:crossBetween val="between"/>
      </c:valAx>
      <c:valAx>
        <c:axId val="6236176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100"/>
                </a:pPr>
                <a:r>
                  <a:rPr lang="de-DE" sz="1100" baseline="0"/>
                  <a:t>Prozent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608496"/>
        <c:crosses val="max"/>
        <c:crossBetween val="between"/>
      </c:valAx>
      <c:catAx>
        <c:axId val="62360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3617680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9"/>
        <c:delete val="1"/>
      </c:legendEntry>
      <c:layout>
        <c:manualLayout>
          <c:xMode val="edge"/>
          <c:yMode val="edge"/>
          <c:x val="0.81704699410876858"/>
          <c:y val="0.26678582230107306"/>
          <c:w val="0.17861057476577941"/>
          <c:h val="0.43304609099483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004708309651817E-2"/>
          <c:y val="2.6801886104312431E-2"/>
          <c:w val="0.69679157683945092"/>
          <c:h val="0.90257484949965638"/>
        </c:manualLayout>
      </c:layout>
      <c:barChart>
        <c:barDir val="col"/>
        <c:grouping val="clustered"/>
        <c:varyColors val="0"/>
        <c:ser>
          <c:idx val="9"/>
          <c:order val="0"/>
          <c:tx>
            <c:v>weiblich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'Übersicht Ergebnisse'!$G$2</c:f>
              <c:strCache>
                <c:ptCount val="1"/>
                <c:pt idx="0">
                  <c:v>EQ Score</c:v>
                </c:pt>
              </c:strCache>
            </c:strRef>
          </c:cat>
          <c:val>
            <c:numRef>
              <c:f>'Übersicht Ergebnisse'!$G$13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9-40C1-AD4F-31D563D0100E}"/>
            </c:ext>
          </c:extLst>
        </c:ser>
        <c:ser>
          <c:idx val="0"/>
          <c:order val="1"/>
          <c:tx>
            <c:v>männlich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[2]TEQ!$C$5:$C$6</c:f>
                <c:numCache>
                  <c:formatCode>General</c:formatCode>
                  <c:ptCount val="2"/>
                  <c:pt idx="0">
                    <c:v>7.93</c:v>
                  </c:pt>
                  <c:pt idx="1">
                    <c:v>6.9</c:v>
                  </c:pt>
                </c:numCache>
              </c:numRef>
            </c:plus>
            <c:minus>
              <c:numRef>
                <c:f>[2]TEQ!$C$5:$C$6</c:f>
                <c:numCache>
                  <c:formatCode>General</c:formatCode>
                  <c:ptCount val="2"/>
                  <c:pt idx="0">
                    <c:v>7.93</c:v>
                  </c:pt>
                  <c:pt idx="1">
                    <c:v>6.9</c:v>
                  </c:pt>
                </c:numCache>
              </c:numRef>
            </c:minus>
            <c:spPr>
              <a:noFill/>
              <a:ln w="25400" cap="flat" cmpd="sng" algn="ctr">
                <a:noFill/>
                <a:round/>
              </a:ln>
              <a:effectLst/>
            </c:spPr>
          </c:errBars>
          <c:cat>
            <c:strRef>
              <c:f>'Übersicht Ergebnisse'!$G$2</c:f>
              <c:strCache>
                <c:ptCount val="1"/>
                <c:pt idx="0">
                  <c:v>EQ Score</c:v>
                </c:pt>
              </c:strCache>
            </c:strRef>
          </c:cat>
          <c:val>
            <c:numRef>
              <c:f>'Übersicht Ergebnisse'!$G$14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9-40C1-AD4F-31D563D0100E}"/>
            </c:ext>
          </c:extLst>
        </c:ser>
        <c:ser>
          <c:idx val="1"/>
          <c:order val="2"/>
          <c:tx>
            <c:v>GPT-3.5 Q1.2023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'Übersicht Ergebnisse'!$G$2</c:f>
              <c:strCache>
                <c:ptCount val="1"/>
                <c:pt idx="0">
                  <c:v>EQ Score</c:v>
                </c:pt>
              </c:strCache>
            </c:strRef>
          </c:cat>
          <c:val>
            <c:numRef>
              <c:f>'Übersicht Ergebnisse'!$W$9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B9-40C1-AD4F-31D563D0100E}"/>
            </c:ext>
          </c:extLst>
        </c:ser>
        <c:ser>
          <c:idx val="3"/>
          <c:order val="3"/>
          <c:tx>
            <c:v>GPT-3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'Übersicht Ergebnisse'!$G$2</c:f>
              <c:strCache>
                <c:ptCount val="1"/>
                <c:pt idx="0">
                  <c:v>EQ Score</c:v>
                </c:pt>
              </c:strCache>
            </c:strRef>
          </c:cat>
          <c:val>
            <c:numRef>
              <c:f>'Übersicht Ergebnisse'!$G$6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B9-40C1-AD4F-31D563D0100E}"/>
            </c:ext>
          </c:extLst>
        </c:ser>
        <c:ser>
          <c:idx val="2"/>
          <c:order val="4"/>
          <c:tx>
            <c:v>GPT-3.5 08.2023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'Übersicht Ergebnisse'!$G$2</c:f>
              <c:strCache>
                <c:ptCount val="1"/>
                <c:pt idx="0">
                  <c:v>EQ Score</c:v>
                </c:pt>
              </c:strCache>
            </c:strRef>
          </c:cat>
          <c:val>
            <c:numRef>
              <c:f>'Übersicht Ergebnisse'!$G$7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B9-40C1-AD4F-31D563D0100E}"/>
            </c:ext>
          </c:extLst>
        </c:ser>
        <c:ser>
          <c:idx val="4"/>
          <c:order val="5"/>
          <c:tx>
            <c:v>GPT-4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'Übersicht Ergebnisse'!$G$2</c:f>
              <c:strCache>
                <c:ptCount val="1"/>
                <c:pt idx="0">
                  <c:v>EQ Score</c:v>
                </c:pt>
              </c:strCache>
            </c:strRef>
          </c:cat>
          <c:val>
            <c:numRef>
              <c:f>'Übersicht Ergebnisse'!$G$8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B9-40C1-AD4F-31D563D0100E}"/>
            </c:ext>
          </c:extLst>
        </c:ser>
        <c:ser>
          <c:idx val="7"/>
          <c:order val="6"/>
          <c:tx>
            <c:v>Dolly 2.0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'Übersicht Ergebnisse'!$G$2</c:f>
              <c:strCache>
                <c:ptCount val="1"/>
                <c:pt idx="0">
                  <c:v>EQ Score</c:v>
                </c:pt>
              </c:strCache>
            </c:strRef>
          </c:cat>
          <c:val>
            <c:numRef>
              <c:f>'Übersicht Ergebnisse'!$F$10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B9-40C1-AD4F-31D563D0100E}"/>
            </c:ext>
          </c:extLst>
        </c:ser>
        <c:ser>
          <c:idx val="6"/>
          <c:order val="7"/>
          <c:tx>
            <c:v>PaLM 2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'Übersicht Ergebnisse'!$G$2</c:f>
              <c:strCache>
                <c:ptCount val="1"/>
                <c:pt idx="0">
                  <c:v>EQ Score</c:v>
                </c:pt>
              </c:strCache>
            </c:strRef>
          </c:cat>
          <c:val>
            <c:numRef>
              <c:f>'Übersicht Ergebnisse'!$G$11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B9-40C1-AD4F-31D563D0100E}"/>
            </c:ext>
          </c:extLst>
        </c:ser>
        <c:ser>
          <c:idx val="5"/>
          <c:order val="8"/>
          <c:tx>
            <c:v>LlaMA 2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'Übersicht Ergebnisse'!$G$2</c:f>
              <c:strCache>
                <c:ptCount val="1"/>
                <c:pt idx="0">
                  <c:v>EQ Score</c:v>
                </c:pt>
              </c:strCache>
            </c:strRef>
          </c:cat>
          <c:val>
            <c:numRef>
              <c:f>'Übersicht Ergebnisse'!$G$12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B9-40C1-AD4F-31D563D01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6906095"/>
        <c:axId val="736907055"/>
      </c:barChart>
      <c:lineChart>
        <c:grouping val="standard"/>
        <c:varyColors val="0"/>
        <c:ser>
          <c:idx val="8"/>
          <c:order val="9"/>
          <c:tx>
            <c:v>weiblich %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[3]Tabelle1!$G$2</c:f>
              <c:strCache>
                <c:ptCount val="1"/>
                <c:pt idx="0">
                  <c:v>EQ Gesamt</c:v>
                </c:pt>
              </c:strCache>
            </c:strRef>
          </c:cat>
          <c:val>
            <c:numRef>
              <c:f>'Übersicht Ergebnisse'!$G$14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B9-40C1-AD4F-31D563D01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109192"/>
        <c:axId val="598104272"/>
      </c:lineChart>
      <c:catAx>
        <c:axId val="73690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907055"/>
        <c:crosses val="autoZero"/>
        <c:auto val="1"/>
        <c:lblAlgn val="ctr"/>
        <c:lblOffset val="100"/>
        <c:noMultiLvlLbl val="0"/>
      </c:catAx>
      <c:valAx>
        <c:axId val="736907055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Punktzahl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906095"/>
        <c:crosses val="autoZero"/>
        <c:crossBetween val="between"/>
      </c:valAx>
      <c:valAx>
        <c:axId val="598104272"/>
        <c:scaling>
          <c:orientation val="minMax"/>
          <c:max val="7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8109192"/>
        <c:crosses val="max"/>
        <c:crossBetween val="between"/>
      </c:valAx>
      <c:catAx>
        <c:axId val="598109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810427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accent1"/>
          </a:solidFill>
        </a:ln>
        <a:effectLst/>
      </c:spPr>
    </c:plotArea>
    <c:legend>
      <c:legendPos val="r"/>
      <c:legendEntry>
        <c:idx val="9"/>
        <c:delete val="1"/>
      </c:legendEntry>
      <c:layout>
        <c:manualLayout>
          <c:xMode val="edge"/>
          <c:yMode val="edge"/>
          <c:x val="0.82328093871449604"/>
          <c:y val="0.25658086917094763"/>
          <c:w val="0.17671906128550396"/>
          <c:h val="0.47379073200750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26738335681739"/>
          <c:y val="4.5759389594159046E-2"/>
          <c:w val="0.61112398393907497"/>
          <c:h val="0.83366411600049695"/>
        </c:manualLayout>
      </c:layout>
      <c:barChart>
        <c:barDir val="col"/>
        <c:grouping val="clustered"/>
        <c:varyColors val="0"/>
        <c:ser>
          <c:idx val="8"/>
          <c:order val="0"/>
          <c:tx>
            <c:v>weiblich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'Übersicht Ergebnisse'!$J$2</c:f>
              <c:strCache>
                <c:ptCount val="1"/>
                <c:pt idx="0">
                  <c:v>TEQ Score</c:v>
                </c:pt>
              </c:strCache>
            </c:strRef>
          </c:cat>
          <c:val>
            <c:numRef>
              <c:f>'Übersicht Ergebnisse'!$J$13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5-45EA-AC83-28A958DD43D0}"/>
            </c:ext>
          </c:extLst>
        </c:ser>
        <c:ser>
          <c:idx val="0"/>
          <c:order val="1"/>
          <c:tx>
            <c:v>männlich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[2]TEQ!$C$5:$C$6</c:f>
                <c:numCache>
                  <c:formatCode>General</c:formatCode>
                  <c:ptCount val="2"/>
                  <c:pt idx="0">
                    <c:v>7.93</c:v>
                  </c:pt>
                  <c:pt idx="1">
                    <c:v>6.9</c:v>
                  </c:pt>
                </c:numCache>
              </c:numRef>
            </c:plus>
            <c:minus>
              <c:numRef>
                <c:f>[2]TEQ!$C$5:$C$6</c:f>
                <c:numCache>
                  <c:formatCode>General</c:formatCode>
                  <c:ptCount val="2"/>
                  <c:pt idx="0">
                    <c:v>7.93</c:v>
                  </c:pt>
                  <c:pt idx="1">
                    <c:v>6.9</c:v>
                  </c:pt>
                </c:numCache>
              </c:numRef>
            </c:minus>
            <c:spPr>
              <a:noFill/>
              <a:ln w="25400" cap="flat" cmpd="sng" algn="ctr">
                <a:noFill/>
                <a:round/>
              </a:ln>
              <a:effectLst/>
            </c:spPr>
          </c:errBars>
          <c:cat>
            <c:strRef>
              <c:f>'Übersicht Ergebnisse'!$J$2</c:f>
              <c:strCache>
                <c:ptCount val="1"/>
                <c:pt idx="0">
                  <c:v>TEQ Score</c:v>
                </c:pt>
              </c:strCache>
            </c:strRef>
          </c:cat>
          <c:val>
            <c:numRef>
              <c:f>'Übersicht Ergebnisse'!$J$14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65-45EA-AC83-28A958DD43D0}"/>
            </c:ext>
          </c:extLst>
        </c:ser>
        <c:ser>
          <c:idx val="1"/>
          <c:order val="2"/>
          <c:tx>
            <c:v>GPT-3.5 Q1.2023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'Übersicht Ergebnisse'!$J$2</c:f>
              <c:strCache>
                <c:ptCount val="1"/>
                <c:pt idx="0">
                  <c:v>TEQ Score</c:v>
                </c:pt>
              </c:strCache>
            </c:strRef>
          </c:cat>
          <c:val>
            <c:numRef>
              <c:f>'Übersicht Ergebnisse'!$W$12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65-45EA-AC83-28A958DD43D0}"/>
            </c:ext>
          </c:extLst>
        </c:ser>
        <c:ser>
          <c:idx val="2"/>
          <c:order val="3"/>
          <c:tx>
            <c:v>GPT-3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'Übersicht Ergebnisse'!$J$2</c:f>
              <c:strCache>
                <c:ptCount val="1"/>
                <c:pt idx="0">
                  <c:v>TEQ Score</c:v>
                </c:pt>
              </c:strCache>
            </c:strRef>
          </c:cat>
          <c:val>
            <c:numRef>
              <c:f>'Übersicht Ergebnisse'!$J$6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65-45EA-AC83-28A958DD43D0}"/>
            </c:ext>
          </c:extLst>
        </c:ser>
        <c:ser>
          <c:idx val="3"/>
          <c:order val="4"/>
          <c:tx>
            <c:v>GPT-3.5 08.2023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'Übersicht Ergebnisse'!$J$2</c:f>
              <c:strCache>
                <c:ptCount val="1"/>
                <c:pt idx="0">
                  <c:v>TEQ Score</c:v>
                </c:pt>
              </c:strCache>
            </c:strRef>
          </c:cat>
          <c:val>
            <c:numRef>
              <c:f>'Übersicht Ergebnisse'!$J$7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65-45EA-AC83-28A958DD43D0}"/>
            </c:ext>
          </c:extLst>
        </c:ser>
        <c:ser>
          <c:idx val="4"/>
          <c:order val="5"/>
          <c:tx>
            <c:v>GPT-4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'Übersicht Ergebnisse'!$J$2</c:f>
              <c:strCache>
                <c:ptCount val="1"/>
                <c:pt idx="0">
                  <c:v>TEQ Score</c:v>
                </c:pt>
              </c:strCache>
            </c:strRef>
          </c:cat>
          <c:val>
            <c:numRef>
              <c:f>'Übersicht Ergebnisse'!$J$8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65-45EA-AC83-28A958DD43D0}"/>
            </c:ext>
          </c:extLst>
        </c:ser>
        <c:ser>
          <c:idx val="7"/>
          <c:order val="6"/>
          <c:tx>
            <c:v>Dolly 2.0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'Übersicht Ergebnisse'!$J$2</c:f>
              <c:strCache>
                <c:ptCount val="1"/>
                <c:pt idx="0">
                  <c:v>TEQ Score</c:v>
                </c:pt>
              </c:strCache>
            </c:strRef>
          </c:cat>
          <c:val>
            <c:numRef>
              <c:f>'Übersicht Ergebnisse'!$J$10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65-45EA-AC83-28A958DD43D0}"/>
            </c:ext>
          </c:extLst>
        </c:ser>
        <c:ser>
          <c:idx val="6"/>
          <c:order val="7"/>
          <c:tx>
            <c:v>PaLM 2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'Übersicht Ergebnisse'!$J$2</c:f>
              <c:strCache>
                <c:ptCount val="1"/>
                <c:pt idx="0">
                  <c:v>TEQ Score</c:v>
                </c:pt>
              </c:strCache>
            </c:strRef>
          </c:cat>
          <c:val>
            <c:numRef>
              <c:f>'Übersicht Ergebnisse'!$J$11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65-45EA-AC83-28A958DD43D0}"/>
            </c:ext>
          </c:extLst>
        </c:ser>
        <c:ser>
          <c:idx val="5"/>
          <c:order val="8"/>
          <c:tx>
            <c:v>LlaMA 2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'Übersicht Ergebnisse'!$J$2</c:f>
              <c:strCache>
                <c:ptCount val="1"/>
                <c:pt idx="0">
                  <c:v>TEQ Score</c:v>
                </c:pt>
              </c:strCache>
            </c:strRef>
          </c:cat>
          <c:val>
            <c:numRef>
              <c:f>'Übersicht Ergebnisse'!$J$12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65-45EA-AC83-28A958DD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6906095"/>
        <c:axId val="736907055"/>
      </c:barChart>
      <c:barChart>
        <c:barDir val="col"/>
        <c:grouping val="clustered"/>
        <c:varyColors val="0"/>
        <c:ser>
          <c:idx val="9"/>
          <c:order val="9"/>
          <c:tx>
            <c:v>weiblich %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'Übersicht Ergebnisse'!$J$13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65-45EA-AC83-28A958DD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8163640"/>
        <c:axId val="598171512"/>
      </c:barChart>
      <c:catAx>
        <c:axId val="73690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907055"/>
        <c:crosses val="autoZero"/>
        <c:auto val="1"/>
        <c:lblAlgn val="ctr"/>
        <c:lblOffset val="100"/>
        <c:noMultiLvlLbl val="0"/>
      </c:catAx>
      <c:valAx>
        <c:axId val="736907055"/>
        <c:scaling>
          <c:orientation val="minMax"/>
          <c:max val="6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Punktzahl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906095"/>
        <c:crosses val="autoZero"/>
        <c:crossBetween val="between"/>
      </c:valAx>
      <c:valAx>
        <c:axId val="598171512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8163640"/>
        <c:crosses val="max"/>
        <c:crossBetween val="between"/>
      </c:valAx>
      <c:catAx>
        <c:axId val="598163640"/>
        <c:scaling>
          <c:orientation val="minMax"/>
        </c:scaling>
        <c:delete val="1"/>
        <c:axPos val="b"/>
        <c:majorTickMark val="out"/>
        <c:minorTickMark val="none"/>
        <c:tickLblPos val="nextTo"/>
        <c:crossAx val="59817151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accent1"/>
          </a:solidFill>
        </a:ln>
        <a:effectLst/>
      </c:spPr>
    </c:plotArea>
    <c:legend>
      <c:legendPos val="r"/>
      <c:legendEntry>
        <c:idx val="9"/>
        <c:delete val="1"/>
      </c:legendEntry>
      <c:layout>
        <c:manualLayout>
          <c:xMode val="edge"/>
          <c:yMode val="edge"/>
          <c:x val="0.8089849591799898"/>
          <c:y val="0.18673712059754288"/>
          <c:w val="0.18690670430570475"/>
          <c:h val="0.6265254664649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45287521761075E-2"/>
          <c:y val="3.1570314683947706E-2"/>
          <c:w val="0.6573716008040672"/>
          <c:h val="0.87032261607401329"/>
        </c:manualLayout>
      </c:layout>
      <c:barChart>
        <c:barDir val="col"/>
        <c:grouping val="clustered"/>
        <c:varyColors val="0"/>
        <c:ser>
          <c:idx val="0"/>
          <c:order val="0"/>
          <c:tx>
            <c:v>Männlich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[3]Tabelle1!$K$2:$N$2</c:f>
              <c:strCache>
                <c:ptCount val="4"/>
                <c:pt idx="0">
                  <c:v>Negative Common Empathy</c:v>
                </c:pt>
                <c:pt idx="1">
                  <c:v>Positive Common Empathy</c:v>
                </c:pt>
                <c:pt idx="2">
                  <c:v>Negative Affective Empathy</c:v>
                </c:pt>
                <c:pt idx="3">
                  <c:v>Positive Affective Empathy</c:v>
                </c:pt>
              </c:strCache>
            </c:strRef>
          </c:cat>
          <c:val>
            <c:numRef>
              <c:f>'Übersicht Ergebnisse'!$K$14:$N$14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11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8-45C5-A8D1-FFE0804804EE}"/>
            </c:ext>
          </c:extLst>
        </c:ser>
        <c:ser>
          <c:idx val="1"/>
          <c:order val="1"/>
          <c:tx>
            <c:v>Weiblich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[3]Tabelle1!$K$2:$N$2</c:f>
              <c:strCache>
                <c:ptCount val="4"/>
                <c:pt idx="0">
                  <c:v>Negative Common Empathy</c:v>
                </c:pt>
                <c:pt idx="1">
                  <c:v>Positive Common Empathy</c:v>
                </c:pt>
                <c:pt idx="2">
                  <c:v>Negative Affective Empathy</c:v>
                </c:pt>
                <c:pt idx="3">
                  <c:v>Positive Affective Empathy</c:v>
                </c:pt>
              </c:strCache>
            </c:strRef>
          </c:cat>
          <c:val>
            <c:numRef>
              <c:f>'Übersicht Ergebnisse'!$K$13:$N$13</c:f>
              <c:numCache>
                <c:formatCode>General</c:formatCode>
                <c:ptCount val="4"/>
                <c:pt idx="0">
                  <c:v>19</c:v>
                </c:pt>
                <c:pt idx="1">
                  <c:v>19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8-45C5-A8D1-FFE0804804EE}"/>
            </c:ext>
          </c:extLst>
        </c:ser>
        <c:ser>
          <c:idx val="8"/>
          <c:order val="2"/>
          <c:tx>
            <c:v>GPT-3.5 Q1.2023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[3]Tabelle1!$K$2:$N$2</c:f>
              <c:strCache>
                <c:ptCount val="4"/>
                <c:pt idx="0">
                  <c:v>Negative Common Empathy</c:v>
                </c:pt>
                <c:pt idx="1">
                  <c:v>Positive Common Empathy</c:v>
                </c:pt>
                <c:pt idx="2">
                  <c:v>Negative Affective Empathy</c:v>
                </c:pt>
                <c:pt idx="3">
                  <c:v>Positive Affective Empathy</c:v>
                </c:pt>
              </c:strCache>
            </c:strRef>
          </c:cat>
          <c:val>
            <c:numRef>
              <c:f>'Übersicht Ergebnisse'!$W$15:$Z$15</c:f>
              <c:numCache>
                <c:formatCode>General</c:formatCode>
                <c:ptCount val="4"/>
                <c:pt idx="0">
                  <c:v>10</c:v>
                </c:pt>
                <c:pt idx="1">
                  <c:v>12</c:v>
                </c:pt>
                <c:pt idx="2">
                  <c:v>7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88-45C5-A8D1-FFE0804804EE}"/>
            </c:ext>
          </c:extLst>
        </c:ser>
        <c:ser>
          <c:idx val="3"/>
          <c:order val="3"/>
          <c:tx>
            <c:v>GPT-3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[3]Tabelle1!$K$2:$N$2</c:f>
              <c:strCache>
                <c:ptCount val="4"/>
                <c:pt idx="0">
                  <c:v>Negative Common Empathy</c:v>
                </c:pt>
                <c:pt idx="1">
                  <c:v>Positive Common Empathy</c:v>
                </c:pt>
                <c:pt idx="2">
                  <c:v>Negative Affective Empathy</c:v>
                </c:pt>
                <c:pt idx="3">
                  <c:v>Positive Affective Empathy</c:v>
                </c:pt>
              </c:strCache>
            </c:strRef>
          </c:cat>
          <c:val>
            <c:numRef>
              <c:f>'Übersicht Ergebnisse'!$K$6:$N$6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88-45C5-A8D1-FFE0804804EE}"/>
            </c:ext>
          </c:extLst>
        </c:ser>
        <c:ser>
          <c:idx val="2"/>
          <c:order val="4"/>
          <c:tx>
            <c:v>GPT-3.5 08.2023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[3]Tabelle1!$K$2:$N$2</c:f>
              <c:strCache>
                <c:ptCount val="4"/>
                <c:pt idx="0">
                  <c:v>Negative Common Empathy</c:v>
                </c:pt>
                <c:pt idx="1">
                  <c:v>Positive Common Empathy</c:v>
                </c:pt>
                <c:pt idx="2">
                  <c:v>Negative Affective Empathy</c:v>
                </c:pt>
                <c:pt idx="3">
                  <c:v>Positive Affective Empathy</c:v>
                </c:pt>
              </c:strCache>
            </c:strRef>
          </c:cat>
          <c:val>
            <c:numRef>
              <c:f>'Übersicht Ergebnisse'!$K$7:$N$7</c:f>
              <c:numCache>
                <c:formatCode>General</c:formatCode>
                <c:ptCount val="4"/>
                <c:pt idx="0">
                  <c:v>17</c:v>
                </c:pt>
                <c:pt idx="1">
                  <c:v>20</c:v>
                </c:pt>
                <c:pt idx="2">
                  <c:v>12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88-45C5-A8D1-FFE0804804EE}"/>
            </c:ext>
          </c:extLst>
        </c:ser>
        <c:ser>
          <c:idx val="4"/>
          <c:order val="5"/>
          <c:tx>
            <c:v>GPT-4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[3]Tabelle1!$K$2:$N$2</c:f>
              <c:strCache>
                <c:ptCount val="4"/>
                <c:pt idx="0">
                  <c:v>Negative Common Empathy</c:v>
                </c:pt>
                <c:pt idx="1">
                  <c:v>Positive Common Empathy</c:v>
                </c:pt>
                <c:pt idx="2">
                  <c:v>Negative Affective Empathy</c:v>
                </c:pt>
                <c:pt idx="3">
                  <c:v>Positive Affective Empathy</c:v>
                </c:pt>
              </c:strCache>
            </c:strRef>
          </c:cat>
          <c:val>
            <c:numRef>
              <c:f>'Übersicht Ergebnisse'!$K$8:$N$8</c:f>
              <c:numCache>
                <c:formatCode>General</c:formatCode>
                <c:ptCount val="4"/>
                <c:pt idx="0">
                  <c:v>17</c:v>
                </c:pt>
                <c:pt idx="1">
                  <c:v>16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88-45C5-A8D1-FFE0804804EE}"/>
            </c:ext>
          </c:extLst>
        </c:ser>
        <c:ser>
          <c:idx val="7"/>
          <c:order val="6"/>
          <c:tx>
            <c:v>Dolly 2.0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[3]Tabelle1!$K$2:$N$2</c:f>
              <c:strCache>
                <c:ptCount val="4"/>
                <c:pt idx="0">
                  <c:v>Negative Common Empathy</c:v>
                </c:pt>
                <c:pt idx="1">
                  <c:v>Positive Common Empathy</c:v>
                </c:pt>
                <c:pt idx="2">
                  <c:v>Negative Affective Empathy</c:v>
                </c:pt>
                <c:pt idx="3">
                  <c:v>Positive Affective Empathy</c:v>
                </c:pt>
              </c:strCache>
            </c:strRef>
          </c:cat>
          <c:val>
            <c:numRef>
              <c:f>'Übersicht Ergebnisse'!$K$10:$N$10</c:f>
              <c:numCache>
                <c:formatCode>General</c:formatCode>
                <c:ptCount val="4"/>
                <c:pt idx="0">
                  <c:v>12</c:v>
                </c:pt>
                <c:pt idx="1">
                  <c:v>19</c:v>
                </c:pt>
                <c:pt idx="2">
                  <c:v>13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88-45C5-A8D1-FFE0804804EE}"/>
            </c:ext>
          </c:extLst>
        </c:ser>
        <c:ser>
          <c:idx val="6"/>
          <c:order val="7"/>
          <c:tx>
            <c:v>PaLM 2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[3]Tabelle1!$K$2:$N$2</c:f>
              <c:strCache>
                <c:ptCount val="4"/>
                <c:pt idx="0">
                  <c:v>Negative Common Empathy</c:v>
                </c:pt>
                <c:pt idx="1">
                  <c:v>Positive Common Empathy</c:v>
                </c:pt>
                <c:pt idx="2">
                  <c:v>Negative Affective Empathy</c:v>
                </c:pt>
                <c:pt idx="3">
                  <c:v>Positive Affective Empathy</c:v>
                </c:pt>
              </c:strCache>
            </c:strRef>
          </c:cat>
          <c:val>
            <c:numRef>
              <c:f>'Übersicht Ergebnisse'!$K$11:$N$11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88-45C5-A8D1-FFE0804804EE}"/>
            </c:ext>
          </c:extLst>
        </c:ser>
        <c:ser>
          <c:idx val="5"/>
          <c:order val="8"/>
          <c:tx>
            <c:v>LlaMA 2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[3]Tabelle1!$K$2:$N$2</c:f>
              <c:strCache>
                <c:ptCount val="4"/>
                <c:pt idx="0">
                  <c:v>Negative Common Empathy</c:v>
                </c:pt>
                <c:pt idx="1">
                  <c:v>Positive Common Empathy</c:v>
                </c:pt>
                <c:pt idx="2">
                  <c:v>Negative Affective Empathy</c:v>
                </c:pt>
                <c:pt idx="3">
                  <c:v>Positive Affective Empathy</c:v>
                </c:pt>
              </c:strCache>
            </c:strRef>
          </c:cat>
          <c:val>
            <c:numRef>
              <c:f>'Übersicht Ergebnisse'!$K$12:$N$12</c:f>
              <c:numCache>
                <c:formatCode>General</c:formatCode>
                <c:ptCount val="4"/>
                <c:pt idx="0">
                  <c:v>5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88-45C5-A8D1-FFE080480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425776"/>
        <c:axId val="1959432496"/>
      </c:barChart>
      <c:lineChart>
        <c:grouping val="standard"/>
        <c:varyColors val="0"/>
        <c:ser>
          <c:idx val="9"/>
          <c:order val="9"/>
          <c:tx>
            <c:v>weiblich %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[3]Tabelle1!$K$2:$N$2</c:f>
              <c:strCache>
                <c:ptCount val="4"/>
                <c:pt idx="0">
                  <c:v>Negative Common Empathy</c:v>
                </c:pt>
                <c:pt idx="1">
                  <c:v>Positive Common Empathy</c:v>
                </c:pt>
                <c:pt idx="2">
                  <c:v>Negative Affective Empathy</c:v>
                </c:pt>
                <c:pt idx="3">
                  <c:v>Positive Affective Empathy</c:v>
                </c:pt>
              </c:strCache>
            </c:strRef>
          </c:cat>
          <c:val>
            <c:numRef>
              <c:f>'Übersicht Ergebnisse'!$K$13:$N$13</c:f>
              <c:numCache>
                <c:formatCode>General</c:formatCode>
                <c:ptCount val="4"/>
                <c:pt idx="0">
                  <c:v>19</c:v>
                </c:pt>
                <c:pt idx="1">
                  <c:v>19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88-45C5-A8D1-FFE080480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090168"/>
        <c:axId val="598091152"/>
      </c:lineChart>
      <c:catAx>
        <c:axId val="19594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432496"/>
        <c:crosses val="autoZero"/>
        <c:auto val="1"/>
        <c:lblAlgn val="ctr"/>
        <c:lblOffset val="100"/>
        <c:noMultiLvlLbl val="0"/>
      </c:catAx>
      <c:valAx>
        <c:axId val="1959432496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Punktzahl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425776"/>
        <c:crosses val="autoZero"/>
        <c:crossBetween val="between"/>
      </c:valAx>
      <c:valAx>
        <c:axId val="598091152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8090168"/>
        <c:crosses val="max"/>
        <c:crossBetween val="between"/>
      </c:valAx>
      <c:catAx>
        <c:axId val="598090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8091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45287521761075E-2"/>
          <c:y val="3.1570314683947706E-2"/>
          <c:w val="0.6573716008040672"/>
          <c:h val="0.87032261607401329"/>
        </c:manualLayout>
      </c:layout>
      <c:barChart>
        <c:barDir val="col"/>
        <c:grouping val="clustered"/>
        <c:varyColors val="0"/>
        <c:ser>
          <c:idx val="0"/>
          <c:order val="0"/>
          <c:tx>
            <c:v>Männlich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'Übersicht Ergebnisse'!$O$2</c:f>
              <c:strCache>
                <c:ptCount val="1"/>
                <c:pt idx="0">
                  <c:v>PES Score</c:v>
                </c:pt>
              </c:strCache>
            </c:strRef>
          </c:cat>
          <c:val>
            <c:numRef>
              <c:f>'Übersicht Ergebnisse'!$O$14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D-4ABE-A1EA-BB4081B5968D}"/>
            </c:ext>
          </c:extLst>
        </c:ser>
        <c:ser>
          <c:idx val="1"/>
          <c:order val="1"/>
          <c:tx>
            <c:v>Weiblich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'Übersicht Ergebnisse'!$O$2</c:f>
              <c:strCache>
                <c:ptCount val="1"/>
                <c:pt idx="0">
                  <c:v>PES Score</c:v>
                </c:pt>
              </c:strCache>
            </c:strRef>
          </c:cat>
          <c:val>
            <c:numRef>
              <c:f>'Übersicht Ergebnisse'!$O$13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D-4ABE-A1EA-BB4081B5968D}"/>
            </c:ext>
          </c:extLst>
        </c:ser>
        <c:ser>
          <c:idx val="8"/>
          <c:order val="2"/>
          <c:tx>
            <c:v>GPT-3.5 Q1.2023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'Übersicht Ergebnisse'!$O$2</c:f>
              <c:strCache>
                <c:ptCount val="1"/>
                <c:pt idx="0">
                  <c:v>PES Score</c:v>
                </c:pt>
              </c:strCache>
            </c:strRef>
          </c:cat>
          <c:val>
            <c:numRef>
              <c:f>'Übersicht Ergebnisse'!$AA$15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5D-4ABE-A1EA-BB4081B5968D}"/>
            </c:ext>
          </c:extLst>
        </c:ser>
        <c:ser>
          <c:idx val="3"/>
          <c:order val="3"/>
          <c:tx>
            <c:v>GPT-3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'Übersicht Ergebnisse'!$O$2</c:f>
              <c:strCache>
                <c:ptCount val="1"/>
                <c:pt idx="0">
                  <c:v>PES Score</c:v>
                </c:pt>
              </c:strCache>
            </c:strRef>
          </c:cat>
          <c:val>
            <c:numRef>
              <c:f>'Übersicht Ergebnisse'!$O$6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5D-4ABE-A1EA-BB4081B5968D}"/>
            </c:ext>
          </c:extLst>
        </c:ser>
        <c:ser>
          <c:idx val="2"/>
          <c:order val="4"/>
          <c:tx>
            <c:v>GPT-3.5 08.2023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'Übersicht Ergebnisse'!$O$2</c:f>
              <c:strCache>
                <c:ptCount val="1"/>
                <c:pt idx="0">
                  <c:v>PES Score</c:v>
                </c:pt>
              </c:strCache>
            </c:strRef>
          </c:cat>
          <c:val>
            <c:numRef>
              <c:f>'Übersicht Ergebnisse'!$O$7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5D-4ABE-A1EA-BB4081B5968D}"/>
            </c:ext>
          </c:extLst>
        </c:ser>
        <c:ser>
          <c:idx val="4"/>
          <c:order val="5"/>
          <c:tx>
            <c:v>GPT-4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'Übersicht Ergebnisse'!$O$2</c:f>
              <c:strCache>
                <c:ptCount val="1"/>
                <c:pt idx="0">
                  <c:v>PES Score</c:v>
                </c:pt>
              </c:strCache>
            </c:strRef>
          </c:cat>
          <c:val>
            <c:numRef>
              <c:f>'Übersicht Ergebnisse'!$O$8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5D-4ABE-A1EA-BB4081B5968D}"/>
            </c:ext>
          </c:extLst>
        </c:ser>
        <c:ser>
          <c:idx val="7"/>
          <c:order val="6"/>
          <c:tx>
            <c:v>Dolly 2.0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'Übersicht Ergebnisse'!$O$2</c:f>
              <c:strCache>
                <c:ptCount val="1"/>
                <c:pt idx="0">
                  <c:v>PES Score</c:v>
                </c:pt>
              </c:strCache>
            </c:strRef>
          </c:cat>
          <c:val>
            <c:numRef>
              <c:f>'Übersicht Ergebnisse'!$O$10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5D-4ABE-A1EA-BB4081B5968D}"/>
            </c:ext>
          </c:extLst>
        </c:ser>
        <c:ser>
          <c:idx val="6"/>
          <c:order val="7"/>
          <c:tx>
            <c:v>PaLM 2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'Übersicht Ergebnisse'!$O$2</c:f>
              <c:strCache>
                <c:ptCount val="1"/>
                <c:pt idx="0">
                  <c:v>PES Score</c:v>
                </c:pt>
              </c:strCache>
            </c:strRef>
          </c:cat>
          <c:val>
            <c:numRef>
              <c:f>'Übersicht Ergebnisse'!$O$11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5D-4ABE-A1EA-BB4081B5968D}"/>
            </c:ext>
          </c:extLst>
        </c:ser>
        <c:ser>
          <c:idx val="5"/>
          <c:order val="8"/>
          <c:tx>
            <c:v>LlaMA 2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'Übersicht Ergebnisse'!$O$2</c:f>
              <c:strCache>
                <c:ptCount val="1"/>
                <c:pt idx="0">
                  <c:v>PES Score</c:v>
                </c:pt>
              </c:strCache>
            </c:strRef>
          </c:cat>
          <c:val>
            <c:numRef>
              <c:f>'Übersicht Ergebnisse'!$O$12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5D-4ABE-A1EA-BB4081B59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425776"/>
        <c:axId val="1959432496"/>
      </c:barChart>
      <c:lineChart>
        <c:grouping val="standard"/>
        <c:varyColors val="0"/>
        <c:ser>
          <c:idx val="9"/>
          <c:order val="9"/>
          <c:tx>
            <c:v>weiblich %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'Übersicht Ergebnisse'!$O$2</c:f>
              <c:strCache>
                <c:ptCount val="1"/>
                <c:pt idx="0">
                  <c:v>PES Score</c:v>
                </c:pt>
              </c:strCache>
            </c:strRef>
          </c:cat>
          <c:val>
            <c:numRef>
              <c:f>'Übersicht Ergebnisse'!$O$13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5D-4ABE-A1EA-BB4081B59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090168"/>
        <c:axId val="598091152"/>
      </c:lineChart>
      <c:catAx>
        <c:axId val="19594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432496"/>
        <c:crosses val="autoZero"/>
        <c:auto val="1"/>
        <c:lblAlgn val="ctr"/>
        <c:lblOffset val="100"/>
        <c:noMultiLvlLbl val="0"/>
      </c:catAx>
      <c:valAx>
        <c:axId val="1959432496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Punktzahl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425776"/>
        <c:crosses val="autoZero"/>
        <c:crossBetween val="between"/>
      </c:valAx>
      <c:valAx>
        <c:axId val="598091152"/>
        <c:scaling>
          <c:orientation val="minMax"/>
          <c:max val="8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8090168"/>
        <c:crosses val="max"/>
        <c:crossBetween val="between"/>
      </c:valAx>
      <c:catAx>
        <c:axId val="598090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8091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065340907548505E-2"/>
          <c:y val="2.6826888519340099E-2"/>
          <c:w val="0.65775130940792004"/>
          <c:h val="0.90248396544629306"/>
        </c:manualLayout>
      </c:layout>
      <c:barChart>
        <c:barDir val="col"/>
        <c:grouping val="clustered"/>
        <c:varyColors val="0"/>
        <c:ser>
          <c:idx val="8"/>
          <c:order val="0"/>
          <c:tx>
            <c:v>weiblich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[3]Tabelle1!$P$2</c:f>
              <c:strCache>
                <c:ptCount val="1"/>
                <c:pt idx="0">
                  <c:v>AQ Gesamt</c:v>
                </c:pt>
              </c:strCache>
            </c:strRef>
          </c:cat>
          <c:val>
            <c:numRef>
              <c:f>'Übersicht Ergebnisse'!$P$13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4-48A2-94BE-0E426C12DED6}"/>
            </c:ext>
          </c:extLst>
        </c:ser>
        <c:ser>
          <c:idx val="0"/>
          <c:order val="1"/>
          <c:tx>
            <c:v>Männlich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[2]TEQ!$C$5:$C$6</c:f>
                <c:numCache>
                  <c:formatCode>General</c:formatCode>
                  <c:ptCount val="2"/>
                  <c:pt idx="0">
                    <c:v>7.93</c:v>
                  </c:pt>
                  <c:pt idx="1">
                    <c:v>6.9</c:v>
                  </c:pt>
                </c:numCache>
              </c:numRef>
            </c:plus>
            <c:minus>
              <c:numRef>
                <c:f>[2]TEQ!$C$5:$C$6</c:f>
                <c:numCache>
                  <c:formatCode>General</c:formatCode>
                  <c:ptCount val="2"/>
                  <c:pt idx="0">
                    <c:v>7.93</c:v>
                  </c:pt>
                  <c:pt idx="1">
                    <c:v>6.9</c:v>
                  </c:pt>
                </c:numCache>
              </c:numRef>
            </c:minus>
            <c:spPr>
              <a:noFill/>
              <a:ln w="25400" cap="flat" cmpd="sng" algn="ctr">
                <a:noFill/>
                <a:round/>
              </a:ln>
              <a:effectLst/>
            </c:spPr>
          </c:errBars>
          <c:cat>
            <c:strRef>
              <c:f>[3]Tabelle1!$P$2</c:f>
              <c:strCache>
                <c:ptCount val="1"/>
                <c:pt idx="0">
                  <c:v>AQ Gesamt</c:v>
                </c:pt>
              </c:strCache>
            </c:strRef>
          </c:cat>
          <c:val>
            <c:numRef>
              <c:f>'Übersicht Ergebnisse'!$P$14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A4-48A2-94BE-0E426C12DED6}"/>
            </c:ext>
          </c:extLst>
        </c:ser>
        <c:ser>
          <c:idx val="1"/>
          <c:order val="2"/>
          <c:tx>
            <c:v>ChatGPT Q1.2023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[3]Tabelle1!$P$2</c:f>
              <c:strCache>
                <c:ptCount val="1"/>
                <c:pt idx="0">
                  <c:v>AQ Gesamt</c:v>
                </c:pt>
              </c:strCache>
            </c:strRef>
          </c:cat>
          <c:val>
            <c:numRef>
              <c:f>'Übersicht Ergebnisse'!$W$22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A4-48A2-94BE-0E426C12DED6}"/>
            </c:ext>
          </c:extLst>
        </c:ser>
        <c:ser>
          <c:idx val="3"/>
          <c:order val="3"/>
          <c:tx>
            <c:v>GPT-3</c:v>
          </c:tx>
          <c:spPr>
            <a:solidFill>
              <a:srgbClr val="7030A0"/>
            </a:solidFill>
            <a:ln w="25400">
              <a:noFill/>
            </a:ln>
            <a:effectLst/>
          </c:spPr>
          <c:invertIfNegative val="0"/>
          <c:cat>
            <c:strRef>
              <c:f>[3]Tabelle1!$P$2</c:f>
              <c:strCache>
                <c:ptCount val="1"/>
                <c:pt idx="0">
                  <c:v>AQ Gesamt</c:v>
                </c:pt>
              </c:strCache>
            </c:strRef>
          </c:cat>
          <c:val>
            <c:numRef>
              <c:f>'Übersicht Ergebnisse'!$P$6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A4-48A2-94BE-0E426C12DED6}"/>
            </c:ext>
          </c:extLst>
        </c:ser>
        <c:ser>
          <c:idx val="2"/>
          <c:order val="4"/>
          <c:tx>
            <c:v>GPT-3.5 08.2023</c:v>
          </c:tx>
          <c:spPr>
            <a:solidFill>
              <a:srgbClr val="FF0000"/>
            </a:solidFill>
            <a:ln w="25400">
              <a:noFill/>
            </a:ln>
            <a:effectLst/>
          </c:spPr>
          <c:invertIfNegative val="0"/>
          <c:cat>
            <c:strRef>
              <c:f>[3]Tabelle1!$P$2</c:f>
              <c:strCache>
                <c:ptCount val="1"/>
                <c:pt idx="0">
                  <c:v>AQ Gesamt</c:v>
                </c:pt>
              </c:strCache>
            </c:strRef>
          </c:cat>
          <c:val>
            <c:numRef>
              <c:f>'Übersicht Ergebnisse'!$P$7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A4-48A2-94BE-0E426C12DED6}"/>
            </c:ext>
          </c:extLst>
        </c:ser>
        <c:ser>
          <c:idx val="4"/>
          <c:order val="5"/>
          <c:tx>
            <c:v>GPT-4</c:v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cat>
            <c:strRef>
              <c:f>[3]Tabelle1!$P$2</c:f>
              <c:strCache>
                <c:ptCount val="1"/>
                <c:pt idx="0">
                  <c:v>AQ Gesamt</c:v>
                </c:pt>
              </c:strCache>
            </c:strRef>
          </c:cat>
          <c:val>
            <c:numRef>
              <c:f>'Übersicht Ergebnisse'!$P$8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A4-48A2-94BE-0E426C12DED6}"/>
            </c:ext>
          </c:extLst>
        </c:ser>
        <c:ser>
          <c:idx val="7"/>
          <c:order val="6"/>
          <c:tx>
            <c:v>Dolly 2.0</c:v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strRef>
              <c:f>[3]Tabelle1!$P$2</c:f>
              <c:strCache>
                <c:ptCount val="1"/>
                <c:pt idx="0">
                  <c:v>AQ Gesamt</c:v>
                </c:pt>
              </c:strCache>
            </c:strRef>
          </c:cat>
          <c:val>
            <c:numRef>
              <c:f>'Übersicht Ergebnisse'!$P$10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A4-48A2-94BE-0E426C12DED6}"/>
            </c:ext>
          </c:extLst>
        </c:ser>
        <c:ser>
          <c:idx val="6"/>
          <c:order val="7"/>
          <c:tx>
            <c:v>PaLM 2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[3]Tabelle1!$P$2</c:f>
              <c:strCache>
                <c:ptCount val="1"/>
                <c:pt idx="0">
                  <c:v>AQ Gesamt</c:v>
                </c:pt>
              </c:strCache>
            </c:strRef>
          </c:cat>
          <c:val>
            <c:numRef>
              <c:f>'Übersicht Ergebnisse'!$P$11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A4-48A2-94BE-0E426C12DED6}"/>
            </c:ext>
          </c:extLst>
        </c:ser>
        <c:ser>
          <c:idx val="5"/>
          <c:order val="8"/>
          <c:tx>
            <c:v>LlaMA 2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cat>
            <c:strRef>
              <c:f>[3]Tabelle1!$P$2</c:f>
              <c:strCache>
                <c:ptCount val="1"/>
                <c:pt idx="0">
                  <c:v>AQ Gesamt</c:v>
                </c:pt>
              </c:strCache>
            </c:strRef>
          </c:cat>
          <c:val>
            <c:numRef>
              <c:f>'Übersicht Ergebnisse'!$P$12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A4-48A2-94BE-0E426C12D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6906095"/>
        <c:axId val="736907055"/>
      </c:barChart>
      <c:lineChart>
        <c:grouping val="standard"/>
        <c:varyColors val="0"/>
        <c:ser>
          <c:idx val="9"/>
          <c:order val="9"/>
          <c:tx>
            <c:v>weiblich %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[3]Tabelle1!$P$2</c:f>
              <c:strCache>
                <c:ptCount val="1"/>
                <c:pt idx="0">
                  <c:v>AQ Gesamt</c:v>
                </c:pt>
              </c:strCache>
            </c:strRef>
          </c:cat>
          <c:val>
            <c:numRef>
              <c:f>'Übersicht Ergebnisse'!$P$13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A4-48A2-94BE-0E426C12D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139040"/>
        <c:axId val="598139696"/>
      </c:lineChart>
      <c:catAx>
        <c:axId val="73690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907055"/>
        <c:crosses val="autoZero"/>
        <c:auto val="1"/>
        <c:lblAlgn val="ctr"/>
        <c:lblOffset val="100"/>
        <c:noMultiLvlLbl val="0"/>
      </c:catAx>
      <c:valAx>
        <c:axId val="736907055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Punktzahl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906095"/>
        <c:crosses val="autoZero"/>
        <c:crossBetween val="between"/>
      </c:valAx>
      <c:valAx>
        <c:axId val="598139696"/>
        <c:scaling>
          <c:orientation val="minMax"/>
          <c:max val="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8139040"/>
        <c:crosses val="max"/>
        <c:crossBetween val="between"/>
      </c:valAx>
      <c:catAx>
        <c:axId val="59813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813969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accent1"/>
          </a:solidFill>
        </a:ln>
        <a:effectLst/>
      </c:spPr>
    </c:plotArea>
    <c:legend>
      <c:legendPos val="r"/>
      <c:legendEntry>
        <c:idx val="9"/>
        <c:delete val="1"/>
      </c:legendEntry>
      <c:layout>
        <c:manualLayout>
          <c:xMode val="edge"/>
          <c:yMode val="edge"/>
          <c:x val="0.80676684422239886"/>
          <c:y val="0.28247310978392703"/>
          <c:w val="0.1849589247408738"/>
          <c:h val="0.45681977766629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224926198623793E-2"/>
          <c:y val="2.6169036689657782E-2"/>
          <c:w val="0.66401726881119305"/>
          <c:h val="0.92330186727999275"/>
        </c:manualLayout>
      </c:layout>
      <c:barChart>
        <c:barDir val="col"/>
        <c:grouping val="clustered"/>
        <c:varyColors val="0"/>
        <c:ser>
          <c:idx val="5"/>
          <c:order val="0"/>
          <c:tx>
            <c:v>Weiblich</c:v>
          </c:tx>
          <c:spPr>
            <a:solidFill>
              <a:srgbClr val="C00000"/>
            </a:solidFill>
          </c:spPr>
          <c:invertIfNegative val="0"/>
          <c:cat>
            <c:strRef>
              <c:f>[3]Tabelle1!$Q$2:$S$2</c:f>
              <c:strCache>
                <c:ptCount val="3"/>
                <c:pt idx="0">
                  <c:v>Machiavellianis</c:v>
                </c:pt>
                <c:pt idx="1">
                  <c:v>Narcissism</c:v>
                </c:pt>
                <c:pt idx="2">
                  <c:v>Psychopath</c:v>
                </c:pt>
              </c:strCache>
            </c:strRef>
          </c:cat>
          <c:val>
            <c:numRef>
              <c:f>'Übersicht Ergebnisse'!$Q$13:$S$13</c:f>
              <c:numCache>
                <c:formatCode>General</c:formatCode>
                <c:ptCount val="3"/>
                <c:pt idx="0">
                  <c:v>26</c:v>
                </c:pt>
                <c:pt idx="1">
                  <c:v>23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2-47AD-AEC1-0EEF5A2A2E7A}"/>
            </c:ext>
          </c:extLst>
        </c:ser>
        <c:ser>
          <c:idx val="6"/>
          <c:order val="1"/>
          <c:tx>
            <c:v>Männlich</c:v>
          </c:tx>
          <c:spPr>
            <a:solidFill>
              <a:srgbClr val="FFFF00"/>
            </a:solidFill>
          </c:spPr>
          <c:invertIfNegative val="0"/>
          <c:cat>
            <c:strRef>
              <c:f>[3]Tabelle1!$Q$2:$S$2</c:f>
              <c:strCache>
                <c:ptCount val="3"/>
                <c:pt idx="0">
                  <c:v>Machiavellianis</c:v>
                </c:pt>
                <c:pt idx="1">
                  <c:v>Narcissism</c:v>
                </c:pt>
                <c:pt idx="2">
                  <c:v>Psychopath</c:v>
                </c:pt>
              </c:strCache>
            </c:strRef>
          </c:cat>
          <c:val>
            <c:numRef>
              <c:f>'Übersicht Ergebnisse'!$Q$14:$S$14</c:f>
              <c:numCache>
                <c:formatCode>General</c:formatCode>
                <c:ptCount val="3"/>
                <c:pt idx="0">
                  <c:v>30</c:v>
                </c:pt>
                <c:pt idx="1">
                  <c:v>24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2-47AD-AEC1-0EEF5A2A2E7A}"/>
            </c:ext>
          </c:extLst>
        </c:ser>
        <c:ser>
          <c:idx val="0"/>
          <c:order val="2"/>
          <c:tx>
            <c:v>GPT3</c:v>
          </c:tx>
          <c:spPr>
            <a:solidFill>
              <a:srgbClr val="7030A0"/>
            </a:solidFill>
            <a:ln>
              <a:noFill/>
            </a:ln>
          </c:spPr>
          <c:invertIfNegative val="0"/>
          <c:cat>
            <c:strRef>
              <c:f>[3]Tabelle1!$Q$2:$S$2</c:f>
              <c:strCache>
                <c:ptCount val="3"/>
                <c:pt idx="0">
                  <c:v>Machiavellianis</c:v>
                </c:pt>
                <c:pt idx="1">
                  <c:v>Narcissism</c:v>
                </c:pt>
                <c:pt idx="2">
                  <c:v>Psychopath</c:v>
                </c:pt>
              </c:strCache>
            </c:strRef>
          </c:cat>
          <c:val>
            <c:numRef>
              <c:f>'Übersicht Ergebnisse'!$Q$6:$S$6</c:f>
              <c:numCache>
                <c:formatCode>General</c:formatCode>
                <c:ptCount val="3"/>
                <c:pt idx="0">
                  <c:v>20</c:v>
                </c:pt>
                <c:pt idx="1">
                  <c:v>19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2-47AD-AEC1-0EEF5A2A2E7A}"/>
            </c:ext>
          </c:extLst>
        </c:ser>
        <c:ser>
          <c:idx val="3"/>
          <c:order val="3"/>
          <c:tx>
            <c:v>GPT-3.5 08.2023</c:v>
          </c:tx>
          <c:spPr>
            <a:solidFill>
              <a:srgbClr val="FF0000"/>
            </a:solidFill>
            <a:ln>
              <a:noFill/>
            </a:ln>
          </c:spPr>
          <c:invertIfNegative val="0"/>
          <c:cat>
            <c:strRef>
              <c:f>[3]Tabelle1!$Q$2:$S$2</c:f>
              <c:strCache>
                <c:ptCount val="3"/>
                <c:pt idx="0">
                  <c:v>Machiavellianis</c:v>
                </c:pt>
                <c:pt idx="1">
                  <c:v>Narcissism</c:v>
                </c:pt>
                <c:pt idx="2">
                  <c:v>Psychopath</c:v>
                </c:pt>
              </c:strCache>
            </c:strRef>
          </c:cat>
          <c:val>
            <c:numRef>
              <c:f>'Übersicht Ergebnisse'!$Q$7:$S$7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92-47AD-AEC1-0EEF5A2A2E7A}"/>
            </c:ext>
          </c:extLst>
        </c:ser>
        <c:ser>
          <c:idx val="1"/>
          <c:order val="4"/>
          <c:tx>
            <c:v>GPT-4</c:v>
          </c:tx>
          <c:spPr>
            <a:solidFill>
              <a:srgbClr val="00B050"/>
            </a:solidFill>
            <a:ln>
              <a:noFill/>
            </a:ln>
          </c:spPr>
          <c:invertIfNegative val="0"/>
          <c:cat>
            <c:strRef>
              <c:f>[3]Tabelle1!$Q$2:$S$2</c:f>
              <c:strCache>
                <c:ptCount val="3"/>
                <c:pt idx="0">
                  <c:v>Machiavellianis</c:v>
                </c:pt>
                <c:pt idx="1">
                  <c:v>Narcissism</c:v>
                </c:pt>
                <c:pt idx="2">
                  <c:v>Psychopath</c:v>
                </c:pt>
              </c:strCache>
            </c:strRef>
          </c:cat>
          <c:val>
            <c:numRef>
              <c:f>'Übersicht Ergebnisse'!$Q$8:$S$8</c:f>
              <c:numCache>
                <c:formatCode>General</c:formatCode>
                <c:ptCount val="3"/>
                <c:pt idx="0">
                  <c:v>37</c:v>
                </c:pt>
                <c:pt idx="1">
                  <c:v>29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92-47AD-AEC1-0EEF5A2A2E7A}"/>
            </c:ext>
          </c:extLst>
        </c:ser>
        <c:ser>
          <c:idx val="7"/>
          <c:order val="5"/>
          <c:tx>
            <c:v>Dolly 2.0</c:v>
          </c:tx>
          <c:spPr>
            <a:solidFill>
              <a:srgbClr val="0070C0"/>
            </a:solidFill>
            <a:ln>
              <a:noFill/>
            </a:ln>
          </c:spPr>
          <c:invertIfNegative val="0"/>
          <c:cat>
            <c:strRef>
              <c:f>[3]Tabelle1!$Q$2:$S$2</c:f>
              <c:strCache>
                <c:ptCount val="3"/>
                <c:pt idx="0">
                  <c:v>Machiavellianis</c:v>
                </c:pt>
                <c:pt idx="1">
                  <c:v>Narcissism</c:v>
                </c:pt>
                <c:pt idx="2">
                  <c:v>Psychopath</c:v>
                </c:pt>
              </c:strCache>
            </c:strRef>
          </c:cat>
          <c:val>
            <c:numRef>
              <c:f>'Übersicht Ergebnisse'!$Q$10:$S$10</c:f>
              <c:numCache>
                <c:formatCode>General</c:formatCode>
                <c:ptCount val="3"/>
                <c:pt idx="0">
                  <c:v>39</c:v>
                </c:pt>
                <c:pt idx="1">
                  <c:v>25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92-47AD-AEC1-0EEF5A2A2E7A}"/>
            </c:ext>
          </c:extLst>
        </c:ser>
        <c:ser>
          <c:idx val="4"/>
          <c:order val="6"/>
          <c:tx>
            <c:v>PaLM 2</c:v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strRef>
              <c:f>[3]Tabelle1!$Q$2:$S$2</c:f>
              <c:strCache>
                <c:ptCount val="3"/>
                <c:pt idx="0">
                  <c:v>Machiavellianis</c:v>
                </c:pt>
                <c:pt idx="1">
                  <c:v>Narcissism</c:v>
                </c:pt>
                <c:pt idx="2">
                  <c:v>Psychopath</c:v>
                </c:pt>
              </c:strCache>
            </c:strRef>
          </c:cat>
          <c:val>
            <c:numRef>
              <c:f>'Übersicht Ergebnisse'!$Q$11:$S$11</c:f>
              <c:numCache>
                <c:formatCode>General</c:formatCode>
                <c:ptCount val="3"/>
                <c:pt idx="0">
                  <c:v>26</c:v>
                </c:pt>
                <c:pt idx="1">
                  <c:v>28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92-47AD-AEC1-0EEF5A2A2E7A}"/>
            </c:ext>
          </c:extLst>
        </c:ser>
        <c:ser>
          <c:idx val="2"/>
          <c:order val="7"/>
          <c:tx>
            <c:v>LlaMA2</c:v>
          </c:tx>
          <c:spPr>
            <a:solidFill>
              <a:srgbClr val="92D050"/>
            </a:solidFill>
          </c:spPr>
          <c:invertIfNegative val="0"/>
          <c:cat>
            <c:strRef>
              <c:f>[3]Tabelle1!$Q$2:$S$2</c:f>
              <c:strCache>
                <c:ptCount val="3"/>
                <c:pt idx="0">
                  <c:v>Machiavellianis</c:v>
                </c:pt>
                <c:pt idx="1">
                  <c:v>Narcissism</c:v>
                </c:pt>
                <c:pt idx="2">
                  <c:v>Psychopath</c:v>
                </c:pt>
              </c:strCache>
            </c:strRef>
          </c:cat>
          <c:val>
            <c:numRef>
              <c:f>'Übersicht Ergebnisse'!$Q$12:$S$12</c:f>
              <c:numCache>
                <c:formatCode>General</c:formatCode>
                <c:ptCount val="3"/>
                <c:pt idx="0">
                  <c:v>22</c:v>
                </c:pt>
                <c:pt idx="1">
                  <c:v>27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92-47AD-AEC1-0EEF5A2A2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956544"/>
        <c:axId val="2032953184"/>
      </c:barChart>
      <c:lineChart>
        <c:grouping val="standard"/>
        <c:varyColors val="0"/>
        <c:ser>
          <c:idx val="8"/>
          <c:order val="8"/>
          <c:tx>
            <c:v>weiblich %</c:v>
          </c:tx>
          <c:spPr>
            <a:ln>
              <a:noFill/>
            </a:ln>
          </c:spPr>
          <c:marker>
            <c:symbol val="none"/>
          </c:marker>
          <c:cat>
            <c:strRef>
              <c:f>[3]Tabelle1!$Q$2:$S$2</c:f>
              <c:strCache>
                <c:ptCount val="3"/>
                <c:pt idx="0">
                  <c:v>Machiavellianis</c:v>
                </c:pt>
                <c:pt idx="1">
                  <c:v>Narcissism</c:v>
                </c:pt>
                <c:pt idx="2">
                  <c:v>Psychopath</c:v>
                </c:pt>
              </c:strCache>
            </c:strRef>
          </c:cat>
          <c:val>
            <c:numRef>
              <c:f>'Übersicht Ergebnisse'!$Q$13:$S$13</c:f>
              <c:numCache>
                <c:formatCode>General</c:formatCode>
                <c:ptCount val="3"/>
                <c:pt idx="0">
                  <c:v>26</c:v>
                </c:pt>
                <c:pt idx="1">
                  <c:v>23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92-47AD-AEC1-0EEF5A2A2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73160"/>
        <c:axId val="605372504"/>
      </c:lineChart>
      <c:catAx>
        <c:axId val="20329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953184"/>
        <c:crosses val="autoZero"/>
        <c:auto val="1"/>
        <c:lblAlgn val="ctr"/>
        <c:lblOffset val="100"/>
        <c:noMultiLvlLbl val="0"/>
      </c:catAx>
      <c:valAx>
        <c:axId val="2032953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de-DE" sz="1100"/>
                  <a:t>Punktzahl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956544"/>
        <c:crosses val="autoZero"/>
        <c:crossBetween val="between"/>
      </c:valAx>
      <c:valAx>
        <c:axId val="605372504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 sz="1100"/>
                </a:pPr>
                <a:r>
                  <a:rPr lang="de-DE" sz="1100"/>
                  <a:t>Prozent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373160"/>
        <c:crosses val="max"/>
        <c:crossBetween val="between"/>
      </c:valAx>
      <c:catAx>
        <c:axId val="605373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372504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8"/>
        <c:delete val="1"/>
      </c:legendEntry>
      <c:layout>
        <c:manualLayout>
          <c:xMode val="edge"/>
          <c:yMode val="edge"/>
          <c:x val="0.81467013854878367"/>
          <c:y val="0.32038167573547138"/>
          <c:w val="0.18317327503031142"/>
          <c:h val="0.36250419560253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07453195002182"/>
          <c:y val="2.8043177285755776E-2"/>
          <c:w val="0.63558899605863262"/>
          <c:h val="0.92330186727999275"/>
        </c:manualLayout>
      </c:layout>
      <c:barChart>
        <c:barDir val="col"/>
        <c:grouping val="clustered"/>
        <c:varyColors val="0"/>
        <c:ser>
          <c:idx val="5"/>
          <c:order val="0"/>
          <c:tx>
            <c:v>Weiblich</c:v>
          </c:tx>
          <c:spPr>
            <a:solidFill>
              <a:srgbClr val="C00000"/>
            </a:solidFill>
            <a:ln>
              <a:noFill/>
            </a:ln>
          </c:spPr>
          <c:invertIfNegative val="0"/>
          <c:cat>
            <c:strRef>
              <c:f>'Übersicht Ergebnisse'!$T$2</c:f>
              <c:strCache>
                <c:ptCount val="1"/>
                <c:pt idx="0">
                  <c:v>SD-3 Score</c:v>
                </c:pt>
              </c:strCache>
            </c:strRef>
          </c:cat>
          <c:val>
            <c:numRef>
              <c:f>'Übersicht Ergebnisse'!$T$13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0-472D-8745-D232E09E98BE}"/>
            </c:ext>
          </c:extLst>
        </c:ser>
        <c:ser>
          <c:idx val="6"/>
          <c:order val="1"/>
          <c:tx>
            <c:v>Männlich</c:v>
          </c:tx>
          <c:spPr>
            <a:solidFill>
              <a:srgbClr val="FFFF00"/>
            </a:solidFill>
            <a:ln>
              <a:noFill/>
            </a:ln>
          </c:spPr>
          <c:invertIfNegative val="0"/>
          <c:cat>
            <c:strRef>
              <c:f>'Übersicht Ergebnisse'!$T$2</c:f>
              <c:strCache>
                <c:ptCount val="1"/>
                <c:pt idx="0">
                  <c:v>SD-3 Score</c:v>
                </c:pt>
              </c:strCache>
            </c:strRef>
          </c:cat>
          <c:val>
            <c:numRef>
              <c:f>'Übersicht Ergebnisse'!$T$14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0-472D-8745-D232E09E98BE}"/>
            </c:ext>
          </c:extLst>
        </c:ser>
        <c:ser>
          <c:idx val="0"/>
          <c:order val="2"/>
          <c:tx>
            <c:v>GPT3</c:v>
          </c:tx>
          <c:spPr>
            <a:solidFill>
              <a:srgbClr val="7030A0"/>
            </a:solidFill>
            <a:ln>
              <a:noFill/>
            </a:ln>
          </c:spPr>
          <c:invertIfNegative val="0"/>
          <c:cat>
            <c:strRef>
              <c:f>'Übersicht Ergebnisse'!$T$2</c:f>
              <c:strCache>
                <c:ptCount val="1"/>
                <c:pt idx="0">
                  <c:v>SD-3 Score</c:v>
                </c:pt>
              </c:strCache>
            </c:strRef>
          </c:cat>
          <c:val>
            <c:numRef>
              <c:f>'Übersicht Ergebnisse'!$T$6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60-472D-8745-D232E09E98BE}"/>
            </c:ext>
          </c:extLst>
        </c:ser>
        <c:ser>
          <c:idx val="3"/>
          <c:order val="3"/>
          <c:tx>
            <c:v>GPT-3.5 08.2023</c:v>
          </c:tx>
          <c:spPr>
            <a:solidFill>
              <a:srgbClr val="FF0000"/>
            </a:solidFill>
            <a:ln>
              <a:noFill/>
            </a:ln>
          </c:spPr>
          <c:invertIfNegative val="0"/>
          <c:cat>
            <c:strRef>
              <c:f>'Übersicht Ergebnisse'!$T$2</c:f>
              <c:strCache>
                <c:ptCount val="1"/>
                <c:pt idx="0">
                  <c:v>SD-3 Score</c:v>
                </c:pt>
              </c:strCache>
            </c:strRef>
          </c:cat>
          <c:val>
            <c:numRef>
              <c:f>'Übersicht Ergebnisse'!$T$7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60-472D-8745-D232E09E98BE}"/>
            </c:ext>
          </c:extLst>
        </c:ser>
        <c:ser>
          <c:idx val="1"/>
          <c:order val="4"/>
          <c:tx>
            <c:v>GPT-4</c:v>
          </c:tx>
          <c:spPr>
            <a:solidFill>
              <a:srgbClr val="00B050"/>
            </a:solidFill>
            <a:ln>
              <a:noFill/>
            </a:ln>
          </c:spPr>
          <c:invertIfNegative val="0"/>
          <c:cat>
            <c:strRef>
              <c:f>'Übersicht Ergebnisse'!$T$2</c:f>
              <c:strCache>
                <c:ptCount val="1"/>
                <c:pt idx="0">
                  <c:v>SD-3 Score</c:v>
                </c:pt>
              </c:strCache>
            </c:strRef>
          </c:cat>
          <c:val>
            <c:numRef>
              <c:f>'Übersicht Ergebnisse'!$T$8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60-472D-8745-D232E09E98BE}"/>
            </c:ext>
          </c:extLst>
        </c:ser>
        <c:ser>
          <c:idx val="7"/>
          <c:order val="5"/>
          <c:tx>
            <c:v>Dolly 2.0</c:v>
          </c:tx>
          <c:spPr>
            <a:solidFill>
              <a:srgbClr val="0070C0"/>
            </a:solidFill>
            <a:ln>
              <a:noFill/>
            </a:ln>
          </c:spPr>
          <c:invertIfNegative val="0"/>
          <c:cat>
            <c:strRef>
              <c:f>'Übersicht Ergebnisse'!$T$2</c:f>
              <c:strCache>
                <c:ptCount val="1"/>
                <c:pt idx="0">
                  <c:v>SD-3 Score</c:v>
                </c:pt>
              </c:strCache>
            </c:strRef>
          </c:cat>
          <c:val>
            <c:numRef>
              <c:f>'Übersicht Ergebnisse'!$T$10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60-472D-8745-D232E09E98BE}"/>
            </c:ext>
          </c:extLst>
        </c:ser>
        <c:ser>
          <c:idx val="4"/>
          <c:order val="6"/>
          <c:tx>
            <c:v>PaLM 2</c:v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strRef>
              <c:f>'Übersicht Ergebnisse'!$T$2</c:f>
              <c:strCache>
                <c:ptCount val="1"/>
                <c:pt idx="0">
                  <c:v>SD-3 Score</c:v>
                </c:pt>
              </c:strCache>
            </c:strRef>
          </c:cat>
          <c:val>
            <c:numRef>
              <c:f>'Übersicht Ergebnisse'!$T$11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60-472D-8745-D232E09E98BE}"/>
            </c:ext>
          </c:extLst>
        </c:ser>
        <c:ser>
          <c:idx val="2"/>
          <c:order val="7"/>
          <c:tx>
            <c:v>LlaMA2</c:v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'Übersicht Ergebnisse'!$T$2</c:f>
              <c:strCache>
                <c:ptCount val="1"/>
                <c:pt idx="0">
                  <c:v>SD-3 Score</c:v>
                </c:pt>
              </c:strCache>
            </c:strRef>
          </c:cat>
          <c:val>
            <c:numRef>
              <c:f>'Übersicht Ergebnisse'!$T$12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60-472D-8745-D232E09E9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956544"/>
        <c:axId val="2032953184"/>
      </c:barChart>
      <c:lineChart>
        <c:grouping val="standard"/>
        <c:varyColors val="0"/>
        <c:ser>
          <c:idx val="8"/>
          <c:order val="8"/>
          <c:tx>
            <c:v>weiblich %</c:v>
          </c:tx>
          <c:marker>
            <c:symbol val="none"/>
          </c:marker>
          <c:cat>
            <c:strRef>
              <c:f>'Übersicht Ergebnisse'!$T$2</c:f>
              <c:strCache>
                <c:ptCount val="1"/>
                <c:pt idx="0">
                  <c:v>SD-3 Score</c:v>
                </c:pt>
              </c:strCache>
            </c:strRef>
          </c:cat>
          <c:val>
            <c:numRef>
              <c:f>'Übersicht Ergebnisse'!$T$13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60-472D-8745-D232E09E9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73160"/>
        <c:axId val="605372504"/>
      </c:lineChart>
      <c:catAx>
        <c:axId val="20329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953184"/>
        <c:crosses val="autoZero"/>
        <c:auto val="1"/>
        <c:lblAlgn val="ctr"/>
        <c:lblOffset val="100"/>
        <c:noMultiLvlLbl val="0"/>
      </c:catAx>
      <c:valAx>
        <c:axId val="2032953184"/>
        <c:scaling>
          <c:orientation val="minMax"/>
          <c:max val="1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de-DE" sz="1100"/>
                  <a:t>Punktzahl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956544"/>
        <c:crosses val="autoZero"/>
        <c:crossBetween val="between"/>
      </c:valAx>
      <c:valAx>
        <c:axId val="605372504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 sz="1100"/>
                </a:pPr>
                <a:r>
                  <a:rPr lang="de-DE" sz="1100"/>
                  <a:t>Prozent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373160"/>
        <c:crosses val="max"/>
        <c:crossBetween val="between"/>
      </c:valAx>
      <c:catAx>
        <c:axId val="605373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372504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8"/>
        <c:delete val="1"/>
      </c:legendEntry>
      <c:layout>
        <c:manualLayout>
          <c:xMode val="edge"/>
          <c:yMode val="edge"/>
          <c:x val="0.82042751197248531"/>
          <c:y val="0.33526569492352659"/>
          <c:w val="0.1759746304657902"/>
          <c:h val="0.35494872388445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326572</xdr:colOff>
      <xdr:row>0</xdr:row>
      <xdr:rowOff>190499</xdr:rowOff>
    </xdr:from>
    <xdr:to>
      <xdr:col>13</xdr:col>
      <xdr:colOff>530680</xdr:colOff>
      <xdr:row>37</xdr:row>
      <xdr:rowOff>176892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37C862-488E-4046-A073-5FA8DA08F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1</xdr:rowOff>
    </xdr:from>
    <xdr:to>
      <xdr:col>25</xdr:col>
      <xdr:colOff>391887</xdr:colOff>
      <xdr:row>34</xdr:row>
      <xdr:rowOff>81643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78E4046-9944-4F72-8D50-4B5C7F969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84365</xdr:colOff>
      <xdr:row>31</xdr:row>
      <xdr:rowOff>125186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D3B10EC-CCB5-4B28-AE1B-935E26395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66675</xdr:colOff>
      <xdr:row>26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8918055-DA4B-4185-A62D-04C00CFD3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19050</xdr:rowOff>
    </xdr:from>
    <xdr:to>
      <xdr:col>8</xdr:col>
      <xdr:colOff>635215</xdr:colOff>
      <xdr:row>24</xdr:row>
      <xdr:rowOff>62593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318995-8F2D-4309-A0D0-CE7284787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0</xdr:row>
      <xdr:rowOff>171450</xdr:rowOff>
    </xdr:from>
    <xdr:to>
      <xdr:col>17</xdr:col>
      <xdr:colOff>578065</xdr:colOff>
      <xdr:row>24</xdr:row>
      <xdr:rowOff>24493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E27816C-502A-4F90-AFD7-B77EE8865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65315</xdr:colOff>
      <xdr:row>31</xdr:row>
      <xdr:rowOff>119743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7414C49-DD80-4748-9ADA-39DE76266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9525</xdr:rowOff>
    </xdr:from>
    <xdr:to>
      <xdr:col>11</xdr:col>
      <xdr:colOff>722549</xdr:colOff>
      <xdr:row>36</xdr:row>
      <xdr:rowOff>111017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1B25396-0675-45A8-A933-727DB35AB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272143</xdr:colOff>
      <xdr:row>1</xdr:row>
      <xdr:rowOff>27214</xdr:rowOff>
    </xdr:from>
    <xdr:to>
      <xdr:col>24</xdr:col>
      <xdr:colOff>85974</xdr:colOff>
      <xdr:row>36</xdr:row>
      <xdr:rowOff>137431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6E40D78-07BB-4D40-9113-8CC888B19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RI_ne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roline%20Auswertu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uswertungen_ne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I_SIRI"/>
      <sheetName val="IRI_GPT2"/>
      <sheetName val="IRI_GPT3_davinci"/>
      <sheetName val="IRI_GPT3_Text_davinci_003"/>
      <sheetName val="IRI_GPT3.5"/>
      <sheetName val="IRI_GPT4"/>
      <sheetName val="IRI"/>
      <sheetName val="IRI_LlaMA2"/>
      <sheetName val="IRI_PaLM2"/>
      <sheetName val="IRI_Dol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D3" t="str">
            <v>Weiblich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Q"/>
      <sheetName val="PES"/>
      <sheetName val="IRI"/>
    </sheetNames>
    <sheetDataSet>
      <sheetData sheetId="0">
        <row r="5">
          <cell r="A5" t="str">
            <v>male</v>
          </cell>
          <cell r="C5">
            <v>7.93</v>
          </cell>
        </row>
        <row r="6">
          <cell r="C6">
            <v>6.9</v>
          </cell>
        </row>
      </sheetData>
      <sheetData sheetId="1">
        <row r="4">
          <cell r="B4" t="str">
            <v>Negative CE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Übersicht Ergebnisse"/>
      <sheetName val="IRI"/>
    </sheetNames>
    <sheetDataSet>
      <sheetData sheetId="0">
        <row r="2">
          <cell r="G2" t="str">
            <v>EQ Gesamt</v>
          </cell>
          <cell r="K2" t="str">
            <v>Negative Common Empathy</v>
          </cell>
          <cell r="L2" t="str">
            <v>Positive Common Empathy</v>
          </cell>
          <cell r="M2" t="str">
            <v>Negative Affective Empathy</v>
          </cell>
          <cell r="N2" t="str">
            <v>Positive Affective Empathy</v>
          </cell>
          <cell r="P2" t="str">
            <v>AQ Gesamt</v>
          </cell>
          <cell r="Q2" t="str">
            <v>Machiavellianis</v>
          </cell>
          <cell r="R2" t="str">
            <v>Narcissism</v>
          </cell>
          <cell r="S2" t="str">
            <v>Psychopath</v>
          </cell>
        </row>
      </sheetData>
      <sheetData sheetId="1">
        <row r="2">
          <cell r="B2" t="str">
            <v>Fantasy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164B-AE00-44D9-B0A5-D4C89CF8EB56}">
  <dimension ref="A1:AC61"/>
  <sheetViews>
    <sheetView zoomScaleNormal="100" workbookViewId="0">
      <selection activeCell="V24" sqref="V24"/>
    </sheetView>
  </sheetViews>
  <sheetFormatPr baseColWidth="10" defaultRowHeight="15" x14ac:dyDescent="0.25"/>
  <cols>
    <col min="1" max="1" width="25" bestFit="1" customWidth="1"/>
    <col min="2" max="2" width="4" bestFit="1" customWidth="1"/>
    <col min="3" max="3" width="3.140625" bestFit="1" customWidth="1"/>
    <col min="4" max="4" width="3" bestFit="1" customWidth="1"/>
    <col min="5" max="5" width="3.28515625" bestFit="1" customWidth="1"/>
    <col min="6" max="6" width="3" bestFit="1" customWidth="1"/>
    <col min="7" max="7" width="4" bestFit="1" customWidth="1"/>
    <col min="8" max="10" width="3" bestFit="1" customWidth="1"/>
    <col min="11" max="11" width="4.42578125" bestFit="1" customWidth="1"/>
    <col min="12" max="12" width="4.140625" bestFit="1" customWidth="1"/>
    <col min="13" max="13" width="4.42578125" bestFit="1" customWidth="1"/>
    <col min="14" max="14" width="4.140625" bestFit="1" customWidth="1"/>
    <col min="15" max="15" width="3" bestFit="1" customWidth="1"/>
    <col min="16" max="16" width="4.28515625" bestFit="1" customWidth="1"/>
    <col min="17" max="17" width="3.7109375" bestFit="1" customWidth="1"/>
    <col min="18" max="18" width="4.85546875" bestFit="1" customWidth="1"/>
    <col min="19" max="19" width="3.7109375" bestFit="1" customWidth="1"/>
    <col min="20" max="20" width="3" bestFit="1" customWidth="1"/>
  </cols>
  <sheetData>
    <row r="1" spans="1:29" ht="18.75" x14ac:dyDescent="0.3">
      <c r="A1" s="17"/>
      <c r="B1" s="37" t="s">
        <v>0</v>
      </c>
      <c r="C1" s="38"/>
      <c r="D1" s="38"/>
      <c r="E1" s="38"/>
      <c r="F1" s="39"/>
      <c r="G1" s="18" t="s">
        <v>1</v>
      </c>
      <c r="H1" s="37" t="s">
        <v>2</v>
      </c>
      <c r="I1" s="38"/>
      <c r="J1" s="39"/>
      <c r="K1" s="37" t="s">
        <v>3</v>
      </c>
      <c r="L1" s="38"/>
      <c r="M1" s="38"/>
      <c r="N1" s="38"/>
      <c r="O1" s="39"/>
      <c r="P1" s="18" t="s">
        <v>4</v>
      </c>
      <c r="Q1" s="37" t="s">
        <v>5</v>
      </c>
      <c r="R1" s="38"/>
      <c r="S1" s="38"/>
      <c r="T1" s="39"/>
      <c r="V1" s="25" t="s">
        <v>63</v>
      </c>
      <c r="W1" s="26"/>
    </row>
    <row r="2" spans="1:29" x14ac:dyDescent="0.25">
      <c r="A2" s="24" t="s">
        <v>60</v>
      </c>
      <c r="B2" s="19" t="s">
        <v>32</v>
      </c>
      <c r="C2" s="20" t="s">
        <v>46</v>
      </c>
      <c r="D2" s="20" t="s">
        <v>33</v>
      </c>
      <c r="E2" s="20" t="s">
        <v>35</v>
      </c>
      <c r="F2" s="21" t="s">
        <v>54</v>
      </c>
      <c r="G2" s="19" t="s">
        <v>55</v>
      </c>
      <c r="H2" s="19" t="s">
        <v>10</v>
      </c>
      <c r="I2" s="20" t="s">
        <v>11</v>
      </c>
      <c r="J2" s="20" t="s">
        <v>56</v>
      </c>
      <c r="K2" s="19" t="s">
        <v>47</v>
      </c>
      <c r="L2" s="20" t="s">
        <v>48</v>
      </c>
      <c r="M2" s="20" t="s">
        <v>49</v>
      </c>
      <c r="N2" s="20" t="s">
        <v>50</v>
      </c>
      <c r="O2" s="20" t="s">
        <v>57</v>
      </c>
      <c r="P2" s="19" t="s">
        <v>58</v>
      </c>
      <c r="Q2" s="19" t="s">
        <v>41</v>
      </c>
      <c r="R2" s="20" t="s">
        <v>42</v>
      </c>
      <c r="S2" s="20" t="s">
        <v>43</v>
      </c>
      <c r="T2" s="22" t="s">
        <v>59</v>
      </c>
      <c r="U2" t="s">
        <v>51</v>
      </c>
      <c r="V2" s="27" t="s">
        <v>0</v>
      </c>
      <c r="W2" s="28" t="s">
        <v>29</v>
      </c>
      <c r="X2" s="28" t="s">
        <v>30</v>
      </c>
      <c r="Y2" s="29" t="s">
        <v>31</v>
      </c>
    </row>
    <row r="3" spans="1:29" ht="15.75" x14ac:dyDescent="0.25">
      <c r="A3" s="6" t="s">
        <v>19</v>
      </c>
      <c r="B3" s="1"/>
      <c r="F3" s="2" t="s">
        <v>11</v>
      </c>
      <c r="G3" s="3" t="s">
        <v>11</v>
      </c>
      <c r="H3" s="1"/>
      <c r="J3" s="2" t="s">
        <v>11</v>
      </c>
      <c r="K3" s="1"/>
      <c r="O3" s="2" t="s">
        <v>11</v>
      </c>
      <c r="P3" s="3" t="s">
        <v>11</v>
      </c>
      <c r="Q3" s="1"/>
      <c r="T3" s="7" t="s">
        <v>11</v>
      </c>
      <c r="V3" s="30" t="s">
        <v>32</v>
      </c>
      <c r="W3" s="26">
        <v>17</v>
      </c>
      <c r="X3" s="26">
        <v>18.75</v>
      </c>
      <c r="Y3" s="31">
        <v>15.73</v>
      </c>
    </row>
    <row r="4" spans="1:29" ht="15.75" x14ac:dyDescent="0.25">
      <c r="A4" s="8" t="s">
        <v>20</v>
      </c>
      <c r="B4" s="1"/>
      <c r="F4" s="2" t="s">
        <v>11</v>
      </c>
      <c r="G4" s="3" t="s">
        <v>11</v>
      </c>
      <c r="H4" s="1"/>
      <c r="J4" s="2" t="s">
        <v>11</v>
      </c>
      <c r="K4" s="1"/>
      <c r="O4" s="2" t="s">
        <v>11</v>
      </c>
      <c r="P4" s="3" t="s">
        <v>11</v>
      </c>
      <c r="Q4" s="1"/>
      <c r="T4" s="7" t="s">
        <v>11</v>
      </c>
      <c r="V4" s="30" t="s">
        <v>33</v>
      </c>
      <c r="W4" s="26">
        <v>16</v>
      </c>
      <c r="X4" s="26">
        <v>17.96</v>
      </c>
      <c r="Y4" s="31">
        <v>16.78</v>
      </c>
    </row>
    <row r="5" spans="1:29" ht="15.75" x14ac:dyDescent="0.25">
      <c r="A5" s="9" t="s">
        <v>21</v>
      </c>
      <c r="B5" s="1"/>
      <c r="F5" s="2" t="s">
        <v>11</v>
      </c>
      <c r="G5" s="3" t="s">
        <v>11</v>
      </c>
      <c r="H5" s="1"/>
      <c r="J5" s="2" t="s">
        <v>11</v>
      </c>
      <c r="K5" s="1"/>
      <c r="O5" s="2" t="s">
        <v>11</v>
      </c>
      <c r="P5" s="3" t="s">
        <v>11</v>
      </c>
      <c r="Q5" s="1"/>
      <c r="T5" s="7" t="s">
        <v>11</v>
      </c>
      <c r="V5" s="30" t="s">
        <v>34</v>
      </c>
      <c r="W5" s="26">
        <v>11</v>
      </c>
      <c r="X5" s="26">
        <v>21.67</v>
      </c>
      <c r="Y5" s="31">
        <v>19.940000000000001</v>
      </c>
    </row>
    <row r="6" spans="1:29" ht="15.75" x14ac:dyDescent="0.25">
      <c r="A6" s="10" t="s">
        <v>22</v>
      </c>
      <c r="B6" s="1">
        <v>28</v>
      </c>
      <c r="C6">
        <v>25</v>
      </c>
      <c r="D6">
        <v>27</v>
      </c>
      <c r="E6">
        <v>19</v>
      </c>
      <c r="F6" s="2">
        <v>99</v>
      </c>
      <c r="G6" s="3">
        <v>71</v>
      </c>
      <c r="H6" s="1">
        <v>27</v>
      </c>
      <c r="I6">
        <v>27</v>
      </c>
      <c r="J6" s="2">
        <v>54</v>
      </c>
      <c r="K6" s="1">
        <v>5</v>
      </c>
      <c r="L6">
        <v>5</v>
      </c>
      <c r="M6">
        <v>10</v>
      </c>
      <c r="N6">
        <v>20</v>
      </c>
      <c r="O6" s="2">
        <v>40</v>
      </c>
      <c r="P6" s="3">
        <v>9</v>
      </c>
      <c r="Q6" s="1">
        <v>20</v>
      </c>
      <c r="R6">
        <v>19</v>
      </c>
      <c r="S6">
        <v>9</v>
      </c>
      <c r="T6" s="7">
        <v>48</v>
      </c>
      <c r="V6" s="32" t="s">
        <v>35</v>
      </c>
      <c r="W6" s="33">
        <v>9</v>
      </c>
      <c r="X6" s="33">
        <v>12.28</v>
      </c>
      <c r="Y6" s="34">
        <v>9.4600000000000009</v>
      </c>
    </row>
    <row r="7" spans="1:29" ht="15.75" x14ac:dyDescent="0.25">
      <c r="A7" s="8" t="s">
        <v>23</v>
      </c>
      <c r="B7" s="1">
        <v>26</v>
      </c>
      <c r="C7">
        <v>22</v>
      </c>
      <c r="D7">
        <v>26</v>
      </c>
      <c r="E7">
        <v>19</v>
      </c>
      <c r="F7" s="2">
        <v>93</v>
      </c>
      <c r="G7" s="3">
        <v>60</v>
      </c>
      <c r="H7" s="1">
        <v>26</v>
      </c>
      <c r="I7">
        <v>24</v>
      </c>
      <c r="J7" s="2">
        <v>50</v>
      </c>
      <c r="K7" s="1">
        <v>17</v>
      </c>
      <c r="L7">
        <v>20</v>
      </c>
      <c r="M7">
        <v>12</v>
      </c>
      <c r="N7">
        <v>17</v>
      </c>
      <c r="O7" s="2">
        <v>66</v>
      </c>
      <c r="P7" s="3">
        <v>15</v>
      </c>
      <c r="Q7" s="1">
        <v>30</v>
      </c>
      <c r="R7">
        <v>30</v>
      </c>
      <c r="S7">
        <v>19</v>
      </c>
      <c r="T7" s="7">
        <v>79</v>
      </c>
    </row>
    <row r="8" spans="1:29" ht="15.75" x14ac:dyDescent="0.25">
      <c r="A8" s="8" t="s">
        <v>24</v>
      </c>
      <c r="B8" s="1">
        <v>19</v>
      </c>
      <c r="C8">
        <v>14</v>
      </c>
      <c r="D8">
        <v>18</v>
      </c>
      <c r="E8">
        <v>12</v>
      </c>
      <c r="F8" s="2">
        <v>63</v>
      </c>
      <c r="G8" s="3">
        <v>65</v>
      </c>
      <c r="H8" s="1">
        <v>28</v>
      </c>
      <c r="I8">
        <v>22</v>
      </c>
      <c r="J8" s="2">
        <v>50</v>
      </c>
      <c r="K8" s="1">
        <v>17</v>
      </c>
      <c r="L8">
        <v>16</v>
      </c>
      <c r="M8">
        <v>10</v>
      </c>
      <c r="N8">
        <v>10</v>
      </c>
      <c r="O8" s="2">
        <v>53</v>
      </c>
      <c r="P8" s="3">
        <v>5</v>
      </c>
      <c r="Q8" s="1">
        <v>37</v>
      </c>
      <c r="R8">
        <v>29</v>
      </c>
      <c r="S8">
        <v>17</v>
      </c>
      <c r="T8" s="7">
        <v>83</v>
      </c>
      <c r="V8" s="27" t="s">
        <v>1</v>
      </c>
      <c r="W8" s="28" t="s">
        <v>29</v>
      </c>
      <c r="X8" s="28" t="s">
        <v>38</v>
      </c>
      <c r="Y8" s="29" t="s">
        <v>44</v>
      </c>
    </row>
    <row r="9" spans="1:29" ht="15.75" x14ac:dyDescent="0.25">
      <c r="A9" s="12" t="s">
        <v>61</v>
      </c>
      <c r="B9" s="1"/>
      <c r="F9" s="2" t="s">
        <v>11</v>
      </c>
      <c r="G9" s="3" t="s">
        <v>11</v>
      </c>
      <c r="H9" s="1"/>
      <c r="J9" s="2" t="s">
        <v>11</v>
      </c>
      <c r="K9" s="1"/>
      <c r="O9" s="2" t="s">
        <v>11</v>
      </c>
      <c r="P9" s="3" t="s">
        <v>11</v>
      </c>
      <c r="Q9" s="1"/>
      <c r="T9" s="7" t="s">
        <v>11</v>
      </c>
      <c r="V9" s="32"/>
      <c r="W9" s="33">
        <v>34</v>
      </c>
      <c r="X9" s="33">
        <v>47.2</v>
      </c>
      <c r="Y9" s="34">
        <v>41.8</v>
      </c>
      <c r="AC9" s="23"/>
    </row>
    <row r="10" spans="1:29" ht="15.75" x14ac:dyDescent="0.25">
      <c r="A10" s="13" t="s">
        <v>62</v>
      </c>
      <c r="B10" s="1">
        <v>19</v>
      </c>
      <c r="C10">
        <v>13</v>
      </c>
      <c r="D10">
        <v>20</v>
      </c>
      <c r="E10">
        <v>8</v>
      </c>
      <c r="F10" s="2">
        <v>60</v>
      </c>
      <c r="G10" s="3">
        <v>58</v>
      </c>
      <c r="H10" s="1">
        <v>21</v>
      </c>
      <c r="I10">
        <v>16</v>
      </c>
      <c r="J10" s="2">
        <v>37</v>
      </c>
      <c r="K10" s="1">
        <v>12</v>
      </c>
      <c r="L10">
        <v>19</v>
      </c>
      <c r="M10">
        <v>13</v>
      </c>
      <c r="N10">
        <v>22</v>
      </c>
      <c r="O10" s="2">
        <v>66</v>
      </c>
      <c r="P10" s="3">
        <v>17</v>
      </c>
      <c r="Q10" s="1">
        <v>39</v>
      </c>
      <c r="R10">
        <v>25</v>
      </c>
      <c r="S10">
        <v>30</v>
      </c>
      <c r="T10" s="7">
        <v>94</v>
      </c>
    </row>
    <row r="11" spans="1:29" ht="15.75" x14ac:dyDescent="0.25">
      <c r="A11" s="11" t="s">
        <v>26</v>
      </c>
      <c r="B11" s="1">
        <v>26</v>
      </c>
      <c r="C11">
        <v>24</v>
      </c>
      <c r="D11">
        <v>26</v>
      </c>
      <c r="E11">
        <v>8</v>
      </c>
      <c r="F11" s="2">
        <v>84</v>
      </c>
      <c r="G11" s="3">
        <v>66</v>
      </c>
      <c r="H11" s="1">
        <v>26</v>
      </c>
      <c r="I11">
        <v>21</v>
      </c>
      <c r="J11" s="2">
        <v>47</v>
      </c>
      <c r="K11" s="1">
        <v>15</v>
      </c>
      <c r="L11">
        <v>15</v>
      </c>
      <c r="M11">
        <v>10</v>
      </c>
      <c r="N11">
        <v>10</v>
      </c>
      <c r="O11" s="2">
        <v>50</v>
      </c>
      <c r="P11" s="3">
        <v>25</v>
      </c>
      <c r="Q11" s="1">
        <v>26</v>
      </c>
      <c r="R11">
        <v>28</v>
      </c>
      <c r="S11">
        <v>20</v>
      </c>
      <c r="T11" s="7">
        <v>74</v>
      </c>
      <c r="V11" s="27" t="s">
        <v>36</v>
      </c>
      <c r="W11" s="28" t="s">
        <v>29</v>
      </c>
      <c r="X11" s="28" t="s">
        <v>38</v>
      </c>
      <c r="Y11" s="29" t="s">
        <v>44</v>
      </c>
    </row>
    <row r="12" spans="1:29" ht="15.75" x14ac:dyDescent="0.25">
      <c r="A12" s="11" t="s">
        <v>25</v>
      </c>
      <c r="B12" s="1">
        <v>24</v>
      </c>
      <c r="C12">
        <v>22</v>
      </c>
      <c r="D12">
        <v>26</v>
      </c>
      <c r="E12">
        <v>13</v>
      </c>
      <c r="F12" s="2">
        <v>85</v>
      </c>
      <c r="G12" s="3">
        <v>63</v>
      </c>
      <c r="H12" s="1">
        <v>28</v>
      </c>
      <c r="I12">
        <v>25</v>
      </c>
      <c r="J12" s="2">
        <v>53</v>
      </c>
      <c r="K12" s="1">
        <v>5</v>
      </c>
      <c r="L12">
        <v>13</v>
      </c>
      <c r="M12">
        <v>20</v>
      </c>
      <c r="N12">
        <v>20</v>
      </c>
      <c r="O12" s="2">
        <v>58</v>
      </c>
      <c r="P12" s="3">
        <v>12</v>
      </c>
      <c r="Q12" s="1">
        <v>22</v>
      </c>
      <c r="R12">
        <v>27</v>
      </c>
      <c r="S12">
        <v>10</v>
      </c>
      <c r="T12" s="7">
        <v>59</v>
      </c>
      <c r="V12" s="32"/>
      <c r="W12" s="33">
        <v>41</v>
      </c>
      <c r="X12" s="33">
        <v>48</v>
      </c>
      <c r="Y12" s="34">
        <v>44</v>
      </c>
    </row>
    <row r="13" spans="1:29" x14ac:dyDescent="0.25">
      <c r="A13" s="35" t="s">
        <v>38</v>
      </c>
      <c r="B13" s="1">
        <v>19</v>
      </c>
      <c r="C13">
        <v>22</v>
      </c>
      <c r="D13">
        <v>18</v>
      </c>
      <c r="E13">
        <v>12</v>
      </c>
      <c r="F13">
        <f>SUM(B13:E13)</f>
        <v>71</v>
      </c>
      <c r="G13" s="3">
        <v>47</v>
      </c>
      <c r="J13" s="2">
        <v>48</v>
      </c>
      <c r="K13" s="1">
        <v>19</v>
      </c>
      <c r="L13">
        <v>19</v>
      </c>
      <c r="M13">
        <v>12</v>
      </c>
      <c r="N13">
        <v>16</v>
      </c>
      <c r="O13">
        <f>SUM(K13:N13)</f>
        <v>66</v>
      </c>
      <c r="P13" s="3">
        <v>15</v>
      </c>
      <c r="Q13" s="1">
        <v>26</v>
      </c>
      <c r="R13">
        <v>23</v>
      </c>
      <c r="S13">
        <v>17</v>
      </c>
      <c r="T13" s="7">
        <v>66</v>
      </c>
    </row>
    <row r="14" spans="1:29" x14ac:dyDescent="0.25">
      <c r="A14" s="36" t="s">
        <v>44</v>
      </c>
      <c r="B14" s="4">
        <v>16</v>
      </c>
      <c r="C14" s="5">
        <v>20</v>
      </c>
      <c r="D14" s="5">
        <v>17</v>
      </c>
      <c r="E14" s="5">
        <v>10</v>
      </c>
      <c r="F14" s="5">
        <f>SUM(B14:E14)</f>
        <v>63</v>
      </c>
      <c r="G14" s="14">
        <v>42</v>
      </c>
      <c r="H14" s="5"/>
      <c r="I14" s="5"/>
      <c r="J14" s="15">
        <v>44</v>
      </c>
      <c r="K14" s="4">
        <v>18</v>
      </c>
      <c r="L14" s="5">
        <v>19</v>
      </c>
      <c r="M14" s="5">
        <v>11</v>
      </c>
      <c r="N14" s="5">
        <v>15</v>
      </c>
      <c r="O14" s="5">
        <f>SUM(K14:N14)</f>
        <v>63</v>
      </c>
      <c r="P14" s="14">
        <v>18</v>
      </c>
      <c r="Q14" s="4">
        <v>30</v>
      </c>
      <c r="R14" s="5">
        <v>24</v>
      </c>
      <c r="S14" s="5">
        <v>22</v>
      </c>
      <c r="T14" s="16">
        <v>76</v>
      </c>
      <c r="V14" s="27" t="s">
        <v>37</v>
      </c>
      <c r="W14" s="28" t="s">
        <v>12</v>
      </c>
      <c r="X14" s="28" t="s">
        <v>13</v>
      </c>
      <c r="Y14" s="28" t="s">
        <v>14</v>
      </c>
      <c r="Z14" s="28" t="s">
        <v>15</v>
      </c>
      <c r="AA14" s="29" t="s">
        <v>53</v>
      </c>
    </row>
    <row r="15" spans="1:29" x14ac:dyDescent="0.25">
      <c r="G15" s="2"/>
      <c r="J15" s="2"/>
      <c r="P15" s="2"/>
      <c r="T15" s="2"/>
      <c r="V15" s="30" t="s">
        <v>29</v>
      </c>
      <c r="W15" s="26">
        <v>10</v>
      </c>
      <c r="X15" s="26">
        <v>12</v>
      </c>
      <c r="Y15" s="26">
        <v>7</v>
      </c>
      <c r="Z15" s="26">
        <v>11</v>
      </c>
      <c r="AA15" s="31">
        <f>SUM(W15:Z15)</f>
        <v>40</v>
      </c>
    </row>
    <row r="16" spans="1:29" x14ac:dyDescent="0.25">
      <c r="V16" s="30" t="s">
        <v>38</v>
      </c>
      <c r="W16" s="26">
        <v>19.2</v>
      </c>
      <c r="X16" s="26">
        <v>12.4</v>
      </c>
      <c r="Y16" s="26">
        <v>19.2</v>
      </c>
      <c r="Z16" s="26">
        <v>16.100000000000001</v>
      </c>
      <c r="AA16" s="31">
        <f>SUM(W16:Z16)</f>
        <v>66.900000000000006</v>
      </c>
    </row>
    <row r="17" spans="1:27" ht="18.75" x14ac:dyDescent="0.3">
      <c r="A17" s="24" t="s">
        <v>52</v>
      </c>
      <c r="B17" s="37" t="s">
        <v>0</v>
      </c>
      <c r="C17" s="38"/>
      <c r="D17" s="38"/>
      <c r="E17" s="38"/>
      <c r="F17" s="38"/>
      <c r="G17" s="18" t="s">
        <v>1</v>
      </c>
      <c r="H17" s="37" t="s">
        <v>2</v>
      </c>
      <c r="I17" s="38"/>
      <c r="J17" s="38"/>
      <c r="K17" s="37" t="s">
        <v>3</v>
      </c>
      <c r="L17" s="38"/>
      <c r="M17" s="38"/>
      <c r="N17" s="38"/>
      <c r="O17" s="38"/>
      <c r="P17" s="18" t="s">
        <v>4</v>
      </c>
      <c r="Q17" s="37" t="s">
        <v>5</v>
      </c>
      <c r="R17" s="38"/>
      <c r="S17" s="38"/>
      <c r="T17" s="39"/>
      <c r="V17" s="32" t="s">
        <v>44</v>
      </c>
      <c r="W17" s="33">
        <v>18.600000000000001</v>
      </c>
      <c r="X17" s="33">
        <v>11.1</v>
      </c>
      <c r="Y17" s="33">
        <v>18.899999999999999</v>
      </c>
      <c r="Z17" s="33">
        <v>15.4</v>
      </c>
      <c r="AA17" s="34">
        <f>SUM(W17:Z17)</f>
        <v>64</v>
      </c>
    </row>
    <row r="18" spans="1:27" x14ac:dyDescent="0.25">
      <c r="A18" s="17"/>
      <c r="B18" s="19" t="s">
        <v>6</v>
      </c>
      <c r="C18" s="20" t="s">
        <v>7</v>
      </c>
      <c r="D18" s="20" t="s">
        <v>8</v>
      </c>
      <c r="E18" s="20" t="s">
        <v>9</v>
      </c>
      <c r="F18" s="21"/>
      <c r="G18" s="19"/>
      <c r="H18" s="19" t="s">
        <v>10</v>
      </c>
      <c r="I18" s="20" t="s">
        <v>11</v>
      </c>
      <c r="J18" s="20"/>
      <c r="K18" s="19" t="s">
        <v>12</v>
      </c>
      <c r="L18" s="20" t="s">
        <v>14</v>
      </c>
      <c r="M18" s="20" t="s">
        <v>13</v>
      </c>
      <c r="N18" s="20" t="s">
        <v>15</v>
      </c>
      <c r="O18" s="20"/>
      <c r="P18" s="19"/>
      <c r="Q18" s="19" t="s">
        <v>16</v>
      </c>
      <c r="R18" s="20" t="s">
        <v>17</v>
      </c>
      <c r="S18" s="20" t="s">
        <v>18</v>
      </c>
      <c r="T18" s="22"/>
    </row>
    <row r="19" spans="1:27" ht="15.75" x14ac:dyDescent="0.25">
      <c r="A19" s="11" t="s">
        <v>19</v>
      </c>
      <c r="B19" s="1"/>
      <c r="F19" s="2" t="s">
        <v>11</v>
      </c>
      <c r="G19" s="3" t="s">
        <v>11</v>
      </c>
      <c r="H19" s="1"/>
      <c r="J19" s="2" t="s">
        <v>11</v>
      </c>
      <c r="K19" s="1"/>
      <c r="O19" s="2" t="s">
        <v>11</v>
      </c>
      <c r="P19" s="3" t="s">
        <v>11</v>
      </c>
      <c r="Q19" s="1"/>
      <c r="T19" s="7" t="s">
        <v>11</v>
      </c>
    </row>
    <row r="20" spans="1:27" ht="15.75" x14ac:dyDescent="0.25">
      <c r="A20" s="8" t="s">
        <v>20</v>
      </c>
      <c r="B20" s="1"/>
      <c r="F20" s="2" t="s">
        <v>11</v>
      </c>
      <c r="G20" s="3" t="s">
        <v>11</v>
      </c>
      <c r="H20" s="1"/>
      <c r="J20" s="2" t="s">
        <v>11</v>
      </c>
      <c r="K20" s="1"/>
      <c r="O20" s="2" t="s">
        <v>11</v>
      </c>
      <c r="P20" s="3" t="s">
        <v>11</v>
      </c>
      <c r="Q20" s="1"/>
      <c r="T20" s="7" t="s">
        <v>11</v>
      </c>
    </row>
    <row r="21" spans="1:27" ht="15.75" x14ac:dyDescent="0.25">
      <c r="A21" s="8" t="s">
        <v>21</v>
      </c>
      <c r="B21" s="1"/>
      <c r="F21" s="2" t="s">
        <v>11</v>
      </c>
      <c r="G21" s="3" t="s">
        <v>11</v>
      </c>
      <c r="H21" s="1"/>
      <c r="J21" s="2" t="s">
        <v>11</v>
      </c>
      <c r="K21" s="1"/>
      <c r="O21" s="2" t="s">
        <v>11</v>
      </c>
      <c r="P21" s="3" t="s">
        <v>11</v>
      </c>
      <c r="Q21" s="1"/>
      <c r="T21" s="7" t="s">
        <v>11</v>
      </c>
      <c r="V21" s="27" t="s">
        <v>39</v>
      </c>
      <c r="W21" s="28" t="s">
        <v>40</v>
      </c>
      <c r="X21" s="28" t="s">
        <v>38</v>
      </c>
      <c r="Y21" s="29" t="s">
        <v>44</v>
      </c>
    </row>
    <row r="22" spans="1:27" ht="15.75" x14ac:dyDescent="0.25">
      <c r="A22" s="10" t="s">
        <v>22</v>
      </c>
      <c r="B22" s="1">
        <f t="shared" ref="B22:E29" si="0">B6/28*100</f>
        <v>100</v>
      </c>
      <c r="C22">
        <f t="shared" si="0"/>
        <v>89.285714285714292</v>
      </c>
      <c r="D22">
        <f t="shared" si="0"/>
        <v>96.428571428571431</v>
      </c>
      <c r="E22">
        <f t="shared" si="0"/>
        <v>67.857142857142861</v>
      </c>
      <c r="F22" s="2">
        <f t="shared" ref="F22:F29" si="1">F6/112*100</f>
        <v>88.392857142857139</v>
      </c>
      <c r="G22" s="3">
        <f t="shared" ref="G22:G29" si="2">G6/80*100</f>
        <v>88.75</v>
      </c>
      <c r="H22" s="1">
        <v>27</v>
      </c>
      <c r="I22">
        <v>27</v>
      </c>
      <c r="J22" s="2">
        <f t="shared" ref="J22:J29" si="3">J6/64*100</f>
        <v>84.375</v>
      </c>
      <c r="K22" s="1">
        <f t="shared" ref="K22:N29" si="4">K6/25*100</f>
        <v>20</v>
      </c>
      <c r="L22">
        <f t="shared" si="4"/>
        <v>20</v>
      </c>
      <c r="M22">
        <f t="shared" si="4"/>
        <v>40</v>
      </c>
      <c r="N22">
        <f t="shared" si="4"/>
        <v>80</v>
      </c>
      <c r="O22" s="2">
        <v>40</v>
      </c>
      <c r="P22" s="3">
        <f t="shared" ref="P22:P29" si="5">P6/50*100</f>
        <v>18</v>
      </c>
      <c r="Q22" s="1">
        <f t="shared" ref="Q22:S29" si="6">Q6/45*100</f>
        <v>44.444444444444443</v>
      </c>
      <c r="R22" s="1">
        <f t="shared" si="6"/>
        <v>42.222222222222221</v>
      </c>
      <c r="S22" s="1">
        <f t="shared" si="6"/>
        <v>20</v>
      </c>
      <c r="T22" s="7">
        <f t="shared" ref="T22:T29" si="7">T6/113*100</f>
        <v>42.477876106194692</v>
      </c>
      <c r="V22" s="32">
        <v>19</v>
      </c>
      <c r="W22" s="33">
        <v>19</v>
      </c>
      <c r="X22" s="33">
        <v>15.4</v>
      </c>
      <c r="Y22" s="34">
        <v>17.8</v>
      </c>
    </row>
    <row r="23" spans="1:27" ht="15.75" x14ac:dyDescent="0.25">
      <c r="A23" s="8" t="s">
        <v>23</v>
      </c>
      <c r="B23" s="1">
        <f t="shared" si="0"/>
        <v>92.857142857142861</v>
      </c>
      <c r="C23">
        <f t="shared" si="0"/>
        <v>78.571428571428569</v>
      </c>
      <c r="D23">
        <f t="shared" si="0"/>
        <v>92.857142857142861</v>
      </c>
      <c r="E23">
        <f t="shared" si="0"/>
        <v>67.857142857142861</v>
      </c>
      <c r="F23" s="2">
        <f t="shared" si="1"/>
        <v>83.035714285714292</v>
      </c>
      <c r="G23" s="3">
        <f t="shared" si="2"/>
        <v>75</v>
      </c>
      <c r="H23" s="1">
        <v>26</v>
      </c>
      <c r="I23">
        <v>24</v>
      </c>
      <c r="J23" s="2">
        <f t="shared" si="3"/>
        <v>78.125</v>
      </c>
      <c r="K23" s="1">
        <f t="shared" si="4"/>
        <v>68</v>
      </c>
      <c r="L23">
        <f t="shared" si="4"/>
        <v>80</v>
      </c>
      <c r="M23">
        <f t="shared" si="4"/>
        <v>48</v>
      </c>
      <c r="N23">
        <f t="shared" si="4"/>
        <v>68</v>
      </c>
      <c r="O23" s="2">
        <v>66</v>
      </c>
      <c r="P23" s="3">
        <f t="shared" si="5"/>
        <v>30</v>
      </c>
      <c r="Q23" s="1">
        <f t="shared" si="6"/>
        <v>66.666666666666657</v>
      </c>
      <c r="R23" s="1">
        <f t="shared" si="6"/>
        <v>66.666666666666657</v>
      </c>
      <c r="S23" s="1">
        <f t="shared" si="6"/>
        <v>42.222222222222221</v>
      </c>
      <c r="T23" s="7">
        <f t="shared" si="7"/>
        <v>69.911504424778755</v>
      </c>
    </row>
    <row r="24" spans="1:27" ht="15.75" x14ac:dyDescent="0.25">
      <c r="A24" s="8" t="s">
        <v>24</v>
      </c>
      <c r="B24" s="1">
        <f t="shared" si="0"/>
        <v>67.857142857142861</v>
      </c>
      <c r="C24">
        <f t="shared" si="0"/>
        <v>50</v>
      </c>
      <c r="D24">
        <f t="shared" si="0"/>
        <v>64.285714285714292</v>
      </c>
      <c r="E24">
        <f t="shared" si="0"/>
        <v>42.857142857142854</v>
      </c>
      <c r="F24" s="2">
        <f t="shared" si="1"/>
        <v>56.25</v>
      </c>
      <c r="G24" s="3">
        <f t="shared" si="2"/>
        <v>81.25</v>
      </c>
      <c r="H24" s="1">
        <v>28</v>
      </c>
      <c r="I24">
        <v>22</v>
      </c>
      <c r="J24" s="2">
        <f t="shared" si="3"/>
        <v>78.125</v>
      </c>
      <c r="K24" s="1">
        <f t="shared" si="4"/>
        <v>68</v>
      </c>
      <c r="L24">
        <f t="shared" si="4"/>
        <v>64</v>
      </c>
      <c r="M24">
        <f t="shared" si="4"/>
        <v>40</v>
      </c>
      <c r="N24">
        <f t="shared" si="4"/>
        <v>40</v>
      </c>
      <c r="O24" s="2">
        <v>53</v>
      </c>
      <c r="P24" s="3">
        <f t="shared" si="5"/>
        <v>10</v>
      </c>
      <c r="Q24" s="1">
        <f t="shared" si="6"/>
        <v>82.222222222222214</v>
      </c>
      <c r="R24" s="1">
        <f t="shared" si="6"/>
        <v>64.444444444444443</v>
      </c>
      <c r="S24" s="1">
        <f t="shared" si="6"/>
        <v>37.777777777777779</v>
      </c>
      <c r="T24" s="7">
        <f t="shared" si="7"/>
        <v>73.451327433628322</v>
      </c>
    </row>
    <row r="25" spans="1:27" ht="15.75" x14ac:dyDescent="0.25">
      <c r="A25" s="13" t="s">
        <v>61</v>
      </c>
      <c r="B25" s="1">
        <f t="shared" si="0"/>
        <v>0</v>
      </c>
      <c r="C25">
        <f t="shared" si="0"/>
        <v>0</v>
      </c>
      <c r="D25">
        <f t="shared" si="0"/>
        <v>0</v>
      </c>
      <c r="E25">
        <f t="shared" si="0"/>
        <v>0</v>
      </c>
      <c r="F25" s="2" t="e">
        <f t="shared" si="1"/>
        <v>#VALUE!</v>
      </c>
      <c r="G25" s="3" t="e">
        <f t="shared" si="2"/>
        <v>#VALUE!</v>
      </c>
      <c r="H25" s="1"/>
      <c r="J25" s="2" t="e">
        <f t="shared" si="3"/>
        <v>#VALUE!</v>
      </c>
      <c r="K25" s="1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 s="2" t="s">
        <v>11</v>
      </c>
      <c r="P25" s="3" t="e">
        <f t="shared" si="5"/>
        <v>#VALUE!</v>
      </c>
      <c r="Q25" s="1">
        <f t="shared" si="6"/>
        <v>0</v>
      </c>
      <c r="R25" s="1">
        <f t="shared" si="6"/>
        <v>0</v>
      </c>
      <c r="S25" s="1">
        <f t="shared" si="6"/>
        <v>0</v>
      </c>
      <c r="T25" s="7" t="e">
        <f t="shared" si="7"/>
        <v>#VALUE!</v>
      </c>
    </row>
    <row r="26" spans="1:27" ht="15.75" x14ac:dyDescent="0.25">
      <c r="A26" s="13" t="s">
        <v>62</v>
      </c>
      <c r="B26" s="1">
        <f t="shared" si="0"/>
        <v>67.857142857142861</v>
      </c>
      <c r="C26">
        <f t="shared" si="0"/>
        <v>46.428571428571431</v>
      </c>
      <c r="D26">
        <f t="shared" si="0"/>
        <v>71.428571428571431</v>
      </c>
      <c r="E26">
        <f t="shared" si="0"/>
        <v>28.571428571428569</v>
      </c>
      <c r="F26" s="2">
        <f t="shared" si="1"/>
        <v>53.571428571428569</v>
      </c>
      <c r="G26" s="3">
        <f t="shared" si="2"/>
        <v>72.5</v>
      </c>
      <c r="H26" s="1">
        <v>21</v>
      </c>
      <c r="I26">
        <v>16</v>
      </c>
      <c r="J26" s="2">
        <f t="shared" si="3"/>
        <v>57.8125</v>
      </c>
      <c r="K26" s="1">
        <f t="shared" si="4"/>
        <v>48</v>
      </c>
      <c r="L26">
        <f t="shared" si="4"/>
        <v>76</v>
      </c>
      <c r="M26">
        <f t="shared" si="4"/>
        <v>52</v>
      </c>
      <c r="N26">
        <f t="shared" si="4"/>
        <v>88</v>
      </c>
      <c r="O26" s="2">
        <v>66</v>
      </c>
      <c r="P26" s="3">
        <f t="shared" si="5"/>
        <v>34</v>
      </c>
      <c r="Q26" s="1">
        <f t="shared" si="6"/>
        <v>86.666666666666671</v>
      </c>
      <c r="R26" s="1">
        <f t="shared" si="6"/>
        <v>55.555555555555557</v>
      </c>
      <c r="S26" s="1">
        <f t="shared" si="6"/>
        <v>66.666666666666657</v>
      </c>
      <c r="T26" s="7">
        <f t="shared" si="7"/>
        <v>83.185840707964601</v>
      </c>
    </row>
    <row r="27" spans="1:27" ht="15.75" x14ac:dyDescent="0.25">
      <c r="A27" s="11" t="s">
        <v>26</v>
      </c>
      <c r="B27" s="1">
        <f t="shared" si="0"/>
        <v>92.857142857142861</v>
      </c>
      <c r="C27">
        <f t="shared" si="0"/>
        <v>85.714285714285708</v>
      </c>
      <c r="D27">
        <f t="shared" si="0"/>
        <v>92.857142857142861</v>
      </c>
      <c r="E27">
        <f t="shared" si="0"/>
        <v>28.571428571428569</v>
      </c>
      <c r="F27" s="2">
        <f t="shared" si="1"/>
        <v>75</v>
      </c>
      <c r="G27" s="3">
        <f t="shared" si="2"/>
        <v>82.5</v>
      </c>
      <c r="H27" s="1">
        <v>26</v>
      </c>
      <c r="I27">
        <v>21</v>
      </c>
      <c r="J27" s="2">
        <f t="shared" si="3"/>
        <v>73.4375</v>
      </c>
      <c r="K27" s="1">
        <f t="shared" si="4"/>
        <v>60</v>
      </c>
      <c r="L27">
        <f t="shared" si="4"/>
        <v>60</v>
      </c>
      <c r="M27">
        <f t="shared" si="4"/>
        <v>40</v>
      </c>
      <c r="N27">
        <f t="shared" si="4"/>
        <v>40</v>
      </c>
      <c r="O27" s="2">
        <v>50</v>
      </c>
      <c r="P27" s="3">
        <f t="shared" si="5"/>
        <v>50</v>
      </c>
      <c r="Q27" s="1">
        <f t="shared" si="6"/>
        <v>57.777777777777771</v>
      </c>
      <c r="R27" s="1">
        <f t="shared" si="6"/>
        <v>62.222222222222221</v>
      </c>
      <c r="S27" s="1">
        <f t="shared" si="6"/>
        <v>44.444444444444443</v>
      </c>
      <c r="T27" s="7">
        <f t="shared" si="7"/>
        <v>65.486725663716811</v>
      </c>
    </row>
    <row r="28" spans="1:27" ht="15.75" x14ac:dyDescent="0.25">
      <c r="A28" s="11" t="s">
        <v>25</v>
      </c>
      <c r="B28" s="1">
        <f t="shared" si="0"/>
        <v>85.714285714285708</v>
      </c>
      <c r="C28">
        <f t="shared" si="0"/>
        <v>78.571428571428569</v>
      </c>
      <c r="D28">
        <f t="shared" si="0"/>
        <v>92.857142857142861</v>
      </c>
      <c r="E28">
        <f t="shared" si="0"/>
        <v>46.428571428571431</v>
      </c>
      <c r="F28" s="2">
        <f t="shared" si="1"/>
        <v>75.892857142857139</v>
      </c>
      <c r="G28" s="3">
        <f t="shared" si="2"/>
        <v>78.75</v>
      </c>
      <c r="H28" s="1">
        <v>28</v>
      </c>
      <c r="I28">
        <v>25</v>
      </c>
      <c r="J28" s="2">
        <f t="shared" si="3"/>
        <v>82.8125</v>
      </c>
      <c r="K28" s="1">
        <f t="shared" si="4"/>
        <v>20</v>
      </c>
      <c r="L28">
        <f t="shared" si="4"/>
        <v>52</v>
      </c>
      <c r="M28">
        <f t="shared" si="4"/>
        <v>80</v>
      </c>
      <c r="N28">
        <f t="shared" si="4"/>
        <v>80</v>
      </c>
      <c r="O28" s="2">
        <v>58</v>
      </c>
      <c r="P28" s="3">
        <f t="shared" si="5"/>
        <v>24</v>
      </c>
      <c r="Q28" s="1">
        <f t="shared" si="6"/>
        <v>48.888888888888886</v>
      </c>
      <c r="R28" s="1">
        <f t="shared" si="6"/>
        <v>60</v>
      </c>
      <c r="S28" s="1">
        <f t="shared" si="6"/>
        <v>22.222222222222221</v>
      </c>
      <c r="T28" s="7">
        <f t="shared" si="7"/>
        <v>52.212389380530979</v>
      </c>
    </row>
    <row r="29" spans="1:27" x14ac:dyDescent="0.25">
      <c r="A29" s="35" t="s">
        <v>38</v>
      </c>
      <c r="B29" s="1">
        <f t="shared" si="0"/>
        <v>67.857142857142861</v>
      </c>
      <c r="C29">
        <f t="shared" si="0"/>
        <v>78.571428571428569</v>
      </c>
      <c r="D29">
        <f t="shared" si="0"/>
        <v>64.285714285714292</v>
      </c>
      <c r="E29">
        <f t="shared" si="0"/>
        <v>42.857142857142854</v>
      </c>
      <c r="F29" s="2">
        <f t="shared" si="1"/>
        <v>63.392857142857139</v>
      </c>
      <c r="G29" s="3">
        <f t="shared" si="2"/>
        <v>58.75</v>
      </c>
      <c r="H29" s="1"/>
      <c r="J29" s="2">
        <f t="shared" si="3"/>
        <v>75</v>
      </c>
      <c r="K29" s="1">
        <f t="shared" si="4"/>
        <v>76</v>
      </c>
      <c r="L29">
        <f t="shared" si="4"/>
        <v>76</v>
      </c>
      <c r="M29">
        <f t="shared" si="4"/>
        <v>48</v>
      </c>
      <c r="N29">
        <f t="shared" si="4"/>
        <v>64</v>
      </c>
      <c r="O29" s="2">
        <v>66</v>
      </c>
      <c r="P29" s="3">
        <f t="shared" si="5"/>
        <v>30</v>
      </c>
      <c r="Q29" s="1">
        <f t="shared" si="6"/>
        <v>57.777777777777771</v>
      </c>
      <c r="R29" s="1">
        <f t="shared" si="6"/>
        <v>51.111111111111107</v>
      </c>
      <c r="S29" s="1">
        <f t="shared" si="6"/>
        <v>37.777777777777779</v>
      </c>
      <c r="T29" s="7">
        <f t="shared" si="7"/>
        <v>58.407079646017699</v>
      </c>
    </row>
    <row r="30" spans="1:27" x14ac:dyDescent="0.25">
      <c r="A30" s="36" t="s">
        <v>44</v>
      </c>
      <c r="B30" s="4">
        <f t="shared" ref="B30:E30" si="8">B14/28*100</f>
        <v>57.142857142857139</v>
      </c>
      <c r="C30" s="5">
        <f t="shared" si="8"/>
        <v>71.428571428571431</v>
      </c>
      <c r="D30" s="5">
        <f t="shared" si="8"/>
        <v>60.714285714285708</v>
      </c>
      <c r="E30" s="5">
        <f t="shared" si="8"/>
        <v>35.714285714285715</v>
      </c>
      <c r="F30" s="15">
        <f t="shared" ref="F30" si="9">F14/112*100</f>
        <v>56.25</v>
      </c>
      <c r="G30" s="14">
        <f t="shared" ref="G30" si="10">G14/80*100</f>
        <v>52.5</v>
      </c>
      <c r="H30" s="4"/>
      <c r="I30" s="5"/>
      <c r="J30" s="15">
        <f t="shared" ref="J30" si="11">J14/64*100</f>
        <v>68.75</v>
      </c>
      <c r="K30" s="4">
        <f t="shared" ref="K30:N30" si="12">K14/25*100</f>
        <v>72</v>
      </c>
      <c r="L30" s="5">
        <f t="shared" si="12"/>
        <v>76</v>
      </c>
      <c r="M30" s="5">
        <f t="shared" si="12"/>
        <v>44</v>
      </c>
      <c r="N30" s="5">
        <f t="shared" si="12"/>
        <v>60</v>
      </c>
      <c r="O30" s="15">
        <v>66</v>
      </c>
      <c r="P30" s="14">
        <f t="shared" ref="P30" si="13">P14/50*100</f>
        <v>36</v>
      </c>
      <c r="Q30" s="4">
        <f t="shared" ref="Q30:S30" si="14">Q14/45*100</f>
        <v>66.666666666666657</v>
      </c>
      <c r="R30" s="4">
        <f t="shared" si="14"/>
        <v>53.333333333333336</v>
      </c>
      <c r="S30" s="4">
        <f t="shared" si="14"/>
        <v>48.888888888888886</v>
      </c>
      <c r="T30" s="16">
        <f t="shared" ref="T30" si="15">T14/113*100</f>
        <v>67.256637168141594</v>
      </c>
    </row>
    <row r="48" spans="1:17" x14ac:dyDescent="0.25">
      <c r="A48" t="s">
        <v>45</v>
      </c>
      <c r="B48" t="s">
        <v>0</v>
      </c>
      <c r="G48" t="s">
        <v>1</v>
      </c>
      <c r="H48" t="s">
        <v>2</v>
      </c>
      <c r="K48" t="s">
        <v>3</v>
      </c>
      <c r="P48" t="s">
        <v>4</v>
      </c>
      <c r="Q48" t="s">
        <v>5</v>
      </c>
    </row>
    <row r="49" spans="1:20" x14ac:dyDescent="0.25">
      <c r="B49" t="s">
        <v>6</v>
      </c>
      <c r="C49" t="s">
        <v>7</v>
      </c>
      <c r="D49" t="s">
        <v>8</v>
      </c>
      <c r="E49" t="s">
        <v>9</v>
      </c>
      <c r="H49" t="s">
        <v>10</v>
      </c>
      <c r="I49" t="s">
        <v>11</v>
      </c>
      <c r="K49" t="s">
        <v>12</v>
      </c>
      <c r="L49" t="s">
        <v>14</v>
      </c>
      <c r="M49" t="s">
        <v>13</v>
      </c>
      <c r="N49" t="s">
        <v>15</v>
      </c>
      <c r="Q49" t="s">
        <v>16</v>
      </c>
      <c r="R49" t="s">
        <v>17</v>
      </c>
      <c r="S49" t="s">
        <v>18</v>
      </c>
    </row>
    <row r="50" spans="1:20" x14ac:dyDescent="0.25">
      <c r="A50" t="s">
        <v>19</v>
      </c>
      <c r="F50" t="s">
        <v>11</v>
      </c>
      <c r="G50" t="s">
        <v>11</v>
      </c>
      <c r="J50" t="s">
        <v>11</v>
      </c>
      <c r="O50" t="s">
        <v>11</v>
      </c>
      <c r="P50" t="s">
        <v>11</v>
      </c>
      <c r="T50" t="s">
        <v>11</v>
      </c>
    </row>
    <row r="51" spans="1:20" x14ac:dyDescent="0.25">
      <c r="A51" t="s">
        <v>20</v>
      </c>
      <c r="F51" t="s">
        <v>11</v>
      </c>
      <c r="G51" t="s">
        <v>11</v>
      </c>
      <c r="J51" t="s">
        <v>11</v>
      </c>
      <c r="O51" t="s">
        <v>11</v>
      </c>
      <c r="P51" t="s">
        <v>11</v>
      </c>
      <c r="T51" t="s">
        <v>11</v>
      </c>
    </row>
    <row r="52" spans="1:20" x14ac:dyDescent="0.25">
      <c r="A52" t="s">
        <v>21</v>
      </c>
      <c r="F52" t="s">
        <v>11</v>
      </c>
      <c r="G52" t="s">
        <v>11</v>
      </c>
      <c r="J52" t="s">
        <v>11</v>
      </c>
      <c r="O52" t="s">
        <v>11</v>
      </c>
      <c r="P52" t="s">
        <v>11</v>
      </c>
      <c r="T52" t="s">
        <v>11</v>
      </c>
    </row>
    <row r="53" spans="1:20" x14ac:dyDescent="0.25">
      <c r="A53" t="s">
        <v>22</v>
      </c>
      <c r="B53">
        <v>100</v>
      </c>
      <c r="C53">
        <v>89.285714285714292</v>
      </c>
      <c r="D53">
        <v>96.428571428571431</v>
      </c>
      <c r="E53">
        <v>67.857142857142861</v>
      </c>
      <c r="F53" s="2">
        <v>88.392857142857139</v>
      </c>
      <c r="G53" s="2">
        <v>88.75</v>
      </c>
      <c r="H53">
        <v>27</v>
      </c>
      <c r="I53">
        <v>27</v>
      </c>
      <c r="J53" s="2">
        <v>84.375</v>
      </c>
      <c r="K53">
        <v>20</v>
      </c>
      <c r="L53">
        <v>40</v>
      </c>
      <c r="M53">
        <v>20</v>
      </c>
      <c r="N53">
        <v>80</v>
      </c>
      <c r="O53" s="2">
        <v>40</v>
      </c>
      <c r="P53" s="2">
        <v>18</v>
      </c>
      <c r="Q53">
        <v>44.444444444444443</v>
      </c>
      <c r="R53">
        <v>42.222222222222221</v>
      </c>
      <c r="S53">
        <v>20</v>
      </c>
      <c r="T53" s="2">
        <v>42.477876106194692</v>
      </c>
    </row>
    <row r="54" spans="1:20" x14ac:dyDescent="0.25">
      <c r="A54" t="s">
        <v>23</v>
      </c>
      <c r="B54">
        <v>92.857142857142861</v>
      </c>
      <c r="C54">
        <v>78.571428571428569</v>
      </c>
      <c r="D54">
        <v>92.857142857142861</v>
      </c>
      <c r="E54">
        <v>67.857142857142861</v>
      </c>
      <c r="F54" s="2">
        <v>83.035714285714292</v>
      </c>
      <c r="G54" s="2">
        <v>75</v>
      </c>
      <c r="H54">
        <v>26</v>
      </c>
      <c r="I54">
        <v>24</v>
      </c>
      <c r="J54" s="2">
        <v>78.125</v>
      </c>
      <c r="K54">
        <v>68</v>
      </c>
      <c r="L54">
        <v>48</v>
      </c>
      <c r="M54">
        <v>80</v>
      </c>
      <c r="N54">
        <v>68</v>
      </c>
      <c r="O54" s="2">
        <v>66</v>
      </c>
      <c r="P54" s="2">
        <v>30</v>
      </c>
      <c r="Q54">
        <v>66.666666666666657</v>
      </c>
      <c r="R54">
        <v>66.666666666666657</v>
      </c>
      <c r="S54">
        <v>42.222222222222221</v>
      </c>
      <c r="T54" s="2">
        <v>69.911504424778755</v>
      </c>
    </row>
    <row r="55" spans="1:20" x14ac:dyDescent="0.25">
      <c r="A55" t="s">
        <v>24</v>
      </c>
      <c r="B55">
        <v>67.857142857142861</v>
      </c>
      <c r="C55">
        <v>50</v>
      </c>
      <c r="D55">
        <v>64.285714285714292</v>
      </c>
      <c r="E55">
        <v>42.857142857142854</v>
      </c>
      <c r="F55" s="2">
        <v>56.25</v>
      </c>
      <c r="G55" s="2">
        <v>81.25</v>
      </c>
      <c r="H55">
        <v>28</v>
      </c>
      <c r="I55">
        <v>22</v>
      </c>
      <c r="J55" s="2">
        <v>78.125</v>
      </c>
      <c r="K55">
        <v>68</v>
      </c>
      <c r="L55">
        <v>40</v>
      </c>
      <c r="M55">
        <v>64</v>
      </c>
      <c r="N55">
        <v>40</v>
      </c>
      <c r="O55" s="2">
        <v>53</v>
      </c>
      <c r="P55" s="2">
        <v>10</v>
      </c>
      <c r="Q55">
        <v>82.222222222222214</v>
      </c>
      <c r="R55">
        <v>64.444444444444443</v>
      </c>
      <c r="S55">
        <v>37.777777777777779</v>
      </c>
      <c r="T55" s="2">
        <v>73.451327433628322</v>
      </c>
    </row>
    <row r="56" spans="1:20" x14ac:dyDescent="0.25">
      <c r="A56" t="s">
        <v>25</v>
      </c>
      <c r="B56">
        <v>85.714285714285708</v>
      </c>
      <c r="C56">
        <v>78.571428571428569</v>
      </c>
      <c r="D56">
        <v>92.857142857142861</v>
      </c>
      <c r="E56">
        <v>46.428571428571431</v>
      </c>
      <c r="F56" s="2">
        <v>75.892857142857139</v>
      </c>
      <c r="G56" s="2">
        <v>78.75</v>
      </c>
      <c r="H56">
        <v>28</v>
      </c>
      <c r="I56">
        <v>25</v>
      </c>
      <c r="J56" s="2">
        <v>82.8125</v>
      </c>
      <c r="K56">
        <v>20</v>
      </c>
      <c r="L56">
        <v>80</v>
      </c>
      <c r="M56">
        <v>52</v>
      </c>
      <c r="N56">
        <v>80</v>
      </c>
      <c r="O56" s="2">
        <v>58</v>
      </c>
      <c r="P56" s="2">
        <v>24</v>
      </c>
      <c r="Q56">
        <v>48.888888888888886</v>
      </c>
      <c r="R56">
        <v>60</v>
      </c>
      <c r="S56">
        <v>22.222222222222221</v>
      </c>
      <c r="T56" s="2">
        <v>52.212389380530979</v>
      </c>
    </row>
    <row r="57" spans="1:20" x14ac:dyDescent="0.25">
      <c r="A57" t="s">
        <v>26</v>
      </c>
      <c r="B57">
        <v>92.857142857142861</v>
      </c>
      <c r="C57">
        <v>85.714285714285708</v>
      </c>
      <c r="D57">
        <v>92.857142857142861</v>
      </c>
      <c r="E57">
        <v>28.571428571428569</v>
      </c>
      <c r="F57" s="2">
        <v>75</v>
      </c>
      <c r="G57" s="2">
        <v>82.5</v>
      </c>
      <c r="H57">
        <v>26</v>
      </c>
      <c r="I57">
        <v>21</v>
      </c>
      <c r="J57" s="2">
        <v>73.4375</v>
      </c>
      <c r="K57">
        <v>60</v>
      </c>
      <c r="L57">
        <v>40</v>
      </c>
      <c r="M57">
        <v>60</v>
      </c>
      <c r="N57">
        <v>40</v>
      </c>
      <c r="O57" s="2">
        <v>50</v>
      </c>
      <c r="P57" s="2">
        <v>50</v>
      </c>
      <c r="Q57">
        <v>57.777777777777771</v>
      </c>
      <c r="R57">
        <v>62.222222222222221</v>
      </c>
      <c r="S57">
        <v>44.444444444444443</v>
      </c>
      <c r="T57" s="2">
        <v>65.486725663716811</v>
      </c>
    </row>
    <row r="58" spans="1:20" x14ac:dyDescent="0.25">
      <c r="A58" t="s">
        <v>27</v>
      </c>
      <c r="B58">
        <v>0</v>
      </c>
      <c r="C58">
        <v>0</v>
      </c>
      <c r="D58">
        <v>0</v>
      </c>
      <c r="E58">
        <v>0</v>
      </c>
      <c r="F58" s="2" t="e">
        <v>#VALUE!</v>
      </c>
      <c r="G58" s="2" t="e">
        <v>#VALUE!</v>
      </c>
      <c r="J58" s="2" t="e">
        <v>#VALUE!</v>
      </c>
      <c r="K58">
        <v>0</v>
      </c>
      <c r="L58">
        <v>0</v>
      </c>
      <c r="M58">
        <v>0</v>
      </c>
      <c r="N58">
        <v>0</v>
      </c>
      <c r="O58" s="2" t="s">
        <v>11</v>
      </c>
      <c r="P58" s="2" t="e">
        <v>#VALUE!</v>
      </c>
      <c r="Q58">
        <v>0</v>
      </c>
      <c r="R58">
        <v>0</v>
      </c>
      <c r="S58">
        <v>0</v>
      </c>
      <c r="T58" s="2" t="e">
        <v>#VALUE!</v>
      </c>
    </row>
    <row r="59" spans="1:20" x14ac:dyDescent="0.25">
      <c r="A59" t="s">
        <v>28</v>
      </c>
      <c r="B59">
        <v>67.857142857142861</v>
      </c>
      <c r="C59">
        <v>46.428571428571431</v>
      </c>
      <c r="D59">
        <v>71.428571428571431</v>
      </c>
      <c r="E59">
        <v>28.571428571428569</v>
      </c>
      <c r="F59" s="2">
        <v>53.571428571428569</v>
      </c>
      <c r="G59" s="2">
        <v>72.5</v>
      </c>
      <c r="H59">
        <v>21</v>
      </c>
      <c r="I59">
        <v>16</v>
      </c>
      <c r="J59" s="2">
        <v>57.8125</v>
      </c>
      <c r="K59">
        <v>48</v>
      </c>
      <c r="L59">
        <v>52</v>
      </c>
      <c r="M59">
        <v>76</v>
      </c>
      <c r="N59">
        <v>88</v>
      </c>
      <c r="O59" s="2">
        <v>66</v>
      </c>
      <c r="P59" s="2">
        <v>34</v>
      </c>
      <c r="Q59">
        <v>86.666666666666671</v>
      </c>
      <c r="R59">
        <v>55.555555555555557</v>
      </c>
      <c r="S59">
        <v>66.666666666666657</v>
      </c>
      <c r="T59" s="2">
        <v>83.185840707964601</v>
      </c>
    </row>
    <row r="60" spans="1:20" x14ac:dyDescent="0.25">
      <c r="A60" t="s">
        <v>38</v>
      </c>
      <c r="B60">
        <v>67.857142857142861</v>
      </c>
      <c r="C60">
        <v>78.571428571428569</v>
      </c>
      <c r="D60">
        <v>64.285714285714292</v>
      </c>
      <c r="E60">
        <v>42.857142857142854</v>
      </c>
      <c r="F60" s="2">
        <v>63.392857142857139</v>
      </c>
      <c r="G60" s="2">
        <v>58.75</v>
      </c>
      <c r="H60">
        <v>21</v>
      </c>
      <c r="I60">
        <v>16</v>
      </c>
      <c r="J60" s="2">
        <v>10.9375</v>
      </c>
      <c r="K60">
        <v>76</v>
      </c>
      <c r="L60">
        <v>76</v>
      </c>
      <c r="M60">
        <v>48</v>
      </c>
      <c r="N60">
        <v>64</v>
      </c>
      <c r="O60" s="2">
        <v>66</v>
      </c>
      <c r="P60" s="2">
        <v>30</v>
      </c>
      <c r="Q60">
        <v>57.777777777777771</v>
      </c>
      <c r="R60">
        <v>51.111111111111107</v>
      </c>
      <c r="S60">
        <v>37.777777777777779</v>
      </c>
      <c r="T60" s="2">
        <v>58.407079646017699</v>
      </c>
    </row>
    <row r="61" spans="1:20" x14ac:dyDescent="0.25">
      <c r="A61" t="s">
        <v>44</v>
      </c>
      <c r="B61">
        <v>57.142857142857139</v>
      </c>
      <c r="C61">
        <v>71.428571428571431</v>
      </c>
      <c r="D61">
        <v>60.714285714285708</v>
      </c>
      <c r="E61">
        <v>35.714285714285715</v>
      </c>
      <c r="F61" s="2">
        <v>56.25</v>
      </c>
      <c r="G61" s="2">
        <v>52.5</v>
      </c>
      <c r="H61">
        <v>21</v>
      </c>
      <c r="I61">
        <v>16</v>
      </c>
      <c r="J61" s="2">
        <v>12.5</v>
      </c>
      <c r="K61">
        <v>72</v>
      </c>
      <c r="L61">
        <v>76</v>
      </c>
      <c r="M61">
        <v>44</v>
      </c>
      <c r="N61">
        <v>60</v>
      </c>
      <c r="O61" s="2">
        <v>66</v>
      </c>
      <c r="P61" s="2">
        <v>36</v>
      </c>
      <c r="Q61">
        <v>66.666666666666657</v>
      </c>
      <c r="R61">
        <v>53.333333333333336</v>
      </c>
      <c r="S61">
        <v>48.888888888888886</v>
      </c>
      <c r="T61" s="2">
        <v>67.256637168141594</v>
      </c>
    </row>
  </sheetData>
  <mergeCells count="8">
    <mergeCell ref="Q1:T1"/>
    <mergeCell ref="K1:O1"/>
    <mergeCell ref="H1:J1"/>
    <mergeCell ref="B1:F1"/>
    <mergeCell ref="B17:F17"/>
    <mergeCell ref="H17:J17"/>
    <mergeCell ref="K17:O17"/>
    <mergeCell ref="Q17:T17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5CE8-8103-4B4C-B92A-F04EF390F4A6}">
  <dimension ref="A1"/>
  <sheetViews>
    <sheetView tabSelected="1" zoomScale="85" zoomScaleNormal="85" workbookViewId="0">
      <selection activeCell="O36" sqref="O36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5ED5-26FD-4C9C-8F5E-A412EA2BF21A}">
  <dimension ref="A1"/>
  <sheetViews>
    <sheetView zoomScale="85" zoomScaleNormal="85" workbookViewId="0">
      <selection activeCell="F35" sqref="F35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7CF80-82AE-4F3A-9F24-FF834E241714}">
  <dimension ref="A1"/>
  <sheetViews>
    <sheetView zoomScaleNormal="100" workbookViewId="0">
      <selection activeCell="M3" sqref="M3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B84EF-2153-4992-AABB-AC9C3D9E5452}">
  <dimension ref="A1"/>
  <sheetViews>
    <sheetView zoomScale="115" zoomScaleNormal="115" workbookViewId="0">
      <selection activeCell="F27" sqref="F27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7C32-BA9E-42C6-976B-4867778C2313}">
  <dimension ref="A1"/>
  <sheetViews>
    <sheetView workbookViewId="0">
      <selection activeCell="D34" sqref="D34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67812-3637-4861-82D7-F45259FDB7B0}">
  <dimension ref="A1"/>
  <sheetViews>
    <sheetView zoomScale="85" zoomScaleNormal="85" workbookViewId="0">
      <selection activeCell="J41" sqref="J41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Übersicht Ergebnisse</vt:lpstr>
      <vt:lpstr>IRI</vt:lpstr>
      <vt:lpstr>EQ</vt:lpstr>
      <vt:lpstr>TEQ</vt:lpstr>
      <vt:lpstr>PES</vt:lpstr>
      <vt:lpstr>AQ</vt:lpstr>
      <vt:lpstr>SD-3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Kühbacher</dc:creator>
  <cp:lastModifiedBy>Timo Kühbacher</cp:lastModifiedBy>
  <dcterms:created xsi:type="dcterms:W3CDTF">2023-09-24T07:10:36Z</dcterms:created>
  <dcterms:modified xsi:type="dcterms:W3CDTF">2023-10-15T10:25:13Z</dcterms:modified>
</cp:coreProperties>
</file>