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fttexcojp-my.sharepoint.com/personal/k_kato_softtex_co_jp/Documents/04.業務/2023_QC/"/>
    </mc:Choice>
  </mc:AlternateContent>
  <xr:revisionPtr revIDLastSave="1564" documentId="8_{A548EAF9-F0B6-4974-ACD7-6E5964A0C536}" xr6:coauthVersionLast="47" xr6:coauthVersionMax="47" xr10:uidLastSave="{DC040BFB-FF5E-4B97-85C9-504338D64B83}"/>
  <bookViews>
    <workbookView xWindow="-108" yWindow="-108" windowWidth="23256" windowHeight="12576" xr2:uid="{668E230F-6EFD-44A0-9502-1FCA3C7AABBA}"/>
  </bookViews>
  <sheets>
    <sheet name="全社業務改善_概要" sheetId="1" r:id="rId1"/>
    <sheet name="画面設計" sheetId="2" r:id="rId2"/>
    <sheet name="DB設計" sheetId="3" r:id="rId3"/>
    <sheet name="フロー" sheetId="4" r:id="rId4"/>
    <sheet name="シミュレーション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6" l="1"/>
  <c r="D8" i="6"/>
  <c r="F106" i="6"/>
  <c r="D107" i="6"/>
  <c r="H107" i="6" s="1"/>
  <c r="D106" i="6"/>
  <c r="H106" i="6" s="1"/>
  <c r="D105" i="6"/>
  <c r="H105" i="6" s="1"/>
  <c r="D104" i="6"/>
  <c r="H104" i="6" s="1"/>
  <c r="D103" i="6"/>
  <c r="H103" i="6" s="1"/>
  <c r="D102" i="6"/>
  <c r="H102" i="6" s="1"/>
  <c r="D101" i="6"/>
  <c r="H101" i="6" s="1"/>
  <c r="D100" i="6"/>
  <c r="H100" i="6" s="1"/>
  <c r="D99" i="6"/>
  <c r="H99" i="6" s="1"/>
  <c r="D98" i="6"/>
  <c r="H98" i="6" s="1"/>
  <c r="D97" i="6"/>
  <c r="H97" i="6" s="1"/>
  <c r="D96" i="6"/>
  <c r="H96" i="6" s="1"/>
  <c r="D95" i="6"/>
  <c r="H95" i="6" s="1"/>
  <c r="D94" i="6"/>
  <c r="H94" i="6" s="1"/>
  <c r="D93" i="6"/>
  <c r="H93" i="6" s="1"/>
  <c r="D92" i="6"/>
  <c r="H92" i="6" s="1"/>
  <c r="D91" i="6"/>
  <c r="H91" i="6" s="1"/>
  <c r="D90" i="6"/>
  <c r="H90" i="6" s="1"/>
  <c r="D89" i="6"/>
  <c r="H89" i="6" s="1"/>
  <c r="D88" i="6"/>
  <c r="H88" i="6" s="1"/>
  <c r="D87" i="6"/>
  <c r="H87" i="6" s="1"/>
  <c r="D86" i="6"/>
  <c r="H86" i="6" s="1"/>
  <c r="D85" i="6"/>
  <c r="H85" i="6" s="1"/>
  <c r="D84" i="6"/>
  <c r="H84" i="6" s="1"/>
  <c r="D83" i="6"/>
  <c r="H83" i="6" s="1"/>
  <c r="D82" i="6"/>
  <c r="H82" i="6" s="1"/>
  <c r="D81" i="6"/>
  <c r="H81" i="6" s="1"/>
  <c r="D80" i="6"/>
  <c r="H80" i="6" s="1"/>
  <c r="D79" i="6"/>
  <c r="H79" i="6" s="1"/>
  <c r="D78" i="6"/>
  <c r="H78" i="6" s="1"/>
  <c r="F77" i="6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7" i="6" s="1"/>
  <c r="D77" i="6"/>
  <c r="H77" i="6" s="1"/>
  <c r="E5" i="6"/>
  <c r="F72" i="6"/>
  <c r="F71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D72" i="6"/>
  <c r="H72" i="6" s="1"/>
  <c r="D71" i="6"/>
  <c r="H71" i="6" s="1"/>
  <c r="D70" i="6"/>
  <c r="H70" i="6" s="1"/>
  <c r="D69" i="6"/>
  <c r="H69" i="6" s="1"/>
  <c r="D68" i="6"/>
  <c r="H68" i="6" s="1"/>
  <c r="D67" i="6"/>
  <c r="H67" i="6" s="1"/>
  <c r="D66" i="6"/>
  <c r="H66" i="6" s="1"/>
  <c r="D65" i="6"/>
  <c r="H65" i="6" s="1"/>
  <c r="D64" i="6"/>
  <c r="H64" i="6" s="1"/>
  <c r="D63" i="6"/>
  <c r="H63" i="6" s="1"/>
  <c r="D62" i="6"/>
  <c r="H62" i="6" s="1"/>
  <c r="D61" i="6"/>
  <c r="H61" i="6" s="1"/>
  <c r="D60" i="6"/>
  <c r="H60" i="6" s="1"/>
  <c r="D59" i="6"/>
  <c r="H59" i="6" s="1"/>
  <c r="D58" i="6"/>
  <c r="H58" i="6" s="1"/>
  <c r="D57" i="6"/>
  <c r="H57" i="6" s="1"/>
  <c r="D56" i="6"/>
  <c r="H56" i="6" s="1"/>
  <c r="D55" i="6"/>
  <c r="H55" i="6" s="1"/>
  <c r="D54" i="6"/>
  <c r="H54" i="6" s="1"/>
  <c r="D53" i="6"/>
  <c r="H53" i="6" s="1"/>
  <c r="D52" i="6"/>
  <c r="H52" i="6" s="1"/>
  <c r="D51" i="6"/>
  <c r="H51" i="6" s="1"/>
  <c r="D50" i="6"/>
  <c r="H50" i="6" s="1"/>
  <c r="D49" i="6"/>
  <c r="H49" i="6" s="1"/>
  <c r="D48" i="6"/>
  <c r="H48" i="6" s="1"/>
  <c r="D47" i="6"/>
  <c r="H47" i="6" s="1"/>
  <c r="D46" i="6"/>
  <c r="H46" i="6" s="1"/>
  <c r="D45" i="6"/>
  <c r="H45" i="6" s="1"/>
  <c r="D44" i="6"/>
  <c r="H44" i="6" s="1"/>
  <c r="D43" i="6"/>
  <c r="H43" i="6" s="1"/>
  <c r="F70" i="6"/>
  <c r="D42" i="6"/>
  <c r="H42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E2" i="6"/>
  <c r="E4" i="6"/>
  <c r="E3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F8" i="6"/>
  <c r="G77" i="6" l="1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F9" i="6"/>
  <c r="A8" i="3"/>
  <c r="A9" i="3"/>
  <c r="A10" i="3"/>
  <c r="A11" i="3"/>
  <c r="A12" i="3"/>
  <c r="A13" i="3"/>
  <c r="A14" i="3"/>
  <c r="A7" i="3"/>
  <c r="I7" i="3"/>
  <c r="H8" i="3" s="1"/>
  <c r="I8" i="3" s="1"/>
  <c r="H9" i="3" s="1"/>
  <c r="I9" i="3" s="1"/>
  <c r="H10" i="3" s="1"/>
  <c r="I10" i="3" s="1"/>
  <c r="H11" i="3" s="1"/>
  <c r="I11" i="3" s="1"/>
  <c r="H12" i="3" s="1"/>
  <c r="I12" i="3" s="1"/>
  <c r="H13" i="3" s="1"/>
  <c r="I13" i="3" s="1"/>
  <c r="F10" i="6" l="1"/>
  <c r="H14" i="3"/>
  <c r="I14" i="3" s="1"/>
  <c r="H15" i="3" s="1"/>
  <c r="I15" i="3" s="1"/>
  <c r="H16" i="3" s="1"/>
  <c r="I16" i="3" s="1"/>
  <c r="H17" i="3" s="1"/>
  <c r="I17" i="3" s="1"/>
  <c r="H18" i="3" s="1"/>
  <c r="I18" i="3" s="1"/>
  <c r="F11" i="6" l="1"/>
  <c r="F12" i="6" l="1"/>
  <c r="F13" i="6" l="1"/>
  <c r="F14" i="6" l="1"/>
  <c r="F15" i="6" l="1"/>
  <c r="F16" i="6" l="1"/>
  <c r="F17" i="6" l="1"/>
  <c r="F18" i="6" l="1"/>
  <c r="F19" i="6" l="1"/>
  <c r="F20" i="6" l="1"/>
  <c r="F21" i="6" l="1"/>
  <c r="F22" i="6" l="1"/>
  <c r="F23" i="6" l="1"/>
  <c r="F24" i="6" l="1"/>
  <c r="F25" i="6" l="1"/>
  <c r="F26" i="6" l="1"/>
  <c r="F27" i="6" l="1"/>
  <c r="F28" i="6" l="1"/>
  <c r="F29" i="6" l="1"/>
  <c r="F30" i="6" l="1"/>
  <c r="F31" i="6" l="1"/>
  <c r="F32" i="6" l="1"/>
  <c r="F33" i="6" l="1"/>
  <c r="F34" i="6" l="1"/>
  <c r="F35" i="6" l="1"/>
  <c r="F36" i="6" l="1"/>
  <c r="F37" i="6" l="1"/>
  <c r="F3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加藤　かなえ</author>
  </authors>
  <commentList>
    <comment ref="F37" authorId="0" shapeId="0" xr:uid="{D1967720-9D65-48F2-A8C6-C29B948B6784}">
      <text>
        <r>
          <rPr>
            <b/>
            <sz val="9"/>
            <color indexed="81"/>
            <rFont val="MS P ゴシック"/>
            <family val="3"/>
            <charset val="128"/>
          </rPr>
          <t>35H超え、要申請</t>
        </r>
      </text>
    </comment>
    <comment ref="F68" authorId="0" shapeId="0" xr:uid="{8B45809B-96DC-4864-A3D8-3B0D0F8B9486}">
      <text>
        <r>
          <rPr>
            <b/>
            <sz val="9"/>
            <color indexed="81"/>
            <rFont val="MS P ゴシック"/>
            <family val="3"/>
            <charset val="128"/>
          </rPr>
          <t>35H超え、要申請</t>
        </r>
      </text>
    </comment>
    <comment ref="F72" authorId="0" shapeId="0" xr:uid="{9930443D-2203-4123-B822-98BC845B5475}">
      <text>
        <r>
          <rPr>
            <b/>
            <sz val="9"/>
            <color indexed="81"/>
            <rFont val="MS P ゴシック"/>
            <family val="3"/>
            <charset val="128"/>
          </rPr>
          <t>50H超え、要申請</t>
        </r>
      </text>
    </comment>
    <comment ref="F103" authorId="0" shapeId="0" xr:uid="{A8960726-9DDA-4F41-B949-89A184C11F4C}">
      <text>
        <r>
          <rPr>
            <b/>
            <sz val="9"/>
            <color indexed="81"/>
            <rFont val="MS P ゴシック"/>
            <family val="3"/>
            <charset val="128"/>
          </rPr>
          <t>35H超え、要申請</t>
        </r>
      </text>
    </comment>
    <comment ref="F106" authorId="0" shapeId="0" xr:uid="{788F5C71-56CC-4B90-8271-98B96901DC67}">
      <text>
        <r>
          <rPr>
            <b/>
            <sz val="9"/>
            <color indexed="81"/>
            <rFont val="MS P ゴシック"/>
            <family val="3"/>
            <charset val="128"/>
          </rPr>
          <t>50H超え、要申請</t>
        </r>
      </text>
    </comment>
  </commentList>
</comments>
</file>

<file path=xl/sharedStrings.xml><?xml version="1.0" encoding="utf-8"?>
<sst xmlns="http://schemas.openxmlformats.org/spreadsheetml/2006/main" count="453" uniqueCount="255">
  <si>
    <t>テーマ：</t>
    <phoneticPr fontId="1"/>
  </si>
  <si>
    <t>目的：</t>
    <rPh sb="0" eb="2">
      <t>モクテキ</t>
    </rPh>
    <phoneticPr fontId="1"/>
  </si>
  <si>
    <t>社外勤務者の多い当部では、勤怠システムへの登録が月末にExcel勤怠表取込み</t>
    <rPh sb="0" eb="2">
      <t>シャガイ</t>
    </rPh>
    <rPh sb="2" eb="5">
      <t>キンムシャ</t>
    </rPh>
    <rPh sb="6" eb="7">
      <t>オオ</t>
    </rPh>
    <rPh sb="8" eb="10">
      <t>トウブ</t>
    </rPh>
    <rPh sb="13" eb="15">
      <t>キンタイ</t>
    </rPh>
    <rPh sb="21" eb="23">
      <t>トウロク</t>
    </rPh>
    <rPh sb="24" eb="26">
      <t>ゲツマツ</t>
    </rPh>
    <rPh sb="32" eb="34">
      <t>キンタイ</t>
    </rPh>
    <rPh sb="34" eb="35">
      <t>ヒョウ</t>
    </rPh>
    <rPh sb="35" eb="37">
      <t>トリコ</t>
    </rPh>
    <phoneticPr fontId="1"/>
  </si>
  <si>
    <t>時点まで36協定順守状況が把握できず、超過勤務状況が分かり難く、月中での</t>
    <rPh sb="0" eb="2">
      <t>ジテン</t>
    </rPh>
    <rPh sb="6" eb="8">
      <t>キョウテイ</t>
    </rPh>
    <rPh sb="8" eb="10">
      <t>ジュンシュ</t>
    </rPh>
    <rPh sb="10" eb="12">
      <t>ジョウキョウ</t>
    </rPh>
    <rPh sb="13" eb="15">
      <t>ハアク</t>
    </rPh>
    <rPh sb="19" eb="21">
      <t>チョウカ</t>
    </rPh>
    <rPh sb="21" eb="23">
      <t>キンム</t>
    </rPh>
    <rPh sb="23" eb="25">
      <t>ジョウキョウ</t>
    </rPh>
    <rPh sb="26" eb="27">
      <t>ワ</t>
    </rPh>
    <rPh sb="29" eb="30">
      <t>ニク</t>
    </rPh>
    <rPh sb="32" eb="33">
      <t>ツキ</t>
    </rPh>
    <rPh sb="33" eb="34">
      <t>ナカ</t>
    </rPh>
    <phoneticPr fontId="1"/>
  </si>
  <si>
    <t>状況把握がリアルタイムで出来ない</t>
    <rPh sb="0" eb="2">
      <t>ジョウキョウ</t>
    </rPh>
    <rPh sb="2" eb="4">
      <t>ハアク</t>
    </rPh>
    <rPh sb="12" eb="14">
      <t>デキ</t>
    </rPh>
    <phoneticPr fontId="1"/>
  </si>
  <si>
    <t>対策：</t>
    <rPh sb="0" eb="2">
      <t>タイサク</t>
    </rPh>
    <phoneticPr fontId="1"/>
  </si>
  <si>
    <t>Web（スマホ前提）で現在の勤務時間を入力することで、超過状況が把握できる仕組みを</t>
    <rPh sb="7" eb="9">
      <t>ゼンテイ</t>
    </rPh>
    <rPh sb="11" eb="13">
      <t>ゲンザイ</t>
    </rPh>
    <rPh sb="14" eb="16">
      <t>キンム</t>
    </rPh>
    <rPh sb="16" eb="18">
      <t>ジカン</t>
    </rPh>
    <rPh sb="19" eb="21">
      <t>ニュウリョク</t>
    </rPh>
    <rPh sb="27" eb="29">
      <t>チョウカ</t>
    </rPh>
    <rPh sb="29" eb="31">
      <t>ジョウキョウ</t>
    </rPh>
    <rPh sb="32" eb="34">
      <t>ハアク</t>
    </rPh>
    <rPh sb="37" eb="39">
      <t>シク</t>
    </rPh>
    <phoneticPr fontId="1"/>
  </si>
  <si>
    <t>提供する。</t>
    <rPh sb="0" eb="2">
      <t>テイキョウ</t>
    </rPh>
    <phoneticPr fontId="1"/>
  </si>
  <si>
    <t>■対象月：</t>
    <rPh sb="1" eb="3">
      <t>タイショウ</t>
    </rPh>
    <rPh sb="3" eb="4">
      <t>ヅキ</t>
    </rPh>
    <phoneticPr fontId="1"/>
  </si>
  <si>
    <t>　合計勤務時間</t>
    <rPh sb="1" eb="3">
      <t>ゴウケイ</t>
    </rPh>
    <rPh sb="3" eb="5">
      <t>キンム</t>
    </rPh>
    <rPh sb="5" eb="7">
      <t>ジカン</t>
    </rPh>
    <phoneticPr fontId="1"/>
  </si>
  <si>
    <t>■社員番号:</t>
    <rPh sb="1" eb="3">
      <t>シャイン</t>
    </rPh>
    <rPh sb="3" eb="5">
      <t>バンゴウ</t>
    </rPh>
    <phoneticPr fontId="1"/>
  </si>
  <si>
    <t>▼</t>
    <phoneticPr fontId="1"/>
  </si>
  <si>
    <t>：</t>
    <phoneticPr fontId="1"/>
  </si>
  <si>
    <t>■勤務時間入力：</t>
    <rPh sb="1" eb="3">
      <t>キンム</t>
    </rPh>
    <rPh sb="3" eb="5">
      <t>ジカン</t>
    </rPh>
    <rPh sb="5" eb="7">
      <t>ニュウリョク</t>
    </rPh>
    <phoneticPr fontId="1"/>
  </si>
  <si>
    <t>チェック</t>
    <phoneticPr fontId="1"/>
  </si>
  <si>
    <t>社員番号</t>
    <rPh sb="0" eb="2">
      <t>シャイン</t>
    </rPh>
    <rPh sb="2" eb="4">
      <t>バンゴウ</t>
    </rPh>
    <phoneticPr fontId="1"/>
  </si>
  <si>
    <t>【イメージ】</t>
    <phoneticPr fontId="1"/>
  </si>
  <si>
    <t>←社員番号</t>
    <rPh sb="1" eb="3">
      <t>シャイン</t>
    </rPh>
    <rPh sb="3" eb="5">
      <t>バンゴウ</t>
    </rPh>
    <phoneticPr fontId="1"/>
  </si>
  <si>
    <t>←対象月（デフォルトで当月をyyyy/mm）</t>
    <rPh sb="1" eb="3">
      <t>タイショウ</t>
    </rPh>
    <rPh sb="3" eb="4">
      <t>ヅキ</t>
    </rPh>
    <rPh sb="11" eb="13">
      <t>トウゲツ</t>
    </rPh>
    <phoneticPr fontId="1"/>
  </si>
  <si>
    <t>←チェックする月の合計勤務時間</t>
    <rPh sb="7" eb="8">
      <t>ツキ</t>
    </rPh>
    <rPh sb="9" eb="11">
      <t>ゴウケイ</t>
    </rPh>
    <rPh sb="11" eb="13">
      <t>キンム</t>
    </rPh>
    <rPh sb="13" eb="15">
      <t>ジカン</t>
    </rPh>
    <phoneticPr fontId="1"/>
  </si>
  <si>
    <t>　（日曜勤務）</t>
    <rPh sb="2" eb="4">
      <t>ニチヨウ</t>
    </rPh>
    <rPh sb="4" eb="6">
      <t>キンム</t>
    </rPh>
    <phoneticPr fontId="1"/>
  </si>
  <si>
    <t>←チェックする月の法定休日勤務</t>
    <rPh sb="7" eb="8">
      <t>ツキ</t>
    </rPh>
    <rPh sb="9" eb="11">
      <t>ホウテイ</t>
    </rPh>
    <rPh sb="11" eb="13">
      <t>キュウジツ</t>
    </rPh>
    <rPh sb="13" eb="15">
      <t>キンム</t>
    </rPh>
    <phoneticPr fontId="1"/>
  </si>
  <si>
    <t>←チェックを押下すると</t>
    <rPh sb="6" eb="8">
      <t>オウカ</t>
    </rPh>
    <phoneticPr fontId="1"/>
  </si>
  <si>
    <t>①入力チェック：社員番号、対象月、合計時間の必須チェック＋入力形式チェック</t>
    <rPh sb="1" eb="3">
      <t>ニュウリョク</t>
    </rPh>
    <rPh sb="8" eb="10">
      <t>シャイン</t>
    </rPh>
    <rPh sb="10" eb="12">
      <t>バンゴウ</t>
    </rPh>
    <rPh sb="13" eb="15">
      <t>タイショウ</t>
    </rPh>
    <rPh sb="15" eb="16">
      <t>ヅキ</t>
    </rPh>
    <rPh sb="17" eb="19">
      <t>ゴウケイ</t>
    </rPh>
    <rPh sb="19" eb="21">
      <t>ジカン</t>
    </rPh>
    <rPh sb="22" eb="24">
      <t>ヒッス</t>
    </rPh>
    <rPh sb="29" eb="31">
      <t>ニュウリョク</t>
    </rPh>
    <rPh sb="31" eb="33">
      <t>ケイシキ</t>
    </rPh>
    <phoneticPr fontId="1"/>
  </si>
  <si>
    <t>②問題なければ「チェック結果をメールで送信しました」メッセージBOX表示</t>
    <rPh sb="1" eb="3">
      <t>モンダイ</t>
    </rPh>
    <rPh sb="12" eb="14">
      <t>ケッカ</t>
    </rPh>
    <rPh sb="19" eb="21">
      <t>ソウシン</t>
    </rPh>
    <rPh sb="34" eb="36">
      <t>ヒョウジ</t>
    </rPh>
    <phoneticPr fontId="1"/>
  </si>
  <si>
    <t>・入力画面</t>
    <rPh sb="1" eb="3">
      <t>ニュウリョク</t>
    </rPh>
    <rPh sb="3" eb="5">
      <t>ガメン</t>
    </rPh>
    <phoneticPr fontId="1"/>
  </si>
  <si>
    <t>　法定休日時間</t>
    <rPh sb="1" eb="3">
      <t>ホウテイ</t>
    </rPh>
    <rPh sb="3" eb="5">
      <t>キュウジツ</t>
    </rPh>
    <rPh sb="5" eb="7">
      <t>ジカン</t>
    </rPh>
    <phoneticPr fontId="1"/>
  </si>
  <si>
    <t>・結果作成（メール送信）</t>
    <rPh sb="1" eb="3">
      <t>ケッカ</t>
    </rPh>
    <rPh sb="3" eb="5">
      <t>サクセイ</t>
    </rPh>
    <rPh sb="9" eb="11">
      <t>ソウシン</t>
    </rPh>
    <phoneticPr fontId="1"/>
  </si>
  <si>
    <t>・各月の45h超過チェック（合計時間比較）</t>
    <rPh sb="1" eb="3">
      <t>カクツキ</t>
    </rPh>
    <rPh sb="7" eb="9">
      <t>チョウカ</t>
    </rPh>
    <rPh sb="14" eb="16">
      <t>ゴウケイ</t>
    </rPh>
    <rPh sb="16" eb="18">
      <t>ジカン</t>
    </rPh>
    <rPh sb="18" eb="20">
      <t>ヒカク</t>
    </rPh>
    <phoneticPr fontId="1"/>
  </si>
  <si>
    <t>・各月の60h超過チェック（合計時間比較）</t>
    <rPh sb="1" eb="3">
      <t>カクツキ</t>
    </rPh>
    <rPh sb="7" eb="9">
      <t>チョウカ</t>
    </rPh>
    <rPh sb="14" eb="16">
      <t>ゴウケイ</t>
    </rPh>
    <rPh sb="16" eb="18">
      <t>ジカン</t>
    </rPh>
    <rPh sb="18" eb="20">
      <t>ヒカク</t>
    </rPh>
    <phoneticPr fontId="1"/>
  </si>
  <si>
    <t>・各月の45h超過チェック（現時点のペースで残業を行った場合の目安値比較）</t>
    <rPh sb="1" eb="3">
      <t>カクツキ</t>
    </rPh>
    <rPh sb="14" eb="17">
      <t>ゲンジテン</t>
    </rPh>
    <rPh sb="22" eb="24">
      <t>ザンギョウ</t>
    </rPh>
    <rPh sb="25" eb="26">
      <t>オコナ</t>
    </rPh>
    <rPh sb="28" eb="30">
      <t>バアイ</t>
    </rPh>
    <rPh sb="31" eb="33">
      <t>メヤス</t>
    </rPh>
    <rPh sb="33" eb="34">
      <t>チ</t>
    </rPh>
    <rPh sb="34" eb="36">
      <t>ヒカク</t>
    </rPh>
    <phoneticPr fontId="1"/>
  </si>
  <si>
    <t>・各月の60h超過チェック（現時点のペースで残業を行った場合の目安値比較）</t>
    <rPh sb="1" eb="3">
      <t>カクツキ</t>
    </rPh>
    <rPh sb="14" eb="17">
      <t>ゲンジテン</t>
    </rPh>
    <rPh sb="22" eb="24">
      <t>ザンギョウ</t>
    </rPh>
    <rPh sb="25" eb="26">
      <t>オコナ</t>
    </rPh>
    <rPh sb="28" eb="30">
      <t>バアイ</t>
    </rPh>
    <rPh sb="31" eb="33">
      <t>メヤス</t>
    </rPh>
    <rPh sb="33" eb="34">
      <t>チ</t>
    </rPh>
    <rPh sb="34" eb="36">
      <t>ヒカク</t>
    </rPh>
    <phoneticPr fontId="1"/>
  </si>
  <si>
    <t>法定超過時間チェッカー</t>
    <rPh sb="0" eb="2">
      <t>ホウテイ</t>
    </rPh>
    <rPh sb="2" eb="4">
      <t>チョウカ</t>
    </rPh>
    <rPh sb="4" eb="6">
      <t>ジカン</t>
    </rPh>
    <phoneticPr fontId="1"/>
  </si>
  <si>
    <t>法定残業基準時間の遵守促進</t>
    <rPh sb="0" eb="2">
      <t>ホウテイ</t>
    </rPh>
    <rPh sb="2" eb="4">
      <t>ザンギョウ</t>
    </rPh>
    <rPh sb="4" eb="6">
      <t>キジュン</t>
    </rPh>
    <rPh sb="6" eb="8">
      <t>ジカン</t>
    </rPh>
    <rPh sb="9" eb="11">
      <t>ジュンシュ</t>
    </rPh>
    <rPh sb="11" eb="13">
      <t>ソクシン</t>
    </rPh>
    <phoneticPr fontId="1"/>
  </si>
  <si>
    <t>⇒35h超過で申請書の提出を促すメッセージ（45h超過の場合、提出必須のメッセージ）</t>
    <rPh sb="4" eb="6">
      <t>チョウカ</t>
    </rPh>
    <rPh sb="7" eb="10">
      <t>シンセイショ</t>
    </rPh>
    <rPh sb="11" eb="13">
      <t>テイシュツ</t>
    </rPh>
    <rPh sb="14" eb="15">
      <t>ウナガ</t>
    </rPh>
    <rPh sb="25" eb="27">
      <t>チョウカ</t>
    </rPh>
    <rPh sb="28" eb="30">
      <t>バアイ</t>
    </rPh>
    <rPh sb="31" eb="33">
      <t>テイシュツ</t>
    </rPh>
    <rPh sb="33" eb="35">
      <t>ヒッス</t>
    </rPh>
    <phoneticPr fontId="1"/>
  </si>
  <si>
    <t>⇒50h超過で申請書の提出を促すメッセージ（60h超過の場合、提出必須のメッセージ）</t>
    <rPh sb="4" eb="6">
      <t>チョウカ</t>
    </rPh>
    <rPh sb="7" eb="10">
      <t>シンセイショ</t>
    </rPh>
    <rPh sb="11" eb="13">
      <t>テイシュツ</t>
    </rPh>
    <rPh sb="14" eb="15">
      <t>ウナガ</t>
    </rPh>
    <rPh sb="25" eb="27">
      <t>チョウカ</t>
    </rPh>
    <rPh sb="28" eb="30">
      <t>バアイ</t>
    </rPh>
    <rPh sb="31" eb="33">
      <t>テイシュツ</t>
    </rPh>
    <rPh sb="33" eb="35">
      <t>ヒッス</t>
    </rPh>
    <phoneticPr fontId="1"/>
  </si>
  <si>
    <t>⇒45h超過の場合、45hを超えるペースである旨を伝えるメッセージ</t>
    <rPh sb="4" eb="6">
      <t>チョウカ</t>
    </rPh>
    <rPh sb="7" eb="9">
      <t>バアイ</t>
    </rPh>
    <rPh sb="14" eb="15">
      <t>コ</t>
    </rPh>
    <rPh sb="23" eb="24">
      <t>ムネ</t>
    </rPh>
    <rPh sb="25" eb="26">
      <t>ツタ</t>
    </rPh>
    <phoneticPr fontId="1"/>
  </si>
  <si>
    <t>⇒60h超過の場合、60hを超えるペースである旨を伝えるメッセージ</t>
    <rPh sb="4" eb="6">
      <t>チョウカ</t>
    </rPh>
    <rPh sb="7" eb="9">
      <t>バアイ</t>
    </rPh>
    <rPh sb="14" eb="15">
      <t>コ</t>
    </rPh>
    <rPh sb="23" eb="24">
      <t>ムネ</t>
    </rPh>
    <rPh sb="25" eb="26">
      <t>ツタ</t>
    </rPh>
    <phoneticPr fontId="1"/>
  </si>
  <si>
    <t>社員名</t>
    <rPh sb="0" eb="2">
      <t>シャイン</t>
    </rPh>
    <rPh sb="2" eb="3">
      <t>メイ</t>
    </rPh>
    <phoneticPr fontId="1"/>
  </si>
  <si>
    <t>メールアドレス１</t>
    <phoneticPr fontId="1"/>
  </si>
  <si>
    <t>メールアドレス２</t>
    <phoneticPr fontId="1"/>
  </si>
  <si>
    <t>最終使用日</t>
    <rPh sb="0" eb="2">
      <t>サイシュウ</t>
    </rPh>
    <rPh sb="2" eb="5">
      <t>シヨウビ</t>
    </rPh>
    <phoneticPr fontId="1"/>
  </si>
  <si>
    <t>当日使用回数</t>
    <rPh sb="0" eb="2">
      <t>トウジツ</t>
    </rPh>
    <rPh sb="2" eb="4">
      <t>シヨウ</t>
    </rPh>
    <rPh sb="4" eb="6">
      <t>カイスウ</t>
    </rPh>
    <phoneticPr fontId="1"/>
  </si>
  <si>
    <t>※機能の利用は1日5回を上限</t>
    <rPh sb="1" eb="3">
      <t>キノウ</t>
    </rPh>
    <rPh sb="4" eb="6">
      <t>リヨウ</t>
    </rPh>
    <rPh sb="8" eb="9">
      <t>ニチ</t>
    </rPh>
    <rPh sb="10" eb="11">
      <t>カイ</t>
    </rPh>
    <rPh sb="12" eb="14">
      <t>ジョウゲン</t>
    </rPh>
    <phoneticPr fontId="1"/>
  </si>
  <si>
    <t>※システム全体として1日当たり50回を超える利用があった場合、利用不可にする</t>
    <rPh sb="5" eb="7">
      <t>ゼンタイ</t>
    </rPh>
    <rPh sb="11" eb="12">
      <t>ニチ</t>
    </rPh>
    <rPh sb="12" eb="13">
      <t>ア</t>
    </rPh>
    <rPh sb="17" eb="18">
      <t>カイ</t>
    </rPh>
    <rPh sb="19" eb="20">
      <t>コ</t>
    </rPh>
    <rPh sb="22" eb="24">
      <t>リヨウ</t>
    </rPh>
    <rPh sb="28" eb="30">
      <t>バアイ</t>
    </rPh>
    <rPh sb="31" eb="33">
      <t>リヨウ</t>
    </rPh>
    <rPh sb="33" eb="35">
      <t>フカ</t>
    </rPh>
    <phoneticPr fontId="1"/>
  </si>
  <si>
    <t>社員番号以外の個人情報は入力させない（ログインなし）</t>
    <rPh sb="0" eb="2">
      <t>シャイン</t>
    </rPh>
    <rPh sb="2" eb="4">
      <t>バンゴウ</t>
    </rPh>
    <rPh sb="4" eb="6">
      <t>イガイ</t>
    </rPh>
    <rPh sb="7" eb="9">
      <t>コジン</t>
    </rPh>
    <rPh sb="9" eb="11">
      <t>ジョウホウ</t>
    </rPh>
    <rPh sb="12" eb="14">
      <t>ニュウリョク</t>
    </rPh>
    <phoneticPr fontId="1"/>
  </si>
  <si>
    <t>制御マスタ</t>
    <rPh sb="0" eb="2">
      <t>セイギョ</t>
    </rPh>
    <phoneticPr fontId="1"/>
  </si>
  <si>
    <t>チェック結果はメール送信とし、画面には表示しない</t>
    <rPh sb="4" eb="6">
      <t>ケッカ</t>
    </rPh>
    <rPh sb="10" eb="12">
      <t>ソウシン</t>
    </rPh>
    <rPh sb="15" eb="17">
      <t>ガメン</t>
    </rPh>
    <rPh sb="19" eb="21">
      <t>ヒョウジ</t>
    </rPh>
    <phoneticPr fontId="1"/>
  </si>
  <si>
    <t>システム利用回数制限（個人・全体）を設け不正アクセス対策とする</t>
    <rPh sb="4" eb="6">
      <t>リヨウ</t>
    </rPh>
    <rPh sb="6" eb="8">
      <t>カイスウ</t>
    </rPh>
    <rPh sb="8" eb="10">
      <t>セイゲン</t>
    </rPh>
    <rPh sb="11" eb="13">
      <t>コジン</t>
    </rPh>
    <rPh sb="14" eb="16">
      <t>ゼンタイ</t>
    </rPh>
    <rPh sb="18" eb="19">
      <t>モウ</t>
    </rPh>
    <rPh sb="20" eb="22">
      <t>フセイ</t>
    </rPh>
    <rPh sb="26" eb="28">
      <t>タイサク</t>
    </rPh>
    <phoneticPr fontId="1"/>
  </si>
  <si>
    <t>上記チェックを行い、メール本文を作成し制御マスタ（下記）のメールアドレス１、２に結果を送信する。</t>
    <rPh sb="0" eb="2">
      <t>ジョウキ</t>
    </rPh>
    <rPh sb="7" eb="8">
      <t>オコナ</t>
    </rPh>
    <rPh sb="13" eb="15">
      <t>ホンブン</t>
    </rPh>
    <rPh sb="16" eb="18">
      <t>サクセイ</t>
    </rPh>
    <rPh sb="19" eb="21">
      <t>セイギョ</t>
    </rPh>
    <rPh sb="25" eb="27">
      <t>カキ</t>
    </rPh>
    <rPh sb="40" eb="42">
      <t>ケッカ</t>
    </rPh>
    <rPh sb="43" eb="45">
      <t>ソウシン</t>
    </rPh>
    <phoneticPr fontId="1"/>
  </si>
  <si>
    <t>◎全社業務改善</t>
    <rPh sb="1" eb="3">
      <t>ゼンシャ</t>
    </rPh>
    <rPh sb="3" eb="5">
      <t>ギョウム</t>
    </rPh>
    <rPh sb="5" eb="7">
      <t>カイゼン</t>
    </rPh>
    <phoneticPr fontId="1"/>
  </si>
  <si>
    <t>画面レイアウト</t>
    <rPh sb="0" eb="2">
      <t>ガメン</t>
    </rPh>
    <phoneticPr fontId="14"/>
  </si>
  <si>
    <t>作成日</t>
    <rPh sb="0" eb="3">
      <t>サクセイビ</t>
    </rPh>
    <phoneticPr fontId="14"/>
  </si>
  <si>
    <t>更新日</t>
    <rPh sb="0" eb="3">
      <t>コウシンビ</t>
    </rPh>
    <phoneticPr fontId="14"/>
  </si>
  <si>
    <t>担当者</t>
    <rPh sb="0" eb="3">
      <t>タントウシャ</t>
    </rPh>
    <phoneticPr fontId="14"/>
  </si>
  <si>
    <t>プログラム名称</t>
    <rPh sb="5" eb="7">
      <t>メイショウ</t>
    </rPh>
    <phoneticPr fontId="14"/>
  </si>
  <si>
    <t>画面ID</t>
    <rPh sb="0" eb="2">
      <t>ガメン</t>
    </rPh>
    <phoneticPr fontId="14"/>
  </si>
  <si>
    <t>画面名称</t>
    <rPh sb="0" eb="2">
      <t>ガメン</t>
    </rPh>
    <rPh sb="2" eb="4">
      <t>メイショウ</t>
    </rPh>
    <phoneticPr fontId="14"/>
  </si>
  <si>
    <t>システム</t>
    <phoneticPr fontId="14"/>
  </si>
  <si>
    <t>サブシステム</t>
    <phoneticPr fontId="14"/>
  </si>
  <si>
    <t>プログラムID</t>
    <phoneticPr fontId="14"/>
  </si>
  <si>
    <t>法定超過時間チェッカー</t>
    <phoneticPr fontId="1"/>
  </si>
  <si>
    <t>No.</t>
    <phoneticPr fontId="16"/>
  </si>
  <si>
    <t>属性</t>
    <rPh sb="0" eb="2">
      <t>ゾクセイ</t>
    </rPh>
    <phoneticPr fontId="16"/>
  </si>
  <si>
    <t>桁数</t>
    <rPh sb="0" eb="1">
      <t>ケタ</t>
    </rPh>
    <rPh sb="1" eb="2">
      <t>スウ</t>
    </rPh>
    <phoneticPr fontId="16"/>
  </si>
  <si>
    <t>必須</t>
    <rPh sb="0" eb="2">
      <t>ヒッス</t>
    </rPh>
    <phoneticPr fontId="16"/>
  </si>
  <si>
    <t>入力値チェック</t>
    <rPh sb="0" eb="3">
      <t>ニュウリョクチ</t>
    </rPh>
    <phoneticPr fontId="16"/>
  </si>
  <si>
    <t>-</t>
    <phoneticPr fontId="1"/>
  </si>
  <si>
    <t>項目名</t>
  </si>
  <si>
    <t>備考</t>
    <rPh sb="0" eb="2">
      <t>ビコウ</t>
    </rPh>
    <phoneticPr fontId="1"/>
  </si>
  <si>
    <t>テキスト</t>
    <phoneticPr fontId="1"/>
  </si>
  <si>
    <t>対象年月日</t>
    <rPh sb="0" eb="2">
      <t>タイショウ</t>
    </rPh>
    <rPh sb="2" eb="5">
      <t>ネンガッピ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</si>
  <si>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</si>
  <si>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</si>
  <si>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対象年月日</t>
    <rPh sb="0" eb="2">
      <t>タイショウ</t>
    </rPh>
    <rPh sb="2" eb="3">
      <t>ネン</t>
    </rPh>
    <rPh sb="3" eb="5">
      <t>ガッピ</t>
    </rPh>
    <phoneticPr fontId="1"/>
  </si>
  <si>
    <t>年</t>
    <rPh sb="0" eb="1">
      <t>ネン</t>
    </rPh>
    <phoneticPr fontId="1"/>
  </si>
  <si>
    <t>編集値</t>
    <rPh sb="0" eb="3">
      <t>ヘンシュウチ</t>
    </rPh>
    <phoneticPr fontId="1"/>
  </si>
  <si>
    <t>(固定値)"法定超過時間チェッカー"</t>
    <rPh sb="1" eb="4">
      <t>コテイチ</t>
    </rPh>
    <phoneticPr fontId="1"/>
  </si>
  <si>
    <t>画面タイトル</t>
    <rPh sb="0" eb="2">
      <t>ガメン</t>
    </rPh>
    <phoneticPr fontId="1"/>
  </si>
  <si>
    <t>社員番号_見出し</t>
    <rPh sb="0" eb="4">
      <t>シャインバンゴウ</t>
    </rPh>
    <rPh sb="5" eb="7">
      <t>ミダ</t>
    </rPh>
    <phoneticPr fontId="1"/>
  </si>
  <si>
    <t>テキストボックス</t>
    <phoneticPr fontId="1"/>
  </si>
  <si>
    <t>6</t>
    <phoneticPr fontId="1"/>
  </si>
  <si>
    <t>〇</t>
    <phoneticPr fontId="1"/>
  </si>
  <si>
    <t>未入力はエラー</t>
    <rPh sb="0" eb="3">
      <t>ミニュウリョク</t>
    </rPh>
    <phoneticPr fontId="1"/>
  </si>
  <si>
    <t>対象年月日_見出し</t>
    <rPh sb="0" eb="2">
      <t>タイショウ</t>
    </rPh>
    <rPh sb="2" eb="5">
      <t>ネンガッピ</t>
    </rPh>
    <rPh sb="6" eb="8">
      <t>ミダ</t>
    </rPh>
    <phoneticPr fontId="1"/>
  </si>
  <si>
    <t>(初期値)空白</t>
    <rPh sb="1" eb="4">
      <t>ショキチ</t>
    </rPh>
    <rPh sb="5" eb="7">
      <t>クウハク</t>
    </rPh>
    <phoneticPr fontId="1"/>
  </si>
  <si>
    <t>(固定値)"社員番号"</t>
    <rPh sb="1" eb="4">
      <t>コテイチ</t>
    </rPh>
    <rPh sb="6" eb="8">
      <t>シャイン</t>
    </rPh>
    <rPh sb="8" eb="10">
      <t>バンゴウ</t>
    </rPh>
    <phoneticPr fontId="1"/>
  </si>
  <si>
    <t>(固定値)"対象年月日"</t>
    <rPh sb="1" eb="4">
      <t>コテイチ</t>
    </rPh>
    <rPh sb="6" eb="8">
      <t>タイショウ</t>
    </rPh>
    <rPh sb="8" eb="11">
      <t>ネンガッピ</t>
    </rPh>
    <phoneticPr fontId="1"/>
  </si>
  <si>
    <t>4</t>
    <phoneticPr fontId="1"/>
  </si>
  <si>
    <t>(初期値)処理日の年</t>
    <rPh sb="1" eb="4">
      <t>ショキチ</t>
    </rPh>
    <rPh sb="5" eb="8">
      <t>ショリビ</t>
    </rPh>
    <rPh sb="9" eb="10">
      <t>ネン</t>
    </rPh>
    <phoneticPr fontId="1"/>
  </si>
  <si>
    <t>対象年月日_年</t>
    <rPh sb="0" eb="2">
      <t>タイショウ</t>
    </rPh>
    <rPh sb="2" eb="5">
      <t>ネンガッピ</t>
    </rPh>
    <rPh sb="6" eb="7">
      <t>ネン</t>
    </rPh>
    <phoneticPr fontId="1"/>
  </si>
  <si>
    <t>対象年月日_月</t>
    <rPh sb="0" eb="2">
      <t>タイショウ</t>
    </rPh>
    <rPh sb="2" eb="5">
      <t>ネンガッピ</t>
    </rPh>
    <rPh sb="6" eb="7">
      <t>ツキ</t>
    </rPh>
    <phoneticPr fontId="1"/>
  </si>
  <si>
    <t>プルダウン</t>
    <phoneticPr fontId="1"/>
  </si>
  <si>
    <t>2</t>
    <phoneticPr fontId="1"/>
  </si>
  <si>
    <t>(初期値)処理日の月</t>
    <rPh sb="1" eb="4">
      <t>ショキチ</t>
    </rPh>
    <rPh sb="5" eb="8">
      <t>ショリビ</t>
    </rPh>
    <rPh sb="9" eb="10">
      <t>ツキ</t>
    </rPh>
    <phoneticPr fontId="1"/>
  </si>
  <si>
    <t>「01」～「12」の中から選択させる</t>
    <rPh sb="10" eb="11">
      <t>ナカ</t>
    </rPh>
    <rPh sb="13" eb="15">
      <t>センタク</t>
    </rPh>
    <phoneticPr fontId="1"/>
  </si>
  <si>
    <t>(初期値)処理日の日</t>
    <rPh sb="1" eb="4">
      <t>ショキチ</t>
    </rPh>
    <rPh sb="5" eb="8">
      <t>ショリビ</t>
    </rPh>
    <rPh sb="9" eb="10">
      <t>ヒ</t>
    </rPh>
    <phoneticPr fontId="1"/>
  </si>
  <si>
    <t>対象年月日_日</t>
    <rPh sb="0" eb="2">
      <t>タイショウ</t>
    </rPh>
    <rPh sb="2" eb="5">
      <t>ネンガッピ</t>
    </rPh>
    <rPh sb="6" eb="7">
      <t>ヒ</t>
    </rPh>
    <phoneticPr fontId="1"/>
  </si>
  <si>
    <t>「01」～「31」の中から選択させる</t>
    <rPh sb="10" eb="11">
      <t>ナカ</t>
    </rPh>
    <rPh sb="13" eb="15">
      <t>センタク</t>
    </rPh>
    <phoneticPr fontId="1"/>
  </si>
  <si>
    <t>勤務時間入力</t>
    <rPh sb="0" eb="4">
      <t>キンムジカン</t>
    </rPh>
    <rPh sb="4" eb="6">
      <t>ニュウリョク</t>
    </rPh>
    <phoneticPr fontId="1"/>
  </si>
  <si>
    <t>合計勤務時間</t>
    <rPh sb="0" eb="2">
      <t>ゴウケイ</t>
    </rPh>
    <rPh sb="2" eb="4">
      <t>キンム</t>
    </rPh>
    <rPh sb="4" eb="6">
      <t>ジカン</t>
    </rPh>
    <phoneticPr fontId="1"/>
  </si>
  <si>
    <t>法定休日時間</t>
    <rPh sb="0" eb="2">
      <t>ホウテイ</t>
    </rPh>
    <rPh sb="2" eb="4">
      <t>キュウジツ</t>
    </rPh>
    <rPh sb="4" eb="6">
      <t>ジカン</t>
    </rPh>
    <phoneticPr fontId="1"/>
  </si>
  <si>
    <t>勤務時間入力_見出し</t>
    <rPh sb="0" eb="2">
      <t>キンム</t>
    </rPh>
    <rPh sb="2" eb="4">
      <t>ジカン</t>
    </rPh>
    <rPh sb="4" eb="6">
      <t>ニュウリョク</t>
    </rPh>
    <rPh sb="7" eb="9">
      <t>ミダ</t>
    </rPh>
    <phoneticPr fontId="1"/>
  </si>
  <si>
    <t>合計勤務時間_見出し</t>
    <rPh sb="0" eb="2">
      <t>ゴウケイ</t>
    </rPh>
    <rPh sb="2" eb="4">
      <t>キンム</t>
    </rPh>
    <rPh sb="4" eb="6">
      <t>ジカン</t>
    </rPh>
    <rPh sb="7" eb="9">
      <t>ミダ</t>
    </rPh>
    <phoneticPr fontId="1"/>
  </si>
  <si>
    <t>(固定値)"勤務時間入力"</t>
    <rPh sb="1" eb="4">
      <t>コテイチ</t>
    </rPh>
    <phoneticPr fontId="1"/>
  </si>
  <si>
    <t>(固定値)"合計勤務時間"</t>
    <rPh sb="1" eb="4">
      <t>コテイチ</t>
    </rPh>
    <phoneticPr fontId="1"/>
  </si>
  <si>
    <t>合計勤務時間_時間</t>
    <rPh sb="0" eb="2">
      <t>ゴウケイ</t>
    </rPh>
    <rPh sb="2" eb="4">
      <t>キンム</t>
    </rPh>
    <rPh sb="4" eb="6">
      <t>ジカン</t>
    </rPh>
    <rPh sb="7" eb="9">
      <t>ジカン</t>
    </rPh>
    <phoneticPr fontId="1"/>
  </si>
  <si>
    <t>合計勤務時間_分</t>
    <rPh sb="0" eb="2">
      <t>ゴウケイ</t>
    </rPh>
    <rPh sb="2" eb="4">
      <t>キンム</t>
    </rPh>
    <rPh sb="4" eb="6">
      <t>ジカン</t>
    </rPh>
    <rPh sb="7" eb="8">
      <t>フン</t>
    </rPh>
    <phoneticPr fontId="1"/>
  </si>
  <si>
    <t>法定休日時間_見出し</t>
    <rPh sb="7" eb="9">
      <t>ミダ</t>
    </rPh>
    <phoneticPr fontId="1"/>
  </si>
  <si>
    <t>3</t>
    <phoneticPr fontId="1"/>
  </si>
  <si>
    <t>合計勤務時間：時間と分が両方未入力はエラー</t>
    <rPh sb="0" eb="2">
      <t>ゴウケイ</t>
    </rPh>
    <rPh sb="2" eb="6">
      <t>キンムジカン</t>
    </rPh>
    <rPh sb="7" eb="9">
      <t>ジカン</t>
    </rPh>
    <rPh sb="10" eb="11">
      <t>フン</t>
    </rPh>
    <rPh sb="12" eb="14">
      <t>リョウホウ</t>
    </rPh>
    <rPh sb="14" eb="17">
      <t>ミニュウリョク</t>
    </rPh>
    <phoneticPr fontId="1"/>
  </si>
  <si>
    <t>年月日で日付妥当性チェック</t>
    <rPh sb="0" eb="3">
      <t>ネンガッピ</t>
    </rPh>
    <rPh sb="4" eb="6">
      <t>ヒヅケ</t>
    </rPh>
    <rPh sb="6" eb="9">
      <t>ダトウセイ</t>
    </rPh>
    <phoneticPr fontId="1"/>
  </si>
  <si>
    <t>(固定値)"法定休日時間"</t>
    <rPh sb="1" eb="4">
      <t>コテイチ</t>
    </rPh>
    <rPh sb="6" eb="8">
      <t>ホウテイ</t>
    </rPh>
    <rPh sb="8" eb="10">
      <t>キュウジツ</t>
    </rPh>
    <phoneticPr fontId="1"/>
  </si>
  <si>
    <t>法定休日時間_時間</t>
    <rPh sb="4" eb="6">
      <t>ジカン</t>
    </rPh>
    <rPh sb="7" eb="9">
      <t>ジカン</t>
    </rPh>
    <phoneticPr fontId="1"/>
  </si>
  <si>
    <t>法定休日時間_分</t>
    <rPh sb="4" eb="6">
      <t>ジカン</t>
    </rPh>
    <rPh sb="7" eb="8">
      <t>フン</t>
    </rPh>
    <phoneticPr fontId="1"/>
  </si>
  <si>
    <t>00～59以外はエラー</t>
    <rPh sb="5" eb="7">
      <t>イガイ</t>
    </rPh>
    <phoneticPr fontId="1"/>
  </si>
  <si>
    <t>（日曜勤務）</t>
    <rPh sb="1" eb="3">
      <t>ニチヨウ</t>
    </rPh>
    <rPh sb="3" eb="5">
      <t>キンム</t>
    </rPh>
    <phoneticPr fontId="1"/>
  </si>
  <si>
    <t>登録・チェック</t>
    <rPh sb="0" eb="2">
      <t>トウロク</t>
    </rPh>
    <phoneticPr fontId="1"/>
  </si>
  <si>
    <t>ボタン</t>
    <phoneticPr fontId="1"/>
  </si>
  <si>
    <t>登録・チェック処理を行う</t>
    <rPh sb="0" eb="2">
      <t>トウロク</t>
    </rPh>
    <rPh sb="7" eb="9">
      <t>ショリ</t>
    </rPh>
    <rPh sb="10" eb="11">
      <t>オコナ</t>
    </rPh>
    <phoneticPr fontId="1"/>
  </si>
  <si>
    <t>ＤＤＳ定義書</t>
    <rPh sb="3" eb="5">
      <t>テイギ</t>
    </rPh>
    <rPh sb="5" eb="6">
      <t>ショ</t>
    </rPh>
    <phoneticPr fontId="15"/>
  </si>
  <si>
    <t>作成者</t>
    <rPh sb="0" eb="3">
      <t>サクセイシャ</t>
    </rPh>
    <phoneticPr fontId="15"/>
  </si>
  <si>
    <t>作成日</t>
    <rPh sb="0" eb="2">
      <t>サクセイ</t>
    </rPh>
    <rPh sb="2" eb="3">
      <t>ヒ</t>
    </rPh>
    <phoneticPr fontId="15"/>
  </si>
  <si>
    <t>更新日</t>
    <rPh sb="0" eb="3">
      <t>コウシンビ</t>
    </rPh>
    <phoneticPr fontId="15"/>
  </si>
  <si>
    <t>㈱ｿﾌﾄﾃｯｸｽ</t>
    <phoneticPr fontId="15"/>
  </si>
  <si>
    <t>ファイル名称</t>
    <rPh sb="4" eb="6">
      <t>メイショウ</t>
    </rPh>
    <phoneticPr fontId="15"/>
  </si>
  <si>
    <t>生成ライブラリー</t>
    <rPh sb="0" eb="2">
      <t>セイセイ</t>
    </rPh>
    <phoneticPr fontId="15"/>
  </si>
  <si>
    <t>SEQ.</t>
    <phoneticPr fontId="15"/>
  </si>
  <si>
    <t>小数部</t>
    <rPh sb="0" eb="2">
      <t>ショウスウ</t>
    </rPh>
    <rPh sb="2" eb="3">
      <t>ブ</t>
    </rPh>
    <phoneticPr fontId="15"/>
  </si>
  <si>
    <t>属性</t>
  </si>
  <si>
    <t>キー順</t>
    <rPh sb="2" eb="3">
      <t>ジュン</t>
    </rPh>
    <phoneticPr fontId="15"/>
  </si>
  <si>
    <t>BYTE</t>
  </si>
  <si>
    <t>開始</t>
  </si>
  <si>
    <t>終了</t>
  </si>
  <si>
    <t>入出力属性</t>
  </si>
  <si>
    <t>欄見出し／テキスト＇記述＇</t>
  </si>
  <si>
    <t>入出力</t>
  </si>
  <si>
    <t>㈱ｿﾌﾄﾃｯｸｽ</t>
    <phoneticPr fontId="1"/>
  </si>
  <si>
    <t>ファイルＩＤ</t>
    <phoneticPr fontId="1"/>
  </si>
  <si>
    <t>勤務時間履歴ファイル</t>
    <rPh sb="0" eb="2">
      <t>キンム</t>
    </rPh>
    <rPh sb="2" eb="4">
      <t>ジカン</t>
    </rPh>
    <rPh sb="4" eb="6">
      <t>リレキ</t>
    </rPh>
    <phoneticPr fontId="15"/>
  </si>
  <si>
    <t>kinmu</t>
    <phoneticPr fontId="1"/>
  </si>
  <si>
    <t>create_date</t>
    <phoneticPr fontId="1"/>
  </si>
  <si>
    <t>craete_time</t>
    <phoneticPr fontId="1"/>
  </si>
  <si>
    <t>int</t>
    <phoneticPr fontId="1"/>
  </si>
  <si>
    <t>char</t>
    <phoneticPr fontId="1"/>
  </si>
  <si>
    <t>date</t>
    <phoneticPr fontId="1"/>
  </si>
  <si>
    <t>time</t>
    <phoneticPr fontId="1"/>
  </si>
  <si>
    <t>登録日付</t>
    <rPh sb="0" eb="2">
      <t>トウロク</t>
    </rPh>
    <phoneticPr fontId="1"/>
  </si>
  <si>
    <t>登録時刻</t>
    <rPh sb="0" eb="2">
      <t>トウロク</t>
    </rPh>
    <phoneticPr fontId="1"/>
  </si>
  <si>
    <t>employee_number</t>
    <phoneticPr fontId="1"/>
  </si>
  <si>
    <t>123456</t>
    <phoneticPr fontId="1"/>
  </si>
  <si>
    <t>999</t>
    <phoneticPr fontId="1"/>
  </si>
  <si>
    <t>99</t>
    <phoneticPr fontId="1"/>
  </si>
  <si>
    <t>9</t>
    <phoneticPr fontId="1"/>
  </si>
  <si>
    <t>桁数</t>
    <phoneticPr fontId="1"/>
  </si>
  <si>
    <t>target_date</t>
    <phoneticPr fontId="1"/>
  </si>
  <si>
    <t>total_working_hours</t>
    <phoneticPr fontId="1"/>
  </si>
  <si>
    <t>total_working_minutes</t>
    <phoneticPr fontId="1"/>
  </si>
  <si>
    <t>合計勤務時間_時間</t>
    <rPh sb="0" eb="6">
      <t>ゴウケイキンムジカン</t>
    </rPh>
    <rPh sb="7" eb="9">
      <t>ジカン</t>
    </rPh>
    <phoneticPr fontId="1"/>
  </si>
  <si>
    <t>合計勤務時間_分</t>
    <rPh sb="0" eb="6">
      <t>ゴウケイキンムジカン</t>
    </rPh>
    <rPh sb="7" eb="8">
      <t>フン</t>
    </rPh>
    <phoneticPr fontId="1"/>
  </si>
  <si>
    <t>holiday_working_hours</t>
    <phoneticPr fontId="1"/>
  </si>
  <si>
    <t>holiday_working_minutes</t>
    <phoneticPr fontId="1"/>
  </si>
  <si>
    <t>法定休日時間_時間</t>
    <rPh sb="0" eb="4">
      <t>ホウテイキュウジツ</t>
    </rPh>
    <rPh sb="4" eb="6">
      <t>ジカン</t>
    </rPh>
    <rPh sb="7" eb="9">
      <t>ジカン</t>
    </rPh>
    <phoneticPr fontId="1"/>
  </si>
  <si>
    <t>法定休日時間_分</t>
    <rPh sb="0" eb="4">
      <t>ホウテイキュウジツ</t>
    </rPh>
    <rPh sb="4" eb="6">
      <t>ジカン</t>
    </rPh>
    <rPh sb="7" eb="8">
      <t>フン</t>
    </rPh>
    <phoneticPr fontId="1"/>
  </si>
  <si>
    <t>「登録・チェック」ボタン押下</t>
    <rPh sb="1" eb="3">
      <t>トウロク</t>
    </rPh>
    <rPh sb="12" eb="14">
      <t>オウカ</t>
    </rPh>
    <phoneticPr fontId="1"/>
  </si>
  <si>
    <t>NO</t>
    <phoneticPr fontId="1"/>
  </si>
  <si>
    <t>YES</t>
    <phoneticPr fontId="1"/>
  </si>
  <si>
    <t>年月日が未来日はエラー</t>
    <rPh sb="0" eb="3">
      <t>ネンガッピ</t>
    </rPh>
    <rPh sb="4" eb="7">
      <t>ミライビ</t>
    </rPh>
    <phoneticPr fontId="1"/>
  </si>
  <si>
    <t>＜画面入力チェック＞</t>
    <rPh sb="1" eb="3">
      <t>ガメン</t>
    </rPh>
    <rPh sb="3" eb="5">
      <t>ニュウリョク</t>
    </rPh>
    <phoneticPr fontId="1"/>
  </si>
  <si>
    <t>画面設計参照</t>
  </si>
  <si>
    <t>＜処理回数チェック＞</t>
    <rPh sb="1" eb="3">
      <t>ショリ</t>
    </rPh>
    <rPh sb="3" eb="5">
      <t>カイスウ</t>
    </rPh>
    <phoneticPr fontId="1"/>
  </si>
  <si>
    <t>処理日付＝登録日付＆画面.社員番号＝社員番号で勤務時間履歴ファイルを検索、</t>
    <rPh sb="0" eb="2">
      <t>ショリ</t>
    </rPh>
    <rPh sb="2" eb="4">
      <t>ヒヅケ</t>
    </rPh>
    <rPh sb="5" eb="7">
      <t>トウロク</t>
    </rPh>
    <rPh sb="7" eb="9">
      <t>ヒヅケ</t>
    </rPh>
    <rPh sb="10" eb="12">
      <t>ガメン</t>
    </rPh>
    <rPh sb="13" eb="15">
      <t>シャイン</t>
    </rPh>
    <rPh sb="15" eb="17">
      <t>バンゴウ</t>
    </rPh>
    <rPh sb="18" eb="20">
      <t>シャイン</t>
    </rPh>
    <rPh sb="20" eb="22">
      <t>バンゴウ</t>
    </rPh>
    <rPh sb="34" eb="36">
      <t>ケンサク</t>
    </rPh>
    <phoneticPr fontId="1"/>
  </si>
  <si>
    <t>レコード数が5件以上の場合、エラー</t>
  </si>
  <si>
    <t>→"１日の利用上限回数を超えるため利用できません。"</t>
    <rPh sb="3" eb="4">
      <t>ニチ</t>
    </rPh>
    <rPh sb="5" eb="7">
      <t>リヨウ</t>
    </rPh>
    <rPh sb="7" eb="9">
      <t>ジョウゲン</t>
    </rPh>
    <rPh sb="9" eb="11">
      <t>カイスウ</t>
    </rPh>
    <rPh sb="12" eb="13">
      <t>コ</t>
    </rPh>
    <rPh sb="17" eb="19">
      <t>リヨウ</t>
    </rPh>
    <phoneticPr fontId="1"/>
  </si>
  <si>
    <t>・社員番号単位</t>
    <rPh sb="1" eb="5">
      <t>シャインバンゴウ</t>
    </rPh>
    <rPh sb="5" eb="7">
      <t>タンイ</t>
    </rPh>
    <phoneticPr fontId="1"/>
  </si>
  <si>
    <t>・システム全体</t>
    <rPh sb="5" eb="7">
      <t>ゼンタイ</t>
    </rPh>
    <phoneticPr fontId="1"/>
  </si>
  <si>
    <t>処理日付＝登録日付で勤務時間履歴ファイルを検索、</t>
    <phoneticPr fontId="1"/>
  </si>
  <si>
    <t>レコード数が50件以上の場合、エラー</t>
    <phoneticPr fontId="1"/>
  </si>
  <si>
    <t>＜超過チェック＞</t>
    <rPh sb="1" eb="3">
      <t>チョウカ</t>
    </rPh>
    <phoneticPr fontId="1"/>
  </si>
  <si>
    <t>月の日数　÷　7日　×　40時間</t>
    <rPh sb="0" eb="1">
      <t>ツキ</t>
    </rPh>
    <rPh sb="2" eb="4">
      <t>ニッスウ</t>
    </rPh>
    <rPh sb="8" eb="9">
      <t>ニチ</t>
    </rPh>
    <rPh sb="14" eb="16">
      <t>ジカン</t>
    </rPh>
    <phoneticPr fontId="1"/>
  </si>
  <si>
    <t>28日の場合、28÷7×40＝160時間</t>
    <rPh sb="2" eb="3">
      <t>ニチ</t>
    </rPh>
    <rPh sb="4" eb="6">
      <t>バアイ</t>
    </rPh>
    <rPh sb="18" eb="20">
      <t>ジカン</t>
    </rPh>
    <phoneticPr fontId="1"/>
  </si>
  <si>
    <t>30日の場合、30÷7×40＝171.4時間</t>
    <rPh sb="2" eb="3">
      <t>ニチ</t>
    </rPh>
    <rPh sb="4" eb="6">
      <t>バアイ</t>
    </rPh>
    <rPh sb="20" eb="22">
      <t>ジカン</t>
    </rPh>
    <phoneticPr fontId="1"/>
  </si>
  <si>
    <t>31日の場合、31÷7×40＝177.1時間</t>
    <rPh sb="2" eb="3">
      <t>ニチ</t>
    </rPh>
    <rPh sb="4" eb="6">
      <t>バアイ</t>
    </rPh>
    <rPh sb="20" eb="22">
      <t>ジカン</t>
    </rPh>
    <phoneticPr fontId="1"/>
  </si>
  <si>
    <t>check_45_over</t>
    <phoneticPr fontId="1"/>
  </si>
  <si>
    <t>check_60_over</t>
    <phoneticPr fontId="1"/>
  </si>
  <si>
    <t>pre_check_45_over</t>
    <phoneticPr fontId="1"/>
  </si>
  <si>
    <t>pre_check_60_over</t>
    <phoneticPr fontId="1"/>
  </si>
  <si>
    <t>45h超過ﾁｪｯｸ</t>
    <rPh sb="3" eb="5">
      <t>チョウカ</t>
    </rPh>
    <phoneticPr fontId="1"/>
  </si>
  <si>
    <t>60h超過ﾁｪｯｸ</t>
    <rPh sb="3" eb="5">
      <t>チョウカ</t>
    </rPh>
    <phoneticPr fontId="1"/>
  </si>
  <si>
    <t>45h超過予測ﾁｪｯｸ</t>
    <rPh sb="3" eb="5">
      <t>チョウカ</t>
    </rPh>
    <rPh sb="5" eb="7">
      <t>ヨソク</t>
    </rPh>
    <phoneticPr fontId="1"/>
  </si>
  <si>
    <t>60h超過予測ﾁｪｯｸ</t>
    <rPh sb="3" eb="5">
      <t>チョウカ</t>
    </rPh>
    <rPh sb="5" eb="7">
      <t>ヨソク</t>
    </rPh>
    <phoneticPr fontId="1"/>
  </si>
  <si>
    <t>(空白:超過無、1:超過有)</t>
    <phoneticPr fontId="1"/>
  </si>
  <si>
    <t>項目</t>
    <rPh sb="0" eb="2">
      <t>コウモク</t>
    </rPh>
    <phoneticPr fontId="1"/>
  </si>
  <si>
    <t>処理日付</t>
    <rPh sb="0" eb="2">
      <t>ショリ</t>
    </rPh>
    <rPh sb="2" eb="4">
      <t>ヒヅケ</t>
    </rPh>
    <phoneticPr fontId="1"/>
  </si>
  <si>
    <t>処理時刻</t>
    <rPh sb="0" eb="2">
      <t>ショリ</t>
    </rPh>
    <rPh sb="2" eb="4">
      <t>ジコク</t>
    </rPh>
    <phoneticPr fontId="1"/>
  </si>
  <si>
    <t>画面.社員番号</t>
    <rPh sb="0" eb="2">
      <t>ガメン</t>
    </rPh>
    <rPh sb="3" eb="5">
      <t>シャイン</t>
    </rPh>
    <rPh sb="5" eb="7">
      <t>バンゴウ</t>
    </rPh>
    <phoneticPr fontId="1"/>
  </si>
  <si>
    <t>画面.対象年月日</t>
    <rPh sb="0" eb="2">
      <t>ガメン</t>
    </rPh>
    <rPh sb="3" eb="5">
      <t>タイショウ</t>
    </rPh>
    <rPh sb="5" eb="8">
      <t>ネンガッピ</t>
    </rPh>
    <phoneticPr fontId="1"/>
  </si>
  <si>
    <t>画面.合計勤務時間_時間</t>
    <rPh sb="0" eb="2">
      <t>ガメン</t>
    </rPh>
    <rPh sb="3" eb="5">
      <t>ゴウケイ</t>
    </rPh>
    <rPh sb="5" eb="7">
      <t>キンム</t>
    </rPh>
    <rPh sb="7" eb="9">
      <t>ジカン</t>
    </rPh>
    <rPh sb="10" eb="12">
      <t>ジカン</t>
    </rPh>
    <phoneticPr fontId="1"/>
  </si>
  <si>
    <t>画面.合計勤務時間_分</t>
    <rPh sb="0" eb="2">
      <t>ガメン</t>
    </rPh>
    <rPh sb="3" eb="5">
      <t>ゴウケイ</t>
    </rPh>
    <rPh sb="5" eb="7">
      <t>キンム</t>
    </rPh>
    <rPh sb="7" eb="9">
      <t>ジカン</t>
    </rPh>
    <rPh sb="10" eb="11">
      <t>フン</t>
    </rPh>
    <phoneticPr fontId="1"/>
  </si>
  <si>
    <t>画面.法定休日時間_時間</t>
    <rPh sb="0" eb="2">
      <t>ガメン</t>
    </rPh>
    <rPh sb="3" eb="5">
      <t>ホウテイ</t>
    </rPh>
    <rPh sb="5" eb="7">
      <t>キュウジツ</t>
    </rPh>
    <rPh sb="7" eb="9">
      <t>ジカン</t>
    </rPh>
    <rPh sb="10" eb="12">
      <t>ジカン</t>
    </rPh>
    <phoneticPr fontId="1"/>
  </si>
  <si>
    <t>画面.法定休日時間_分</t>
    <rPh sb="0" eb="2">
      <t>ガメン</t>
    </rPh>
    <rPh sb="3" eb="5">
      <t>ホウテイ</t>
    </rPh>
    <rPh sb="5" eb="7">
      <t>キュウジツ</t>
    </rPh>
    <rPh sb="7" eb="9">
      <t>ジカン</t>
    </rPh>
    <rPh sb="10" eb="11">
      <t>フン</t>
    </rPh>
    <phoneticPr fontId="1"/>
  </si>
  <si>
    <t>45h超過チェックでエラーの場合"1"</t>
    <rPh sb="3" eb="5">
      <t>チョウカ</t>
    </rPh>
    <rPh sb="14" eb="16">
      <t>バアイ</t>
    </rPh>
    <phoneticPr fontId="1"/>
  </si>
  <si>
    <t>60h超過チェックでエラーの場合"1"</t>
    <rPh sb="3" eb="5">
      <t>チョウカ</t>
    </rPh>
    <rPh sb="14" eb="16">
      <t>バアイ</t>
    </rPh>
    <phoneticPr fontId="1"/>
  </si>
  <si>
    <t>45h超過予測チェックでエラーの場合"1"</t>
    <rPh sb="3" eb="5">
      <t>チョウカ</t>
    </rPh>
    <rPh sb="5" eb="7">
      <t>ヨソク</t>
    </rPh>
    <rPh sb="16" eb="18">
      <t>バアイ</t>
    </rPh>
    <phoneticPr fontId="1"/>
  </si>
  <si>
    <t>60h超過予測チェックでエラーの場合"1"</t>
    <rPh sb="3" eb="5">
      <t>チョウカ</t>
    </rPh>
    <rPh sb="5" eb="7">
      <t>ヨソク</t>
    </rPh>
    <rPh sb="16" eb="18">
      <t>バアイ</t>
    </rPh>
    <phoneticPr fontId="1"/>
  </si>
  <si>
    <t>→"社員番号が未入力です。"</t>
    <rPh sb="2" eb="6">
      <t>シャインバンゴウ</t>
    </rPh>
    <rPh sb="7" eb="10">
      <t>ミニュウリョク</t>
    </rPh>
    <phoneticPr fontId="1"/>
  </si>
  <si>
    <t>→"対象月が未入力です。"</t>
    <rPh sb="2" eb="4">
      <t>タイショウ</t>
    </rPh>
    <rPh sb="4" eb="5">
      <t>ツキ</t>
    </rPh>
    <rPh sb="6" eb="9">
      <t>ミニュウリョク</t>
    </rPh>
    <phoneticPr fontId="1"/>
  </si>
  <si>
    <t>→"対象日が未入力です。"</t>
    <rPh sb="2" eb="4">
      <t>タイショウ</t>
    </rPh>
    <rPh sb="4" eb="5">
      <t>ヒ</t>
    </rPh>
    <rPh sb="6" eb="9">
      <t>ミニュウリョク</t>
    </rPh>
    <phoneticPr fontId="1"/>
  </si>
  <si>
    <t>→"対象日付が存在しません。"</t>
    <rPh sb="2" eb="4">
      <t>タイショウ</t>
    </rPh>
    <rPh sb="4" eb="6">
      <t>ヒヅケ</t>
    </rPh>
    <rPh sb="7" eb="9">
      <t>ソンザイ</t>
    </rPh>
    <phoneticPr fontId="1"/>
  </si>
  <si>
    <t>→"対象日付が未来日です。"</t>
    <rPh sb="2" eb="4">
      <t>タイショウ</t>
    </rPh>
    <rPh sb="4" eb="6">
      <t>ヒヅケ</t>
    </rPh>
    <rPh sb="7" eb="9">
      <t>ミライ</t>
    </rPh>
    <rPh sb="9" eb="10">
      <t>ビ</t>
    </rPh>
    <phoneticPr fontId="1"/>
  </si>
  <si>
    <t>→"合計勤務時間が未入力です。"</t>
    <rPh sb="2" eb="4">
      <t>ゴウケイ</t>
    </rPh>
    <rPh sb="4" eb="6">
      <t>キンム</t>
    </rPh>
    <rPh sb="6" eb="8">
      <t>ジカン</t>
    </rPh>
    <rPh sb="9" eb="10">
      <t>ミ</t>
    </rPh>
    <rPh sb="10" eb="12">
      <t>ニュウリョク</t>
    </rPh>
    <phoneticPr fontId="1"/>
  </si>
  <si>
    <t>→"基準超過残業申請書（４５Ｈ／月超）を提出してください。"</t>
    <rPh sb="16" eb="17">
      <t>ツキ</t>
    </rPh>
    <rPh sb="17" eb="18">
      <t>コ</t>
    </rPh>
    <rPh sb="20" eb="22">
      <t>テイシュツ</t>
    </rPh>
    <phoneticPr fontId="1"/>
  </si>
  <si>
    <t>→"基準超過残業申請書（６０Ｈ／月超）を提出してください。"</t>
    <rPh sb="16" eb="17">
      <t>ツキ</t>
    </rPh>
    <rPh sb="17" eb="18">
      <t>コ</t>
    </rPh>
    <rPh sb="20" eb="22">
      <t>テイシュツ</t>
    </rPh>
    <phoneticPr fontId="1"/>
  </si>
  <si>
    <t>[*1]法定労働時間の求め方</t>
    <rPh sb="4" eb="6">
      <t>ホウテイ</t>
    </rPh>
    <rPh sb="6" eb="10">
      <t>ロウドウジカン</t>
    </rPh>
    <rPh sb="11" eb="12">
      <t>モト</t>
    </rPh>
    <rPh sb="13" eb="14">
      <t>カタ</t>
    </rPh>
    <phoneticPr fontId="1"/>
  </si>
  <si>
    <t>曜日</t>
    <rPh sb="0" eb="2">
      <t>ヨウビ</t>
    </rPh>
    <phoneticPr fontId="1"/>
  </si>
  <si>
    <t>→"残業時間が４５Ｈを超えるペースです。"</t>
    <rPh sb="2" eb="4">
      <t>ザンギョウ</t>
    </rPh>
    <rPh sb="4" eb="6">
      <t>ジカン</t>
    </rPh>
    <rPh sb="11" eb="12">
      <t>コ</t>
    </rPh>
    <phoneticPr fontId="1"/>
  </si>
  <si>
    <t>→"残業時間が６０Ｈを超えるペースです。"</t>
    <rPh sb="2" eb="4">
      <t>ザンギョウ</t>
    </rPh>
    <rPh sb="4" eb="6">
      <t>ジカン</t>
    </rPh>
    <rPh sb="11" eb="12">
      <t>コ</t>
    </rPh>
    <phoneticPr fontId="1"/>
  </si>
  <si>
    <t>＜ファイル登録内容＞</t>
    <rPh sb="5" eb="7">
      <t>トウロク</t>
    </rPh>
    <rPh sb="7" eb="9">
      <t>ナイヨウ</t>
    </rPh>
    <phoneticPr fontId="1"/>
  </si>
  <si>
    <t>日</t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</si>
  <si>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</si>
  <si>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</si>
  <si>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</si>
  <si>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</si>
  <si>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</si>
  <si>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</si>
  <si>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</si>
  <si>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・超過チェック</t>
    <rPh sb="1" eb="3">
      <t>チョウカ</t>
    </rPh>
    <phoneticPr fontId="1"/>
  </si>
  <si>
    <t>残業時間　＞　35時間　の場合、メッセージを表示</t>
    <rPh sb="0" eb="2">
      <t>ザンギョウ</t>
    </rPh>
    <rPh sb="2" eb="4">
      <t>ジカン</t>
    </rPh>
    <rPh sb="9" eb="11">
      <t>ジカン</t>
    </rPh>
    <rPh sb="13" eb="15">
      <t>バアイ</t>
    </rPh>
    <rPh sb="22" eb="24">
      <t>ヒョウジ</t>
    </rPh>
    <phoneticPr fontId="1"/>
  </si>
  <si>
    <t>・予測チェック</t>
    <rPh sb="1" eb="3">
      <t>ヨソク</t>
    </rPh>
    <phoneticPr fontId="1"/>
  </si>
  <si>
    <t>①残業時間算出</t>
    <rPh sb="1" eb="3">
      <t>ザンギョウ</t>
    </rPh>
    <rPh sb="3" eb="5">
      <t>ジカン</t>
    </rPh>
    <rPh sb="5" eb="7">
      <t>サンシュツ</t>
    </rPh>
    <phoneticPr fontId="1"/>
  </si>
  <si>
    <t>②45h超過</t>
    <rPh sb="4" eb="6">
      <t>チョウカ</t>
    </rPh>
    <phoneticPr fontId="1"/>
  </si>
  <si>
    <t>③60h超過</t>
    <rPh sb="4" eb="6">
      <t>チョウカ</t>
    </rPh>
    <phoneticPr fontId="1"/>
  </si>
  <si>
    <t>残業時間　＝　画面.合計勤務時間　－　画面.法定休日時間　－　法定労働時間[*1]</t>
    <rPh sb="0" eb="2">
      <t>ザンギョウ</t>
    </rPh>
    <rPh sb="2" eb="4">
      <t>ジカン</t>
    </rPh>
    <rPh sb="7" eb="9">
      <t>ガメン</t>
    </rPh>
    <rPh sb="19" eb="21">
      <t>ガメン</t>
    </rPh>
    <phoneticPr fontId="1"/>
  </si>
  <si>
    <t>①経過日数取得</t>
    <rPh sb="1" eb="3">
      <t>ケイカ</t>
    </rPh>
    <rPh sb="3" eb="5">
      <t>ニッスウ</t>
    </rPh>
    <rPh sb="5" eb="7">
      <t>シュトク</t>
    </rPh>
    <phoneticPr fontId="1"/>
  </si>
  <si>
    <t>上記以外の場合、画面.対象年月日_日</t>
    <rPh sb="0" eb="2">
      <t>ジョウキ</t>
    </rPh>
    <rPh sb="2" eb="4">
      <t>イガイ</t>
    </rPh>
    <rPh sb="5" eb="7">
      <t>バアイ</t>
    </rPh>
    <rPh sb="17" eb="18">
      <t>ヒ</t>
    </rPh>
    <phoneticPr fontId="1"/>
  </si>
  <si>
    <t>画面.対象年月日_日≠１日　かつ　日曜日の場合、画面.対象年月日_日－１</t>
    <rPh sb="0" eb="2">
      <t>ガメン</t>
    </rPh>
    <rPh sb="3" eb="5">
      <t>タイショウ</t>
    </rPh>
    <rPh sb="5" eb="8">
      <t>ネンガッピ</t>
    </rPh>
    <rPh sb="9" eb="10">
      <t>ヒ</t>
    </rPh>
    <rPh sb="12" eb="13">
      <t>ニチ</t>
    </rPh>
    <rPh sb="17" eb="20">
      <t>ニチヨウビ</t>
    </rPh>
    <rPh sb="21" eb="23">
      <t>バアイ</t>
    </rPh>
    <phoneticPr fontId="1"/>
  </si>
  <si>
    <t>②45h超過予測</t>
    <rPh sb="4" eb="6">
      <t>チョウカ</t>
    </rPh>
    <rPh sb="6" eb="8">
      <t>ヨソク</t>
    </rPh>
    <phoneticPr fontId="1"/>
  </si>
  <si>
    <t>画面.合計勤務時間　－　画面.法定休日時間　＞　（法定労働時間[*1]＋４５Ｈ）×（経過日数÷月の日数）</t>
    <rPh sb="25" eb="27">
      <t>ホウテイ</t>
    </rPh>
    <rPh sb="27" eb="29">
      <t>ロウドウ</t>
    </rPh>
    <rPh sb="29" eb="31">
      <t>ジカン</t>
    </rPh>
    <rPh sb="42" eb="44">
      <t>ケイカ</t>
    </rPh>
    <rPh sb="44" eb="46">
      <t>ニッスウ</t>
    </rPh>
    <rPh sb="47" eb="48">
      <t>ツキ</t>
    </rPh>
    <rPh sb="49" eb="51">
      <t>ニッスウ</t>
    </rPh>
    <phoneticPr fontId="1"/>
  </si>
  <si>
    <t>画面.合計勤務時間　－　画面.法定休日時間　＞　（法定労働時間[*1]＋６０Ｈ）×（経過日数÷月の日数）</t>
    <rPh sb="25" eb="27">
      <t>ホウテイ</t>
    </rPh>
    <rPh sb="27" eb="29">
      <t>ロウドウ</t>
    </rPh>
    <rPh sb="29" eb="31">
      <t>ジカン</t>
    </rPh>
    <rPh sb="42" eb="44">
      <t>ケイカ</t>
    </rPh>
    <rPh sb="44" eb="46">
      <t>ニッスウ</t>
    </rPh>
    <rPh sb="47" eb="48">
      <t>ツキ</t>
    </rPh>
    <rPh sb="49" eb="51">
      <t>ニッスウ</t>
    </rPh>
    <phoneticPr fontId="1"/>
  </si>
  <si>
    <t>③60h超過予測</t>
    <rPh sb="4" eb="6">
      <t>チョウカ</t>
    </rPh>
    <rPh sb="6" eb="8">
      <t>ヨソク</t>
    </rPh>
    <phoneticPr fontId="1"/>
  </si>
  <si>
    <t>例）</t>
    <rPh sb="0" eb="1">
      <t>レイ</t>
    </rPh>
    <phoneticPr fontId="1"/>
  </si>
  <si>
    <t>勤務時間</t>
    <rPh sb="0" eb="2">
      <t>キンム</t>
    </rPh>
    <rPh sb="2" eb="4">
      <t>ジカン</t>
    </rPh>
    <phoneticPr fontId="1"/>
  </si>
  <si>
    <t>勤務時間合計</t>
    <rPh sb="0" eb="2">
      <t>キンム</t>
    </rPh>
    <rPh sb="2" eb="4">
      <t>ジカン</t>
    </rPh>
    <rPh sb="4" eb="6">
      <t>ゴウケイ</t>
    </rPh>
    <phoneticPr fontId="1"/>
  </si>
  <si>
    <t>法定労働時間</t>
    <rPh sb="0" eb="2">
      <t>ホウテイ</t>
    </rPh>
    <rPh sb="2" eb="4">
      <t>ロウドウ</t>
    </rPh>
    <rPh sb="4" eb="6">
      <t>ジカン</t>
    </rPh>
    <phoneticPr fontId="1"/>
  </si>
  <si>
    <t>＋45H</t>
    <phoneticPr fontId="1"/>
  </si>
  <si>
    <t>＋60H</t>
    <phoneticPr fontId="1"/>
  </si>
  <si>
    <t>＋35H</t>
    <phoneticPr fontId="1"/>
  </si>
  <si>
    <t>＋50H</t>
    <phoneticPr fontId="1"/>
  </si>
  <si>
    <t>日付</t>
    <rPh sb="0" eb="2">
      <t>ヒヅケ</t>
    </rPh>
    <phoneticPr fontId="1"/>
  </si>
  <si>
    <t>経過率</t>
    <rPh sb="0" eb="2">
      <t>ケイカ</t>
    </rPh>
    <rPh sb="2" eb="3">
      <t>リツ</t>
    </rPh>
    <phoneticPr fontId="1"/>
  </si>
  <si>
    <t>45H超確認ライン</t>
    <rPh sb="3" eb="4">
      <t>コ</t>
    </rPh>
    <rPh sb="4" eb="6">
      <t>カクニン</t>
    </rPh>
    <phoneticPr fontId="1"/>
  </si>
  <si>
    <t>★１日当たり２時間１５分残業ペース</t>
    <phoneticPr fontId="1"/>
  </si>
  <si>
    <t>60H超確認ライン</t>
    <rPh sb="3" eb="4">
      <t>コ</t>
    </rPh>
    <rPh sb="4" eb="6">
      <t>カクニン</t>
    </rPh>
    <phoneticPr fontId="1"/>
  </si>
  <si>
    <t>★１日当たり２時間４５分残業ペース</t>
    <phoneticPr fontId="1"/>
  </si>
  <si>
    <t>★１日当たり３時間残業ペース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</si>
</sst>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;\-#,##0;&quot;-&quot;"/>
    <numFmt numFmtId="177" formatCode="yyyy/m/d;@"/>
    <numFmt numFmtId="178" formatCode="#,##0_ "/>
    <numFmt numFmtId="179" formatCode="[$-F800]dddd\,\ mmmm\ dd\,\ yyyy"/>
    <numFmt numFmtId="180" formatCode="####"/>
    <numFmt numFmtId="181" formatCode="00"/>
  </numFmts>
  <fonts count="2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ゴシック"/>
      <family val="3"/>
      <charset val="128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theme="4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0" tint="-0.14999847407452621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>
      <alignment vertical="center"/>
    </xf>
    <xf numFmtId="0" fontId="3" fillId="0" borderId="0"/>
    <xf numFmtId="176" fontId="4" fillId="0" borderId="0" applyFill="0" applyBorder="0" applyAlignment="0"/>
    <xf numFmtId="0" fontId="5" fillId="0" borderId="0">
      <alignment horizontal="left"/>
    </xf>
    <xf numFmtId="0" fontId="6" fillId="0" borderId="13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7" fillId="0" borderId="0" applyBorder="0"/>
    <xf numFmtId="0" fontId="7" fillId="0" borderId="0"/>
    <xf numFmtId="0" fontId="8" fillId="0" borderId="0"/>
    <xf numFmtId="4" fontId="5" fillId="0" borderId="0">
      <alignment horizontal="right"/>
    </xf>
    <xf numFmtId="4" fontId="9" fillId="0" borderId="0">
      <alignment horizontal="right"/>
    </xf>
    <xf numFmtId="0" fontId="10" fillId="0" borderId="0">
      <alignment horizontal="left"/>
    </xf>
    <xf numFmtId="0" fontId="11" fillId="0" borderId="0">
      <alignment horizontal="center"/>
    </xf>
    <xf numFmtId="0" fontId="13" fillId="0" borderId="0"/>
    <xf numFmtId="0" fontId="12" fillId="0" borderId="0"/>
  </cellStyleXfs>
  <cellXfs count="1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8" xfId="14" applyFont="1" applyBorder="1" applyAlignment="1">
      <alignment vertical="center"/>
    </xf>
    <xf numFmtId="0" fontId="7" fillId="0" borderId="5" xfId="14" applyFont="1" applyBorder="1" applyAlignment="1">
      <alignment vertical="center"/>
    </xf>
    <xf numFmtId="0" fontId="7" fillId="0" borderId="2" xfId="14" applyFont="1" applyBorder="1" applyAlignment="1">
      <alignment vertical="center"/>
    </xf>
    <xf numFmtId="0" fontId="7" fillId="0" borderId="3" xfId="14" applyFont="1" applyBorder="1" applyAlignment="1">
      <alignment vertical="center"/>
    </xf>
    <xf numFmtId="0" fontId="7" fillId="0" borderId="4" xfId="14" applyFont="1" applyBorder="1" applyAlignment="1">
      <alignment vertical="center"/>
    </xf>
    <xf numFmtId="0" fontId="7" fillId="0" borderId="6" xfId="14" applyFont="1" applyBorder="1" applyAlignment="1">
      <alignment vertical="center"/>
    </xf>
    <xf numFmtId="0" fontId="7" fillId="0" borderId="0" xfId="14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horizontal="right" vertical="center"/>
    </xf>
    <xf numFmtId="178" fontId="7" fillId="0" borderId="0" xfId="0" applyNumberFormat="1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quotePrefix="1" applyFont="1">
      <alignment vertical="center"/>
    </xf>
    <xf numFmtId="0" fontId="7" fillId="0" borderId="0" xfId="0" applyFont="1" applyAlignment="1">
      <alignment horizontal="left" vertical="center" wrapText="1"/>
    </xf>
    <xf numFmtId="0" fontId="1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vertical="center" wrapText="1"/>
    </xf>
    <xf numFmtId="0" fontId="19" fillId="0" borderId="0" xfId="0" applyFont="1">
      <alignment vertical="center"/>
    </xf>
    <xf numFmtId="0" fontId="18" fillId="0" borderId="0" xfId="0" applyFont="1" applyAlignment="1">
      <alignment vertical="center" shrinkToFit="1"/>
    </xf>
    <xf numFmtId="0" fontId="7" fillId="0" borderId="9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1" xfId="0" applyFont="1" applyBorder="1" applyAlignment="1">
      <alignment horizontal="left" vertical="center"/>
    </xf>
    <xf numFmtId="0" fontId="7" fillId="0" borderId="8" xfId="0" quotePrefix="1" applyFont="1" applyBorder="1">
      <alignment vertical="center"/>
    </xf>
    <xf numFmtId="0" fontId="7" fillId="0" borderId="9" xfId="0" applyFont="1" applyBorder="1" applyAlignment="1">
      <alignment vertical="center" shrinkToFit="1"/>
    </xf>
    <xf numFmtId="0" fontId="7" fillId="0" borderId="8" xfId="0" applyFont="1" applyBorder="1" applyAlignment="1">
      <alignment vertical="center" shrinkToFit="1"/>
    </xf>
    <xf numFmtId="0" fontId="17" fillId="4" borderId="2" xfId="0" applyFont="1" applyFill="1" applyBorder="1">
      <alignment vertical="center"/>
    </xf>
    <xf numFmtId="0" fontId="17" fillId="4" borderId="3" xfId="0" applyFont="1" applyFill="1" applyBorder="1">
      <alignment vertical="center"/>
    </xf>
    <xf numFmtId="0" fontId="17" fillId="4" borderId="4" xfId="0" applyFont="1" applyFill="1" applyBorder="1">
      <alignment vertical="center"/>
    </xf>
    <xf numFmtId="0" fontId="17" fillId="4" borderId="4" xfId="0" applyFont="1" applyFill="1" applyBorder="1" applyAlignment="1">
      <alignment vertical="center" shrinkToFit="1"/>
    </xf>
    <xf numFmtId="0" fontId="21" fillId="0" borderId="0" xfId="14" applyFont="1" applyAlignment="1">
      <alignment vertical="center"/>
    </xf>
    <xf numFmtId="0" fontId="7" fillId="0" borderId="7" xfId="14" applyFont="1" applyBorder="1" applyAlignment="1">
      <alignment vertical="center"/>
    </xf>
    <xf numFmtId="0" fontId="7" fillId="0" borderId="9" xfId="14" applyFont="1" applyBorder="1" applyAlignment="1">
      <alignment vertical="center"/>
    </xf>
    <xf numFmtId="0" fontId="7" fillId="0" borderId="10" xfId="14" applyFont="1" applyBorder="1" applyAlignment="1">
      <alignment vertical="center"/>
    </xf>
    <xf numFmtId="0" fontId="7" fillId="0" borderId="11" xfId="14" applyFont="1" applyBorder="1" applyAlignment="1">
      <alignment vertical="center"/>
    </xf>
    <xf numFmtId="0" fontId="7" fillId="0" borderId="12" xfId="14" applyFont="1" applyBorder="1" applyAlignment="1">
      <alignment vertical="center"/>
    </xf>
    <xf numFmtId="0" fontId="24" fillId="0" borderId="0" xfId="0" applyFo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4" xfId="0" quotePrefix="1" applyFont="1" applyBorder="1">
      <alignment vertical="center"/>
    </xf>
    <xf numFmtId="0" fontId="7" fillId="0" borderId="2" xfId="0" quotePrefix="1" applyFont="1" applyBorder="1">
      <alignment vertical="center"/>
    </xf>
    <xf numFmtId="180" fontId="7" fillId="0" borderId="4" xfId="0" applyNumberFormat="1" applyFont="1" applyBorder="1">
      <alignment vertical="center"/>
    </xf>
    <xf numFmtId="180" fontId="7" fillId="0" borderId="2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23" xfId="0" applyFont="1" applyBorder="1">
      <alignment vertical="center"/>
    </xf>
    <xf numFmtId="181" fontId="7" fillId="0" borderId="1" xfId="0" applyNumberFormat="1" applyFont="1" applyBorder="1">
      <alignment vertical="center"/>
    </xf>
    <xf numFmtId="0" fontId="23" fillId="4" borderId="1" xfId="0" applyFont="1" applyFill="1" applyBorder="1">
      <alignment vertical="center"/>
    </xf>
    <xf numFmtId="0" fontId="23" fillId="4" borderId="1" xfId="0" applyFont="1" applyFill="1" applyBorder="1" applyAlignment="1">
      <alignment horizontal="right" vertical="center"/>
    </xf>
    <xf numFmtId="0" fontId="23" fillId="4" borderId="2" xfId="0" applyFont="1" applyFill="1" applyBorder="1">
      <alignment vertical="center"/>
    </xf>
    <xf numFmtId="0" fontId="23" fillId="4" borderId="3" xfId="0" applyFont="1" applyFill="1" applyBorder="1">
      <alignment vertical="center"/>
    </xf>
    <xf numFmtId="0" fontId="23" fillId="4" borderId="4" xfId="0" applyFont="1" applyFill="1" applyBorder="1">
      <alignment vertical="center"/>
    </xf>
    <xf numFmtId="0" fontId="23" fillId="4" borderId="6" xfId="0" applyFont="1" applyFill="1" applyBorder="1">
      <alignment vertical="center"/>
    </xf>
    <xf numFmtId="0" fontId="23" fillId="4" borderId="11" xfId="0" applyFont="1" applyFill="1" applyBorder="1">
      <alignment vertical="center"/>
    </xf>
    <xf numFmtId="0" fontId="23" fillId="4" borderId="7" xfId="0" applyFont="1" applyFill="1" applyBorder="1">
      <alignment vertical="center"/>
    </xf>
    <xf numFmtId="0" fontId="23" fillId="4" borderId="12" xfId="0" applyFont="1" applyFill="1" applyBorder="1">
      <alignment vertical="center"/>
    </xf>
    <xf numFmtId="0" fontId="25" fillId="0" borderId="3" xfId="14" quotePrefix="1" applyFont="1" applyBorder="1" applyAlignment="1">
      <alignment vertical="center"/>
    </xf>
    <xf numFmtId="0" fontId="7" fillId="0" borderId="0" xfId="14" quotePrefix="1" applyFont="1" applyAlignment="1">
      <alignment vertical="center"/>
    </xf>
    <xf numFmtId="0" fontId="17" fillId="4" borderId="5" xfId="0" applyFont="1" applyFill="1" applyBorder="1">
      <alignment vertical="center"/>
    </xf>
    <xf numFmtId="0" fontId="17" fillId="4" borderId="6" xfId="0" applyFont="1" applyFill="1" applyBorder="1">
      <alignment vertical="center"/>
    </xf>
    <xf numFmtId="0" fontId="17" fillId="4" borderId="7" xfId="0" applyFont="1" applyFill="1" applyBorder="1">
      <alignment vertical="center"/>
    </xf>
    <xf numFmtId="0" fontId="24" fillId="0" borderId="20" xfId="0" applyFont="1" applyBorder="1">
      <alignment vertical="center"/>
    </xf>
    <xf numFmtId="0" fontId="24" fillId="0" borderId="21" xfId="0" applyFont="1" applyBorder="1">
      <alignment vertical="center"/>
    </xf>
    <xf numFmtId="0" fontId="24" fillId="0" borderId="22" xfId="0" applyFont="1" applyBorder="1">
      <alignment vertical="center"/>
    </xf>
    <xf numFmtId="0" fontId="24" fillId="0" borderId="14" xfId="0" applyFont="1" applyBorder="1">
      <alignment vertical="center"/>
    </xf>
    <xf numFmtId="0" fontId="24" fillId="0" borderId="15" xfId="0" applyFont="1" applyBorder="1">
      <alignment vertical="center"/>
    </xf>
    <xf numFmtId="0" fontId="24" fillId="0" borderId="16" xfId="0" applyFont="1" applyBorder="1">
      <alignment vertical="center"/>
    </xf>
    <xf numFmtId="0" fontId="24" fillId="0" borderId="17" xfId="0" applyFont="1" applyBorder="1">
      <alignment vertical="center"/>
    </xf>
    <xf numFmtId="0" fontId="24" fillId="0" borderId="18" xfId="0" applyFont="1" applyBorder="1">
      <alignment vertical="center"/>
    </xf>
    <xf numFmtId="0" fontId="24" fillId="0" borderId="19" xfId="0" applyFont="1" applyBorder="1">
      <alignment vertical="center"/>
    </xf>
    <xf numFmtId="0" fontId="7" fillId="7" borderId="0" xfId="0" applyFont="1" applyFill="1">
      <alignment vertical="center"/>
    </xf>
    <xf numFmtId="0" fontId="7" fillId="0" borderId="0" xfId="0" quotePrefix="1" applyFont="1" applyAlignment="1">
      <alignment horizontal="right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7" fillId="3" borderId="2" xfId="14" applyFont="1" applyFill="1" applyBorder="1" applyAlignment="1">
      <alignment horizontal="center" vertical="center"/>
    </xf>
    <xf numFmtId="0" fontId="17" fillId="3" borderId="3" xfId="14" applyFont="1" applyFill="1" applyBorder="1" applyAlignment="1">
      <alignment horizontal="center" vertical="center"/>
    </xf>
    <xf numFmtId="0" fontId="17" fillId="3" borderId="4" xfId="14" applyFont="1" applyFill="1" applyBorder="1" applyAlignment="1">
      <alignment horizontal="center" vertical="center"/>
    </xf>
    <xf numFmtId="0" fontId="17" fillId="4" borderId="2" xfId="14" applyFont="1" applyFill="1" applyBorder="1" applyAlignment="1">
      <alignment horizontal="center" vertical="center"/>
    </xf>
    <xf numFmtId="0" fontId="17" fillId="4" borderId="3" xfId="14" applyFont="1" applyFill="1" applyBorder="1" applyAlignment="1">
      <alignment horizontal="center" vertical="center"/>
    </xf>
    <xf numFmtId="0" fontId="17" fillId="4" borderId="4" xfId="14" applyFont="1" applyFill="1" applyBorder="1" applyAlignment="1">
      <alignment horizontal="center" vertical="center"/>
    </xf>
    <xf numFmtId="0" fontId="7" fillId="0" borderId="2" xfId="14" applyFont="1" applyBorder="1" applyAlignment="1">
      <alignment horizontal="center" vertical="center"/>
    </xf>
    <xf numFmtId="0" fontId="7" fillId="0" borderId="3" xfId="14" applyFont="1" applyBorder="1" applyAlignment="1">
      <alignment horizontal="center" vertical="center"/>
    </xf>
    <xf numFmtId="0" fontId="7" fillId="0" borderId="4" xfId="14" applyFont="1" applyBorder="1" applyAlignment="1">
      <alignment horizontal="center" vertical="center"/>
    </xf>
    <xf numFmtId="0" fontId="7" fillId="0" borderId="5" xfId="14" applyFont="1" applyBorder="1" applyAlignment="1">
      <alignment horizontal="center" vertical="center"/>
    </xf>
    <xf numFmtId="0" fontId="7" fillId="0" borderId="6" xfId="14" applyFont="1" applyBorder="1" applyAlignment="1">
      <alignment horizontal="center" vertical="center"/>
    </xf>
    <xf numFmtId="0" fontId="7" fillId="0" borderId="7" xfId="14" applyFont="1" applyBorder="1" applyAlignment="1">
      <alignment horizontal="center" vertical="center"/>
    </xf>
    <xf numFmtId="0" fontId="7" fillId="0" borderId="8" xfId="14" applyFont="1" applyBorder="1" applyAlignment="1">
      <alignment horizontal="center" vertical="center"/>
    </xf>
    <xf numFmtId="0" fontId="7" fillId="0" borderId="0" xfId="14" applyFont="1" applyAlignment="1">
      <alignment horizontal="center" vertical="center"/>
    </xf>
    <xf numFmtId="0" fontId="7" fillId="0" borderId="9" xfId="14" applyFont="1" applyBorder="1" applyAlignment="1">
      <alignment horizontal="center" vertical="center"/>
    </xf>
    <xf numFmtId="0" fontId="7" fillId="0" borderId="10" xfId="14" applyFont="1" applyBorder="1" applyAlignment="1">
      <alignment horizontal="center" vertical="center"/>
    </xf>
    <xf numFmtId="0" fontId="7" fillId="0" borderId="11" xfId="14" applyFont="1" applyBorder="1" applyAlignment="1">
      <alignment horizontal="center" vertical="center"/>
    </xf>
    <xf numFmtId="0" fontId="7" fillId="0" borderId="12" xfId="14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0" fontId="21" fillId="5" borderId="2" xfId="14" applyFont="1" applyFill="1" applyBorder="1" applyAlignment="1">
      <alignment horizontal="center" vertical="center"/>
    </xf>
    <xf numFmtId="0" fontId="21" fillId="5" borderId="3" xfId="14" applyFont="1" applyFill="1" applyBorder="1" applyAlignment="1">
      <alignment horizontal="center" vertical="center"/>
    </xf>
    <xf numFmtId="0" fontId="21" fillId="5" borderId="4" xfId="14" applyFont="1" applyFill="1" applyBorder="1" applyAlignment="1">
      <alignment horizontal="center" vertical="center"/>
    </xf>
    <xf numFmtId="0" fontId="21" fillId="0" borderId="0" xfId="14" applyFont="1" applyAlignment="1">
      <alignment horizontal="center" vertical="center"/>
    </xf>
    <xf numFmtId="0" fontId="25" fillId="0" borderId="2" xfId="14" applyFont="1" applyBorder="1" applyAlignment="1">
      <alignment horizontal="center" vertical="center"/>
    </xf>
    <xf numFmtId="0" fontId="25" fillId="0" borderId="3" xfId="14" applyFont="1" applyBorder="1" applyAlignment="1">
      <alignment horizontal="center" vertical="center"/>
    </xf>
    <xf numFmtId="0" fontId="25" fillId="0" borderId="4" xfId="14" applyFont="1" applyBorder="1" applyAlignment="1">
      <alignment horizontal="center" vertical="center"/>
    </xf>
    <xf numFmtId="0" fontId="20" fillId="0" borderId="0" xfId="14" applyFont="1" applyAlignment="1">
      <alignment horizontal="center" vertical="center"/>
    </xf>
    <xf numFmtId="0" fontId="23" fillId="4" borderId="5" xfId="0" applyFont="1" applyFill="1" applyBorder="1">
      <alignment vertical="center"/>
    </xf>
    <xf numFmtId="0" fontId="23" fillId="4" borderId="6" xfId="0" applyFont="1" applyFill="1" applyBorder="1">
      <alignment vertical="center"/>
    </xf>
    <xf numFmtId="0" fontId="23" fillId="4" borderId="10" xfId="0" applyFont="1" applyFill="1" applyBorder="1">
      <alignment vertical="center"/>
    </xf>
    <xf numFmtId="0" fontId="23" fillId="4" borderId="1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7" fillId="6" borderId="24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</cellXfs>
  <cellStyles count="15">
    <cellStyle name="Calc Currency (0)" xfId="2" xr:uid="{17B819F9-1A40-4178-8E30-8C21EEB39108}"/>
    <cellStyle name="entry" xfId="3" xr:uid="{E01EBC69-5C6D-41D3-AD8D-B137C126DD58}"/>
    <cellStyle name="Header1" xfId="4" xr:uid="{B6FFB850-648F-4A77-8736-1461BD100299}"/>
    <cellStyle name="Header2" xfId="5" xr:uid="{DF21CBB0-F15B-4523-925C-7CBAC63E67B4}"/>
    <cellStyle name="IBM(401K)" xfId="6" xr:uid="{CE56EF16-E936-4C1A-97B2-69D9B5D11BB7}"/>
    <cellStyle name="J401K" xfId="7" xr:uid="{8071BA8E-3ABC-4E0F-A0D4-9A4A603BE647}"/>
    <cellStyle name="Normal_#18-Internet" xfId="8" xr:uid="{A1E81F8B-E527-44DD-B198-7ED6900BAC31}"/>
    <cellStyle name="price" xfId="9" xr:uid="{A59AA10B-BB87-4C69-8782-99BB5E556DBD}"/>
    <cellStyle name="revised" xfId="10" xr:uid="{B8EF2E48-2DEA-4E5C-A3FE-FD9171BFF2DE}"/>
    <cellStyle name="section" xfId="11" xr:uid="{5AE891AA-E430-44C3-88F3-CAB2787DD3D1}"/>
    <cellStyle name="title" xfId="12" xr:uid="{EA466700-25E0-47A9-AA93-A3D6C217D121}"/>
    <cellStyle name="_x001d_・_x000c_ﾏ・_x000d_ﾂ・_x0001__x0016__x0011_F5_x0007__x0001__x0001_" xfId="13" xr:uid="{81E5B4E2-0BD4-4800-AB2B-FD9B3C5B85D4}"/>
    <cellStyle name="標準" xfId="0" builtinId="0"/>
    <cellStyle name="標準 2" xfId="1" xr:uid="{62DABC2D-4114-45A9-81AD-55F1CD1E4F0B}"/>
    <cellStyle name="標準_画面設計書 " xfId="14" xr:uid="{BB3D7B05-3B86-471F-9089-9248B9D09D87}"/>
  </cellStyles>
  <dxfs count="0"/>
  <tableStyles count="0" defaultTableStyle="TableStyleMedium2" defaultPivotStyle="PivotStyleLight16"/>
  <colors>
    <mruColors>
      <color rgb="FF3399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16481164-86DB-82EC-ABE4-01C95C1884F3}"/>
            </a:ext>
          </a:extLst>
        </xdr:cNvPr>
        <xdr:cNvSpPr/>
      </xdr:nvSpPr>
      <xdr:spPr>
        <a:xfrm>
          <a:off x="1905000" y="190500"/>
          <a:ext cx="1143000" cy="38100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開始</a:t>
          </a:r>
        </a:p>
      </xdr:txBody>
    </xdr:sp>
    <xdr:clientData/>
  </xdr:twoCellAnchor>
  <xdr:twoCellAnchor>
    <xdr:from>
      <xdr:col>8</xdr:col>
      <xdr:colOff>0</xdr:colOff>
      <xdr:row>4</xdr:row>
      <xdr:rowOff>182880</xdr:rowOff>
    </xdr:from>
    <xdr:to>
      <xdr:col>18</xdr:col>
      <xdr:colOff>0</xdr:colOff>
      <xdr:row>8</xdr:row>
      <xdr:rowOff>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212A4F12-AB03-6F02-AD5B-3439FA88C649}"/>
            </a:ext>
          </a:extLst>
        </xdr:cNvPr>
        <xdr:cNvSpPr/>
      </xdr:nvSpPr>
      <xdr:spPr>
        <a:xfrm>
          <a:off x="1524000" y="944880"/>
          <a:ext cx="1905000" cy="57912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初期画面表示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4</xdr:row>
      <xdr:rowOff>182880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4BB9D36-DA0F-A8E0-9CA8-26FE6B145E06}"/>
            </a:ext>
          </a:extLst>
        </xdr:cNvPr>
        <xdr:cNvCxnSpPr>
          <a:stCxn id="2" idx="2"/>
          <a:endCxn id="3" idx="0"/>
        </xdr:cNvCxnSpPr>
      </xdr:nvCxnSpPr>
      <xdr:spPr>
        <a:xfrm>
          <a:off x="2476500" y="571500"/>
          <a:ext cx="0" cy="3733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0</xdr:colOff>
      <xdr:row>10</xdr:row>
      <xdr:rowOff>15240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914E741-D1D1-2659-DCA9-691B1CFAC64B}"/>
            </a:ext>
          </a:extLst>
        </xdr:cNvPr>
        <xdr:cNvCxnSpPr>
          <a:stCxn id="3" idx="2"/>
          <a:endCxn id="12" idx="0"/>
        </xdr:cNvCxnSpPr>
      </xdr:nvCxnSpPr>
      <xdr:spPr>
        <a:xfrm>
          <a:off x="2476500" y="1524000"/>
          <a:ext cx="0" cy="396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15240</xdr:rowOff>
    </xdr:from>
    <xdr:to>
      <xdr:col>18</xdr:col>
      <xdr:colOff>0</xdr:colOff>
      <xdr:row>13</xdr:row>
      <xdr:rowOff>22860</xdr:rowOff>
    </xdr:to>
    <xdr:sp macro="" textlink="">
      <xdr:nvSpPr>
        <xdr:cNvPr id="12" name="フローチャート: 処理 11">
          <a:extLst>
            <a:ext uri="{FF2B5EF4-FFF2-40B4-BE49-F238E27FC236}">
              <a16:creationId xmlns:a16="http://schemas.microsoft.com/office/drawing/2014/main" id="{A04D95B7-A6BD-7DA1-F68D-441A54BE77E4}"/>
            </a:ext>
          </a:extLst>
        </xdr:cNvPr>
        <xdr:cNvSpPr/>
      </xdr:nvSpPr>
      <xdr:spPr>
        <a:xfrm>
          <a:off x="1524000" y="1920240"/>
          <a:ext cx="1905000" cy="57912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画面入力チェック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18</xdr:col>
      <xdr:colOff>0</xdr:colOff>
      <xdr:row>19</xdr:row>
      <xdr:rowOff>0</xdr:rowOff>
    </xdr:to>
    <xdr:sp macro="" textlink="">
      <xdr:nvSpPr>
        <xdr:cNvPr id="13" name="フローチャート: 判断 12">
          <a:extLst>
            <a:ext uri="{FF2B5EF4-FFF2-40B4-BE49-F238E27FC236}">
              <a16:creationId xmlns:a16="http://schemas.microsoft.com/office/drawing/2014/main" id="{7F5AE1EE-5B6F-9DAB-22AC-2FA580772C82}"/>
            </a:ext>
          </a:extLst>
        </xdr:cNvPr>
        <xdr:cNvSpPr/>
      </xdr:nvSpPr>
      <xdr:spPr>
        <a:xfrm>
          <a:off x="1524000" y="2857500"/>
          <a:ext cx="1905000" cy="762000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エラーなし</a:t>
          </a:r>
        </a:p>
      </xdr:txBody>
    </xdr:sp>
    <xdr:clientData/>
  </xdr:twoCellAnchor>
  <xdr:twoCellAnchor>
    <xdr:from>
      <xdr:col>13</xdr:col>
      <xdr:colOff>0</xdr:colOff>
      <xdr:row>13</xdr:row>
      <xdr:rowOff>22860</xdr:rowOff>
    </xdr:from>
    <xdr:to>
      <xdr:col>13</xdr:col>
      <xdr:colOff>0</xdr:colOff>
      <xdr:row>15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3DC4629C-EF89-1475-32E6-A9588C183EAD}"/>
            </a:ext>
          </a:extLst>
        </xdr:cNvPr>
        <xdr:cNvCxnSpPr>
          <a:stCxn id="12" idx="2"/>
          <a:endCxn id="13" idx="0"/>
        </xdr:cNvCxnSpPr>
      </xdr:nvCxnSpPr>
      <xdr:spPr>
        <a:xfrm>
          <a:off x="2476500" y="2499360"/>
          <a:ext cx="0" cy="3581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</xdr:row>
      <xdr:rowOff>0</xdr:rowOff>
    </xdr:from>
    <xdr:to>
      <xdr:col>32</xdr:col>
      <xdr:colOff>0</xdr:colOff>
      <xdr:row>19</xdr:row>
      <xdr:rowOff>0</xdr:rowOff>
    </xdr:to>
    <xdr:sp macro="" textlink="">
      <xdr:nvSpPr>
        <xdr:cNvPr id="20" name="フローチャート: 処理 19">
          <a:extLst>
            <a:ext uri="{FF2B5EF4-FFF2-40B4-BE49-F238E27FC236}">
              <a16:creationId xmlns:a16="http://schemas.microsoft.com/office/drawing/2014/main" id="{1F33126F-7885-F3C5-7623-55070256BD11}"/>
            </a:ext>
          </a:extLst>
        </xdr:cNvPr>
        <xdr:cNvSpPr/>
      </xdr:nvSpPr>
      <xdr:spPr>
        <a:xfrm>
          <a:off x="4191000" y="2857500"/>
          <a:ext cx="1905000" cy="76200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エラー表示</a:t>
          </a:r>
        </a:p>
      </xdr:txBody>
    </xdr:sp>
    <xdr:clientData/>
  </xdr:twoCellAnchor>
  <xdr:twoCellAnchor>
    <xdr:from>
      <xdr:col>18</xdr:col>
      <xdr:colOff>0</xdr:colOff>
      <xdr:row>17</xdr:row>
      <xdr:rowOff>0</xdr:rowOff>
    </xdr:from>
    <xdr:to>
      <xdr:col>22</xdr:col>
      <xdr:colOff>0</xdr:colOff>
      <xdr:row>17</xdr:row>
      <xdr:rowOff>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63393D44-ADB1-588A-7ABF-B2950AAC24C3}"/>
            </a:ext>
          </a:extLst>
        </xdr:cNvPr>
        <xdr:cNvCxnSpPr>
          <a:stCxn id="13" idx="3"/>
          <a:endCxn id="20" idx="1"/>
        </xdr:cNvCxnSpPr>
      </xdr:nvCxnSpPr>
      <xdr:spPr>
        <a:xfrm>
          <a:off x="3429000" y="3238500"/>
          <a:ext cx="7620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0</xdr:rowOff>
    </xdr:from>
    <xdr:to>
      <xdr:col>32</xdr:col>
      <xdr:colOff>0</xdr:colOff>
      <xdr:row>17</xdr:row>
      <xdr:rowOff>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5BAC0044-C986-D4F3-B22F-C462D012108A}"/>
            </a:ext>
          </a:extLst>
        </xdr:cNvPr>
        <xdr:cNvCxnSpPr>
          <a:stCxn id="20" idx="3"/>
        </xdr:cNvCxnSpPr>
      </xdr:nvCxnSpPr>
      <xdr:spPr>
        <a:xfrm flipH="1" flipV="1">
          <a:off x="2476500" y="1714500"/>
          <a:ext cx="3619500" cy="1524000"/>
        </a:xfrm>
        <a:prstGeom prst="bentConnector3">
          <a:avLst>
            <a:gd name="adj1" fmla="val -6316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0</xdr:rowOff>
    </xdr:from>
    <xdr:to>
      <xdr:col>18</xdr:col>
      <xdr:colOff>0</xdr:colOff>
      <xdr:row>35</xdr:row>
      <xdr:rowOff>7620</xdr:rowOff>
    </xdr:to>
    <xdr:sp macro="" textlink="">
      <xdr:nvSpPr>
        <xdr:cNvPr id="33" name="フローチャート: 処理 32">
          <a:extLst>
            <a:ext uri="{FF2B5EF4-FFF2-40B4-BE49-F238E27FC236}">
              <a16:creationId xmlns:a16="http://schemas.microsoft.com/office/drawing/2014/main" id="{8E47FAE4-F3D1-BA61-74DF-1449513AF333}"/>
            </a:ext>
          </a:extLst>
        </xdr:cNvPr>
        <xdr:cNvSpPr/>
      </xdr:nvSpPr>
      <xdr:spPr>
        <a:xfrm>
          <a:off x="1524000" y="6096000"/>
          <a:ext cx="1905000" cy="57912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超過チェック</a:t>
          </a: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15240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50FF90E0-4CB1-A5AF-892E-476FB9F9211C}"/>
            </a:ext>
          </a:extLst>
        </xdr:cNvPr>
        <xdr:cNvCxnSpPr>
          <a:stCxn id="13" idx="2"/>
          <a:endCxn id="42" idx="0"/>
        </xdr:cNvCxnSpPr>
      </xdr:nvCxnSpPr>
      <xdr:spPr>
        <a:xfrm>
          <a:off x="2476500" y="3619500"/>
          <a:ext cx="0" cy="396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7620</xdr:rowOff>
    </xdr:from>
    <xdr:to>
      <xdr:col>13</xdr:col>
      <xdr:colOff>0</xdr:colOff>
      <xdr:row>36</xdr:row>
      <xdr:rowOff>182880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E1B9CAA7-C78F-5AE4-588E-5878F0A4956F}"/>
            </a:ext>
          </a:extLst>
        </xdr:cNvPr>
        <xdr:cNvCxnSpPr>
          <a:stCxn id="33" idx="2"/>
          <a:endCxn id="75" idx="0"/>
        </xdr:cNvCxnSpPr>
      </xdr:nvCxnSpPr>
      <xdr:spPr>
        <a:xfrm>
          <a:off x="2476500" y="6675120"/>
          <a:ext cx="0" cy="36576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15240</xdr:rowOff>
    </xdr:from>
    <xdr:to>
      <xdr:col>18</xdr:col>
      <xdr:colOff>0</xdr:colOff>
      <xdr:row>24</xdr:row>
      <xdr:rowOff>15240</xdr:rowOff>
    </xdr:to>
    <xdr:sp macro="" textlink="">
      <xdr:nvSpPr>
        <xdr:cNvPr id="42" name="フローチャート: 処理 41">
          <a:extLst>
            <a:ext uri="{FF2B5EF4-FFF2-40B4-BE49-F238E27FC236}">
              <a16:creationId xmlns:a16="http://schemas.microsoft.com/office/drawing/2014/main" id="{D4FC9ECA-8B43-EF69-AE4E-462974A11066}"/>
            </a:ext>
          </a:extLst>
        </xdr:cNvPr>
        <xdr:cNvSpPr/>
      </xdr:nvSpPr>
      <xdr:spPr>
        <a:xfrm>
          <a:off x="1524000" y="4015740"/>
          <a:ext cx="1905000" cy="57150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処理回数チェック</a:t>
          </a:r>
        </a:p>
      </xdr:txBody>
    </xdr:sp>
    <xdr:clientData/>
  </xdr:twoCellAnchor>
  <xdr:twoCellAnchor>
    <xdr:from>
      <xdr:col>13</xdr:col>
      <xdr:colOff>0</xdr:colOff>
      <xdr:row>24</xdr:row>
      <xdr:rowOff>15240</xdr:rowOff>
    </xdr:from>
    <xdr:to>
      <xdr:col>13</xdr:col>
      <xdr:colOff>0</xdr:colOff>
      <xdr:row>26</xdr:row>
      <xdr:rowOff>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672BFCF-AC8E-4BF9-7000-154705674B43}"/>
            </a:ext>
          </a:extLst>
        </xdr:cNvPr>
        <xdr:cNvCxnSpPr>
          <a:stCxn id="42" idx="2"/>
          <a:endCxn id="54" idx="0"/>
        </xdr:cNvCxnSpPr>
      </xdr:nvCxnSpPr>
      <xdr:spPr>
        <a:xfrm>
          <a:off x="2476500" y="4587240"/>
          <a:ext cx="0" cy="36576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0</xdr:rowOff>
    </xdr:from>
    <xdr:to>
      <xdr:col>18</xdr:col>
      <xdr:colOff>0</xdr:colOff>
      <xdr:row>30</xdr:row>
      <xdr:rowOff>0</xdr:rowOff>
    </xdr:to>
    <xdr:sp macro="" textlink="">
      <xdr:nvSpPr>
        <xdr:cNvPr id="54" name="フローチャート: 判断 53">
          <a:extLst>
            <a:ext uri="{FF2B5EF4-FFF2-40B4-BE49-F238E27FC236}">
              <a16:creationId xmlns:a16="http://schemas.microsoft.com/office/drawing/2014/main" id="{A5562E63-77A3-9A59-219B-F07660495380}"/>
            </a:ext>
          </a:extLst>
        </xdr:cNvPr>
        <xdr:cNvSpPr/>
      </xdr:nvSpPr>
      <xdr:spPr>
        <a:xfrm>
          <a:off x="1524000" y="4953000"/>
          <a:ext cx="1905000" cy="762000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エラーなし</a:t>
          </a:r>
        </a:p>
      </xdr:txBody>
    </xdr:sp>
    <xdr:clientData/>
  </xdr:twoCellAnchor>
  <xdr:twoCellAnchor>
    <xdr:from>
      <xdr:col>18</xdr:col>
      <xdr:colOff>0</xdr:colOff>
      <xdr:row>28</xdr:row>
      <xdr:rowOff>0</xdr:rowOff>
    </xdr:from>
    <xdr:to>
      <xdr:col>22</xdr:col>
      <xdr:colOff>0</xdr:colOff>
      <xdr:row>28</xdr:row>
      <xdr:rowOff>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751F0C4C-0EA0-A449-3AEB-FFCBEAC2A785}"/>
            </a:ext>
          </a:extLst>
        </xdr:cNvPr>
        <xdr:cNvCxnSpPr>
          <a:stCxn id="54" idx="3"/>
          <a:endCxn id="60" idx="1"/>
        </xdr:cNvCxnSpPr>
      </xdr:nvCxnSpPr>
      <xdr:spPr>
        <a:xfrm>
          <a:off x="3429000" y="5334000"/>
          <a:ext cx="7620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26</xdr:row>
      <xdr:rowOff>0</xdr:rowOff>
    </xdr:from>
    <xdr:to>
      <xdr:col>32</xdr:col>
      <xdr:colOff>0</xdr:colOff>
      <xdr:row>30</xdr:row>
      <xdr:rowOff>0</xdr:rowOff>
    </xdr:to>
    <xdr:sp macro="" textlink="">
      <xdr:nvSpPr>
        <xdr:cNvPr id="60" name="フローチャート: 処理 59">
          <a:extLst>
            <a:ext uri="{FF2B5EF4-FFF2-40B4-BE49-F238E27FC236}">
              <a16:creationId xmlns:a16="http://schemas.microsoft.com/office/drawing/2014/main" id="{2C8CC0C0-FA61-92E4-9A02-138895F00276}"/>
            </a:ext>
          </a:extLst>
        </xdr:cNvPr>
        <xdr:cNvSpPr/>
      </xdr:nvSpPr>
      <xdr:spPr>
        <a:xfrm>
          <a:off x="4191000" y="4953000"/>
          <a:ext cx="1905000" cy="76200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エラー表示</a:t>
          </a: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3" name="直線矢印コネクタ 25">
          <a:extLst>
            <a:ext uri="{FF2B5EF4-FFF2-40B4-BE49-F238E27FC236}">
              <a16:creationId xmlns:a16="http://schemas.microsoft.com/office/drawing/2014/main" id="{134C9984-3CE2-D39C-350F-AEE88C0E1516}"/>
            </a:ext>
          </a:extLst>
        </xdr:cNvPr>
        <xdr:cNvCxnSpPr>
          <a:stCxn id="60" idx="3"/>
        </xdr:cNvCxnSpPr>
      </xdr:nvCxnSpPr>
      <xdr:spPr>
        <a:xfrm flipH="1" flipV="1">
          <a:off x="2476500" y="1714500"/>
          <a:ext cx="3619500" cy="3619500"/>
        </a:xfrm>
        <a:prstGeom prst="bentConnector4">
          <a:avLst>
            <a:gd name="adj1" fmla="val -6316"/>
            <a:gd name="adj2" fmla="val 9989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30</xdr:row>
      <xdr:rowOff>0</xdr:rowOff>
    </xdr:from>
    <xdr:to>
      <xdr:col>13</xdr:col>
      <xdr:colOff>0</xdr:colOff>
      <xdr:row>32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4CCDC577-3AFA-944F-0453-D0F177DC341B}"/>
            </a:ext>
          </a:extLst>
        </xdr:cNvPr>
        <xdr:cNvCxnSpPr>
          <a:stCxn id="54" idx="2"/>
          <a:endCxn id="33" idx="0"/>
        </xdr:cNvCxnSpPr>
      </xdr:nvCxnSpPr>
      <xdr:spPr>
        <a:xfrm>
          <a:off x="2476500" y="5715000"/>
          <a:ext cx="0" cy="381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182880</xdr:rowOff>
    </xdr:from>
    <xdr:to>
      <xdr:col>18</xdr:col>
      <xdr:colOff>0</xdr:colOff>
      <xdr:row>40</xdr:row>
      <xdr:rowOff>0</xdr:rowOff>
    </xdr:to>
    <xdr:sp macro="" textlink="">
      <xdr:nvSpPr>
        <xdr:cNvPr id="75" name="フローチャート: 処理 74">
          <a:extLst>
            <a:ext uri="{FF2B5EF4-FFF2-40B4-BE49-F238E27FC236}">
              <a16:creationId xmlns:a16="http://schemas.microsoft.com/office/drawing/2014/main" id="{2BBEFBD0-6AD5-6256-0B70-5CEB1EA2A301}"/>
            </a:ext>
          </a:extLst>
        </xdr:cNvPr>
        <xdr:cNvSpPr/>
      </xdr:nvSpPr>
      <xdr:spPr>
        <a:xfrm>
          <a:off x="1524000" y="7040880"/>
          <a:ext cx="1905000" cy="57912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ファイル登録</a:t>
          </a:r>
        </a:p>
      </xdr:txBody>
    </xdr:sp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0</xdr:colOff>
      <xdr:row>42</xdr:row>
      <xdr:rowOff>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DDD1AE71-0893-D1F1-EE5F-249346778CDE}"/>
            </a:ext>
          </a:extLst>
        </xdr:cNvPr>
        <xdr:cNvCxnSpPr>
          <a:cxnSpLocks/>
          <a:stCxn id="75" idx="2"/>
          <a:endCxn id="89" idx="0"/>
        </xdr:cNvCxnSpPr>
      </xdr:nvCxnSpPr>
      <xdr:spPr>
        <a:xfrm>
          <a:off x="2476500" y="7620000"/>
          <a:ext cx="0" cy="381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42</xdr:row>
      <xdr:rowOff>0</xdr:rowOff>
    </xdr:from>
    <xdr:to>
      <xdr:col>18</xdr:col>
      <xdr:colOff>0</xdr:colOff>
      <xdr:row>45</xdr:row>
      <xdr:rowOff>7620</xdr:rowOff>
    </xdr:to>
    <xdr:sp macro="" textlink="">
      <xdr:nvSpPr>
        <xdr:cNvPr id="89" name="フローチャート: 処理 88">
          <a:extLst>
            <a:ext uri="{FF2B5EF4-FFF2-40B4-BE49-F238E27FC236}">
              <a16:creationId xmlns:a16="http://schemas.microsoft.com/office/drawing/2014/main" id="{B551009D-70EC-22B2-FC0F-38EAFB7EFFAD}"/>
            </a:ext>
          </a:extLst>
        </xdr:cNvPr>
        <xdr:cNvSpPr/>
      </xdr:nvSpPr>
      <xdr:spPr>
        <a:xfrm>
          <a:off x="1524000" y="8001000"/>
          <a:ext cx="1905000" cy="57912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結果表示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D1F9-580C-4644-A273-48DB9CA85E05}">
  <dimension ref="A1:U44"/>
  <sheetViews>
    <sheetView tabSelected="1" workbookViewId="0">
      <selection activeCell="S16" sqref="S16"/>
    </sheetView>
  </sheetViews>
  <sheetFormatPr defaultColWidth="4.5" defaultRowHeight="18"/>
  <cols>
    <col min="1" max="1" width="9" customWidth="1"/>
  </cols>
  <sheetData>
    <row r="1" spans="1:13">
      <c r="A1" t="s">
        <v>50</v>
      </c>
    </row>
    <row r="2" spans="1:13">
      <c r="A2" t="s">
        <v>0</v>
      </c>
      <c r="B2" t="s">
        <v>33</v>
      </c>
    </row>
    <row r="3" spans="1:13">
      <c r="A3" t="s">
        <v>1</v>
      </c>
      <c r="B3" t="s">
        <v>2</v>
      </c>
    </row>
    <row r="4" spans="1:13">
      <c r="B4" t="s">
        <v>3</v>
      </c>
    </row>
    <row r="5" spans="1:13">
      <c r="B5" t="s">
        <v>4</v>
      </c>
    </row>
    <row r="6" spans="1:13">
      <c r="A6" t="s">
        <v>5</v>
      </c>
      <c r="B6" t="s">
        <v>6</v>
      </c>
    </row>
    <row r="7" spans="1:13">
      <c r="B7" t="s">
        <v>7</v>
      </c>
    </row>
    <row r="9" spans="1:13">
      <c r="B9" t="s">
        <v>45</v>
      </c>
    </row>
    <row r="10" spans="1:13">
      <c r="B10" t="s">
        <v>47</v>
      </c>
    </row>
    <row r="11" spans="1:13">
      <c r="B11" t="s">
        <v>48</v>
      </c>
    </row>
    <row r="13" spans="1:13">
      <c r="B13" t="s">
        <v>16</v>
      </c>
    </row>
    <row r="14" spans="1:13">
      <c r="C14" t="s">
        <v>25</v>
      </c>
    </row>
    <row r="15" spans="1:13">
      <c r="C15" s="3"/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>
      <c r="C16" s="6"/>
      <c r="D16" s="94" t="s">
        <v>32</v>
      </c>
      <c r="E16" s="94"/>
      <c r="F16" s="94"/>
      <c r="G16" s="94"/>
      <c r="H16" s="94"/>
      <c r="I16" s="94"/>
      <c r="J16" s="94"/>
      <c r="K16" s="94"/>
      <c r="L16" s="94"/>
      <c r="M16" s="7"/>
    </row>
    <row r="17" spans="3:16">
      <c r="C17" s="6"/>
      <c r="M17" s="7"/>
    </row>
    <row r="18" spans="3:16">
      <c r="C18" s="6"/>
      <c r="D18" t="s">
        <v>10</v>
      </c>
      <c r="H18" s="92"/>
      <c r="I18" s="98"/>
      <c r="J18" s="98"/>
      <c r="K18" s="93"/>
      <c r="M18" s="7"/>
      <c r="O18" t="s">
        <v>17</v>
      </c>
    </row>
    <row r="19" spans="3:16">
      <c r="C19" s="6"/>
      <c r="M19" s="7"/>
    </row>
    <row r="20" spans="3:16">
      <c r="C20" s="6"/>
      <c r="D20" t="s">
        <v>8</v>
      </c>
      <c r="H20" s="92"/>
      <c r="I20" s="98"/>
      <c r="J20" s="98"/>
      <c r="K20" s="1" t="s">
        <v>11</v>
      </c>
      <c r="M20" s="7"/>
      <c r="O20" t="s">
        <v>18</v>
      </c>
    </row>
    <row r="21" spans="3:16">
      <c r="C21" s="6"/>
      <c r="M21" s="7"/>
    </row>
    <row r="22" spans="3:16">
      <c r="C22" s="6"/>
      <c r="D22" t="s">
        <v>13</v>
      </c>
      <c r="M22" s="7"/>
    </row>
    <row r="23" spans="3:16">
      <c r="C23" s="6"/>
      <c r="D23" t="s">
        <v>9</v>
      </c>
      <c r="H23" s="92"/>
      <c r="I23" s="93"/>
      <c r="J23" t="s">
        <v>12</v>
      </c>
      <c r="K23" s="92"/>
      <c r="L23" s="93"/>
      <c r="M23" s="7"/>
      <c r="O23" t="s">
        <v>19</v>
      </c>
    </row>
    <row r="24" spans="3:16">
      <c r="C24" s="6"/>
      <c r="M24" s="7"/>
    </row>
    <row r="25" spans="3:16">
      <c r="C25" s="6"/>
      <c r="D25" t="s">
        <v>26</v>
      </c>
      <c r="H25" s="92"/>
      <c r="I25" s="93"/>
      <c r="J25" t="s">
        <v>12</v>
      </c>
      <c r="K25" s="92"/>
      <c r="L25" s="93"/>
      <c r="M25" s="7"/>
      <c r="O25" t="s">
        <v>21</v>
      </c>
    </row>
    <row r="26" spans="3:16">
      <c r="C26" s="6"/>
      <c r="D26" t="s">
        <v>20</v>
      </c>
      <c r="H26" s="2"/>
      <c r="I26" s="2"/>
      <c r="K26" s="2"/>
      <c r="L26" s="2"/>
      <c r="M26" s="7"/>
    </row>
    <row r="27" spans="3:16">
      <c r="C27" s="6"/>
      <c r="M27" s="7"/>
    </row>
    <row r="28" spans="3:16">
      <c r="C28" s="6"/>
      <c r="E28" s="95" t="s">
        <v>14</v>
      </c>
      <c r="F28" s="96"/>
      <c r="G28" s="96"/>
      <c r="H28" s="96"/>
      <c r="I28" s="96"/>
      <c r="J28" s="96"/>
      <c r="K28" s="97"/>
      <c r="M28" s="7"/>
      <c r="O28" t="s">
        <v>22</v>
      </c>
    </row>
    <row r="29" spans="3:16">
      <c r="C29" s="6"/>
      <c r="M29" s="7"/>
      <c r="P29" t="s">
        <v>23</v>
      </c>
    </row>
    <row r="30" spans="3:16">
      <c r="C30" s="8"/>
      <c r="D30" s="9"/>
      <c r="E30" s="9"/>
      <c r="F30" s="9"/>
      <c r="G30" s="9"/>
      <c r="H30" s="9"/>
      <c r="I30" s="9"/>
      <c r="J30" s="9"/>
      <c r="K30" s="9"/>
      <c r="L30" s="9"/>
      <c r="M30" s="10"/>
      <c r="P30" t="s">
        <v>24</v>
      </c>
    </row>
    <row r="32" spans="3:16">
      <c r="C32" t="s">
        <v>27</v>
      </c>
    </row>
    <row r="33" spans="4:21">
      <c r="D33" t="s">
        <v>28</v>
      </c>
      <c r="T33" t="s">
        <v>34</v>
      </c>
    </row>
    <row r="34" spans="4:21">
      <c r="D34" t="s">
        <v>29</v>
      </c>
      <c r="T34" t="s">
        <v>35</v>
      </c>
    </row>
    <row r="35" spans="4:21">
      <c r="D35" t="s">
        <v>30</v>
      </c>
      <c r="T35" t="s">
        <v>36</v>
      </c>
    </row>
    <row r="36" spans="4:21">
      <c r="D36" t="s">
        <v>31</v>
      </c>
      <c r="T36" t="s">
        <v>37</v>
      </c>
    </row>
    <row r="38" spans="4:21">
      <c r="D38" t="s">
        <v>49</v>
      </c>
    </row>
    <row r="40" spans="4:21">
      <c r="D40" t="s">
        <v>46</v>
      </c>
    </row>
    <row r="41" spans="4:21">
      <c r="D41" t="s">
        <v>15</v>
      </c>
      <c r="G41" t="s">
        <v>38</v>
      </c>
      <c r="J41" t="s">
        <v>39</v>
      </c>
      <c r="N41" t="s">
        <v>40</v>
      </c>
      <c r="R41" t="s">
        <v>41</v>
      </c>
      <c r="U41" t="s">
        <v>42</v>
      </c>
    </row>
    <row r="43" spans="4:21">
      <c r="D43" t="s">
        <v>43</v>
      </c>
    </row>
    <row r="44" spans="4:21">
      <c r="D44" t="s">
        <v>44</v>
      </c>
    </row>
  </sheetData>
  <mergeCells count="8">
    <mergeCell ref="H25:I25"/>
    <mergeCell ref="K25:L25"/>
    <mergeCell ref="D16:L16"/>
    <mergeCell ref="E28:K28"/>
    <mergeCell ref="H18:K18"/>
    <mergeCell ref="H20:J20"/>
    <mergeCell ref="H23:I23"/>
    <mergeCell ref="K23:L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CE20-3AD9-462D-A482-10D9C0532F5D}">
  <dimension ref="A1:DS93"/>
  <sheetViews>
    <sheetView topLeftCell="A6" zoomScaleNormal="100" workbookViewId="0">
      <selection activeCell="BV12" sqref="BV12"/>
    </sheetView>
  </sheetViews>
  <sheetFormatPr defaultColWidth="1.5" defaultRowHeight="12"/>
  <cols>
    <col min="1" max="16384" width="1.5" style="17"/>
  </cols>
  <sheetData>
    <row r="1" spans="1:123" ht="12" customHeight="1">
      <c r="A1" s="120" t="s">
        <v>58</v>
      </c>
      <c r="B1" s="121"/>
      <c r="C1" s="121"/>
      <c r="D1" s="121"/>
      <c r="E1" s="121"/>
      <c r="F1" s="121"/>
      <c r="G1" s="121"/>
      <c r="H1" s="121"/>
      <c r="I1" s="121"/>
      <c r="J1" s="122"/>
      <c r="K1" s="120" t="s">
        <v>59</v>
      </c>
      <c r="L1" s="121"/>
      <c r="M1" s="121"/>
      <c r="N1" s="121"/>
      <c r="O1" s="121"/>
      <c r="P1" s="121"/>
      <c r="Q1" s="121"/>
      <c r="R1" s="121"/>
      <c r="S1" s="121"/>
      <c r="T1" s="122"/>
      <c r="U1" s="123" t="s">
        <v>51</v>
      </c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5"/>
      <c r="CP1" s="120" t="s">
        <v>52</v>
      </c>
      <c r="CQ1" s="121"/>
      <c r="CR1" s="121"/>
      <c r="CS1" s="121"/>
      <c r="CT1" s="121"/>
      <c r="CU1" s="121"/>
      <c r="CV1" s="121"/>
      <c r="CW1" s="121"/>
      <c r="CX1" s="121"/>
      <c r="CY1" s="122"/>
      <c r="CZ1" s="120" t="s">
        <v>53</v>
      </c>
      <c r="DA1" s="121"/>
      <c r="DB1" s="121"/>
      <c r="DC1" s="121"/>
      <c r="DD1" s="121"/>
      <c r="DE1" s="121"/>
      <c r="DF1" s="121"/>
      <c r="DG1" s="121"/>
      <c r="DH1" s="121"/>
      <c r="DI1" s="122"/>
      <c r="DJ1" s="120" t="s">
        <v>54</v>
      </c>
      <c r="DK1" s="121"/>
      <c r="DL1" s="121"/>
      <c r="DM1" s="121"/>
      <c r="DN1" s="121"/>
      <c r="DO1" s="121"/>
      <c r="DP1" s="121"/>
      <c r="DQ1" s="121"/>
      <c r="DR1" s="121"/>
      <c r="DS1" s="122"/>
    </row>
    <row r="2" spans="1:123" ht="12" customHeigh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9"/>
      <c r="L2" s="100"/>
      <c r="M2" s="100"/>
      <c r="N2" s="100"/>
      <c r="O2" s="100"/>
      <c r="P2" s="100"/>
      <c r="Q2" s="100"/>
      <c r="R2" s="100"/>
      <c r="S2" s="100"/>
      <c r="T2" s="101"/>
      <c r="U2" s="126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8"/>
      <c r="CP2" s="132">
        <v>45229</v>
      </c>
      <c r="CQ2" s="133"/>
      <c r="CR2" s="133"/>
      <c r="CS2" s="133"/>
      <c r="CT2" s="133"/>
      <c r="CU2" s="133"/>
      <c r="CV2" s="133"/>
      <c r="CW2" s="133"/>
      <c r="CX2" s="133"/>
      <c r="CY2" s="134"/>
      <c r="CZ2" s="132"/>
      <c r="DA2" s="133"/>
      <c r="DB2" s="133"/>
      <c r="DC2" s="133"/>
      <c r="DD2" s="133"/>
      <c r="DE2" s="133"/>
      <c r="DF2" s="133"/>
      <c r="DG2" s="133"/>
      <c r="DH2" s="133"/>
      <c r="DI2" s="134"/>
      <c r="DJ2" s="99" t="s">
        <v>137</v>
      </c>
      <c r="DK2" s="100"/>
      <c r="DL2" s="100"/>
      <c r="DM2" s="100"/>
      <c r="DN2" s="100"/>
      <c r="DO2" s="100"/>
      <c r="DP2" s="100"/>
      <c r="DQ2" s="100"/>
      <c r="DR2" s="100"/>
      <c r="DS2" s="101"/>
    </row>
    <row r="3" spans="1:123" ht="12" customHeight="1">
      <c r="A3" s="102"/>
      <c r="B3" s="103"/>
      <c r="C3" s="103"/>
      <c r="D3" s="103"/>
      <c r="E3" s="103"/>
      <c r="F3" s="103"/>
      <c r="G3" s="103"/>
      <c r="H3" s="103"/>
      <c r="I3" s="103"/>
      <c r="J3" s="104"/>
      <c r="K3" s="102"/>
      <c r="L3" s="103"/>
      <c r="M3" s="103"/>
      <c r="N3" s="103"/>
      <c r="O3" s="103"/>
      <c r="P3" s="103"/>
      <c r="Q3" s="103"/>
      <c r="R3" s="103"/>
      <c r="S3" s="103"/>
      <c r="T3" s="104"/>
      <c r="U3" s="126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8"/>
      <c r="CP3" s="135"/>
      <c r="CQ3" s="136"/>
      <c r="CR3" s="136"/>
      <c r="CS3" s="136"/>
      <c r="CT3" s="136"/>
      <c r="CU3" s="136"/>
      <c r="CV3" s="136"/>
      <c r="CW3" s="136"/>
      <c r="CX3" s="136"/>
      <c r="CY3" s="137"/>
      <c r="CZ3" s="135"/>
      <c r="DA3" s="136"/>
      <c r="DB3" s="136"/>
      <c r="DC3" s="136"/>
      <c r="DD3" s="136"/>
      <c r="DE3" s="136"/>
      <c r="DF3" s="136"/>
      <c r="DG3" s="136"/>
      <c r="DH3" s="136"/>
      <c r="DI3" s="137"/>
      <c r="DJ3" s="102"/>
      <c r="DK3" s="103"/>
      <c r="DL3" s="103"/>
      <c r="DM3" s="103"/>
      <c r="DN3" s="103"/>
      <c r="DO3" s="103"/>
      <c r="DP3" s="103"/>
      <c r="DQ3" s="103"/>
      <c r="DR3" s="103"/>
      <c r="DS3" s="104"/>
    </row>
    <row r="4" spans="1:123" ht="12" customHeight="1">
      <c r="A4" s="105"/>
      <c r="B4" s="106"/>
      <c r="C4" s="106"/>
      <c r="D4" s="106"/>
      <c r="E4" s="106"/>
      <c r="F4" s="106"/>
      <c r="G4" s="106"/>
      <c r="H4" s="106"/>
      <c r="I4" s="106"/>
      <c r="J4" s="107"/>
      <c r="K4" s="105"/>
      <c r="L4" s="106"/>
      <c r="M4" s="106"/>
      <c r="N4" s="106"/>
      <c r="O4" s="106"/>
      <c r="P4" s="106"/>
      <c r="Q4" s="106"/>
      <c r="R4" s="106"/>
      <c r="S4" s="106"/>
      <c r="T4" s="107"/>
      <c r="U4" s="129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1"/>
      <c r="CP4" s="138"/>
      <c r="CQ4" s="139"/>
      <c r="CR4" s="139"/>
      <c r="CS4" s="139"/>
      <c r="CT4" s="139"/>
      <c r="CU4" s="139"/>
      <c r="CV4" s="139"/>
      <c r="CW4" s="139"/>
      <c r="CX4" s="139"/>
      <c r="CY4" s="140"/>
      <c r="CZ4" s="138"/>
      <c r="DA4" s="139"/>
      <c r="DB4" s="139"/>
      <c r="DC4" s="139"/>
      <c r="DD4" s="139"/>
      <c r="DE4" s="139"/>
      <c r="DF4" s="139"/>
      <c r="DG4" s="139"/>
      <c r="DH4" s="139"/>
      <c r="DI4" s="140"/>
      <c r="DJ4" s="105"/>
      <c r="DK4" s="106"/>
      <c r="DL4" s="106"/>
      <c r="DM4" s="106"/>
      <c r="DN4" s="106"/>
      <c r="DO4" s="106"/>
      <c r="DP4" s="106"/>
      <c r="DQ4" s="106"/>
      <c r="DR4" s="106"/>
      <c r="DS4" s="107"/>
    </row>
    <row r="5" spans="1:123" ht="19.95" customHeight="1">
      <c r="A5" s="117" t="s">
        <v>60</v>
      </c>
      <c r="B5" s="118"/>
      <c r="C5" s="118"/>
      <c r="D5" s="118"/>
      <c r="E5" s="118"/>
      <c r="F5" s="118"/>
      <c r="G5" s="118"/>
      <c r="H5" s="118"/>
      <c r="I5" s="118"/>
      <c r="J5" s="119"/>
      <c r="K5" s="108" t="s">
        <v>55</v>
      </c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10"/>
      <c r="BU5" s="114" t="s">
        <v>56</v>
      </c>
      <c r="BV5" s="115"/>
      <c r="BW5" s="115"/>
      <c r="BX5" s="115"/>
      <c r="BY5" s="115"/>
      <c r="BZ5" s="115"/>
      <c r="CA5" s="115"/>
      <c r="CB5" s="115"/>
      <c r="CC5" s="115"/>
      <c r="CD5" s="116"/>
      <c r="CE5" s="108" t="s">
        <v>57</v>
      </c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10"/>
    </row>
    <row r="6" spans="1:123" ht="19.95" customHeight="1">
      <c r="A6" s="111"/>
      <c r="B6" s="112"/>
      <c r="C6" s="112"/>
      <c r="D6" s="112"/>
      <c r="E6" s="112"/>
      <c r="F6" s="112"/>
      <c r="G6" s="112"/>
      <c r="H6" s="112"/>
      <c r="I6" s="112"/>
      <c r="J6" s="113"/>
      <c r="K6" s="111" t="s">
        <v>61</v>
      </c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3"/>
      <c r="BU6" s="111"/>
      <c r="BV6" s="112"/>
      <c r="BW6" s="112"/>
      <c r="BX6" s="112"/>
      <c r="BY6" s="112"/>
      <c r="BZ6" s="112"/>
      <c r="CA6" s="112"/>
      <c r="CB6" s="112"/>
      <c r="CC6" s="112"/>
      <c r="CD6" s="113"/>
      <c r="CE6" s="111" t="s">
        <v>61</v>
      </c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3"/>
    </row>
    <row r="7" spans="1:123" ht="12" customHeight="1">
      <c r="A7" s="1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45"/>
    </row>
    <row r="8" spans="1:123" ht="21.6" customHeight="1">
      <c r="A8" s="11"/>
      <c r="DS8" s="46"/>
    </row>
    <row r="9" spans="1:123" ht="21.6" customHeight="1">
      <c r="A9" s="11"/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45"/>
      <c r="DS9" s="46"/>
    </row>
    <row r="10" spans="1:123" ht="21.6" customHeight="1">
      <c r="A10" s="11"/>
      <c r="I10" s="11"/>
      <c r="Z10" s="144" t="s">
        <v>61</v>
      </c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BL10" s="46"/>
      <c r="DS10" s="46"/>
    </row>
    <row r="11" spans="1:123" ht="21.6" customHeight="1">
      <c r="A11" s="11"/>
      <c r="I11" s="11"/>
      <c r="BL11" s="46"/>
      <c r="DS11" s="46"/>
    </row>
    <row r="12" spans="1:123" ht="21.6" customHeight="1">
      <c r="A12" s="11"/>
      <c r="I12" s="11"/>
      <c r="O12" s="44" t="s">
        <v>15</v>
      </c>
      <c r="Z12" s="13"/>
      <c r="AA12" s="73" t="s">
        <v>150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5"/>
      <c r="BL12" s="46"/>
      <c r="DS12" s="46"/>
    </row>
    <row r="13" spans="1:123" ht="21.6" customHeight="1">
      <c r="A13" s="11"/>
      <c r="I13" s="11"/>
      <c r="BL13" s="46"/>
      <c r="DS13" s="46"/>
    </row>
    <row r="14" spans="1:123" ht="21.6" customHeight="1">
      <c r="A14" s="11"/>
      <c r="I14" s="11"/>
      <c r="O14" s="44" t="s">
        <v>74</v>
      </c>
      <c r="Z14" s="74" t="s">
        <v>153</v>
      </c>
      <c r="AA14" s="74" t="s">
        <v>153</v>
      </c>
      <c r="AB14" s="74" t="s">
        <v>153</v>
      </c>
      <c r="AC14" s="74" t="s">
        <v>153</v>
      </c>
      <c r="AE14" s="44" t="s">
        <v>75</v>
      </c>
      <c r="AH14" s="145">
        <v>4</v>
      </c>
      <c r="AI14" s="146"/>
      <c r="AJ14" s="146"/>
      <c r="AK14" s="147"/>
      <c r="AM14" s="44" t="s">
        <v>72</v>
      </c>
      <c r="AP14" s="145">
        <v>14</v>
      </c>
      <c r="AQ14" s="146"/>
      <c r="AR14" s="146"/>
      <c r="AS14" s="147"/>
      <c r="AU14" s="44" t="s">
        <v>73</v>
      </c>
      <c r="BL14" s="46"/>
      <c r="DS14" s="46"/>
    </row>
    <row r="15" spans="1:123" ht="21.6" customHeight="1">
      <c r="A15" s="11"/>
      <c r="I15" s="11"/>
      <c r="BL15" s="46"/>
      <c r="DS15" s="46"/>
    </row>
    <row r="16" spans="1:123" ht="21.6" customHeight="1">
      <c r="A16" s="11"/>
      <c r="I16" s="11"/>
      <c r="O16" s="44" t="s">
        <v>99</v>
      </c>
      <c r="BL16" s="46"/>
      <c r="DS16" s="46"/>
    </row>
    <row r="17" spans="1:123" ht="21.6" customHeight="1">
      <c r="A17" s="11"/>
      <c r="I17" s="11"/>
      <c r="V17" s="44" t="s">
        <v>100</v>
      </c>
      <c r="AH17" s="13"/>
      <c r="AI17" s="73" t="s">
        <v>151</v>
      </c>
      <c r="AJ17" s="14"/>
      <c r="AK17" s="15"/>
      <c r="AM17" s="148" t="s">
        <v>12</v>
      </c>
      <c r="AN17" s="148"/>
      <c r="AP17" s="13"/>
      <c r="AQ17" s="73" t="s">
        <v>152</v>
      </c>
      <c r="AR17" s="14"/>
      <c r="AS17" s="15"/>
      <c r="BL17" s="46"/>
      <c r="DS17" s="46"/>
    </row>
    <row r="18" spans="1:123" ht="21.6" customHeight="1">
      <c r="A18" s="11"/>
      <c r="I18" s="11"/>
      <c r="BL18" s="46"/>
      <c r="DS18" s="46"/>
    </row>
    <row r="19" spans="1:123" ht="21.6" customHeight="1">
      <c r="A19" s="11"/>
      <c r="I19" s="11"/>
      <c r="V19" s="44" t="s">
        <v>101</v>
      </c>
      <c r="AH19" s="13"/>
      <c r="AI19" s="73" t="s">
        <v>151</v>
      </c>
      <c r="AJ19" s="14"/>
      <c r="AK19" s="15"/>
      <c r="AM19" s="148" t="s">
        <v>12</v>
      </c>
      <c r="AN19" s="148"/>
      <c r="AP19" s="13"/>
      <c r="AQ19" s="73" t="s">
        <v>152</v>
      </c>
      <c r="AR19" s="14"/>
      <c r="AS19" s="15"/>
      <c r="BL19" s="46"/>
      <c r="DS19" s="46"/>
    </row>
    <row r="20" spans="1:123" ht="21.6" customHeight="1">
      <c r="A20" s="11"/>
      <c r="I20" s="11"/>
      <c r="V20" s="44" t="s">
        <v>116</v>
      </c>
      <c r="BL20" s="46"/>
      <c r="DS20" s="46"/>
    </row>
    <row r="21" spans="1:123" ht="21.6" customHeight="1">
      <c r="A21" s="11"/>
      <c r="I21" s="11"/>
      <c r="BL21" s="46"/>
      <c r="DS21" s="46"/>
    </row>
    <row r="22" spans="1:123" ht="21.6" customHeight="1">
      <c r="A22" s="11"/>
      <c r="I22" s="11"/>
      <c r="BL22" s="46"/>
      <c r="DS22" s="46"/>
    </row>
    <row r="23" spans="1:123" ht="21.6" customHeight="1">
      <c r="A23" s="11"/>
      <c r="I23" s="11"/>
      <c r="BL23" s="46"/>
      <c r="DS23" s="46"/>
    </row>
    <row r="24" spans="1:123" ht="21.6" customHeight="1">
      <c r="A24" s="11"/>
      <c r="I24" s="11"/>
      <c r="Z24" s="141" t="s">
        <v>117</v>
      </c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3"/>
      <c r="BL24" s="46"/>
      <c r="DS24" s="46"/>
    </row>
    <row r="25" spans="1:123" ht="21.6" customHeight="1">
      <c r="A25" s="11"/>
      <c r="I25" s="11"/>
      <c r="BL25" s="46"/>
      <c r="DS25" s="46"/>
    </row>
    <row r="26" spans="1:123" ht="21.6" customHeight="1">
      <c r="A26" s="11"/>
      <c r="I26" s="11"/>
      <c r="BL26" s="46"/>
      <c r="DS26" s="46"/>
    </row>
    <row r="27" spans="1:123" ht="21.6" customHeight="1">
      <c r="A27" s="11"/>
      <c r="I27" s="11"/>
      <c r="BL27" s="46"/>
      <c r="DS27" s="46"/>
    </row>
    <row r="28" spans="1:123" ht="21.6" customHeight="1">
      <c r="A28" s="11"/>
      <c r="I28" s="11"/>
      <c r="BL28" s="46"/>
      <c r="DS28" s="46"/>
    </row>
    <row r="29" spans="1:123" ht="21.6" customHeight="1">
      <c r="A29" s="11"/>
      <c r="I29" s="47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9"/>
      <c r="DS29" s="46"/>
    </row>
    <row r="30" spans="1:123" ht="21.6" customHeight="1">
      <c r="A30" s="11"/>
      <c r="DS30" s="46"/>
    </row>
    <row r="31" spans="1:123" ht="21.6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9"/>
    </row>
    <row r="32" spans="1:123" s="22" customFormat="1" ht="20.100000000000001" customHeight="1">
      <c r="A32" s="40" t="s">
        <v>62</v>
      </c>
      <c r="B32" s="41"/>
      <c r="C32" s="42"/>
      <c r="D32" s="40" t="s">
        <v>68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3"/>
      <c r="V32" s="40" t="s">
        <v>63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2"/>
      <c r="AM32" s="40" t="s">
        <v>64</v>
      </c>
      <c r="AN32" s="41"/>
      <c r="AO32" s="42"/>
      <c r="AP32" s="40" t="s">
        <v>65</v>
      </c>
      <c r="AQ32" s="41"/>
      <c r="AR32" s="42"/>
      <c r="AS32" s="40" t="s">
        <v>66</v>
      </c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2"/>
      <c r="BX32" s="40" t="s">
        <v>76</v>
      </c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2"/>
      <c r="CW32" s="40" t="s">
        <v>69</v>
      </c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2"/>
    </row>
    <row r="33" spans="1:123" s="22" customFormat="1" ht="12" customHeight="1">
      <c r="A33" s="99">
        <v>1</v>
      </c>
      <c r="B33" s="100"/>
      <c r="C33" s="101"/>
      <c r="D33" s="35" t="s">
        <v>78</v>
      </c>
      <c r="U33" s="34"/>
      <c r="V33" s="35" t="s">
        <v>70</v>
      </c>
      <c r="AL33" s="34"/>
      <c r="AM33" s="35" t="s">
        <v>67</v>
      </c>
      <c r="AO33" s="34"/>
      <c r="AP33" s="35" t="s">
        <v>67</v>
      </c>
      <c r="AR33" s="34"/>
      <c r="AS33" s="35" t="s">
        <v>67</v>
      </c>
      <c r="BW33" s="34"/>
      <c r="BX33" s="35" t="s">
        <v>77</v>
      </c>
      <c r="BY33" s="26"/>
      <c r="CV33" s="34"/>
      <c r="CW33" s="35"/>
      <c r="DS33" s="34"/>
    </row>
    <row r="34" spans="1:123" s="22" customFormat="1" ht="12" customHeight="1">
      <c r="A34" s="102">
        <v>2</v>
      </c>
      <c r="B34" s="103"/>
      <c r="C34" s="104"/>
      <c r="D34" s="35" t="s">
        <v>79</v>
      </c>
      <c r="U34" s="34"/>
      <c r="V34" s="35" t="s">
        <v>70</v>
      </c>
      <c r="AL34" s="34"/>
      <c r="AM34" s="35" t="s">
        <v>67</v>
      </c>
      <c r="AO34" s="34"/>
      <c r="AP34" s="35" t="s">
        <v>67</v>
      </c>
      <c r="AR34" s="34"/>
      <c r="AS34" s="35" t="s">
        <v>67</v>
      </c>
      <c r="AY34" s="26"/>
      <c r="BW34" s="34"/>
      <c r="BX34" s="35" t="s">
        <v>86</v>
      </c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V34" s="34"/>
      <c r="CW34" s="35"/>
      <c r="DS34" s="34"/>
    </row>
    <row r="35" spans="1:123" s="22" customFormat="1" ht="12" customHeight="1">
      <c r="A35" s="102">
        <v>3</v>
      </c>
      <c r="B35" s="103"/>
      <c r="C35" s="104"/>
      <c r="D35" s="35" t="s">
        <v>15</v>
      </c>
      <c r="U35" s="34"/>
      <c r="V35" s="35" t="s">
        <v>80</v>
      </c>
      <c r="AG35" s="22" t="s">
        <v>144</v>
      </c>
      <c r="AL35" s="34"/>
      <c r="AM35" s="37" t="s">
        <v>81</v>
      </c>
      <c r="AO35" s="34"/>
      <c r="AP35" s="35" t="s">
        <v>82</v>
      </c>
      <c r="AR35" s="34"/>
      <c r="AS35" s="35" t="s">
        <v>83</v>
      </c>
      <c r="BD35" s="27"/>
      <c r="BE35" s="22" t="s">
        <v>205</v>
      </c>
      <c r="BW35" s="34"/>
      <c r="BX35" s="35" t="s">
        <v>85</v>
      </c>
      <c r="BY35" s="26"/>
      <c r="CV35" s="34"/>
      <c r="CW35" s="35"/>
      <c r="DS35" s="34"/>
    </row>
    <row r="36" spans="1:123" s="22" customFormat="1" ht="12" customHeight="1">
      <c r="A36" s="102">
        <v>4</v>
      </c>
      <c r="B36" s="103"/>
      <c r="C36" s="104"/>
      <c r="D36" s="35" t="s">
        <v>84</v>
      </c>
      <c r="U36" s="34"/>
      <c r="V36" s="35" t="s">
        <v>70</v>
      </c>
      <c r="AL36" s="34"/>
      <c r="AM36" s="35"/>
      <c r="AO36" s="34"/>
      <c r="AP36" s="35"/>
      <c r="AR36" s="34"/>
      <c r="AS36" s="35" t="s">
        <v>67</v>
      </c>
      <c r="BW36" s="34"/>
      <c r="BX36" s="35" t="s">
        <v>87</v>
      </c>
      <c r="BY36" s="26"/>
      <c r="CV36" s="34"/>
      <c r="CW36" s="35"/>
      <c r="DS36" s="34"/>
    </row>
    <row r="37" spans="1:123" s="22" customFormat="1" ht="12" customHeight="1">
      <c r="A37" s="102">
        <v>5</v>
      </c>
      <c r="B37" s="103"/>
      <c r="C37" s="104"/>
      <c r="D37" s="35" t="s">
        <v>90</v>
      </c>
      <c r="U37" s="34"/>
      <c r="V37" s="35" t="s">
        <v>70</v>
      </c>
      <c r="AL37" s="34"/>
      <c r="AM37" s="37" t="s">
        <v>88</v>
      </c>
      <c r="AO37" s="34"/>
      <c r="AP37" s="35" t="s">
        <v>67</v>
      </c>
      <c r="AR37" s="34"/>
      <c r="AS37" s="35" t="s">
        <v>67</v>
      </c>
      <c r="BW37" s="34"/>
      <c r="BX37" s="35" t="s">
        <v>89</v>
      </c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V37" s="34"/>
      <c r="CW37" s="35"/>
      <c r="DS37" s="34"/>
    </row>
    <row r="38" spans="1:123" s="22" customFormat="1" ht="12" customHeight="1">
      <c r="A38" s="102">
        <v>6</v>
      </c>
      <c r="B38" s="103"/>
      <c r="C38" s="104"/>
      <c r="D38" s="35" t="s">
        <v>91</v>
      </c>
      <c r="U38" s="34"/>
      <c r="V38" s="35" t="s">
        <v>92</v>
      </c>
      <c r="AL38" s="34"/>
      <c r="AM38" s="37" t="s">
        <v>93</v>
      </c>
      <c r="AO38" s="34"/>
      <c r="AP38" s="35" t="s">
        <v>82</v>
      </c>
      <c r="AR38" s="34"/>
      <c r="AS38" s="35" t="s">
        <v>83</v>
      </c>
      <c r="BE38" s="22" t="s">
        <v>206</v>
      </c>
      <c r="BW38" s="34"/>
      <c r="BX38" s="35" t="s">
        <v>94</v>
      </c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V38" s="34"/>
      <c r="CW38" s="35" t="s">
        <v>95</v>
      </c>
      <c r="DS38" s="34"/>
    </row>
    <row r="39" spans="1:123" s="22" customFormat="1">
      <c r="A39" s="102">
        <v>7</v>
      </c>
      <c r="B39" s="103"/>
      <c r="C39" s="104"/>
      <c r="D39" s="35" t="s">
        <v>97</v>
      </c>
      <c r="U39" s="34"/>
      <c r="V39" s="35" t="s">
        <v>92</v>
      </c>
      <c r="AL39" s="34"/>
      <c r="AM39" s="37" t="s">
        <v>93</v>
      </c>
      <c r="AO39" s="34"/>
      <c r="AP39" s="35" t="s">
        <v>82</v>
      </c>
      <c r="AR39" s="34"/>
      <c r="AS39" s="35" t="s">
        <v>83</v>
      </c>
      <c r="BE39" s="22" t="s">
        <v>207</v>
      </c>
      <c r="BW39" s="34"/>
      <c r="BX39" s="35" t="s">
        <v>96</v>
      </c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V39" s="34"/>
      <c r="CW39" s="35" t="s">
        <v>98</v>
      </c>
      <c r="DS39" s="34"/>
    </row>
    <row r="40" spans="1:123" s="22" customFormat="1" ht="12" customHeight="1">
      <c r="A40" s="102"/>
      <c r="B40" s="103"/>
      <c r="C40" s="104"/>
      <c r="D40" s="35"/>
      <c r="U40" s="34"/>
      <c r="V40" s="35"/>
      <c r="AL40" s="34"/>
      <c r="AM40" s="35"/>
      <c r="AO40" s="34"/>
      <c r="AP40" s="35"/>
      <c r="AR40" s="34"/>
      <c r="AS40" s="35" t="s">
        <v>111</v>
      </c>
      <c r="BW40" s="34"/>
      <c r="BX40" s="35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V40" s="34"/>
      <c r="CW40" s="35"/>
      <c r="DS40" s="34"/>
    </row>
    <row r="41" spans="1:123" s="22" customFormat="1" ht="12" customHeight="1">
      <c r="A41" s="102"/>
      <c r="B41" s="103"/>
      <c r="C41" s="104"/>
      <c r="D41" s="35"/>
      <c r="U41" s="34"/>
      <c r="V41" s="35"/>
      <c r="AL41" s="34"/>
      <c r="AM41" s="35"/>
      <c r="AO41" s="34"/>
      <c r="AP41" s="35"/>
      <c r="AR41" s="34"/>
      <c r="AS41" s="35"/>
      <c r="BE41" s="22" t="s">
        <v>208</v>
      </c>
      <c r="BW41" s="34"/>
      <c r="BX41" s="35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V41" s="34"/>
      <c r="CW41" s="35"/>
      <c r="DS41" s="34"/>
    </row>
    <row r="42" spans="1:123" s="22" customFormat="1" ht="12" customHeight="1">
      <c r="A42" s="102"/>
      <c r="B42" s="103"/>
      <c r="C42" s="104"/>
      <c r="D42" s="35"/>
      <c r="U42" s="34"/>
      <c r="V42" s="35"/>
      <c r="AL42" s="34"/>
      <c r="AM42" s="35"/>
      <c r="AO42" s="34"/>
      <c r="AP42" s="35"/>
      <c r="AR42" s="34"/>
      <c r="AS42" s="35" t="s">
        <v>167</v>
      </c>
      <c r="BW42" s="34"/>
      <c r="BX42" s="35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V42" s="34"/>
      <c r="CW42" s="35"/>
      <c r="DS42" s="34"/>
    </row>
    <row r="43" spans="1:123" s="22" customFormat="1" ht="12" customHeight="1">
      <c r="A43" s="102"/>
      <c r="B43" s="103"/>
      <c r="C43" s="104"/>
      <c r="D43" s="35"/>
      <c r="U43" s="34"/>
      <c r="V43" s="35"/>
      <c r="AL43" s="34"/>
      <c r="AM43" s="35"/>
      <c r="AO43" s="34"/>
      <c r="AP43" s="35"/>
      <c r="AR43" s="34"/>
      <c r="AS43" s="35"/>
      <c r="BE43" s="22" t="s">
        <v>209</v>
      </c>
      <c r="BW43" s="34"/>
      <c r="BX43" s="35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V43" s="34"/>
      <c r="CW43" s="35"/>
      <c r="DS43" s="34"/>
    </row>
    <row r="44" spans="1:123" s="22" customFormat="1" ht="12" customHeight="1">
      <c r="A44" s="102">
        <v>8</v>
      </c>
      <c r="B44" s="103"/>
      <c r="C44" s="104"/>
      <c r="D44" s="35" t="s">
        <v>102</v>
      </c>
      <c r="U44" s="34"/>
      <c r="V44" s="35" t="s">
        <v>70</v>
      </c>
      <c r="AL44" s="34"/>
      <c r="AM44" s="35" t="s">
        <v>67</v>
      </c>
      <c r="AO44" s="34"/>
      <c r="AP44" s="35" t="s">
        <v>67</v>
      </c>
      <c r="AR44" s="34"/>
      <c r="AS44" s="35" t="s">
        <v>67</v>
      </c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38"/>
      <c r="BX44" s="35" t="s">
        <v>104</v>
      </c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V44" s="34"/>
      <c r="CW44" s="35"/>
      <c r="DS44" s="34"/>
    </row>
    <row r="45" spans="1:123" s="22" customFormat="1" ht="13.2" customHeight="1">
      <c r="A45" s="102">
        <v>9</v>
      </c>
      <c r="B45" s="103"/>
      <c r="C45" s="104"/>
      <c r="D45" s="35" t="s">
        <v>103</v>
      </c>
      <c r="U45" s="34"/>
      <c r="V45" s="35" t="s">
        <v>70</v>
      </c>
      <c r="AL45" s="34"/>
      <c r="AM45" s="35" t="s">
        <v>67</v>
      </c>
      <c r="AO45" s="34"/>
      <c r="AP45" s="35" t="s">
        <v>67</v>
      </c>
      <c r="AR45" s="34"/>
      <c r="AS45" s="35" t="s">
        <v>67</v>
      </c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38"/>
      <c r="BX45" s="35" t="s">
        <v>105</v>
      </c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V45" s="34"/>
      <c r="CW45" s="35"/>
      <c r="DS45" s="34"/>
    </row>
    <row r="46" spans="1:123" s="22" customFormat="1">
      <c r="A46" s="102">
        <v>10</v>
      </c>
      <c r="B46" s="103"/>
      <c r="C46" s="104"/>
      <c r="D46" s="35" t="s">
        <v>106</v>
      </c>
      <c r="U46" s="34"/>
      <c r="V46" s="35" t="s">
        <v>80</v>
      </c>
      <c r="AG46" s="22" t="s">
        <v>143</v>
      </c>
      <c r="AL46" s="34"/>
      <c r="AM46" s="37" t="s">
        <v>109</v>
      </c>
      <c r="AO46" s="34"/>
      <c r="AP46" s="35"/>
      <c r="AR46" s="34"/>
      <c r="AS46" s="35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38"/>
      <c r="BX46" s="39"/>
      <c r="CV46" s="34"/>
      <c r="CW46" s="35"/>
      <c r="DS46" s="34"/>
    </row>
    <row r="47" spans="1:123" s="22" customFormat="1">
      <c r="A47" s="102">
        <v>11</v>
      </c>
      <c r="B47" s="103"/>
      <c r="C47" s="104"/>
      <c r="D47" s="35" t="s">
        <v>107</v>
      </c>
      <c r="U47" s="34"/>
      <c r="V47" s="35" t="s">
        <v>80</v>
      </c>
      <c r="AG47" s="22" t="s">
        <v>143</v>
      </c>
      <c r="AL47" s="34"/>
      <c r="AM47" s="37" t="s">
        <v>93</v>
      </c>
      <c r="AO47" s="34"/>
      <c r="AP47" s="35"/>
      <c r="AR47" s="34"/>
      <c r="AS47" s="35" t="s">
        <v>115</v>
      </c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38"/>
      <c r="BX47" s="39"/>
      <c r="CV47" s="34"/>
      <c r="CW47" s="35"/>
      <c r="DS47" s="34"/>
    </row>
    <row r="48" spans="1:123" s="22" customFormat="1">
      <c r="A48" s="102"/>
      <c r="B48" s="103"/>
      <c r="C48" s="104"/>
      <c r="D48" s="35"/>
      <c r="U48" s="34"/>
      <c r="V48" s="35"/>
      <c r="AL48" s="34"/>
      <c r="AM48" s="35"/>
      <c r="AO48" s="34"/>
      <c r="AP48" s="35"/>
      <c r="AR48" s="34"/>
      <c r="AS48" s="35" t="s">
        <v>110</v>
      </c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38"/>
      <c r="BX48" s="39"/>
      <c r="CV48" s="34"/>
      <c r="CW48" s="35"/>
      <c r="DS48" s="34"/>
    </row>
    <row r="49" spans="1:123" s="22" customFormat="1">
      <c r="A49" s="102"/>
      <c r="B49" s="103"/>
      <c r="C49" s="104"/>
      <c r="D49" s="35"/>
      <c r="U49" s="34"/>
      <c r="V49" s="35"/>
      <c r="AL49" s="34"/>
      <c r="AM49" s="35"/>
      <c r="AO49" s="34"/>
      <c r="AP49" s="35"/>
      <c r="AR49" s="34"/>
      <c r="AS49" s="35"/>
      <c r="BD49" s="23"/>
      <c r="BE49" s="22" t="s">
        <v>210</v>
      </c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38"/>
      <c r="BX49" s="39"/>
      <c r="CV49" s="34"/>
      <c r="CW49" s="35"/>
      <c r="DS49" s="34"/>
    </row>
    <row r="50" spans="1:123" s="22" customFormat="1" ht="12" customHeight="1">
      <c r="A50" s="102">
        <v>12</v>
      </c>
      <c r="B50" s="103"/>
      <c r="C50" s="104"/>
      <c r="D50" s="35" t="s">
        <v>108</v>
      </c>
      <c r="U50" s="34"/>
      <c r="V50" s="35" t="s">
        <v>70</v>
      </c>
      <c r="AL50" s="34"/>
      <c r="AM50" s="35" t="s">
        <v>67</v>
      </c>
      <c r="AO50" s="34"/>
      <c r="AP50" s="35" t="s">
        <v>67</v>
      </c>
      <c r="AR50" s="34"/>
      <c r="AS50" s="35" t="s">
        <v>67</v>
      </c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38"/>
      <c r="BX50" s="35" t="s">
        <v>112</v>
      </c>
      <c r="CB50" s="28"/>
      <c r="CC50" s="28"/>
      <c r="CD50" s="28"/>
      <c r="CE50" s="28"/>
      <c r="CF50" s="28"/>
      <c r="CG50" s="28"/>
      <c r="CH50" s="28"/>
      <c r="CI50" s="29"/>
      <c r="CJ50" s="29"/>
      <c r="CK50" s="29"/>
      <c r="CL50" s="29"/>
      <c r="CM50" s="29"/>
      <c r="CN50" s="29"/>
      <c r="CV50" s="34"/>
      <c r="CW50" s="35"/>
      <c r="DS50" s="34"/>
    </row>
    <row r="51" spans="1:123" s="22" customFormat="1" ht="12" customHeight="1">
      <c r="A51" s="102">
        <v>13</v>
      </c>
      <c r="B51" s="103"/>
      <c r="C51" s="104"/>
      <c r="D51" s="35" t="s">
        <v>113</v>
      </c>
      <c r="U51" s="34"/>
      <c r="V51" s="35" t="s">
        <v>80</v>
      </c>
      <c r="AG51" s="22" t="s">
        <v>143</v>
      </c>
      <c r="AL51" s="34"/>
      <c r="AM51" s="37" t="s">
        <v>109</v>
      </c>
      <c r="AO51" s="34"/>
      <c r="AP51" s="35"/>
      <c r="AR51" s="34"/>
      <c r="AS51" s="35"/>
      <c r="BW51" s="34"/>
      <c r="BX51" s="35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V51" s="34"/>
      <c r="CW51" s="35"/>
      <c r="DS51" s="34"/>
    </row>
    <row r="52" spans="1:123" s="22" customFormat="1" ht="12" customHeight="1">
      <c r="A52" s="102">
        <v>14</v>
      </c>
      <c r="B52" s="103"/>
      <c r="C52" s="104"/>
      <c r="D52" s="35" t="s">
        <v>114</v>
      </c>
      <c r="U52" s="34"/>
      <c r="V52" s="35" t="s">
        <v>80</v>
      </c>
      <c r="AG52" s="22" t="s">
        <v>143</v>
      </c>
      <c r="AL52" s="34"/>
      <c r="AM52" s="37" t="s">
        <v>93</v>
      </c>
      <c r="AO52" s="34"/>
      <c r="AP52" s="35"/>
      <c r="AR52" s="34"/>
      <c r="AS52" s="35" t="s">
        <v>115</v>
      </c>
      <c r="BW52" s="34"/>
      <c r="BX52" s="35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V52" s="34"/>
      <c r="CW52" s="35"/>
      <c r="DS52" s="34"/>
    </row>
    <row r="53" spans="1:123" s="22" customFormat="1">
      <c r="A53" s="102">
        <v>15</v>
      </c>
      <c r="B53" s="103"/>
      <c r="C53" s="104"/>
      <c r="D53" s="35" t="s">
        <v>117</v>
      </c>
      <c r="U53" s="34"/>
      <c r="V53" s="35" t="s">
        <v>118</v>
      </c>
      <c r="AL53" s="34"/>
      <c r="AM53" s="35" t="s">
        <v>67</v>
      </c>
      <c r="AO53" s="34"/>
      <c r="AP53" s="35" t="s">
        <v>67</v>
      </c>
      <c r="AR53" s="34"/>
      <c r="AS53" s="35" t="s">
        <v>67</v>
      </c>
      <c r="BW53" s="34"/>
      <c r="BX53" s="35" t="s">
        <v>67</v>
      </c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V53" s="34"/>
      <c r="CW53" s="35" t="s">
        <v>119</v>
      </c>
      <c r="DS53" s="34"/>
    </row>
    <row r="54" spans="1:123" s="22" customFormat="1">
      <c r="A54" s="102"/>
      <c r="B54" s="103"/>
      <c r="C54" s="104"/>
      <c r="D54" s="35"/>
      <c r="U54" s="34"/>
      <c r="V54" s="35"/>
      <c r="AL54" s="34"/>
      <c r="AM54" s="35"/>
      <c r="AO54" s="34"/>
      <c r="AP54" s="35"/>
      <c r="AR54" s="34"/>
      <c r="AS54" s="35"/>
      <c r="BW54" s="34"/>
      <c r="BX54" s="35"/>
      <c r="CV54" s="34"/>
      <c r="CW54" s="35"/>
      <c r="DS54" s="34"/>
    </row>
    <row r="55" spans="1:123" s="22" customFormat="1">
      <c r="A55" s="102"/>
      <c r="B55" s="103"/>
      <c r="C55" s="104"/>
      <c r="D55" s="35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U55" s="34"/>
      <c r="V55" s="35"/>
      <c r="AL55" s="34"/>
      <c r="AM55" s="35"/>
      <c r="AO55" s="34"/>
      <c r="AP55" s="35"/>
      <c r="AR55" s="34"/>
      <c r="AS55" s="35"/>
      <c r="BW55" s="34"/>
      <c r="BX55" s="35"/>
      <c r="CV55" s="34"/>
      <c r="CW55" s="35"/>
      <c r="DS55" s="34"/>
    </row>
    <row r="56" spans="1:123" s="22" customFormat="1">
      <c r="A56" s="102"/>
      <c r="B56" s="103"/>
      <c r="C56" s="104"/>
      <c r="D56" s="35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U56" s="34"/>
      <c r="V56" s="35"/>
      <c r="AL56" s="34"/>
      <c r="AM56" s="35"/>
      <c r="AO56" s="34"/>
      <c r="AP56" s="35"/>
      <c r="AR56" s="34"/>
      <c r="AS56" s="35"/>
      <c r="BW56" s="34"/>
      <c r="BX56" s="35"/>
      <c r="CV56" s="34"/>
      <c r="CW56" s="35"/>
      <c r="DS56" s="34"/>
    </row>
    <row r="57" spans="1:123" s="22" customFormat="1">
      <c r="A57" s="102"/>
      <c r="B57" s="103"/>
      <c r="C57" s="104"/>
      <c r="D57" s="35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U57" s="34"/>
      <c r="V57" s="35"/>
      <c r="AL57" s="34"/>
      <c r="AM57" s="35"/>
      <c r="AO57" s="34"/>
      <c r="AP57" s="35"/>
      <c r="AR57" s="34"/>
      <c r="AS57" s="35"/>
      <c r="BW57" s="34"/>
      <c r="BX57" s="35"/>
      <c r="CV57" s="34"/>
      <c r="CW57" s="35"/>
      <c r="DS57" s="34"/>
    </row>
    <row r="58" spans="1:123" s="22" customFormat="1">
      <c r="A58" s="102"/>
      <c r="B58" s="103"/>
      <c r="C58" s="104"/>
      <c r="D58" s="35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U58" s="34"/>
      <c r="V58" s="35"/>
      <c r="AL58" s="34"/>
      <c r="AM58" s="35"/>
      <c r="AO58" s="34"/>
      <c r="AP58" s="35"/>
      <c r="AR58" s="34"/>
      <c r="AS58" s="35"/>
      <c r="BW58" s="34"/>
      <c r="BX58" s="35"/>
      <c r="CV58" s="34"/>
      <c r="CW58" s="35"/>
      <c r="DS58" s="34"/>
    </row>
    <row r="59" spans="1:123" s="22" customFormat="1">
      <c r="A59" s="102"/>
      <c r="B59" s="103"/>
      <c r="C59" s="104"/>
      <c r="D59" s="35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U59" s="34"/>
      <c r="V59" s="35"/>
      <c r="AL59" s="34"/>
      <c r="AM59" s="35"/>
      <c r="AO59" s="34"/>
      <c r="AP59" s="35"/>
      <c r="AR59" s="34"/>
      <c r="AS59" s="35"/>
      <c r="BW59" s="34"/>
      <c r="BX59" s="35"/>
      <c r="BY59" s="26"/>
      <c r="BZ59" s="26"/>
      <c r="CA59" s="26"/>
      <c r="CV59" s="34"/>
      <c r="CW59" s="35"/>
      <c r="DS59" s="34"/>
    </row>
    <row r="60" spans="1:123" s="22" customFormat="1">
      <c r="A60" s="102"/>
      <c r="B60" s="103"/>
      <c r="C60" s="104"/>
      <c r="D60" s="35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U60" s="34"/>
      <c r="V60" s="35"/>
      <c r="AL60" s="34"/>
      <c r="AM60" s="35"/>
      <c r="AO60" s="34"/>
      <c r="AP60" s="35"/>
      <c r="AR60" s="34"/>
      <c r="AS60" s="35"/>
      <c r="BW60" s="34"/>
      <c r="BX60" s="35"/>
      <c r="CV60" s="34"/>
      <c r="CW60" s="35"/>
      <c r="DS60" s="34"/>
    </row>
    <row r="61" spans="1:123" s="22" customFormat="1">
      <c r="A61" s="102"/>
      <c r="B61" s="103"/>
      <c r="C61" s="104"/>
      <c r="D61" s="35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U61" s="34"/>
      <c r="V61" s="35"/>
      <c r="AL61" s="34"/>
      <c r="AM61" s="35"/>
      <c r="AO61" s="34"/>
      <c r="AP61" s="35"/>
      <c r="AR61" s="34"/>
      <c r="AS61" s="35"/>
      <c r="BW61" s="34"/>
      <c r="BX61" s="35"/>
      <c r="CV61" s="34"/>
      <c r="CW61" s="35"/>
      <c r="DS61" s="34"/>
    </row>
    <row r="62" spans="1:123" s="22" customFormat="1">
      <c r="A62" s="102"/>
      <c r="B62" s="103"/>
      <c r="C62" s="104"/>
      <c r="D62" s="35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U62" s="34"/>
      <c r="V62" s="35"/>
      <c r="AL62" s="34"/>
      <c r="AM62" s="35"/>
      <c r="AO62" s="34"/>
      <c r="AP62" s="35"/>
      <c r="AR62" s="34"/>
      <c r="AS62" s="35"/>
      <c r="BW62" s="34"/>
      <c r="BX62" s="35"/>
      <c r="CV62" s="34"/>
      <c r="CW62" s="35"/>
      <c r="DS62" s="34"/>
    </row>
    <row r="63" spans="1:123" s="22" customFormat="1">
      <c r="A63" s="102"/>
      <c r="B63" s="103"/>
      <c r="C63" s="104"/>
      <c r="D63" s="35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U63" s="34"/>
      <c r="V63" s="35"/>
      <c r="AL63" s="34"/>
      <c r="AM63" s="35"/>
      <c r="AO63" s="34"/>
      <c r="AP63" s="35"/>
      <c r="AR63" s="34"/>
      <c r="AS63" s="35"/>
      <c r="BW63" s="34"/>
      <c r="BX63" s="35"/>
      <c r="CV63" s="34"/>
      <c r="CW63" s="35"/>
      <c r="DS63" s="34"/>
    </row>
    <row r="64" spans="1:123" s="22" customFormat="1">
      <c r="A64" s="105"/>
      <c r="B64" s="106"/>
      <c r="C64" s="107"/>
      <c r="D64" s="19"/>
      <c r="E64" s="20"/>
      <c r="F64" s="20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0"/>
      <c r="T64" s="20"/>
      <c r="U64" s="21"/>
      <c r="V64" s="19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1"/>
      <c r="AM64" s="19"/>
      <c r="AN64" s="20"/>
      <c r="AO64" s="21"/>
      <c r="AP64" s="19"/>
      <c r="AQ64" s="20"/>
      <c r="AR64" s="21"/>
      <c r="AS64" s="19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1"/>
      <c r="BX64" s="19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1"/>
      <c r="CW64" s="19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1"/>
    </row>
    <row r="65" spans="1:78" s="22" customFormat="1">
      <c r="A65" s="24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78" s="22" customFormat="1">
      <c r="A66" s="24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78" s="22" customFormat="1">
      <c r="A67" s="24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78" s="22" customFormat="1">
      <c r="A68" s="24"/>
      <c r="G68" s="30"/>
    </row>
    <row r="69" spans="1:78" s="22" customFormat="1">
      <c r="A69" s="24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78" s="22" customFormat="1">
      <c r="A70" s="2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78" s="22" customFormat="1">
      <c r="A71" s="2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78" s="22" customFormat="1">
      <c r="A72" s="24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78" s="22" customFormat="1">
      <c r="A73" s="24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</row>
    <row r="74" spans="1:78" s="22" customFormat="1">
      <c r="A74" s="24"/>
    </row>
    <row r="75" spans="1:78" s="22" customFormat="1">
      <c r="A75" s="24"/>
    </row>
    <row r="76" spans="1:78" s="22" customFormat="1">
      <c r="A76" s="24"/>
    </row>
    <row r="77" spans="1:78" s="22" customFormat="1">
      <c r="A77" s="24"/>
    </row>
    <row r="78" spans="1:78" s="22" customFormat="1">
      <c r="A78" s="24"/>
    </row>
    <row r="79" spans="1:78" s="22" customFormat="1">
      <c r="A79" s="24"/>
    </row>
    <row r="80" spans="1:78" s="22" customFormat="1">
      <c r="A80" s="24"/>
    </row>
    <row r="81" spans="1:78" s="22" customFormat="1">
      <c r="A81" s="24"/>
    </row>
    <row r="82" spans="1:78" s="22" customFormat="1">
      <c r="A82" s="24"/>
    </row>
    <row r="83" spans="1:78" s="22" customFormat="1">
      <c r="A83" s="24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</row>
    <row r="84" spans="1:78" s="22" customFormat="1" ht="12" customHeight="1">
      <c r="A84" s="24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</row>
    <row r="85" spans="1:78" s="22" customFormat="1">
      <c r="A85" s="24"/>
      <c r="X85" s="25"/>
      <c r="Y85" s="25"/>
      <c r="Z85" s="25"/>
      <c r="AA85" s="25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s="22" customFormat="1">
      <c r="A86" s="24"/>
      <c r="X86" s="25"/>
      <c r="Y86" s="25"/>
      <c r="Z86" s="25"/>
      <c r="AA86" s="25"/>
    </row>
    <row r="87" spans="1:78" s="22" customFormat="1">
      <c r="A87" s="24"/>
      <c r="X87" s="25"/>
      <c r="Y87" s="25"/>
      <c r="Z87" s="25"/>
      <c r="AA87" s="25"/>
    </row>
    <row r="88" spans="1:78" s="22" customFormat="1">
      <c r="A88" s="24"/>
      <c r="X88" s="25"/>
      <c r="Y88" s="25"/>
      <c r="Z88" s="25"/>
      <c r="AA88" s="25"/>
    </row>
    <row r="89" spans="1:78" s="22" customFormat="1">
      <c r="A89" s="24"/>
      <c r="X89" s="25"/>
      <c r="Y89" s="25"/>
      <c r="Z89" s="25"/>
      <c r="AA89" s="25"/>
    </row>
    <row r="90" spans="1:78" s="22" customFormat="1">
      <c r="A90" s="24"/>
      <c r="X90" s="25"/>
      <c r="Y90" s="25"/>
      <c r="Z90" s="25"/>
      <c r="AA90" s="25"/>
    </row>
    <row r="91" spans="1:78" s="22" customFormat="1">
      <c r="A91" s="24"/>
      <c r="X91" s="25"/>
      <c r="Y91" s="25"/>
      <c r="Z91" s="25"/>
      <c r="AA91" s="25"/>
    </row>
    <row r="92" spans="1:78" s="22" customFormat="1">
      <c r="A92" s="24"/>
      <c r="X92" s="25"/>
      <c r="Y92" s="25"/>
      <c r="Z92" s="25"/>
      <c r="AA92" s="25"/>
    </row>
    <row r="93" spans="1:78" s="22" customFormat="1">
      <c r="A93" s="24"/>
      <c r="X93" s="25"/>
      <c r="Y93" s="25"/>
      <c r="Z93" s="25"/>
      <c r="AA93" s="25"/>
    </row>
  </sheetData>
  <mergeCells count="57">
    <mergeCell ref="Z24:AU24"/>
    <mergeCell ref="Z10:AU10"/>
    <mergeCell ref="AH14:AK14"/>
    <mergeCell ref="AP14:AS14"/>
    <mergeCell ref="AM17:AN17"/>
    <mergeCell ref="AM19:AN19"/>
    <mergeCell ref="DJ1:DS1"/>
    <mergeCell ref="A1:J1"/>
    <mergeCell ref="K1:T1"/>
    <mergeCell ref="U1:CO4"/>
    <mergeCell ref="CP2:CY4"/>
    <mergeCell ref="CZ2:DI4"/>
    <mergeCell ref="CP1:CY1"/>
    <mergeCell ref="CZ1:DI1"/>
    <mergeCell ref="DJ2:DS4"/>
    <mergeCell ref="CE5:DS5"/>
    <mergeCell ref="CE6:DS6"/>
    <mergeCell ref="BU5:CD5"/>
    <mergeCell ref="A2:J4"/>
    <mergeCell ref="K2:T4"/>
    <mergeCell ref="A5:J5"/>
    <mergeCell ref="K5:BT5"/>
    <mergeCell ref="A6:J6"/>
    <mergeCell ref="K6:BT6"/>
    <mergeCell ref="BU6:CD6"/>
    <mergeCell ref="A39:C39"/>
    <mergeCell ref="A40:C40"/>
    <mergeCell ref="A37:C37"/>
    <mergeCell ref="A38:C38"/>
    <mergeCell ref="A35:C35"/>
    <mergeCell ref="A36:C36"/>
    <mergeCell ref="A43:C43"/>
    <mergeCell ref="A44:C44"/>
    <mergeCell ref="A45:C45"/>
    <mergeCell ref="A41:C41"/>
    <mergeCell ref="A42:C42"/>
    <mergeCell ref="A52:C52"/>
    <mergeCell ref="A48:C48"/>
    <mergeCell ref="A50:C50"/>
    <mergeCell ref="A46:C46"/>
    <mergeCell ref="A47:C47"/>
    <mergeCell ref="A33:C33"/>
    <mergeCell ref="A34:C34"/>
    <mergeCell ref="A63:C63"/>
    <mergeCell ref="A64:C64"/>
    <mergeCell ref="A61:C61"/>
    <mergeCell ref="A62:C62"/>
    <mergeCell ref="A60:C60"/>
    <mergeCell ref="A58:C58"/>
    <mergeCell ref="A59:C59"/>
    <mergeCell ref="A56:C56"/>
    <mergeCell ref="A57:C57"/>
    <mergeCell ref="A55:C55"/>
    <mergeCell ref="A54:C54"/>
    <mergeCell ref="A53:C53"/>
    <mergeCell ref="A49:C49"/>
    <mergeCell ref="A51:C51"/>
  </mergeCells>
  <phoneticPr fontId="1"/>
  <dataValidations count="6">
    <dataValidation type="list" allowBlank="1" showInputMessage="1" showErrorMessage="1" sqref="AB85:AC93" xr:uid="{810E9A9E-FB5C-4D0B-A793-01A8A094514A}">
      <formula1>"○"</formula1>
    </dataValidation>
    <dataValidation type="list" allowBlank="1" showInputMessage="1" showErrorMessage="1" sqref="T85:U93" xr:uid="{142CD16C-4011-4021-8ABA-390C0CE5AFB4}">
      <formula1>"I,O,B"</formula1>
    </dataValidation>
    <dataValidation type="list" allowBlank="1" showInputMessage="1" showErrorMessage="1" sqref="V90:W91" xr:uid="{50A0DACA-FFF9-4FAF-99A6-6086629B6945}">
      <formula1>"A,P,S,O,G,B,Y"</formula1>
    </dataValidation>
    <dataValidation type="list" allowBlank="1" showInputMessage="1" showErrorMessage="1" sqref="V85:W89 V92:W93" xr:uid="{8FB466BD-A41E-46FD-B29D-14BA4C8B91D7}">
      <formula1>"A,P,S,O,G,B"</formula1>
    </dataValidation>
    <dataValidation type="list" allowBlank="1" showInputMessage="1" showErrorMessage="1" sqref="AH14" xr:uid="{184BB2DF-2A40-40A5-BE88-629A855026AD}">
      <formula1>"1,2,3,4,5,6,7,8,9,10,11,12"</formula1>
    </dataValidation>
    <dataValidation type="list" allowBlank="1" showInputMessage="1" showErrorMessage="1" sqref="AP14:AS14" xr:uid="{2CAC3194-732C-46EC-8167-30658B713CCB}">
      <formula1>"1,2,3,4,5,6,7,8,9,10,11,12,13,14,15,16,17,18,19,20,21,22,23,24,25,26,27,28,29,30,31"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4D72-72C0-4754-B9B4-9E7EC2DF03DA}">
  <dimension ref="A1:M56"/>
  <sheetViews>
    <sheetView topLeftCell="C1" workbookViewId="0">
      <selection activeCell="K19" sqref="K19"/>
    </sheetView>
  </sheetViews>
  <sheetFormatPr defaultColWidth="8" defaultRowHeight="12"/>
  <cols>
    <col min="1" max="1" width="5.296875" style="22" customWidth="1"/>
    <col min="2" max="2" width="21.19921875" style="22" bestFit="1" customWidth="1"/>
    <col min="3" max="9" width="7.09765625" style="22" bestFit="1" customWidth="1"/>
    <col min="10" max="10" width="14" style="22" customWidth="1"/>
    <col min="11" max="11" width="14.69921875" style="22" customWidth="1"/>
    <col min="12" max="12" width="13.19921875" style="22" customWidth="1"/>
    <col min="13" max="13" width="17.59765625" style="22" customWidth="1"/>
    <col min="14" max="16384" width="8" style="22"/>
  </cols>
  <sheetData>
    <row r="1" spans="1:13">
      <c r="A1" s="149" t="s">
        <v>120</v>
      </c>
      <c r="B1" s="150"/>
      <c r="C1" s="69"/>
      <c r="D1" s="69"/>
      <c r="E1" s="69"/>
      <c r="F1" s="69"/>
      <c r="G1" s="69"/>
      <c r="H1" s="69"/>
      <c r="I1" s="71"/>
      <c r="J1" s="51" t="s">
        <v>121</v>
      </c>
      <c r="K1" s="51" t="s">
        <v>122</v>
      </c>
      <c r="L1" s="51" t="s">
        <v>123</v>
      </c>
      <c r="M1" s="52"/>
    </row>
    <row r="2" spans="1:13">
      <c r="A2" s="151"/>
      <c r="B2" s="152"/>
      <c r="C2" s="70"/>
      <c r="D2" s="70"/>
      <c r="E2" s="70"/>
      <c r="F2" s="70"/>
      <c r="G2" s="70"/>
      <c r="H2" s="70"/>
      <c r="I2" s="72"/>
      <c r="J2" s="53" t="s">
        <v>124</v>
      </c>
      <c r="K2" s="53">
        <v>45229</v>
      </c>
      <c r="L2" s="53"/>
      <c r="M2" s="53"/>
    </row>
    <row r="3" spans="1:13">
      <c r="A3" s="153" t="s">
        <v>125</v>
      </c>
      <c r="B3" s="153"/>
      <c r="C3" s="54" t="s">
        <v>139</v>
      </c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3">
      <c r="A4" s="154" t="s">
        <v>126</v>
      </c>
      <c r="B4" s="154"/>
      <c r="C4" s="54"/>
      <c r="D4" s="55"/>
      <c r="E4" s="55"/>
      <c r="F4" s="55"/>
      <c r="G4" s="55"/>
      <c r="H4" s="54"/>
      <c r="I4" s="57"/>
      <c r="J4" s="58"/>
      <c r="K4" s="56"/>
      <c r="L4" s="55"/>
      <c r="M4" s="56"/>
    </row>
    <row r="5" spans="1:13">
      <c r="A5" s="153" t="s">
        <v>138</v>
      </c>
      <c r="B5" s="153"/>
      <c r="C5" s="155" t="s">
        <v>140</v>
      </c>
      <c r="D5" s="156"/>
      <c r="E5" s="156"/>
      <c r="F5" s="156"/>
      <c r="G5" s="157"/>
      <c r="H5" s="54"/>
      <c r="I5" s="59"/>
      <c r="J5" s="60"/>
      <c r="K5" s="56"/>
      <c r="L5" s="55"/>
      <c r="M5" s="56"/>
    </row>
    <row r="6" spans="1:13" ht="24" customHeight="1">
      <c r="A6" s="64" t="s">
        <v>127</v>
      </c>
      <c r="B6" s="64" t="s">
        <v>68</v>
      </c>
      <c r="C6" s="65" t="s">
        <v>154</v>
      </c>
      <c r="D6" s="65" t="s">
        <v>128</v>
      </c>
      <c r="E6" s="64" t="s">
        <v>129</v>
      </c>
      <c r="F6" s="65" t="s">
        <v>130</v>
      </c>
      <c r="G6" s="65" t="s">
        <v>131</v>
      </c>
      <c r="H6" s="65" t="s">
        <v>132</v>
      </c>
      <c r="I6" s="65" t="s">
        <v>133</v>
      </c>
      <c r="J6" s="64" t="s">
        <v>134</v>
      </c>
      <c r="K6" s="66" t="s">
        <v>135</v>
      </c>
      <c r="L6" s="67"/>
      <c r="M6" s="68"/>
    </row>
    <row r="7" spans="1:13">
      <c r="A7" s="61">
        <f>ROW()-6</f>
        <v>1</v>
      </c>
      <c r="B7" s="62" t="s">
        <v>141</v>
      </c>
      <c r="C7" s="63">
        <v>8</v>
      </c>
      <c r="D7" s="61"/>
      <c r="E7" s="61" t="s">
        <v>145</v>
      </c>
      <c r="F7" s="61"/>
      <c r="G7" s="63">
        <v>8</v>
      </c>
      <c r="H7" s="61">
        <v>1</v>
      </c>
      <c r="I7" s="63">
        <f t="shared" ref="I7:I14" si="0">H7+G7-1</f>
        <v>8</v>
      </c>
      <c r="J7" s="61" t="s">
        <v>136</v>
      </c>
      <c r="K7" s="54" t="s">
        <v>147</v>
      </c>
      <c r="L7" s="55"/>
      <c r="M7" s="56"/>
    </row>
    <row r="8" spans="1:13">
      <c r="A8" s="61">
        <f t="shared" ref="A8:A14" si="1">ROW()-6</f>
        <v>2</v>
      </c>
      <c r="B8" s="62" t="s">
        <v>142</v>
      </c>
      <c r="C8" s="63">
        <v>6</v>
      </c>
      <c r="D8" s="61"/>
      <c r="E8" s="61" t="s">
        <v>146</v>
      </c>
      <c r="F8" s="61"/>
      <c r="G8" s="63">
        <v>6</v>
      </c>
      <c r="H8" s="63">
        <f t="shared" ref="H8:H14" si="2">I7+1</f>
        <v>9</v>
      </c>
      <c r="I8" s="63">
        <f t="shared" si="0"/>
        <v>14</v>
      </c>
      <c r="J8" s="61" t="s">
        <v>136</v>
      </c>
      <c r="K8" s="54" t="s">
        <v>148</v>
      </c>
      <c r="L8" s="55"/>
      <c r="M8" s="56"/>
    </row>
    <row r="9" spans="1:13">
      <c r="A9" s="61">
        <f t="shared" si="1"/>
        <v>3</v>
      </c>
      <c r="B9" s="62" t="s">
        <v>149</v>
      </c>
      <c r="C9" s="63">
        <v>6</v>
      </c>
      <c r="D9" s="61"/>
      <c r="E9" s="61" t="s">
        <v>144</v>
      </c>
      <c r="F9" s="61"/>
      <c r="G9" s="63">
        <v>6</v>
      </c>
      <c r="H9" s="63">
        <f t="shared" si="2"/>
        <v>15</v>
      </c>
      <c r="I9" s="63">
        <f t="shared" si="0"/>
        <v>20</v>
      </c>
      <c r="J9" s="61" t="s">
        <v>136</v>
      </c>
      <c r="K9" s="54" t="s">
        <v>15</v>
      </c>
      <c r="L9" s="55"/>
      <c r="M9" s="56"/>
    </row>
    <row r="10" spans="1:13" ht="12.6" customHeight="1">
      <c r="A10" s="61">
        <f t="shared" si="1"/>
        <v>4</v>
      </c>
      <c r="B10" s="62" t="s">
        <v>155</v>
      </c>
      <c r="C10" s="63">
        <v>8</v>
      </c>
      <c r="D10" s="61"/>
      <c r="E10" s="61" t="s">
        <v>145</v>
      </c>
      <c r="F10" s="61"/>
      <c r="G10" s="63">
        <v>8</v>
      </c>
      <c r="H10" s="63">
        <f t="shared" si="2"/>
        <v>21</v>
      </c>
      <c r="I10" s="63">
        <f t="shared" si="0"/>
        <v>28</v>
      </c>
      <c r="J10" s="61" t="s">
        <v>136</v>
      </c>
      <c r="K10" s="54" t="s">
        <v>71</v>
      </c>
      <c r="L10" s="55"/>
      <c r="M10" s="56"/>
    </row>
    <row r="11" spans="1:13" ht="12.6" customHeight="1">
      <c r="A11" s="61">
        <f t="shared" si="1"/>
        <v>5</v>
      </c>
      <c r="B11" s="62" t="s">
        <v>156</v>
      </c>
      <c r="C11" s="63">
        <v>3</v>
      </c>
      <c r="D11" s="61"/>
      <c r="E11" s="61" t="s">
        <v>143</v>
      </c>
      <c r="F11" s="61"/>
      <c r="G11" s="63">
        <v>3</v>
      </c>
      <c r="H11" s="63">
        <f t="shared" si="2"/>
        <v>29</v>
      </c>
      <c r="I11" s="63">
        <f t="shared" si="0"/>
        <v>31</v>
      </c>
      <c r="J11" s="61" t="s">
        <v>136</v>
      </c>
      <c r="K11" s="54" t="s">
        <v>158</v>
      </c>
      <c r="L11" s="55"/>
      <c r="M11" s="56"/>
    </row>
    <row r="12" spans="1:13">
      <c r="A12" s="61">
        <f t="shared" si="1"/>
        <v>6</v>
      </c>
      <c r="B12" s="62" t="s">
        <v>157</v>
      </c>
      <c r="C12" s="63">
        <v>2</v>
      </c>
      <c r="D12" s="61"/>
      <c r="E12" s="61" t="s">
        <v>143</v>
      </c>
      <c r="F12" s="61"/>
      <c r="G12" s="63">
        <v>2</v>
      </c>
      <c r="H12" s="63">
        <f t="shared" si="2"/>
        <v>32</v>
      </c>
      <c r="I12" s="63">
        <f t="shared" si="0"/>
        <v>33</v>
      </c>
      <c r="J12" s="61" t="s">
        <v>136</v>
      </c>
      <c r="K12" s="54" t="s">
        <v>159</v>
      </c>
      <c r="L12" s="55"/>
      <c r="M12" s="56"/>
    </row>
    <row r="13" spans="1:13">
      <c r="A13" s="61">
        <f t="shared" si="1"/>
        <v>7</v>
      </c>
      <c r="B13" s="62" t="s">
        <v>160</v>
      </c>
      <c r="C13" s="63">
        <v>3</v>
      </c>
      <c r="D13" s="61"/>
      <c r="E13" s="61" t="s">
        <v>143</v>
      </c>
      <c r="F13" s="61"/>
      <c r="G13" s="63">
        <v>3</v>
      </c>
      <c r="H13" s="63">
        <f t="shared" si="2"/>
        <v>34</v>
      </c>
      <c r="I13" s="63">
        <f t="shared" si="0"/>
        <v>36</v>
      </c>
      <c r="J13" s="61" t="s">
        <v>136</v>
      </c>
      <c r="K13" s="54" t="s">
        <v>162</v>
      </c>
      <c r="L13" s="55"/>
      <c r="M13" s="56"/>
    </row>
    <row r="14" spans="1:13">
      <c r="A14" s="61">
        <f t="shared" si="1"/>
        <v>8</v>
      </c>
      <c r="B14" s="62" t="s">
        <v>161</v>
      </c>
      <c r="C14" s="63">
        <v>2</v>
      </c>
      <c r="D14" s="61"/>
      <c r="E14" s="61" t="s">
        <v>143</v>
      </c>
      <c r="F14" s="61"/>
      <c r="G14" s="63">
        <v>2</v>
      </c>
      <c r="H14" s="63">
        <f t="shared" si="2"/>
        <v>37</v>
      </c>
      <c r="I14" s="63">
        <f t="shared" si="0"/>
        <v>38</v>
      </c>
      <c r="J14" s="61" t="s">
        <v>136</v>
      </c>
      <c r="K14" s="54" t="s">
        <v>163</v>
      </c>
      <c r="L14" s="55"/>
      <c r="M14" s="56"/>
    </row>
    <row r="15" spans="1:13">
      <c r="A15" s="61">
        <v>9</v>
      </c>
      <c r="B15" s="62" t="s">
        <v>183</v>
      </c>
      <c r="C15" s="63">
        <v>1</v>
      </c>
      <c r="D15" s="61"/>
      <c r="E15" s="61" t="s">
        <v>144</v>
      </c>
      <c r="F15" s="61"/>
      <c r="G15" s="63">
        <v>1</v>
      </c>
      <c r="H15" s="63">
        <f t="shared" ref="H15:H18" si="3">I14+1</f>
        <v>39</v>
      </c>
      <c r="I15" s="63">
        <f t="shared" ref="I15:I18" si="4">H15+G15-1</f>
        <v>39</v>
      </c>
      <c r="J15" s="61" t="s">
        <v>136</v>
      </c>
      <c r="K15" s="54" t="s">
        <v>187</v>
      </c>
      <c r="L15" s="55" t="s">
        <v>191</v>
      </c>
      <c r="M15" s="56"/>
    </row>
    <row r="16" spans="1:13">
      <c r="A16" s="61">
        <v>10</v>
      </c>
      <c r="B16" s="62" t="s">
        <v>184</v>
      </c>
      <c r="C16" s="63">
        <v>1</v>
      </c>
      <c r="D16" s="61"/>
      <c r="E16" s="61" t="s">
        <v>144</v>
      </c>
      <c r="F16" s="61"/>
      <c r="G16" s="63">
        <v>1</v>
      </c>
      <c r="H16" s="63">
        <f t="shared" si="3"/>
        <v>40</v>
      </c>
      <c r="I16" s="63">
        <f t="shared" si="4"/>
        <v>40</v>
      </c>
      <c r="J16" s="61" t="s">
        <v>136</v>
      </c>
      <c r="K16" s="54" t="s">
        <v>188</v>
      </c>
      <c r="L16" s="55" t="s">
        <v>191</v>
      </c>
      <c r="M16" s="56"/>
    </row>
    <row r="17" spans="1:13">
      <c r="A17" s="61">
        <v>11</v>
      </c>
      <c r="B17" s="62" t="s">
        <v>185</v>
      </c>
      <c r="C17" s="63">
        <v>1</v>
      </c>
      <c r="D17" s="61"/>
      <c r="E17" s="61" t="s">
        <v>144</v>
      </c>
      <c r="F17" s="61"/>
      <c r="G17" s="63">
        <v>1</v>
      </c>
      <c r="H17" s="63">
        <f t="shared" si="3"/>
        <v>41</v>
      </c>
      <c r="I17" s="63">
        <f t="shared" si="4"/>
        <v>41</v>
      </c>
      <c r="J17" s="61" t="s">
        <v>136</v>
      </c>
      <c r="K17" s="54" t="s">
        <v>189</v>
      </c>
      <c r="L17" s="55" t="s">
        <v>191</v>
      </c>
      <c r="M17" s="56"/>
    </row>
    <row r="18" spans="1:13">
      <c r="A18" s="61">
        <v>12</v>
      </c>
      <c r="B18" s="62" t="s">
        <v>186</v>
      </c>
      <c r="C18" s="63">
        <v>1</v>
      </c>
      <c r="D18" s="61"/>
      <c r="E18" s="61" t="s">
        <v>145</v>
      </c>
      <c r="F18" s="61"/>
      <c r="G18" s="63">
        <v>1</v>
      </c>
      <c r="H18" s="63">
        <f t="shared" si="3"/>
        <v>42</v>
      </c>
      <c r="I18" s="63">
        <f t="shared" si="4"/>
        <v>42</v>
      </c>
      <c r="J18" s="61" t="s">
        <v>136</v>
      </c>
      <c r="K18" s="54" t="s">
        <v>190</v>
      </c>
      <c r="L18" s="55" t="s">
        <v>191</v>
      </c>
      <c r="M18" s="56"/>
    </row>
    <row r="19" spans="1:13">
      <c r="A19" s="61"/>
      <c r="B19" s="62"/>
      <c r="C19" s="63"/>
      <c r="D19" s="61"/>
      <c r="E19" s="61"/>
      <c r="F19" s="61"/>
      <c r="G19" s="63"/>
      <c r="H19" s="63"/>
      <c r="I19" s="63"/>
      <c r="J19" s="61"/>
      <c r="K19" s="54"/>
      <c r="L19" s="55"/>
      <c r="M19" s="56"/>
    </row>
    <row r="20" spans="1:13">
      <c r="A20" s="61"/>
      <c r="B20" s="62"/>
      <c r="C20" s="63"/>
      <c r="D20" s="61"/>
      <c r="E20" s="61"/>
      <c r="F20" s="61"/>
      <c r="G20" s="63"/>
      <c r="H20" s="63"/>
      <c r="I20" s="63"/>
      <c r="J20" s="61"/>
      <c r="K20" s="54"/>
      <c r="L20" s="55"/>
      <c r="M20" s="56"/>
    </row>
    <row r="21" spans="1:13">
      <c r="A21" s="61"/>
      <c r="B21" s="62"/>
      <c r="C21" s="63"/>
      <c r="D21" s="61"/>
      <c r="E21" s="61"/>
      <c r="F21" s="61"/>
      <c r="G21" s="63"/>
      <c r="H21" s="63"/>
      <c r="I21" s="63"/>
      <c r="J21" s="61"/>
      <c r="K21" s="54"/>
      <c r="L21" s="55"/>
      <c r="M21" s="56"/>
    </row>
    <row r="22" spans="1:13">
      <c r="A22" s="61"/>
      <c r="B22" s="62"/>
      <c r="C22" s="63"/>
      <c r="D22" s="61"/>
      <c r="E22" s="61"/>
      <c r="F22" s="61"/>
      <c r="G22" s="63"/>
      <c r="H22" s="63"/>
      <c r="I22" s="63"/>
      <c r="J22" s="61"/>
      <c r="K22" s="54"/>
      <c r="L22" s="55"/>
      <c r="M22" s="56"/>
    </row>
    <row r="23" spans="1:13">
      <c r="A23" s="61"/>
      <c r="B23" s="62"/>
      <c r="C23" s="63"/>
      <c r="D23" s="61"/>
      <c r="E23" s="61"/>
      <c r="F23" s="61"/>
      <c r="G23" s="63"/>
      <c r="H23" s="63"/>
      <c r="I23" s="63"/>
      <c r="J23" s="61"/>
      <c r="K23" s="54"/>
      <c r="L23" s="55"/>
      <c r="M23" s="56"/>
    </row>
    <row r="24" spans="1:13">
      <c r="A24" s="61"/>
      <c r="B24" s="62"/>
      <c r="C24" s="63"/>
      <c r="D24" s="61"/>
      <c r="E24" s="61"/>
      <c r="F24" s="61"/>
      <c r="G24" s="63"/>
      <c r="H24" s="63"/>
      <c r="I24" s="63"/>
      <c r="J24" s="61"/>
      <c r="K24" s="54"/>
      <c r="L24" s="55"/>
      <c r="M24" s="56"/>
    </row>
    <row r="25" spans="1:13">
      <c r="A25" s="61"/>
      <c r="B25" s="62"/>
      <c r="C25" s="63"/>
      <c r="D25" s="61"/>
      <c r="E25" s="61"/>
      <c r="F25" s="61"/>
      <c r="G25" s="63"/>
      <c r="H25" s="63"/>
      <c r="I25" s="63"/>
      <c r="J25" s="61"/>
      <c r="K25" s="54"/>
      <c r="L25" s="55"/>
      <c r="M25" s="56"/>
    </row>
    <row r="26" spans="1:13">
      <c r="A26" s="61"/>
      <c r="B26" s="62"/>
      <c r="C26" s="63"/>
      <c r="D26" s="61"/>
      <c r="E26" s="61"/>
      <c r="F26" s="61"/>
      <c r="G26" s="63"/>
      <c r="H26" s="63"/>
      <c r="I26" s="63"/>
      <c r="J26" s="61"/>
      <c r="K26" s="54"/>
      <c r="L26" s="55"/>
      <c r="M26" s="56"/>
    </row>
    <row r="27" spans="1:13">
      <c r="A27" s="61"/>
      <c r="B27" s="62"/>
      <c r="C27" s="63"/>
      <c r="D27" s="61"/>
      <c r="E27" s="61"/>
      <c r="F27" s="61"/>
      <c r="G27" s="63"/>
      <c r="H27" s="63"/>
      <c r="I27" s="63"/>
      <c r="J27" s="61"/>
      <c r="K27" s="54"/>
      <c r="L27" s="55"/>
      <c r="M27" s="56"/>
    </row>
    <row r="28" spans="1:13">
      <c r="A28" s="61"/>
      <c r="B28" s="62"/>
      <c r="C28" s="63"/>
      <c r="D28" s="61"/>
      <c r="E28" s="61"/>
      <c r="F28" s="61"/>
      <c r="G28" s="63"/>
      <c r="H28" s="63"/>
      <c r="I28" s="63"/>
      <c r="J28" s="61"/>
      <c r="K28" s="54"/>
      <c r="L28" s="55"/>
      <c r="M28" s="56"/>
    </row>
    <row r="29" spans="1:13">
      <c r="A29" s="61"/>
      <c r="B29" s="62"/>
      <c r="C29" s="63"/>
      <c r="D29" s="61"/>
      <c r="E29" s="61"/>
      <c r="F29" s="61"/>
      <c r="G29" s="63"/>
      <c r="H29" s="63"/>
      <c r="I29" s="63"/>
      <c r="J29" s="61"/>
      <c r="K29" s="54"/>
      <c r="L29" s="55"/>
      <c r="M29" s="56"/>
    </row>
    <row r="30" spans="1:13">
      <c r="A30" s="61"/>
      <c r="B30" s="62"/>
      <c r="C30" s="63"/>
      <c r="D30" s="61"/>
      <c r="E30" s="61"/>
      <c r="F30" s="61"/>
      <c r="G30" s="63"/>
      <c r="H30" s="63"/>
      <c r="I30" s="63"/>
      <c r="J30" s="61"/>
      <c r="K30" s="54"/>
      <c r="L30" s="55"/>
      <c r="M30" s="56"/>
    </row>
    <row r="31" spans="1:13">
      <c r="A31" s="61"/>
      <c r="B31" s="62"/>
      <c r="C31" s="63"/>
      <c r="D31" s="61"/>
      <c r="E31" s="61"/>
      <c r="F31" s="61"/>
      <c r="G31" s="63"/>
      <c r="H31" s="63"/>
      <c r="I31" s="63"/>
      <c r="J31" s="61"/>
      <c r="K31" s="54"/>
      <c r="L31" s="55"/>
      <c r="M31" s="56"/>
    </row>
    <row r="32" spans="1:13">
      <c r="A32" s="61"/>
      <c r="B32" s="62"/>
      <c r="C32" s="63"/>
      <c r="D32" s="61"/>
      <c r="E32" s="61"/>
      <c r="F32" s="61"/>
      <c r="G32" s="63"/>
      <c r="H32" s="63"/>
      <c r="I32" s="63"/>
      <c r="J32" s="61"/>
      <c r="K32" s="54"/>
      <c r="L32" s="55"/>
      <c r="M32" s="56"/>
    </row>
    <row r="33" spans="1:13">
      <c r="A33" s="61"/>
      <c r="B33" s="62"/>
      <c r="C33" s="63"/>
      <c r="D33" s="61"/>
      <c r="E33" s="61"/>
      <c r="F33" s="61"/>
      <c r="G33" s="63"/>
      <c r="H33" s="63"/>
      <c r="I33" s="63"/>
      <c r="J33" s="61"/>
      <c r="K33" s="54"/>
      <c r="L33" s="55"/>
      <c r="M33" s="56"/>
    </row>
    <row r="34" spans="1:13">
      <c r="A34" s="61"/>
      <c r="B34" s="62"/>
      <c r="C34" s="63"/>
      <c r="D34" s="61"/>
      <c r="E34" s="61"/>
      <c r="F34" s="61"/>
      <c r="G34" s="63"/>
      <c r="H34" s="63"/>
      <c r="I34" s="63"/>
      <c r="J34" s="61"/>
      <c r="K34" s="54"/>
      <c r="L34" s="55"/>
      <c r="M34" s="56"/>
    </row>
    <row r="35" spans="1:13">
      <c r="A35" s="61"/>
      <c r="B35" s="62"/>
      <c r="C35" s="63"/>
      <c r="D35" s="61"/>
      <c r="E35" s="61"/>
      <c r="F35" s="61"/>
      <c r="G35" s="63"/>
      <c r="H35" s="63"/>
      <c r="I35" s="63"/>
      <c r="J35" s="61"/>
      <c r="K35" s="54"/>
      <c r="L35" s="55"/>
      <c r="M35" s="56"/>
    </row>
    <row r="36" spans="1:13">
      <c r="A36" s="61"/>
      <c r="B36" s="62"/>
      <c r="C36" s="63"/>
      <c r="D36" s="61"/>
      <c r="E36" s="61"/>
      <c r="F36" s="61"/>
      <c r="G36" s="63"/>
      <c r="H36" s="63"/>
      <c r="I36" s="63"/>
      <c r="J36" s="61"/>
      <c r="K36" s="54"/>
      <c r="L36" s="55"/>
      <c r="M36" s="56"/>
    </row>
    <row r="37" spans="1:13">
      <c r="A37" s="61"/>
      <c r="B37" s="62"/>
      <c r="C37" s="63"/>
      <c r="D37" s="61"/>
      <c r="E37" s="61"/>
      <c r="F37" s="61"/>
      <c r="G37" s="63"/>
      <c r="H37" s="63"/>
      <c r="I37" s="63"/>
      <c r="J37" s="61"/>
      <c r="K37" s="54"/>
      <c r="L37" s="55"/>
      <c r="M37" s="56"/>
    </row>
    <row r="38" spans="1:13">
      <c r="A38" s="61"/>
      <c r="B38" s="62"/>
      <c r="C38" s="63"/>
      <c r="D38" s="61"/>
      <c r="E38" s="61"/>
      <c r="F38" s="61"/>
      <c r="G38" s="63"/>
      <c r="H38" s="63"/>
      <c r="I38" s="63"/>
      <c r="J38" s="61"/>
      <c r="K38" s="54"/>
      <c r="L38" s="55"/>
      <c r="M38" s="56"/>
    </row>
    <row r="39" spans="1:13">
      <c r="A39" s="61"/>
      <c r="B39" s="62"/>
      <c r="C39" s="63"/>
      <c r="D39" s="61"/>
      <c r="E39" s="61"/>
      <c r="F39" s="61"/>
      <c r="G39" s="63"/>
      <c r="H39" s="63"/>
      <c r="I39" s="63"/>
      <c r="J39" s="61"/>
      <c r="K39" s="54"/>
      <c r="L39" s="55"/>
      <c r="M39" s="56"/>
    </row>
    <row r="40" spans="1:13">
      <c r="A40" s="61"/>
      <c r="B40" s="62"/>
      <c r="C40" s="63"/>
      <c r="D40" s="61"/>
      <c r="E40" s="61"/>
      <c r="F40" s="61"/>
      <c r="G40" s="63"/>
      <c r="H40" s="63"/>
      <c r="I40" s="63"/>
      <c r="J40" s="61"/>
      <c r="K40" s="54"/>
      <c r="L40" s="55"/>
      <c r="M40" s="56"/>
    </row>
    <row r="41" spans="1:13">
      <c r="A41" s="61"/>
      <c r="B41" s="62"/>
      <c r="C41" s="63"/>
      <c r="D41" s="61"/>
      <c r="E41" s="61"/>
      <c r="F41" s="61"/>
      <c r="G41" s="63"/>
      <c r="H41" s="63"/>
      <c r="I41" s="63"/>
      <c r="J41" s="61"/>
      <c r="K41" s="54"/>
      <c r="L41" s="55"/>
      <c r="M41" s="56"/>
    </row>
    <row r="42" spans="1:13">
      <c r="A42" s="61"/>
      <c r="B42" s="62"/>
      <c r="C42" s="63"/>
      <c r="D42" s="61"/>
      <c r="E42" s="61"/>
      <c r="F42" s="61"/>
      <c r="G42" s="63"/>
      <c r="H42" s="63"/>
      <c r="I42" s="63"/>
      <c r="J42" s="61"/>
      <c r="K42" s="54"/>
      <c r="L42" s="55"/>
      <c r="M42" s="56"/>
    </row>
    <row r="43" spans="1:13">
      <c r="A43" s="61"/>
      <c r="B43" s="62"/>
      <c r="C43" s="63"/>
      <c r="D43" s="61"/>
      <c r="E43" s="61"/>
      <c r="F43" s="61"/>
      <c r="G43" s="63"/>
      <c r="H43" s="63"/>
      <c r="I43" s="63"/>
      <c r="J43" s="61"/>
      <c r="K43" s="54"/>
      <c r="L43" s="55"/>
      <c r="M43" s="56"/>
    </row>
    <row r="44" spans="1:13">
      <c r="A44" s="61"/>
      <c r="B44" s="62"/>
      <c r="C44" s="63"/>
      <c r="D44" s="61"/>
      <c r="E44" s="61"/>
      <c r="F44" s="61"/>
      <c r="G44" s="63"/>
      <c r="H44" s="63"/>
      <c r="I44" s="63"/>
      <c r="J44" s="61"/>
      <c r="K44" s="54"/>
      <c r="L44" s="55"/>
      <c r="M44" s="56"/>
    </row>
    <row r="45" spans="1:13">
      <c r="A45" s="61"/>
      <c r="B45" s="62"/>
      <c r="C45" s="63"/>
      <c r="D45" s="61"/>
      <c r="E45" s="61"/>
      <c r="F45" s="61"/>
      <c r="G45" s="63"/>
      <c r="H45" s="63"/>
      <c r="I45" s="63"/>
      <c r="J45" s="61"/>
      <c r="K45" s="54"/>
      <c r="L45" s="55"/>
      <c r="M45" s="56"/>
    </row>
    <row r="46" spans="1:13">
      <c r="A46" s="61"/>
      <c r="B46" s="62"/>
      <c r="C46" s="63"/>
      <c r="D46" s="61"/>
      <c r="E46" s="61"/>
      <c r="F46" s="61"/>
      <c r="G46" s="63"/>
      <c r="H46" s="63"/>
      <c r="I46" s="63"/>
      <c r="J46" s="61"/>
      <c r="K46" s="54"/>
      <c r="L46" s="55"/>
      <c r="M46" s="56"/>
    </row>
    <row r="47" spans="1:13">
      <c r="A47" s="61"/>
      <c r="B47" s="62"/>
      <c r="C47" s="63"/>
      <c r="D47" s="61"/>
      <c r="E47" s="61"/>
      <c r="F47" s="61"/>
      <c r="G47" s="63"/>
      <c r="H47" s="63"/>
      <c r="I47" s="63"/>
      <c r="J47" s="61"/>
      <c r="K47" s="54"/>
      <c r="L47" s="55"/>
      <c r="M47" s="56"/>
    </row>
    <row r="48" spans="1:13">
      <c r="A48" s="61"/>
      <c r="B48" s="62"/>
      <c r="C48" s="63"/>
      <c r="D48" s="61"/>
      <c r="E48" s="61"/>
      <c r="F48" s="61"/>
      <c r="G48" s="63"/>
      <c r="H48" s="63"/>
      <c r="I48" s="63"/>
      <c r="J48" s="61"/>
      <c r="K48" s="54"/>
      <c r="L48" s="55"/>
      <c r="M48" s="56"/>
    </row>
    <row r="49" spans="1:13">
      <c r="A49" s="61"/>
      <c r="B49" s="62"/>
      <c r="C49" s="63"/>
      <c r="D49" s="61"/>
      <c r="E49" s="61"/>
      <c r="F49" s="61"/>
      <c r="G49" s="63"/>
      <c r="H49" s="63"/>
      <c r="I49" s="63"/>
      <c r="J49" s="61"/>
      <c r="K49" s="54"/>
      <c r="L49" s="55"/>
      <c r="M49" s="56"/>
    </row>
    <row r="50" spans="1:13">
      <c r="A50" s="61"/>
      <c r="B50" s="62"/>
      <c r="C50" s="63"/>
      <c r="D50" s="61"/>
      <c r="E50" s="61"/>
      <c r="F50" s="61"/>
      <c r="G50" s="63"/>
      <c r="H50" s="63"/>
      <c r="I50" s="63"/>
      <c r="J50" s="61"/>
      <c r="K50" s="54"/>
      <c r="L50" s="55"/>
      <c r="M50" s="56"/>
    </row>
    <row r="51" spans="1:13">
      <c r="A51" s="61"/>
      <c r="B51" s="62"/>
      <c r="C51" s="63"/>
      <c r="D51" s="61"/>
      <c r="E51" s="61"/>
      <c r="F51" s="61"/>
      <c r="G51" s="63"/>
      <c r="H51" s="63"/>
      <c r="I51" s="63"/>
      <c r="J51" s="61"/>
      <c r="K51" s="54"/>
      <c r="L51" s="55"/>
      <c r="M51" s="56"/>
    </row>
    <row r="52" spans="1:13">
      <c r="A52" s="61"/>
      <c r="B52" s="62"/>
      <c r="C52" s="63"/>
      <c r="D52" s="61"/>
      <c r="E52" s="61"/>
      <c r="F52" s="61"/>
      <c r="G52" s="63"/>
      <c r="H52" s="63"/>
      <c r="I52" s="63"/>
      <c r="J52" s="61"/>
      <c r="K52" s="54"/>
      <c r="L52" s="55"/>
      <c r="M52" s="56"/>
    </row>
    <row r="53" spans="1:13">
      <c r="A53" s="61"/>
      <c r="B53" s="62"/>
      <c r="C53" s="63"/>
      <c r="D53" s="61"/>
      <c r="E53" s="61"/>
      <c r="F53" s="61"/>
      <c r="G53" s="63"/>
      <c r="H53" s="63"/>
      <c r="I53" s="63"/>
      <c r="J53" s="61"/>
      <c r="K53" s="54"/>
      <c r="L53" s="55"/>
      <c r="M53" s="56"/>
    </row>
    <row r="54" spans="1:13">
      <c r="A54" s="61"/>
      <c r="B54" s="62"/>
      <c r="C54" s="63"/>
      <c r="D54" s="61"/>
      <c r="E54" s="61"/>
      <c r="F54" s="61"/>
      <c r="G54" s="63"/>
      <c r="H54" s="63"/>
      <c r="I54" s="63"/>
      <c r="J54" s="61"/>
      <c r="K54" s="54"/>
      <c r="L54" s="55"/>
      <c r="M54" s="56"/>
    </row>
    <row r="55" spans="1:13">
      <c r="A55" s="61"/>
      <c r="B55" s="62"/>
      <c r="C55" s="63"/>
      <c r="D55" s="61"/>
      <c r="E55" s="61"/>
      <c r="F55" s="61"/>
      <c r="G55" s="63"/>
      <c r="H55" s="63"/>
      <c r="I55" s="63"/>
      <c r="J55" s="61"/>
      <c r="K55" s="54"/>
      <c r="L55" s="55"/>
      <c r="M55" s="56"/>
    </row>
    <row r="56" spans="1:13">
      <c r="A56" s="61"/>
      <c r="B56" s="62"/>
      <c r="C56" s="63"/>
      <c r="D56" s="61"/>
      <c r="E56" s="61"/>
      <c r="F56" s="61"/>
      <c r="G56" s="63"/>
      <c r="H56" s="63"/>
      <c r="I56" s="63"/>
      <c r="J56" s="61"/>
      <c r="K56" s="54"/>
      <c r="L56" s="55"/>
      <c r="M56" s="56"/>
    </row>
  </sheetData>
  <mergeCells count="5">
    <mergeCell ref="A1:B2"/>
    <mergeCell ref="A3:B3"/>
    <mergeCell ref="A4:B4"/>
    <mergeCell ref="A5:B5"/>
    <mergeCell ref="C5:G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C434-F6A4-4DFF-9D33-C182F9645FC0}">
  <dimension ref="O10:BE69"/>
  <sheetViews>
    <sheetView workbookViewId="0">
      <selection activeCell="BC18" sqref="BC18"/>
    </sheetView>
  </sheetViews>
  <sheetFormatPr defaultColWidth="2.5" defaultRowHeight="15" customHeight="1"/>
  <cols>
    <col min="1" max="16384" width="2.5" style="50"/>
  </cols>
  <sheetData>
    <row r="10" spans="15:38" ht="15" customHeight="1">
      <c r="O10" s="50" t="s">
        <v>164</v>
      </c>
    </row>
    <row r="11" spans="15:38" ht="15" customHeight="1">
      <c r="AJ11" s="50" t="s">
        <v>168</v>
      </c>
    </row>
    <row r="12" spans="15:38" ht="15" customHeight="1">
      <c r="AK12" s="50" t="s">
        <v>169</v>
      </c>
    </row>
    <row r="14" spans="15:38" ht="15" customHeight="1">
      <c r="AJ14" s="50" t="s">
        <v>170</v>
      </c>
    </row>
    <row r="15" spans="15:38" ht="15" customHeight="1">
      <c r="AK15" s="50" t="s">
        <v>174</v>
      </c>
    </row>
    <row r="16" spans="15:38" ht="15" customHeight="1">
      <c r="AL16" s="50" t="s">
        <v>171</v>
      </c>
    </row>
    <row r="17" spans="15:40" ht="15" customHeight="1">
      <c r="T17" s="50" t="s">
        <v>165</v>
      </c>
      <c r="AL17" s="50" t="s">
        <v>172</v>
      </c>
    </row>
    <row r="18" spans="15:40" ht="15" customHeight="1">
      <c r="AM18" s="50" t="s">
        <v>173</v>
      </c>
    </row>
    <row r="19" spans="15:40" ht="15" customHeight="1">
      <c r="AK19" s="50" t="s">
        <v>175</v>
      </c>
    </row>
    <row r="20" spans="15:40" ht="15" customHeight="1">
      <c r="O20" s="50" t="s">
        <v>166</v>
      </c>
      <c r="AL20" s="50" t="s">
        <v>176</v>
      </c>
    </row>
    <row r="21" spans="15:40" ht="15" customHeight="1">
      <c r="AL21" s="50" t="s">
        <v>177</v>
      </c>
    </row>
    <row r="22" spans="15:40" ht="15" customHeight="1">
      <c r="AM22" s="50" t="s">
        <v>173</v>
      </c>
    </row>
    <row r="24" spans="15:40" ht="15" customHeight="1">
      <c r="AJ24" s="50" t="s">
        <v>178</v>
      </c>
    </row>
    <row r="25" spans="15:40" ht="15" customHeight="1">
      <c r="AK25" s="50" t="s">
        <v>226</v>
      </c>
    </row>
    <row r="26" spans="15:40" ht="15" customHeight="1">
      <c r="AL26" s="50" t="s">
        <v>229</v>
      </c>
    </row>
    <row r="27" spans="15:40" ht="15" customHeight="1">
      <c r="AM27" s="50" t="s">
        <v>232</v>
      </c>
    </row>
    <row r="28" spans="15:40" ht="15" customHeight="1">
      <c r="T28" s="50" t="s">
        <v>165</v>
      </c>
      <c r="AL28" s="50" t="s">
        <v>230</v>
      </c>
    </row>
    <row r="29" spans="15:40" ht="15" customHeight="1">
      <c r="AM29" s="50" t="s">
        <v>227</v>
      </c>
    </row>
    <row r="30" spans="15:40" ht="15" customHeight="1">
      <c r="AN30" s="50" t="s">
        <v>211</v>
      </c>
    </row>
    <row r="31" spans="15:40" ht="15" customHeight="1">
      <c r="O31" s="50" t="s">
        <v>166</v>
      </c>
      <c r="AL31" s="50" t="s">
        <v>231</v>
      </c>
    </row>
    <row r="32" spans="15:40" ht="15" customHeight="1">
      <c r="AM32" s="50" t="s">
        <v>227</v>
      </c>
    </row>
    <row r="33" spans="37:40" ht="15" customHeight="1">
      <c r="AN33" s="50" t="s">
        <v>212</v>
      </c>
    </row>
    <row r="35" spans="37:40" ht="15" customHeight="1">
      <c r="AK35" s="50" t="s">
        <v>228</v>
      </c>
    </row>
    <row r="36" spans="37:40" ht="15" customHeight="1">
      <c r="AL36" s="50" t="s">
        <v>233</v>
      </c>
    </row>
    <row r="37" spans="37:40" ht="15" customHeight="1">
      <c r="AM37" s="50" t="s">
        <v>235</v>
      </c>
    </row>
    <row r="38" spans="37:40" ht="15" customHeight="1">
      <c r="AM38" s="50" t="s">
        <v>234</v>
      </c>
    </row>
    <row r="39" spans="37:40" ht="15" customHeight="1">
      <c r="AL39" s="50" t="s">
        <v>236</v>
      </c>
    </row>
    <row r="40" spans="37:40" ht="15" customHeight="1">
      <c r="AM40" s="22" t="s">
        <v>237</v>
      </c>
    </row>
    <row r="41" spans="37:40" ht="15" customHeight="1">
      <c r="AN41" s="50" t="s">
        <v>215</v>
      </c>
    </row>
    <row r="42" spans="37:40" ht="15" customHeight="1">
      <c r="AL42" s="50" t="s">
        <v>239</v>
      </c>
    </row>
    <row r="43" spans="37:40" ht="15" customHeight="1">
      <c r="AM43" s="22" t="s">
        <v>238</v>
      </c>
    </row>
    <row r="44" spans="37:40" ht="15" customHeight="1">
      <c r="AN44" s="50" t="s">
        <v>216</v>
      </c>
    </row>
    <row r="47" spans="37:40" ht="15" customHeight="1">
      <c r="AK47" s="50" t="s">
        <v>213</v>
      </c>
    </row>
    <row r="48" spans="37:40" ht="15" customHeight="1">
      <c r="AL48" s="50" t="s">
        <v>179</v>
      </c>
    </row>
    <row r="50" spans="36:57" ht="15" customHeight="1">
      <c r="AL50" s="50" t="s">
        <v>240</v>
      </c>
      <c r="AN50" s="50" t="s">
        <v>180</v>
      </c>
    </row>
    <row r="51" spans="36:57" ht="15" customHeight="1">
      <c r="AN51" s="50" t="s">
        <v>181</v>
      </c>
    </row>
    <row r="52" spans="36:57" ht="15" customHeight="1">
      <c r="AN52" s="50" t="s">
        <v>182</v>
      </c>
    </row>
    <row r="56" spans="36:57" ht="15" customHeight="1">
      <c r="AJ56" s="50" t="s">
        <v>217</v>
      </c>
    </row>
    <row r="57" spans="36:57" ht="15" customHeight="1">
      <c r="AK57" s="75" t="s">
        <v>192</v>
      </c>
      <c r="AL57" s="76"/>
      <c r="AM57" s="76"/>
      <c r="AN57" s="76"/>
      <c r="AO57" s="76"/>
      <c r="AP57" s="76"/>
      <c r="AQ57" s="77"/>
      <c r="AR57" s="76" t="s">
        <v>76</v>
      </c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7"/>
    </row>
    <row r="58" spans="36:57" ht="15" customHeight="1">
      <c r="AK58" s="78" t="s">
        <v>147</v>
      </c>
      <c r="AL58" s="79"/>
      <c r="AM58" s="79"/>
      <c r="AN58" s="79"/>
      <c r="AO58" s="79"/>
      <c r="AP58" s="79"/>
      <c r="AQ58" s="80"/>
      <c r="AR58" s="79" t="s">
        <v>193</v>
      </c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80"/>
    </row>
    <row r="59" spans="36:57" ht="15" customHeight="1">
      <c r="AK59" s="81" t="s">
        <v>148</v>
      </c>
      <c r="AL59" s="82"/>
      <c r="AM59" s="82"/>
      <c r="AN59" s="82"/>
      <c r="AO59" s="82"/>
      <c r="AP59" s="82"/>
      <c r="AQ59" s="83"/>
      <c r="AR59" s="82" t="s">
        <v>194</v>
      </c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3"/>
    </row>
    <row r="60" spans="36:57" ht="15" customHeight="1">
      <c r="AK60" s="81" t="s">
        <v>15</v>
      </c>
      <c r="AL60" s="82"/>
      <c r="AM60" s="82"/>
      <c r="AN60" s="82"/>
      <c r="AO60" s="82"/>
      <c r="AP60" s="82"/>
      <c r="AQ60" s="83"/>
      <c r="AR60" s="82" t="s">
        <v>195</v>
      </c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3"/>
    </row>
    <row r="61" spans="36:57" ht="15" customHeight="1">
      <c r="AK61" s="81" t="s">
        <v>71</v>
      </c>
      <c r="AL61" s="82"/>
      <c r="AM61" s="82"/>
      <c r="AN61" s="82"/>
      <c r="AO61" s="82"/>
      <c r="AP61" s="82"/>
      <c r="AQ61" s="83"/>
      <c r="AR61" s="82" t="s">
        <v>196</v>
      </c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3"/>
    </row>
    <row r="62" spans="36:57" ht="15" customHeight="1">
      <c r="AK62" s="81" t="s">
        <v>158</v>
      </c>
      <c r="AL62" s="82"/>
      <c r="AM62" s="82"/>
      <c r="AN62" s="82"/>
      <c r="AO62" s="82"/>
      <c r="AP62" s="82"/>
      <c r="AQ62" s="83"/>
      <c r="AR62" s="82" t="s">
        <v>197</v>
      </c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3"/>
    </row>
    <row r="63" spans="36:57" ht="15" customHeight="1">
      <c r="AK63" s="81" t="s">
        <v>159</v>
      </c>
      <c r="AL63" s="82"/>
      <c r="AM63" s="82"/>
      <c r="AN63" s="82"/>
      <c r="AO63" s="82"/>
      <c r="AP63" s="82"/>
      <c r="AQ63" s="83"/>
      <c r="AR63" s="82" t="s">
        <v>198</v>
      </c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3"/>
    </row>
    <row r="64" spans="36:57" ht="15" customHeight="1">
      <c r="AK64" s="81" t="s">
        <v>162</v>
      </c>
      <c r="AL64" s="82"/>
      <c r="AM64" s="82"/>
      <c r="AN64" s="82"/>
      <c r="AO64" s="82"/>
      <c r="AP64" s="82"/>
      <c r="AQ64" s="83"/>
      <c r="AR64" s="82" t="s">
        <v>199</v>
      </c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3"/>
    </row>
    <row r="65" spans="37:57" ht="15" customHeight="1">
      <c r="AK65" s="81" t="s">
        <v>163</v>
      </c>
      <c r="AL65" s="82"/>
      <c r="AM65" s="82"/>
      <c r="AN65" s="82"/>
      <c r="AO65" s="82"/>
      <c r="AP65" s="82"/>
      <c r="AQ65" s="83"/>
      <c r="AR65" s="82" t="s">
        <v>200</v>
      </c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3"/>
    </row>
    <row r="66" spans="37:57" ht="15" customHeight="1">
      <c r="AK66" s="81" t="s">
        <v>187</v>
      </c>
      <c r="AL66" s="82"/>
      <c r="AM66" s="82"/>
      <c r="AN66" s="82"/>
      <c r="AO66" s="82"/>
      <c r="AP66" s="82"/>
      <c r="AQ66" s="83"/>
      <c r="AR66" s="82" t="s">
        <v>201</v>
      </c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3"/>
    </row>
    <row r="67" spans="37:57" ht="15" customHeight="1">
      <c r="AK67" s="81" t="s">
        <v>188</v>
      </c>
      <c r="AL67" s="82"/>
      <c r="AM67" s="82"/>
      <c r="AN67" s="82"/>
      <c r="AO67" s="82"/>
      <c r="AP67" s="82"/>
      <c r="AQ67" s="83"/>
      <c r="AR67" s="82" t="s">
        <v>202</v>
      </c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3"/>
    </row>
    <row r="68" spans="37:57" ht="15" customHeight="1">
      <c r="AK68" s="81" t="s">
        <v>189</v>
      </c>
      <c r="AL68" s="82"/>
      <c r="AM68" s="82"/>
      <c r="AN68" s="82"/>
      <c r="AO68" s="82"/>
      <c r="AP68" s="82"/>
      <c r="AQ68" s="83"/>
      <c r="AR68" s="82" t="s">
        <v>203</v>
      </c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3"/>
    </row>
    <row r="69" spans="37:57" ht="15" customHeight="1">
      <c r="AK69" s="84" t="s">
        <v>190</v>
      </c>
      <c r="AL69" s="85"/>
      <c r="AM69" s="85"/>
      <c r="AN69" s="85"/>
      <c r="AO69" s="85"/>
      <c r="AP69" s="85"/>
      <c r="AQ69" s="86"/>
      <c r="AR69" s="85" t="s">
        <v>204</v>
      </c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A511-486B-4ABF-A4AC-A5D0CBCA6829}">
  <dimension ref="A1:H107"/>
  <sheetViews>
    <sheetView zoomScale="115" zoomScaleNormal="115" workbookViewId="0">
      <selection activeCell="C12" sqref="C12"/>
    </sheetView>
  </sheetViews>
  <sheetFormatPr defaultRowHeight="12"/>
  <cols>
    <col min="1" max="1" width="8.796875" style="50"/>
    <col min="2" max="2" width="5" style="50" bestFit="1" customWidth="1"/>
    <col min="3" max="3" width="8.59765625" style="50" bestFit="1" customWidth="1"/>
    <col min="4" max="4" width="12.3984375" style="50" bestFit="1" customWidth="1"/>
    <col min="5" max="5" width="5.8984375" style="50" bestFit="1" customWidth="1"/>
    <col min="6" max="6" width="12.3984375" style="50" bestFit="1" customWidth="1"/>
    <col min="7" max="8" width="15.296875" style="50" bestFit="1" customWidth="1"/>
    <col min="9" max="16384" width="8.796875" style="50"/>
  </cols>
  <sheetData>
    <row r="1" spans="1:8">
      <c r="A1" s="22"/>
      <c r="B1" s="22"/>
      <c r="D1" s="22" t="s">
        <v>243</v>
      </c>
      <c r="E1" s="22">
        <v>177.1</v>
      </c>
    </row>
    <row r="2" spans="1:8">
      <c r="A2" s="22"/>
      <c r="B2" s="22"/>
      <c r="C2" s="22"/>
      <c r="D2" s="88" t="s">
        <v>246</v>
      </c>
      <c r="E2" s="22">
        <f>E1+35</f>
        <v>212.1</v>
      </c>
      <c r="G2" s="22"/>
    </row>
    <row r="3" spans="1:8">
      <c r="A3" s="22"/>
      <c r="B3" s="22"/>
      <c r="C3" s="22"/>
      <c r="D3" s="88" t="s">
        <v>244</v>
      </c>
      <c r="E3" s="91">
        <f>E1+45</f>
        <v>222.1</v>
      </c>
      <c r="G3" s="22"/>
    </row>
    <row r="4" spans="1:8">
      <c r="A4" s="22"/>
      <c r="B4" s="22"/>
      <c r="C4" s="22"/>
      <c r="D4" s="88" t="s">
        <v>247</v>
      </c>
      <c r="E4" s="22">
        <f>E1+50</f>
        <v>227.1</v>
      </c>
      <c r="G4" s="22"/>
    </row>
    <row r="5" spans="1:8">
      <c r="A5" s="22"/>
      <c r="B5" s="22"/>
      <c r="C5" s="22"/>
      <c r="D5" s="88" t="s">
        <v>245</v>
      </c>
      <c r="E5" s="22">
        <f>E1+60</f>
        <v>237.1</v>
      </c>
      <c r="G5" s="22"/>
    </row>
    <row r="6" spans="1:8">
      <c r="A6" s="22" t="s">
        <v>251</v>
      </c>
      <c r="B6" s="22"/>
      <c r="C6" s="22"/>
      <c r="D6" s="22"/>
      <c r="E6" s="88"/>
      <c r="F6" s="22"/>
      <c r="G6" s="22"/>
    </row>
    <row r="7" spans="1:8">
      <c r="A7" s="22" t="s">
        <v>248</v>
      </c>
      <c r="B7" s="18" t="s">
        <v>214</v>
      </c>
      <c r="C7" s="22" t="s">
        <v>241</v>
      </c>
      <c r="D7" s="22" t="s">
        <v>249</v>
      </c>
      <c r="F7" s="22" t="s">
        <v>242</v>
      </c>
      <c r="G7" s="22" t="s">
        <v>250</v>
      </c>
      <c r="H7" s="22"/>
    </row>
    <row r="8" spans="1:8">
      <c r="A8" s="22">
        <v>1</v>
      </c>
      <c r="B8" s="89" t="s">
        <v>73</v>
      </c>
      <c r="C8" s="87">
        <v>0</v>
      </c>
      <c r="D8" s="22">
        <f>A8/31</f>
        <v>3.2258064516129031E-2</v>
      </c>
      <c r="F8" s="22">
        <f>C8</f>
        <v>0</v>
      </c>
      <c r="G8" s="22">
        <f>$E$3*D8</f>
        <v>7.1645161290322577</v>
      </c>
    </row>
    <row r="9" spans="1:8">
      <c r="A9" s="22">
        <v>2</v>
      </c>
      <c r="B9" s="18" t="s">
        <v>220</v>
      </c>
      <c r="C9" s="22">
        <v>10.25</v>
      </c>
      <c r="D9" s="22">
        <f t="shared" ref="D9:D38" si="0">A9/31</f>
        <v>6.4516129032258063E-2</v>
      </c>
      <c r="F9" s="22">
        <f t="shared" ref="F9:F38" si="1">F8+C9</f>
        <v>10.25</v>
      </c>
      <c r="G9" s="22">
        <f t="shared" ref="G9:G38" si="2">$E$3*D9</f>
        <v>14.329032258064515</v>
      </c>
    </row>
    <row r="10" spans="1:8">
      <c r="A10" s="22">
        <v>3</v>
      </c>
      <c r="B10" s="18" t="s">
        <v>221</v>
      </c>
      <c r="C10" s="22">
        <v>10.25</v>
      </c>
      <c r="D10" s="22">
        <f t="shared" si="0"/>
        <v>9.6774193548387094E-2</v>
      </c>
      <c r="F10" s="22">
        <f t="shared" si="1"/>
        <v>20.5</v>
      </c>
      <c r="G10" s="22">
        <f t="shared" si="2"/>
        <v>21.493548387096773</v>
      </c>
    </row>
    <row r="11" spans="1:8">
      <c r="A11" s="22">
        <v>4</v>
      </c>
      <c r="B11" s="18" t="s">
        <v>222</v>
      </c>
      <c r="C11" s="22">
        <v>10.25</v>
      </c>
      <c r="D11" s="22">
        <f t="shared" si="0"/>
        <v>0.12903225806451613</v>
      </c>
      <c r="F11" s="22">
        <f t="shared" si="1"/>
        <v>30.75</v>
      </c>
      <c r="G11" s="22">
        <f t="shared" si="2"/>
        <v>28.658064516129031</v>
      </c>
    </row>
    <row r="12" spans="1:8">
      <c r="A12" s="22">
        <v>5</v>
      </c>
      <c r="B12" s="18" t="s">
        <v>223</v>
      </c>
      <c r="C12" s="22">
        <v>10.25</v>
      </c>
      <c r="D12" s="22">
        <f t="shared" si="0"/>
        <v>0.16129032258064516</v>
      </c>
      <c r="F12" s="22">
        <f t="shared" si="1"/>
        <v>41</v>
      </c>
      <c r="G12" s="22">
        <f t="shared" si="2"/>
        <v>35.822580645161288</v>
      </c>
    </row>
    <row r="13" spans="1:8">
      <c r="A13" s="22">
        <v>6</v>
      </c>
      <c r="B13" s="18" t="s">
        <v>224</v>
      </c>
      <c r="C13" s="22">
        <v>10.25</v>
      </c>
      <c r="D13" s="22">
        <f t="shared" si="0"/>
        <v>0.19354838709677419</v>
      </c>
      <c r="F13" s="22">
        <f t="shared" si="1"/>
        <v>51.25</v>
      </c>
      <c r="G13" s="22">
        <f t="shared" si="2"/>
        <v>42.987096774193546</v>
      </c>
    </row>
    <row r="14" spans="1:8">
      <c r="A14" s="22">
        <v>7</v>
      </c>
      <c r="B14" s="89" t="s">
        <v>225</v>
      </c>
      <c r="C14" s="87">
        <v>0</v>
      </c>
      <c r="D14" s="22">
        <f t="shared" si="0"/>
        <v>0.22580645161290322</v>
      </c>
      <c r="F14" s="22">
        <f t="shared" si="1"/>
        <v>51.25</v>
      </c>
      <c r="G14" s="22">
        <f t="shared" si="2"/>
        <v>50.151612903225804</v>
      </c>
    </row>
    <row r="15" spans="1:8">
      <c r="A15" s="22">
        <v>8</v>
      </c>
      <c r="B15" s="89" t="s">
        <v>218</v>
      </c>
      <c r="C15" s="87">
        <v>0</v>
      </c>
      <c r="D15" s="22">
        <f t="shared" si="0"/>
        <v>0.25806451612903225</v>
      </c>
      <c r="F15" s="22">
        <f t="shared" si="1"/>
        <v>51.25</v>
      </c>
      <c r="G15" s="22">
        <f t="shared" si="2"/>
        <v>57.316129032258061</v>
      </c>
    </row>
    <row r="16" spans="1:8">
      <c r="A16" s="22">
        <v>9</v>
      </c>
      <c r="B16" s="18" t="s">
        <v>219</v>
      </c>
      <c r="C16" s="22">
        <v>10.25</v>
      </c>
      <c r="D16" s="22">
        <f t="shared" si="0"/>
        <v>0.29032258064516131</v>
      </c>
      <c r="F16" s="22">
        <f t="shared" si="1"/>
        <v>61.5</v>
      </c>
      <c r="G16" s="22">
        <f t="shared" si="2"/>
        <v>64.480645161290326</v>
      </c>
    </row>
    <row r="17" spans="1:7">
      <c r="A17" s="22">
        <v>10</v>
      </c>
      <c r="B17" s="18" t="s">
        <v>221</v>
      </c>
      <c r="C17" s="22">
        <v>10.25</v>
      </c>
      <c r="D17" s="22">
        <f t="shared" si="0"/>
        <v>0.32258064516129031</v>
      </c>
      <c r="F17" s="22">
        <f t="shared" si="1"/>
        <v>71.75</v>
      </c>
      <c r="G17" s="22">
        <f t="shared" si="2"/>
        <v>71.645161290322577</v>
      </c>
    </row>
    <row r="18" spans="1:7">
      <c r="A18" s="22">
        <v>11</v>
      </c>
      <c r="B18" s="18" t="s">
        <v>222</v>
      </c>
      <c r="C18" s="22">
        <v>10.25</v>
      </c>
      <c r="D18" s="22">
        <f t="shared" si="0"/>
        <v>0.35483870967741937</v>
      </c>
      <c r="F18" s="22">
        <f t="shared" si="1"/>
        <v>82</v>
      </c>
      <c r="G18" s="22">
        <f t="shared" si="2"/>
        <v>78.809677419354841</v>
      </c>
    </row>
    <row r="19" spans="1:7">
      <c r="A19" s="22">
        <v>12</v>
      </c>
      <c r="B19" s="18" t="s">
        <v>223</v>
      </c>
      <c r="C19" s="22">
        <v>10.25</v>
      </c>
      <c r="D19" s="22">
        <f t="shared" si="0"/>
        <v>0.38709677419354838</v>
      </c>
      <c r="F19" s="22">
        <f t="shared" si="1"/>
        <v>92.25</v>
      </c>
      <c r="G19" s="22">
        <f t="shared" si="2"/>
        <v>85.974193548387092</v>
      </c>
    </row>
    <row r="20" spans="1:7">
      <c r="A20" s="22">
        <v>13</v>
      </c>
      <c r="B20" s="18" t="s">
        <v>224</v>
      </c>
      <c r="C20" s="22">
        <v>10.25</v>
      </c>
      <c r="D20" s="22">
        <f t="shared" si="0"/>
        <v>0.41935483870967744</v>
      </c>
      <c r="F20" s="22">
        <f t="shared" si="1"/>
        <v>102.5</v>
      </c>
      <c r="G20" s="22">
        <f t="shared" si="2"/>
        <v>93.138709677419357</v>
      </c>
    </row>
    <row r="21" spans="1:7">
      <c r="A21" s="22">
        <v>14</v>
      </c>
      <c r="B21" s="89" t="s">
        <v>225</v>
      </c>
      <c r="C21" s="87">
        <v>0</v>
      </c>
      <c r="D21" s="22">
        <f t="shared" si="0"/>
        <v>0.45161290322580644</v>
      </c>
      <c r="F21" s="22">
        <f t="shared" si="1"/>
        <v>102.5</v>
      </c>
      <c r="G21" s="22">
        <f t="shared" si="2"/>
        <v>100.30322580645161</v>
      </c>
    </row>
    <row r="22" spans="1:7">
      <c r="A22" s="22">
        <v>15</v>
      </c>
      <c r="B22" s="89" t="s">
        <v>218</v>
      </c>
      <c r="C22" s="87">
        <v>0</v>
      </c>
      <c r="D22" s="22">
        <f t="shared" si="0"/>
        <v>0.4838709677419355</v>
      </c>
      <c r="F22" s="22">
        <f t="shared" si="1"/>
        <v>102.5</v>
      </c>
      <c r="G22" s="22">
        <f t="shared" si="2"/>
        <v>107.46774193548387</v>
      </c>
    </row>
    <row r="23" spans="1:7">
      <c r="A23" s="22">
        <v>16</v>
      </c>
      <c r="B23" s="18" t="s">
        <v>219</v>
      </c>
      <c r="C23" s="22">
        <v>10.25</v>
      </c>
      <c r="D23" s="22">
        <f t="shared" si="0"/>
        <v>0.5161290322580645</v>
      </c>
      <c r="F23" s="22">
        <f t="shared" si="1"/>
        <v>112.75</v>
      </c>
      <c r="G23" s="22">
        <f t="shared" si="2"/>
        <v>114.63225806451612</v>
      </c>
    </row>
    <row r="24" spans="1:7">
      <c r="A24" s="22">
        <v>17</v>
      </c>
      <c r="B24" s="18" t="s">
        <v>221</v>
      </c>
      <c r="C24" s="22">
        <v>10.25</v>
      </c>
      <c r="D24" s="22">
        <f t="shared" si="0"/>
        <v>0.54838709677419351</v>
      </c>
      <c r="F24" s="22">
        <f t="shared" si="1"/>
        <v>123</v>
      </c>
      <c r="G24" s="22">
        <f t="shared" si="2"/>
        <v>121.79677419354837</v>
      </c>
    </row>
    <row r="25" spans="1:7">
      <c r="A25" s="22">
        <v>18</v>
      </c>
      <c r="B25" s="18" t="s">
        <v>222</v>
      </c>
      <c r="C25" s="22">
        <v>10.25</v>
      </c>
      <c r="D25" s="22">
        <f t="shared" si="0"/>
        <v>0.58064516129032262</v>
      </c>
      <c r="F25" s="22">
        <f t="shared" si="1"/>
        <v>133.25</v>
      </c>
      <c r="G25" s="22">
        <f t="shared" si="2"/>
        <v>128.96129032258065</v>
      </c>
    </row>
    <row r="26" spans="1:7">
      <c r="A26" s="22">
        <v>19</v>
      </c>
      <c r="B26" s="18" t="s">
        <v>223</v>
      </c>
      <c r="C26" s="22">
        <v>10.25</v>
      </c>
      <c r="D26" s="22">
        <f t="shared" si="0"/>
        <v>0.61290322580645162</v>
      </c>
      <c r="F26" s="22">
        <f t="shared" si="1"/>
        <v>143.5</v>
      </c>
      <c r="G26" s="22">
        <f t="shared" si="2"/>
        <v>136.1258064516129</v>
      </c>
    </row>
    <row r="27" spans="1:7">
      <c r="A27" s="22">
        <v>20</v>
      </c>
      <c r="B27" s="18" t="s">
        <v>224</v>
      </c>
      <c r="C27" s="22">
        <v>10.25</v>
      </c>
      <c r="D27" s="22">
        <f t="shared" si="0"/>
        <v>0.64516129032258063</v>
      </c>
      <c r="F27" s="22">
        <f t="shared" si="1"/>
        <v>153.75</v>
      </c>
      <c r="G27" s="22">
        <f t="shared" si="2"/>
        <v>143.29032258064515</v>
      </c>
    </row>
    <row r="28" spans="1:7">
      <c r="A28" s="22">
        <v>21</v>
      </c>
      <c r="B28" s="89" t="s">
        <v>225</v>
      </c>
      <c r="C28" s="87">
        <v>0</v>
      </c>
      <c r="D28" s="22">
        <f t="shared" si="0"/>
        <v>0.67741935483870963</v>
      </c>
      <c r="F28" s="22">
        <f t="shared" si="1"/>
        <v>153.75</v>
      </c>
      <c r="G28" s="22">
        <f t="shared" si="2"/>
        <v>150.4548387096774</v>
      </c>
    </row>
    <row r="29" spans="1:7">
      <c r="A29" s="22">
        <v>22</v>
      </c>
      <c r="B29" s="89" t="s">
        <v>218</v>
      </c>
      <c r="C29" s="87">
        <v>0</v>
      </c>
      <c r="D29" s="22">
        <f t="shared" si="0"/>
        <v>0.70967741935483875</v>
      </c>
      <c r="F29" s="22">
        <f t="shared" si="1"/>
        <v>153.75</v>
      </c>
      <c r="G29" s="22">
        <f t="shared" si="2"/>
        <v>157.61935483870968</v>
      </c>
    </row>
    <row r="30" spans="1:7">
      <c r="A30" s="22">
        <v>23</v>
      </c>
      <c r="B30" s="18" t="s">
        <v>219</v>
      </c>
      <c r="C30" s="22">
        <v>10.25</v>
      </c>
      <c r="D30" s="22">
        <f t="shared" si="0"/>
        <v>0.74193548387096775</v>
      </c>
      <c r="F30" s="22">
        <f t="shared" si="1"/>
        <v>164</v>
      </c>
      <c r="G30" s="22">
        <f t="shared" si="2"/>
        <v>164.78387096774193</v>
      </c>
    </row>
    <row r="31" spans="1:7">
      <c r="A31" s="22">
        <v>24</v>
      </c>
      <c r="B31" s="18" t="s">
        <v>221</v>
      </c>
      <c r="C31" s="22">
        <v>10.25</v>
      </c>
      <c r="D31" s="22">
        <f t="shared" si="0"/>
        <v>0.77419354838709675</v>
      </c>
      <c r="F31" s="22">
        <f t="shared" si="1"/>
        <v>174.25</v>
      </c>
      <c r="G31" s="22">
        <f t="shared" si="2"/>
        <v>171.94838709677418</v>
      </c>
    </row>
    <row r="32" spans="1:7">
      <c r="A32" s="22">
        <v>25</v>
      </c>
      <c r="B32" s="18" t="s">
        <v>222</v>
      </c>
      <c r="C32" s="22">
        <v>10.25</v>
      </c>
      <c r="D32" s="22">
        <f t="shared" si="0"/>
        <v>0.80645161290322576</v>
      </c>
      <c r="F32" s="22">
        <f t="shared" si="1"/>
        <v>184.5</v>
      </c>
      <c r="G32" s="22">
        <f t="shared" si="2"/>
        <v>179.11290322580643</v>
      </c>
    </row>
    <row r="33" spans="1:8">
      <c r="A33" s="22">
        <v>26</v>
      </c>
      <c r="B33" s="18" t="s">
        <v>223</v>
      </c>
      <c r="C33" s="22">
        <v>10.25</v>
      </c>
      <c r="D33" s="22">
        <f t="shared" si="0"/>
        <v>0.83870967741935487</v>
      </c>
      <c r="F33" s="22">
        <f t="shared" si="1"/>
        <v>194.75</v>
      </c>
      <c r="G33" s="22">
        <f t="shared" si="2"/>
        <v>186.27741935483871</v>
      </c>
    </row>
    <row r="34" spans="1:8">
      <c r="A34" s="22">
        <v>27</v>
      </c>
      <c r="B34" s="18" t="s">
        <v>224</v>
      </c>
      <c r="C34" s="22">
        <v>10.25</v>
      </c>
      <c r="D34" s="22">
        <f t="shared" si="0"/>
        <v>0.87096774193548387</v>
      </c>
      <c r="F34" s="22">
        <f t="shared" si="1"/>
        <v>205</v>
      </c>
      <c r="G34" s="22">
        <f t="shared" si="2"/>
        <v>193.44193548387096</v>
      </c>
    </row>
    <row r="35" spans="1:8">
      <c r="A35" s="22">
        <v>28</v>
      </c>
      <c r="B35" s="89" t="s">
        <v>225</v>
      </c>
      <c r="C35" s="87">
        <v>0</v>
      </c>
      <c r="D35" s="22">
        <f t="shared" si="0"/>
        <v>0.90322580645161288</v>
      </c>
      <c r="F35" s="22">
        <f t="shared" si="1"/>
        <v>205</v>
      </c>
      <c r="G35" s="22">
        <f t="shared" si="2"/>
        <v>200.60645161290321</v>
      </c>
    </row>
    <row r="36" spans="1:8">
      <c r="A36" s="22">
        <v>29</v>
      </c>
      <c r="B36" s="89" t="s">
        <v>218</v>
      </c>
      <c r="C36" s="87">
        <v>0</v>
      </c>
      <c r="D36" s="22">
        <f t="shared" si="0"/>
        <v>0.93548387096774188</v>
      </c>
      <c r="F36" s="22">
        <f t="shared" si="1"/>
        <v>205</v>
      </c>
      <c r="G36" s="22">
        <f t="shared" si="2"/>
        <v>207.77096774193546</v>
      </c>
    </row>
    <row r="37" spans="1:8">
      <c r="A37" s="22">
        <v>30</v>
      </c>
      <c r="B37" s="18" t="s">
        <v>219</v>
      </c>
      <c r="C37" s="22">
        <v>10.25</v>
      </c>
      <c r="D37" s="22">
        <f t="shared" si="0"/>
        <v>0.967741935483871</v>
      </c>
      <c r="F37" s="90">
        <f t="shared" si="1"/>
        <v>215.25</v>
      </c>
      <c r="G37" s="22">
        <f t="shared" si="2"/>
        <v>214.93548387096774</v>
      </c>
    </row>
    <row r="38" spans="1:8">
      <c r="A38" s="22">
        <v>31</v>
      </c>
      <c r="B38" s="18" t="s">
        <v>221</v>
      </c>
      <c r="C38" s="22">
        <v>10.25</v>
      </c>
      <c r="D38" s="22">
        <f t="shared" si="0"/>
        <v>1</v>
      </c>
      <c r="F38" s="91">
        <f t="shared" si="1"/>
        <v>225.5</v>
      </c>
      <c r="G38" s="22">
        <f t="shared" si="2"/>
        <v>222.1</v>
      </c>
    </row>
    <row r="39" spans="1:8">
      <c r="A39" s="22"/>
      <c r="B39" s="22"/>
      <c r="C39" s="22"/>
      <c r="D39" s="22"/>
      <c r="E39" s="22"/>
      <c r="F39" s="22"/>
      <c r="G39" s="22"/>
    </row>
    <row r="40" spans="1:8">
      <c r="A40" s="22" t="s">
        <v>253</v>
      </c>
      <c r="B40" s="22"/>
      <c r="C40" s="22"/>
      <c r="D40" s="22"/>
      <c r="E40" s="88"/>
      <c r="F40" s="22"/>
      <c r="G40" s="22"/>
    </row>
    <row r="41" spans="1:8">
      <c r="A41" s="22" t="s">
        <v>248</v>
      </c>
      <c r="B41" s="18" t="s">
        <v>214</v>
      </c>
      <c r="C41" s="22" t="s">
        <v>241</v>
      </c>
      <c r="D41" s="22" t="s">
        <v>249</v>
      </c>
      <c r="F41" s="22" t="s">
        <v>242</v>
      </c>
      <c r="G41" s="22" t="s">
        <v>250</v>
      </c>
      <c r="H41" s="22" t="s">
        <v>252</v>
      </c>
    </row>
    <row r="42" spans="1:8">
      <c r="A42" s="22">
        <v>1</v>
      </c>
      <c r="B42" s="89" t="s">
        <v>73</v>
      </c>
      <c r="C42" s="87">
        <v>0</v>
      </c>
      <c r="D42" s="22">
        <f t="shared" ref="D42:D72" si="3">A42/31</f>
        <v>3.2258064516129031E-2</v>
      </c>
      <c r="F42" s="22">
        <f>C42</f>
        <v>0</v>
      </c>
      <c r="G42" s="22">
        <f>$E$3*D42</f>
        <v>7.1645161290322577</v>
      </c>
      <c r="H42" s="50">
        <f>$E$5*D42</f>
        <v>7.6483870967741936</v>
      </c>
    </row>
    <row r="43" spans="1:8">
      <c r="A43" s="22">
        <v>2</v>
      </c>
      <c r="B43" s="18" t="s">
        <v>220</v>
      </c>
      <c r="C43" s="22">
        <v>10.75</v>
      </c>
      <c r="D43" s="22">
        <f t="shared" si="3"/>
        <v>6.4516129032258063E-2</v>
      </c>
      <c r="F43" s="22">
        <f t="shared" ref="F43:F72" si="4">F42+C43</f>
        <v>10.75</v>
      </c>
      <c r="G43" s="22">
        <f t="shared" ref="G43:G72" si="5">$E$3*D43</f>
        <v>14.329032258064515</v>
      </c>
      <c r="H43" s="50">
        <f t="shared" ref="H43:H72" si="6">$E$5*D43</f>
        <v>15.296774193548387</v>
      </c>
    </row>
    <row r="44" spans="1:8">
      <c r="A44" s="22">
        <v>3</v>
      </c>
      <c r="B44" s="18" t="s">
        <v>221</v>
      </c>
      <c r="C44" s="22">
        <v>10.75</v>
      </c>
      <c r="D44" s="22">
        <f t="shared" si="3"/>
        <v>9.6774193548387094E-2</v>
      </c>
      <c r="F44" s="22">
        <f t="shared" si="4"/>
        <v>21.5</v>
      </c>
      <c r="G44" s="22">
        <f t="shared" si="5"/>
        <v>21.493548387096773</v>
      </c>
      <c r="H44" s="50">
        <f t="shared" si="6"/>
        <v>22.945161290322581</v>
      </c>
    </row>
    <row r="45" spans="1:8">
      <c r="A45" s="22">
        <v>4</v>
      </c>
      <c r="B45" s="18" t="s">
        <v>222</v>
      </c>
      <c r="C45" s="22">
        <v>10.75</v>
      </c>
      <c r="D45" s="22">
        <f t="shared" si="3"/>
        <v>0.12903225806451613</v>
      </c>
      <c r="F45" s="22">
        <f t="shared" si="4"/>
        <v>32.25</v>
      </c>
      <c r="G45" s="22">
        <f t="shared" si="5"/>
        <v>28.658064516129031</v>
      </c>
      <c r="H45" s="50">
        <f t="shared" si="6"/>
        <v>30.593548387096774</v>
      </c>
    </row>
    <row r="46" spans="1:8">
      <c r="A46" s="22">
        <v>5</v>
      </c>
      <c r="B46" s="18" t="s">
        <v>223</v>
      </c>
      <c r="C46" s="22">
        <v>10.75</v>
      </c>
      <c r="D46" s="22">
        <f t="shared" si="3"/>
        <v>0.16129032258064516</v>
      </c>
      <c r="F46" s="22">
        <f t="shared" si="4"/>
        <v>43</v>
      </c>
      <c r="G46" s="22">
        <f t="shared" si="5"/>
        <v>35.822580645161288</v>
      </c>
      <c r="H46" s="50">
        <f t="shared" si="6"/>
        <v>38.241935483870968</v>
      </c>
    </row>
    <row r="47" spans="1:8">
      <c r="A47" s="22">
        <v>6</v>
      </c>
      <c r="B47" s="18" t="s">
        <v>224</v>
      </c>
      <c r="C47" s="22">
        <v>10.75</v>
      </c>
      <c r="D47" s="22">
        <f t="shared" si="3"/>
        <v>0.19354838709677419</v>
      </c>
      <c r="F47" s="22">
        <f t="shared" si="4"/>
        <v>53.75</v>
      </c>
      <c r="G47" s="22">
        <f t="shared" si="5"/>
        <v>42.987096774193546</v>
      </c>
      <c r="H47" s="50">
        <f t="shared" si="6"/>
        <v>45.890322580645162</v>
      </c>
    </row>
    <row r="48" spans="1:8">
      <c r="A48" s="22">
        <v>7</v>
      </c>
      <c r="B48" s="89" t="s">
        <v>225</v>
      </c>
      <c r="C48" s="87">
        <v>0</v>
      </c>
      <c r="D48" s="22">
        <f t="shared" si="3"/>
        <v>0.22580645161290322</v>
      </c>
      <c r="F48" s="22">
        <f t="shared" si="4"/>
        <v>53.75</v>
      </c>
      <c r="G48" s="22">
        <f t="shared" si="5"/>
        <v>50.151612903225804</v>
      </c>
      <c r="H48" s="50">
        <f t="shared" si="6"/>
        <v>53.538709677419355</v>
      </c>
    </row>
    <row r="49" spans="1:8">
      <c r="A49" s="22">
        <v>8</v>
      </c>
      <c r="B49" s="89" t="s">
        <v>218</v>
      </c>
      <c r="C49" s="87">
        <v>0</v>
      </c>
      <c r="D49" s="22">
        <f t="shared" si="3"/>
        <v>0.25806451612903225</v>
      </c>
      <c r="F49" s="22">
        <f t="shared" si="4"/>
        <v>53.75</v>
      </c>
      <c r="G49" s="22">
        <f t="shared" si="5"/>
        <v>57.316129032258061</v>
      </c>
      <c r="H49" s="50">
        <f t="shared" si="6"/>
        <v>61.187096774193549</v>
      </c>
    </row>
    <row r="50" spans="1:8">
      <c r="A50" s="22">
        <v>9</v>
      </c>
      <c r="B50" s="18" t="s">
        <v>219</v>
      </c>
      <c r="C50" s="22">
        <v>10.75</v>
      </c>
      <c r="D50" s="22">
        <f t="shared" si="3"/>
        <v>0.29032258064516131</v>
      </c>
      <c r="F50" s="22">
        <f t="shared" si="4"/>
        <v>64.5</v>
      </c>
      <c r="G50" s="22">
        <f t="shared" si="5"/>
        <v>64.480645161290326</v>
      </c>
      <c r="H50" s="50">
        <f t="shared" si="6"/>
        <v>68.835483870967749</v>
      </c>
    </row>
    <row r="51" spans="1:8">
      <c r="A51" s="22">
        <v>10</v>
      </c>
      <c r="B51" s="18" t="s">
        <v>221</v>
      </c>
      <c r="C51" s="22">
        <v>10.75</v>
      </c>
      <c r="D51" s="22">
        <f t="shared" si="3"/>
        <v>0.32258064516129031</v>
      </c>
      <c r="F51" s="22">
        <f t="shared" si="4"/>
        <v>75.25</v>
      </c>
      <c r="G51" s="22">
        <f t="shared" si="5"/>
        <v>71.645161290322577</v>
      </c>
      <c r="H51" s="50">
        <f t="shared" si="6"/>
        <v>76.483870967741936</v>
      </c>
    </row>
    <row r="52" spans="1:8">
      <c r="A52" s="22">
        <v>11</v>
      </c>
      <c r="B52" s="18" t="s">
        <v>222</v>
      </c>
      <c r="C52" s="22">
        <v>10.75</v>
      </c>
      <c r="D52" s="22">
        <f t="shared" si="3"/>
        <v>0.35483870967741937</v>
      </c>
      <c r="F52" s="22">
        <f t="shared" si="4"/>
        <v>86</v>
      </c>
      <c r="G52" s="22">
        <f t="shared" si="5"/>
        <v>78.809677419354841</v>
      </c>
      <c r="H52" s="50">
        <f t="shared" si="6"/>
        <v>84.132258064516137</v>
      </c>
    </row>
    <row r="53" spans="1:8">
      <c r="A53" s="22">
        <v>12</v>
      </c>
      <c r="B53" s="18" t="s">
        <v>223</v>
      </c>
      <c r="C53" s="22">
        <v>10.75</v>
      </c>
      <c r="D53" s="22">
        <f t="shared" si="3"/>
        <v>0.38709677419354838</v>
      </c>
      <c r="F53" s="22">
        <f t="shared" si="4"/>
        <v>96.75</v>
      </c>
      <c r="G53" s="22">
        <f t="shared" si="5"/>
        <v>85.974193548387092</v>
      </c>
      <c r="H53" s="50">
        <f t="shared" si="6"/>
        <v>91.780645161290323</v>
      </c>
    </row>
    <row r="54" spans="1:8">
      <c r="A54" s="22">
        <v>13</v>
      </c>
      <c r="B54" s="18" t="s">
        <v>224</v>
      </c>
      <c r="C54" s="22">
        <v>10.75</v>
      </c>
      <c r="D54" s="22">
        <f t="shared" si="3"/>
        <v>0.41935483870967744</v>
      </c>
      <c r="F54" s="22">
        <f t="shared" si="4"/>
        <v>107.5</v>
      </c>
      <c r="G54" s="22">
        <f t="shared" si="5"/>
        <v>93.138709677419357</v>
      </c>
      <c r="H54" s="50">
        <f t="shared" si="6"/>
        <v>99.429032258064524</v>
      </c>
    </row>
    <row r="55" spans="1:8">
      <c r="A55" s="22">
        <v>14</v>
      </c>
      <c r="B55" s="89" t="s">
        <v>225</v>
      </c>
      <c r="C55" s="87">
        <v>0</v>
      </c>
      <c r="D55" s="22">
        <f t="shared" si="3"/>
        <v>0.45161290322580644</v>
      </c>
      <c r="F55" s="22">
        <f t="shared" si="4"/>
        <v>107.5</v>
      </c>
      <c r="G55" s="22">
        <f t="shared" si="5"/>
        <v>100.30322580645161</v>
      </c>
      <c r="H55" s="50">
        <f t="shared" si="6"/>
        <v>107.07741935483871</v>
      </c>
    </row>
    <row r="56" spans="1:8">
      <c r="A56" s="22">
        <v>15</v>
      </c>
      <c r="B56" s="89" t="s">
        <v>218</v>
      </c>
      <c r="C56" s="87">
        <v>0</v>
      </c>
      <c r="D56" s="22">
        <f t="shared" si="3"/>
        <v>0.4838709677419355</v>
      </c>
      <c r="F56" s="22">
        <f t="shared" si="4"/>
        <v>107.5</v>
      </c>
      <c r="G56" s="22">
        <f t="shared" si="5"/>
        <v>107.46774193548387</v>
      </c>
      <c r="H56" s="50">
        <f t="shared" si="6"/>
        <v>114.7258064516129</v>
      </c>
    </row>
    <row r="57" spans="1:8">
      <c r="A57" s="22">
        <v>16</v>
      </c>
      <c r="B57" s="18" t="s">
        <v>219</v>
      </c>
      <c r="C57" s="22">
        <v>10.75</v>
      </c>
      <c r="D57" s="22">
        <f t="shared" si="3"/>
        <v>0.5161290322580645</v>
      </c>
      <c r="F57" s="22">
        <f t="shared" si="4"/>
        <v>118.25</v>
      </c>
      <c r="G57" s="22">
        <f t="shared" si="5"/>
        <v>114.63225806451612</v>
      </c>
      <c r="H57" s="50">
        <f t="shared" si="6"/>
        <v>122.3741935483871</v>
      </c>
    </row>
    <row r="58" spans="1:8">
      <c r="A58" s="22">
        <v>17</v>
      </c>
      <c r="B58" s="18" t="s">
        <v>221</v>
      </c>
      <c r="C58" s="22">
        <v>10.75</v>
      </c>
      <c r="D58" s="22">
        <f t="shared" si="3"/>
        <v>0.54838709677419351</v>
      </c>
      <c r="F58" s="22">
        <f t="shared" si="4"/>
        <v>129</v>
      </c>
      <c r="G58" s="22">
        <f t="shared" si="5"/>
        <v>121.79677419354837</v>
      </c>
      <c r="H58" s="50">
        <f t="shared" si="6"/>
        <v>130.02258064516127</v>
      </c>
    </row>
    <row r="59" spans="1:8">
      <c r="A59" s="22">
        <v>18</v>
      </c>
      <c r="B59" s="18" t="s">
        <v>222</v>
      </c>
      <c r="C59" s="22">
        <v>10.75</v>
      </c>
      <c r="D59" s="22">
        <f t="shared" si="3"/>
        <v>0.58064516129032262</v>
      </c>
      <c r="F59" s="22">
        <f t="shared" si="4"/>
        <v>139.75</v>
      </c>
      <c r="G59" s="22">
        <f t="shared" si="5"/>
        <v>128.96129032258065</v>
      </c>
      <c r="H59" s="50">
        <f t="shared" si="6"/>
        <v>137.6709677419355</v>
      </c>
    </row>
    <row r="60" spans="1:8">
      <c r="A60" s="22">
        <v>19</v>
      </c>
      <c r="B60" s="18" t="s">
        <v>223</v>
      </c>
      <c r="C60" s="22">
        <v>10.75</v>
      </c>
      <c r="D60" s="22">
        <f t="shared" si="3"/>
        <v>0.61290322580645162</v>
      </c>
      <c r="F60" s="22">
        <f t="shared" si="4"/>
        <v>150.5</v>
      </c>
      <c r="G60" s="22">
        <f t="shared" si="5"/>
        <v>136.1258064516129</v>
      </c>
      <c r="H60" s="50">
        <f t="shared" si="6"/>
        <v>145.31935483870967</v>
      </c>
    </row>
    <row r="61" spans="1:8">
      <c r="A61" s="22">
        <v>20</v>
      </c>
      <c r="B61" s="18" t="s">
        <v>224</v>
      </c>
      <c r="C61" s="22">
        <v>10.75</v>
      </c>
      <c r="D61" s="22">
        <f t="shared" si="3"/>
        <v>0.64516129032258063</v>
      </c>
      <c r="F61" s="22">
        <f t="shared" si="4"/>
        <v>161.25</v>
      </c>
      <c r="G61" s="22">
        <f t="shared" si="5"/>
        <v>143.29032258064515</v>
      </c>
      <c r="H61" s="50">
        <f t="shared" si="6"/>
        <v>152.96774193548387</v>
      </c>
    </row>
    <row r="62" spans="1:8">
      <c r="A62" s="22">
        <v>21</v>
      </c>
      <c r="B62" s="89" t="s">
        <v>225</v>
      </c>
      <c r="C62" s="87">
        <v>0</v>
      </c>
      <c r="D62" s="22">
        <f t="shared" si="3"/>
        <v>0.67741935483870963</v>
      </c>
      <c r="F62" s="22">
        <f t="shared" si="4"/>
        <v>161.25</v>
      </c>
      <c r="G62" s="22">
        <f t="shared" si="5"/>
        <v>150.4548387096774</v>
      </c>
      <c r="H62" s="50">
        <f t="shared" si="6"/>
        <v>160.61612903225804</v>
      </c>
    </row>
    <row r="63" spans="1:8">
      <c r="A63" s="22">
        <v>22</v>
      </c>
      <c r="B63" s="89" t="s">
        <v>218</v>
      </c>
      <c r="C63" s="87">
        <v>0</v>
      </c>
      <c r="D63" s="22">
        <f t="shared" si="3"/>
        <v>0.70967741935483875</v>
      </c>
      <c r="F63" s="22">
        <f t="shared" si="4"/>
        <v>161.25</v>
      </c>
      <c r="G63" s="22">
        <f t="shared" si="5"/>
        <v>157.61935483870968</v>
      </c>
      <c r="H63" s="50">
        <f t="shared" si="6"/>
        <v>168.26451612903227</v>
      </c>
    </row>
    <row r="64" spans="1:8">
      <c r="A64" s="22">
        <v>23</v>
      </c>
      <c r="B64" s="18" t="s">
        <v>219</v>
      </c>
      <c r="C64" s="22">
        <v>10.75</v>
      </c>
      <c r="D64" s="22">
        <f t="shared" si="3"/>
        <v>0.74193548387096775</v>
      </c>
      <c r="F64" s="22">
        <f t="shared" si="4"/>
        <v>172</v>
      </c>
      <c r="G64" s="22">
        <f t="shared" si="5"/>
        <v>164.78387096774193</v>
      </c>
      <c r="H64" s="50">
        <f t="shared" si="6"/>
        <v>175.91290322580645</v>
      </c>
    </row>
    <row r="65" spans="1:8">
      <c r="A65" s="22">
        <v>24</v>
      </c>
      <c r="B65" s="18" t="s">
        <v>221</v>
      </c>
      <c r="C65" s="22">
        <v>10.75</v>
      </c>
      <c r="D65" s="22">
        <f t="shared" si="3"/>
        <v>0.77419354838709675</v>
      </c>
      <c r="F65" s="22">
        <f t="shared" si="4"/>
        <v>182.75</v>
      </c>
      <c r="G65" s="22">
        <f t="shared" si="5"/>
        <v>171.94838709677418</v>
      </c>
      <c r="H65" s="50">
        <f t="shared" si="6"/>
        <v>183.56129032258065</v>
      </c>
    </row>
    <row r="66" spans="1:8">
      <c r="A66" s="22">
        <v>25</v>
      </c>
      <c r="B66" s="18" t="s">
        <v>222</v>
      </c>
      <c r="C66" s="22">
        <v>10.75</v>
      </c>
      <c r="D66" s="22">
        <f t="shared" si="3"/>
        <v>0.80645161290322576</v>
      </c>
      <c r="F66" s="22">
        <f t="shared" si="4"/>
        <v>193.5</v>
      </c>
      <c r="G66" s="22">
        <f t="shared" si="5"/>
        <v>179.11290322580643</v>
      </c>
      <c r="H66" s="50">
        <f t="shared" si="6"/>
        <v>191.20967741935482</v>
      </c>
    </row>
    <row r="67" spans="1:8">
      <c r="A67" s="22">
        <v>26</v>
      </c>
      <c r="B67" s="18" t="s">
        <v>223</v>
      </c>
      <c r="C67" s="22">
        <v>10.75</v>
      </c>
      <c r="D67" s="22">
        <f t="shared" si="3"/>
        <v>0.83870967741935487</v>
      </c>
      <c r="F67" s="22">
        <f t="shared" si="4"/>
        <v>204.25</v>
      </c>
      <c r="G67" s="22">
        <f t="shared" si="5"/>
        <v>186.27741935483871</v>
      </c>
      <c r="H67" s="50">
        <f t="shared" si="6"/>
        <v>198.85806451612905</v>
      </c>
    </row>
    <row r="68" spans="1:8">
      <c r="A68" s="22">
        <v>27</v>
      </c>
      <c r="B68" s="18" t="s">
        <v>224</v>
      </c>
      <c r="C68" s="22">
        <v>10.75</v>
      </c>
      <c r="D68" s="22">
        <f t="shared" si="3"/>
        <v>0.87096774193548387</v>
      </c>
      <c r="F68" s="90">
        <f t="shared" si="4"/>
        <v>215</v>
      </c>
      <c r="G68" s="22">
        <f t="shared" si="5"/>
        <v>193.44193548387096</v>
      </c>
      <c r="H68" s="50">
        <f t="shared" si="6"/>
        <v>206.50645161290322</v>
      </c>
    </row>
    <row r="69" spans="1:8">
      <c r="A69" s="22">
        <v>28</v>
      </c>
      <c r="B69" s="89" t="s">
        <v>225</v>
      </c>
      <c r="C69" s="87">
        <v>0</v>
      </c>
      <c r="D69" s="22">
        <f t="shared" si="3"/>
        <v>0.90322580645161288</v>
      </c>
      <c r="F69" s="22">
        <f t="shared" si="4"/>
        <v>215</v>
      </c>
      <c r="G69" s="22">
        <f t="shared" si="5"/>
        <v>200.60645161290321</v>
      </c>
      <c r="H69" s="50">
        <f t="shared" si="6"/>
        <v>214.15483870967742</v>
      </c>
    </row>
    <row r="70" spans="1:8">
      <c r="A70" s="22">
        <v>29</v>
      </c>
      <c r="B70" s="89" t="s">
        <v>218</v>
      </c>
      <c r="C70" s="87">
        <v>0</v>
      </c>
      <c r="D70" s="22">
        <f t="shared" si="3"/>
        <v>0.93548387096774188</v>
      </c>
      <c r="F70" s="22">
        <f t="shared" si="4"/>
        <v>215</v>
      </c>
      <c r="G70" s="22">
        <f t="shared" si="5"/>
        <v>207.77096774193546</v>
      </c>
      <c r="H70" s="50">
        <f t="shared" si="6"/>
        <v>221.80322580645159</v>
      </c>
    </row>
    <row r="71" spans="1:8">
      <c r="A71" s="22">
        <v>30</v>
      </c>
      <c r="B71" s="18" t="s">
        <v>219</v>
      </c>
      <c r="C71" s="22">
        <v>10.75</v>
      </c>
      <c r="D71" s="22">
        <f t="shared" si="3"/>
        <v>0.967741935483871</v>
      </c>
      <c r="F71" s="22">
        <f t="shared" si="4"/>
        <v>225.75</v>
      </c>
      <c r="G71" s="22">
        <f t="shared" si="5"/>
        <v>214.93548387096774</v>
      </c>
      <c r="H71" s="50">
        <f t="shared" si="6"/>
        <v>229.45161290322579</v>
      </c>
    </row>
    <row r="72" spans="1:8">
      <c r="A72" s="22">
        <v>31</v>
      </c>
      <c r="B72" s="18" t="s">
        <v>221</v>
      </c>
      <c r="C72" s="22">
        <v>10.75</v>
      </c>
      <c r="D72" s="22">
        <f t="shared" si="3"/>
        <v>1</v>
      </c>
      <c r="F72" s="90">
        <f t="shared" si="4"/>
        <v>236.5</v>
      </c>
      <c r="G72" s="22">
        <f t="shared" si="5"/>
        <v>222.1</v>
      </c>
      <c r="H72" s="50">
        <f t="shared" si="6"/>
        <v>237.1</v>
      </c>
    </row>
    <row r="75" spans="1:8">
      <c r="A75" s="22" t="s">
        <v>254</v>
      </c>
      <c r="B75" s="22"/>
      <c r="C75" s="22"/>
      <c r="D75" s="22"/>
      <c r="E75" s="88"/>
      <c r="F75" s="22"/>
      <c r="G75" s="22"/>
    </row>
    <row r="76" spans="1:8">
      <c r="A76" s="22" t="s">
        <v>248</v>
      </c>
      <c r="B76" s="18" t="s">
        <v>214</v>
      </c>
      <c r="C76" s="22" t="s">
        <v>241</v>
      </c>
      <c r="D76" s="22" t="s">
        <v>249</v>
      </c>
      <c r="F76" s="22" t="s">
        <v>242</v>
      </c>
      <c r="G76" s="22" t="s">
        <v>250</v>
      </c>
      <c r="H76" s="22" t="s">
        <v>252</v>
      </c>
    </row>
    <row r="77" spans="1:8">
      <c r="A77" s="22">
        <v>1</v>
      </c>
      <c r="B77" s="89" t="s">
        <v>73</v>
      </c>
      <c r="C77" s="87">
        <v>0</v>
      </c>
      <c r="D77" s="22">
        <f t="shared" ref="D77:D107" si="7">A77/31</f>
        <v>3.2258064516129031E-2</v>
      </c>
      <c r="F77" s="22">
        <f>C77</f>
        <v>0</v>
      </c>
      <c r="G77" s="22">
        <f>$E$3*D77</f>
        <v>7.1645161290322577</v>
      </c>
      <c r="H77" s="50">
        <f>$E$5*D77</f>
        <v>7.6483870967741936</v>
      </c>
    </row>
    <row r="78" spans="1:8">
      <c r="A78" s="22">
        <v>2</v>
      </c>
      <c r="B78" s="18" t="s">
        <v>220</v>
      </c>
      <c r="C78" s="22">
        <v>11</v>
      </c>
      <c r="D78" s="22">
        <f t="shared" si="7"/>
        <v>6.4516129032258063E-2</v>
      </c>
      <c r="F78" s="22">
        <f t="shared" ref="F78:F107" si="8">F77+C78</f>
        <v>11</v>
      </c>
      <c r="G78" s="22">
        <f t="shared" ref="G78:G107" si="9">$E$3*D78</f>
        <v>14.329032258064515</v>
      </c>
      <c r="H78" s="50">
        <f t="shared" ref="H78:H107" si="10">$E$5*D78</f>
        <v>15.296774193548387</v>
      </c>
    </row>
    <row r="79" spans="1:8">
      <c r="A79" s="22">
        <v>3</v>
      </c>
      <c r="B79" s="18" t="s">
        <v>221</v>
      </c>
      <c r="C79" s="22">
        <v>11</v>
      </c>
      <c r="D79" s="22">
        <f t="shared" si="7"/>
        <v>9.6774193548387094E-2</v>
      </c>
      <c r="F79" s="22">
        <f t="shared" si="8"/>
        <v>22</v>
      </c>
      <c r="G79" s="22">
        <f t="shared" si="9"/>
        <v>21.493548387096773</v>
      </c>
      <c r="H79" s="50">
        <f t="shared" si="10"/>
        <v>22.945161290322581</v>
      </c>
    </row>
    <row r="80" spans="1:8">
      <c r="A80" s="22">
        <v>4</v>
      </c>
      <c r="B80" s="18" t="s">
        <v>222</v>
      </c>
      <c r="C80" s="22">
        <v>11</v>
      </c>
      <c r="D80" s="22">
        <f t="shared" si="7"/>
        <v>0.12903225806451613</v>
      </c>
      <c r="F80" s="22">
        <f t="shared" si="8"/>
        <v>33</v>
      </c>
      <c r="G80" s="22">
        <f t="shared" si="9"/>
        <v>28.658064516129031</v>
      </c>
      <c r="H80" s="50">
        <f t="shared" si="10"/>
        <v>30.593548387096774</v>
      </c>
    </row>
    <row r="81" spans="1:8">
      <c r="A81" s="22">
        <v>5</v>
      </c>
      <c r="B81" s="18" t="s">
        <v>223</v>
      </c>
      <c r="C81" s="22">
        <v>11</v>
      </c>
      <c r="D81" s="22">
        <f t="shared" si="7"/>
        <v>0.16129032258064516</v>
      </c>
      <c r="F81" s="22">
        <f t="shared" si="8"/>
        <v>44</v>
      </c>
      <c r="G81" s="22">
        <f t="shared" si="9"/>
        <v>35.822580645161288</v>
      </c>
      <c r="H81" s="50">
        <f t="shared" si="10"/>
        <v>38.241935483870968</v>
      </c>
    </row>
    <row r="82" spans="1:8">
      <c r="A82" s="22">
        <v>6</v>
      </c>
      <c r="B82" s="18" t="s">
        <v>224</v>
      </c>
      <c r="C82" s="22">
        <v>11</v>
      </c>
      <c r="D82" s="22">
        <f t="shared" si="7"/>
        <v>0.19354838709677419</v>
      </c>
      <c r="F82" s="22">
        <f t="shared" si="8"/>
        <v>55</v>
      </c>
      <c r="G82" s="22">
        <f t="shared" si="9"/>
        <v>42.987096774193546</v>
      </c>
      <c r="H82" s="50">
        <f t="shared" si="10"/>
        <v>45.890322580645162</v>
      </c>
    </row>
    <row r="83" spans="1:8">
      <c r="A83" s="22">
        <v>7</v>
      </c>
      <c r="B83" s="89" t="s">
        <v>225</v>
      </c>
      <c r="C83" s="87">
        <v>0</v>
      </c>
      <c r="D83" s="22">
        <f t="shared" si="7"/>
        <v>0.22580645161290322</v>
      </c>
      <c r="F83" s="22">
        <f t="shared" si="8"/>
        <v>55</v>
      </c>
      <c r="G83" s="22">
        <f t="shared" si="9"/>
        <v>50.151612903225804</v>
      </c>
      <c r="H83" s="50">
        <f t="shared" si="10"/>
        <v>53.538709677419355</v>
      </c>
    </row>
    <row r="84" spans="1:8">
      <c r="A84" s="22">
        <v>8</v>
      </c>
      <c r="B84" s="89" t="s">
        <v>218</v>
      </c>
      <c r="C84" s="87">
        <v>0</v>
      </c>
      <c r="D84" s="22">
        <f t="shared" si="7"/>
        <v>0.25806451612903225</v>
      </c>
      <c r="F84" s="22">
        <f t="shared" si="8"/>
        <v>55</v>
      </c>
      <c r="G84" s="22">
        <f t="shared" si="9"/>
        <v>57.316129032258061</v>
      </c>
      <c r="H84" s="50">
        <f t="shared" si="10"/>
        <v>61.187096774193549</v>
      </c>
    </row>
    <row r="85" spans="1:8">
      <c r="A85" s="22">
        <v>9</v>
      </c>
      <c r="B85" s="18" t="s">
        <v>219</v>
      </c>
      <c r="C85" s="22">
        <v>11</v>
      </c>
      <c r="D85" s="22">
        <f t="shared" si="7"/>
        <v>0.29032258064516131</v>
      </c>
      <c r="F85" s="22">
        <f t="shared" si="8"/>
        <v>66</v>
      </c>
      <c r="G85" s="22">
        <f t="shared" si="9"/>
        <v>64.480645161290326</v>
      </c>
      <c r="H85" s="50">
        <f t="shared" si="10"/>
        <v>68.835483870967749</v>
      </c>
    </row>
    <row r="86" spans="1:8">
      <c r="A86" s="22">
        <v>10</v>
      </c>
      <c r="B86" s="18" t="s">
        <v>221</v>
      </c>
      <c r="C86" s="22">
        <v>11</v>
      </c>
      <c r="D86" s="22">
        <f t="shared" si="7"/>
        <v>0.32258064516129031</v>
      </c>
      <c r="F86" s="22">
        <f t="shared" si="8"/>
        <v>77</v>
      </c>
      <c r="G86" s="22">
        <f t="shared" si="9"/>
        <v>71.645161290322577</v>
      </c>
      <c r="H86" s="50">
        <f t="shared" si="10"/>
        <v>76.483870967741936</v>
      </c>
    </row>
    <row r="87" spans="1:8">
      <c r="A87" s="22">
        <v>11</v>
      </c>
      <c r="B87" s="18" t="s">
        <v>222</v>
      </c>
      <c r="C87" s="22">
        <v>11</v>
      </c>
      <c r="D87" s="22">
        <f t="shared" si="7"/>
        <v>0.35483870967741937</v>
      </c>
      <c r="F87" s="22">
        <f t="shared" si="8"/>
        <v>88</v>
      </c>
      <c r="G87" s="22">
        <f t="shared" si="9"/>
        <v>78.809677419354841</v>
      </c>
      <c r="H87" s="50">
        <f t="shared" si="10"/>
        <v>84.132258064516137</v>
      </c>
    </row>
    <row r="88" spans="1:8">
      <c r="A88" s="22">
        <v>12</v>
      </c>
      <c r="B88" s="18" t="s">
        <v>223</v>
      </c>
      <c r="C88" s="22">
        <v>11</v>
      </c>
      <c r="D88" s="22">
        <f t="shared" si="7"/>
        <v>0.38709677419354838</v>
      </c>
      <c r="F88" s="22">
        <f t="shared" si="8"/>
        <v>99</v>
      </c>
      <c r="G88" s="22">
        <f t="shared" si="9"/>
        <v>85.974193548387092</v>
      </c>
      <c r="H88" s="50">
        <f t="shared" si="10"/>
        <v>91.780645161290323</v>
      </c>
    </row>
    <row r="89" spans="1:8">
      <c r="A89" s="22">
        <v>13</v>
      </c>
      <c r="B89" s="18" t="s">
        <v>224</v>
      </c>
      <c r="C89" s="22">
        <v>11</v>
      </c>
      <c r="D89" s="22">
        <f t="shared" si="7"/>
        <v>0.41935483870967744</v>
      </c>
      <c r="F89" s="22">
        <f t="shared" si="8"/>
        <v>110</v>
      </c>
      <c r="G89" s="22">
        <f t="shared" si="9"/>
        <v>93.138709677419357</v>
      </c>
      <c r="H89" s="50">
        <f t="shared" si="10"/>
        <v>99.429032258064524</v>
      </c>
    </row>
    <row r="90" spans="1:8">
      <c r="A90" s="22">
        <v>14</v>
      </c>
      <c r="B90" s="89" t="s">
        <v>225</v>
      </c>
      <c r="C90" s="87">
        <v>0</v>
      </c>
      <c r="D90" s="22">
        <f t="shared" si="7"/>
        <v>0.45161290322580644</v>
      </c>
      <c r="F90" s="22">
        <f t="shared" si="8"/>
        <v>110</v>
      </c>
      <c r="G90" s="22">
        <f t="shared" si="9"/>
        <v>100.30322580645161</v>
      </c>
      <c r="H90" s="50">
        <f t="shared" si="10"/>
        <v>107.07741935483871</v>
      </c>
    </row>
    <row r="91" spans="1:8">
      <c r="A91" s="22">
        <v>15</v>
      </c>
      <c r="B91" s="89" t="s">
        <v>218</v>
      </c>
      <c r="C91" s="87">
        <v>0</v>
      </c>
      <c r="D91" s="22">
        <f t="shared" si="7"/>
        <v>0.4838709677419355</v>
      </c>
      <c r="F91" s="22">
        <f t="shared" si="8"/>
        <v>110</v>
      </c>
      <c r="G91" s="22">
        <f t="shared" si="9"/>
        <v>107.46774193548387</v>
      </c>
      <c r="H91" s="50">
        <f t="shared" si="10"/>
        <v>114.7258064516129</v>
      </c>
    </row>
    <row r="92" spans="1:8">
      <c r="A92" s="22">
        <v>16</v>
      </c>
      <c r="B92" s="18" t="s">
        <v>219</v>
      </c>
      <c r="C92" s="22">
        <v>11</v>
      </c>
      <c r="D92" s="22">
        <f t="shared" si="7"/>
        <v>0.5161290322580645</v>
      </c>
      <c r="F92" s="22">
        <f t="shared" si="8"/>
        <v>121</v>
      </c>
      <c r="G92" s="22">
        <f t="shared" si="9"/>
        <v>114.63225806451612</v>
      </c>
      <c r="H92" s="50">
        <f t="shared" si="10"/>
        <v>122.3741935483871</v>
      </c>
    </row>
    <row r="93" spans="1:8">
      <c r="A93" s="22">
        <v>17</v>
      </c>
      <c r="B93" s="18" t="s">
        <v>221</v>
      </c>
      <c r="C93" s="22">
        <v>11</v>
      </c>
      <c r="D93" s="22">
        <f t="shared" si="7"/>
        <v>0.54838709677419351</v>
      </c>
      <c r="F93" s="22">
        <f t="shared" si="8"/>
        <v>132</v>
      </c>
      <c r="G93" s="22">
        <f t="shared" si="9"/>
        <v>121.79677419354837</v>
      </c>
      <c r="H93" s="50">
        <f t="shared" si="10"/>
        <v>130.02258064516127</v>
      </c>
    </row>
    <row r="94" spans="1:8">
      <c r="A94" s="22">
        <v>18</v>
      </c>
      <c r="B94" s="18" t="s">
        <v>222</v>
      </c>
      <c r="C94" s="22">
        <v>11</v>
      </c>
      <c r="D94" s="22">
        <f t="shared" si="7"/>
        <v>0.58064516129032262</v>
      </c>
      <c r="F94" s="22">
        <f t="shared" si="8"/>
        <v>143</v>
      </c>
      <c r="G94" s="22">
        <f t="shared" si="9"/>
        <v>128.96129032258065</v>
      </c>
      <c r="H94" s="50">
        <f t="shared" si="10"/>
        <v>137.6709677419355</v>
      </c>
    </row>
    <row r="95" spans="1:8">
      <c r="A95" s="22">
        <v>19</v>
      </c>
      <c r="B95" s="18" t="s">
        <v>223</v>
      </c>
      <c r="C95" s="22">
        <v>11</v>
      </c>
      <c r="D95" s="22">
        <f t="shared" si="7"/>
        <v>0.61290322580645162</v>
      </c>
      <c r="F95" s="22">
        <f t="shared" si="8"/>
        <v>154</v>
      </c>
      <c r="G95" s="22">
        <f t="shared" si="9"/>
        <v>136.1258064516129</v>
      </c>
      <c r="H95" s="50">
        <f t="shared" si="10"/>
        <v>145.31935483870967</v>
      </c>
    </row>
    <row r="96" spans="1:8">
      <c r="A96" s="22">
        <v>20</v>
      </c>
      <c r="B96" s="18" t="s">
        <v>224</v>
      </c>
      <c r="C96" s="22">
        <v>11</v>
      </c>
      <c r="D96" s="22">
        <f t="shared" si="7"/>
        <v>0.64516129032258063</v>
      </c>
      <c r="F96" s="22">
        <f t="shared" si="8"/>
        <v>165</v>
      </c>
      <c r="G96" s="22">
        <f t="shared" si="9"/>
        <v>143.29032258064515</v>
      </c>
      <c r="H96" s="50">
        <f t="shared" si="10"/>
        <v>152.96774193548387</v>
      </c>
    </row>
    <row r="97" spans="1:8">
      <c r="A97" s="22">
        <v>21</v>
      </c>
      <c r="B97" s="89" t="s">
        <v>225</v>
      </c>
      <c r="C97" s="87">
        <v>0</v>
      </c>
      <c r="D97" s="22">
        <f t="shared" si="7"/>
        <v>0.67741935483870963</v>
      </c>
      <c r="F97" s="22">
        <f t="shared" si="8"/>
        <v>165</v>
      </c>
      <c r="G97" s="22">
        <f t="shared" si="9"/>
        <v>150.4548387096774</v>
      </c>
      <c r="H97" s="50">
        <f t="shared" si="10"/>
        <v>160.61612903225804</v>
      </c>
    </row>
    <row r="98" spans="1:8">
      <c r="A98" s="22">
        <v>22</v>
      </c>
      <c r="B98" s="89" t="s">
        <v>218</v>
      </c>
      <c r="C98" s="87">
        <v>0</v>
      </c>
      <c r="D98" s="22">
        <f t="shared" si="7"/>
        <v>0.70967741935483875</v>
      </c>
      <c r="F98" s="22">
        <f t="shared" si="8"/>
        <v>165</v>
      </c>
      <c r="G98" s="22">
        <f t="shared" si="9"/>
        <v>157.61935483870968</v>
      </c>
      <c r="H98" s="50">
        <f t="shared" si="10"/>
        <v>168.26451612903227</v>
      </c>
    </row>
    <row r="99" spans="1:8">
      <c r="A99" s="22">
        <v>23</v>
      </c>
      <c r="B99" s="18" t="s">
        <v>219</v>
      </c>
      <c r="C99" s="22">
        <v>11</v>
      </c>
      <c r="D99" s="22">
        <f t="shared" si="7"/>
        <v>0.74193548387096775</v>
      </c>
      <c r="F99" s="22">
        <f t="shared" si="8"/>
        <v>176</v>
      </c>
      <c r="G99" s="22">
        <f t="shared" si="9"/>
        <v>164.78387096774193</v>
      </c>
      <c r="H99" s="50">
        <f t="shared" si="10"/>
        <v>175.91290322580645</v>
      </c>
    </row>
    <row r="100" spans="1:8">
      <c r="A100" s="22">
        <v>24</v>
      </c>
      <c r="B100" s="18" t="s">
        <v>221</v>
      </c>
      <c r="C100" s="22">
        <v>11</v>
      </c>
      <c r="D100" s="22">
        <f t="shared" si="7"/>
        <v>0.77419354838709675</v>
      </c>
      <c r="F100" s="22">
        <f t="shared" si="8"/>
        <v>187</v>
      </c>
      <c r="G100" s="22">
        <f t="shared" si="9"/>
        <v>171.94838709677418</v>
      </c>
      <c r="H100" s="50">
        <f t="shared" si="10"/>
        <v>183.56129032258065</v>
      </c>
    </row>
    <row r="101" spans="1:8">
      <c r="A101" s="22">
        <v>25</v>
      </c>
      <c r="B101" s="18" t="s">
        <v>222</v>
      </c>
      <c r="C101" s="22">
        <v>11</v>
      </c>
      <c r="D101" s="22">
        <f t="shared" si="7"/>
        <v>0.80645161290322576</v>
      </c>
      <c r="F101" s="22">
        <f t="shared" si="8"/>
        <v>198</v>
      </c>
      <c r="G101" s="22">
        <f t="shared" si="9"/>
        <v>179.11290322580643</v>
      </c>
      <c r="H101" s="50">
        <f t="shared" si="10"/>
        <v>191.20967741935482</v>
      </c>
    </row>
    <row r="102" spans="1:8">
      <c r="A102" s="22">
        <v>26</v>
      </c>
      <c r="B102" s="18" t="s">
        <v>223</v>
      </c>
      <c r="C102" s="22">
        <v>11</v>
      </c>
      <c r="D102" s="22">
        <f t="shared" si="7"/>
        <v>0.83870967741935487</v>
      </c>
      <c r="F102" s="22">
        <f t="shared" si="8"/>
        <v>209</v>
      </c>
      <c r="G102" s="22">
        <f t="shared" si="9"/>
        <v>186.27741935483871</v>
      </c>
      <c r="H102" s="50">
        <f t="shared" si="10"/>
        <v>198.85806451612905</v>
      </c>
    </row>
    <row r="103" spans="1:8">
      <c r="A103" s="22">
        <v>27</v>
      </c>
      <c r="B103" s="18" t="s">
        <v>224</v>
      </c>
      <c r="C103" s="22">
        <v>11</v>
      </c>
      <c r="D103" s="22">
        <f t="shared" si="7"/>
        <v>0.87096774193548387</v>
      </c>
      <c r="F103" s="90">
        <f t="shared" si="8"/>
        <v>220</v>
      </c>
      <c r="G103" s="22">
        <f t="shared" si="9"/>
        <v>193.44193548387096</v>
      </c>
      <c r="H103" s="50">
        <f t="shared" si="10"/>
        <v>206.50645161290322</v>
      </c>
    </row>
    <row r="104" spans="1:8">
      <c r="A104" s="22">
        <v>28</v>
      </c>
      <c r="B104" s="89" t="s">
        <v>225</v>
      </c>
      <c r="C104" s="87">
        <v>0</v>
      </c>
      <c r="D104" s="22">
        <f t="shared" si="7"/>
        <v>0.90322580645161288</v>
      </c>
      <c r="F104" s="22">
        <f t="shared" si="8"/>
        <v>220</v>
      </c>
      <c r="G104" s="22">
        <f t="shared" si="9"/>
        <v>200.60645161290321</v>
      </c>
      <c r="H104" s="50">
        <f t="shared" si="10"/>
        <v>214.15483870967742</v>
      </c>
    </row>
    <row r="105" spans="1:8">
      <c r="A105" s="22">
        <v>29</v>
      </c>
      <c r="B105" s="89" t="s">
        <v>218</v>
      </c>
      <c r="C105" s="87">
        <v>0</v>
      </c>
      <c r="D105" s="22">
        <f t="shared" si="7"/>
        <v>0.93548387096774188</v>
      </c>
      <c r="F105" s="22">
        <f t="shared" si="8"/>
        <v>220</v>
      </c>
      <c r="G105" s="22">
        <f t="shared" si="9"/>
        <v>207.77096774193546</v>
      </c>
      <c r="H105" s="50">
        <f t="shared" si="10"/>
        <v>221.80322580645159</v>
      </c>
    </row>
    <row r="106" spans="1:8">
      <c r="A106" s="22">
        <v>30</v>
      </c>
      <c r="B106" s="18" t="s">
        <v>219</v>
      </c>
      <c r="C106" s="22">
        <v>11</v>
      </c>
      <c r="D106" s="22">
        <f t="shared" si="7"/>
        <v>0.967741935483871</v>
      </c>
      <c r="F106" s="90">
        <f t="shared" si="8"/>
        <v>231</v>
      </c>
      <c r="G106" s="22">
        <f t="shared" si="9"/>
        <v>214.93548387096774</v>
      </c>
      <c r="H106" s="50">
        <f t="shared" si="10"/>
        <v>229.45161290322579</v>
      </c>
    </row>
    <row r="107" spans="1:8">
      <c r="A107" s="22">
        <v>31</v>
      </c>
      <c r="B107" s="18" t="s">
        <v>221</v>
      </c>
      <c r="C107" s="22">
        <v>11</v>
      </c>
      <c r="D107" s="22">
        <f t="shared" si="7"/>
        <v>1</v>
      </c>
      <c r="F107" s="22">
        <f t="shared" si="8"/>
        <v>242</v>
      </c>
      <c r="G107" s="22">
        <f t="shared" si="9"/>
        <v>222.1</v>
      </c>
      <c r="H107" s="50">
        <f t="shared" si="10"/>
        <v>237.1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全社業務改善_概要</vt:lpstr>
      <vt:lpstr>画面設計</vt:lpstr>
      <vt:lpstr>DB設計</vt:lpstr>
      <vt:lpstr>フロー</vt:lpstr>
      <vt:lpstr>シミュレーション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</dc:creator>
  <cp:lastModifiedBy>かなえ</cp:lastModifiedBy>
  <dcterms:created xsi:type="dcterms:W3CDTF">2023-10-12T00:23:09Z</dcterms:created>
  <dcterms:modified xsi:type="dcterms:W3CDTF">2023-11-06T04:58:32Z</dcterms:modified>
</cp:coreProperties>
</file>